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umericka matematika\"/>
    </mc:Choice>
  </mc:AlternateContent>
  <bookViews>
    <workbookView xWindow="0" yWindow="0" windowWidth="23040" windowHeight="9384" activeTab="1"/>
  </bookViews>
  <sheets>
    <sheet name="info" sheetId="6" r:id="rId1"/>
    <sheet name="Evidencija" sheetId="3" r:id="rId2"/>
    <sheet name="Zaključne" sheetId="4" r:id="rId3"/>
    <sheet name="Statistika" sheetId="5" r:id="rId4"/>
  </sheets>
  <definedNames>
    <definedName name="_xlnm.Print_Titles" localSheetId="1">Evidencija!$1:$7</definedName>
    <definedName name="_xlnm.Print_Titles" localSheetId="2">Zaključne!$1:$6</definedName>
  </definedNames>
  <calcPr calcId="152511"/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7" i="4"/>
  <c r="B8" i="4"/>
  <c r="B9" i="4"/>
  <c r="B10" i="4"/>
  <c r="B11" i="4"/>
  <c r="B12" i="4"/>
  <c r="B13" i="4"/>
  <c r="B14" i="4"/>
  <c r="B15" i="4"/>
  <c r="B16" i="4"/>
  <c r="B17" i="4"/>
  <c r="B7" i="4"/>
  <c r="B9" i="3"/>
  <c r="B10" i="3"/>
  <c r="B11" i="3"/>
  <c r="B12" i="3"/>
  <c r="B13" i="3"/>
  <c r="B14" i="3"/>
  <c r="B15" i="3"/>
  <c r="B16" i="3"/>
  <c r="B17" i="3"/>
  <c r="B18" i="3"/>
  <c r="B8" i="3"/>
  <c r="E3" i="6"/>
  <c r="E4" i="6"/>
  <c r="E5" i="6"/>
  <c r="E6" i="6"/>
  <c r="E7" i="6"/>
  <c r="E8" i="6"/>
  <c r="E9" i="6"/>
  <c r="E10" i="6"/>
  <c r="E11" i="6"/>
  <c r="E12" i="6"/>
  <c r="E2" i="6"/>
  <c r="A9" i="3"/>
  <c r="A10" i="3"/>
  <c r="A11" i="3"/>
  <c r="A12" i="3"/>
  <c r="A13" i="3"/>
  <c r="A14" i="3"/>
  <c r="A15" i="3"/>
  <c r="A16" i="3"/>
  <c r="A17" i="3"/>
  <c r="A18" i="3"/>
  <c r="A8" i="3"/>
  <c r="F3" i="6"/>
  <c r="F4" i="6"/>
  <c r="F5" i="6"/>
  <c r="F6" i="6"/>
  <c r="F7" i="6"/>
  <c r="F8" i="6"/>
  <c r="F9" i="6"/>
  <c r="F10" i="6"/>
  <c r="F11" i="6"/>
  <c r="F12" i="6"/>
  <c r="F2" i="6"/>
  <c r="A9" i="4" l="1"/>
  <c r="A10" i="4"/>
  <c r="A11" i="4"/>
  <c r="A12" i="4" s="1"/>
  <c r="A13" i="4" s="1"/>
  <c r="A14" i="4" s="1"/>
  <c r="A15" i="4" s="1"/>
  <c r="A16" i="4" s="1"/>
  <c r="A17" i="4" s="1"/>
  <c r="A8" i="4"/>
  <c r="N15" i="5" l="1"/>
  <c r="R15" i="5" s="1"/>
  <c r="F15" i="5"/>
  <c r="H15" i="5"/>
  <c r="D15" i="5"/>
  <c r="J15" i="5"/>
  <c r="L15" i="5"/>
  <c r="C15" i="5" l="1"/>
  <c r="I15" i="5" s="1"/>
  <c r="P15" i="5"/>
  <c r="E15" i="5" l="1"/>
  <c r="K15" i="5"/>
  <c r="M15" i="5"/>
  <c r="Q15" i="5"/>
  <c r="G15" i="5"/>
  <c r="O15" i="5" l="1"/>
  <c r="S15" i="5" s="1"/>
</calcChain>
</file>

<file path=xl/sharedStrings.xml><?xml version="1.0" encoding="utf-8"?>
<sst xmlns="http://schemas.openxmlformats.org/spreadsheetml/2006/main" count="123" uniqueCount="93">
  <si>
    <t>Indeks</t>
  </si>
  <si>
    <t>God. Upisa</t>
  </si>
  <si>
    <t>Ime</t>
  </si>
  <si>
    <t>Prezime</t>
  </si>
  <si>
    <t>Anđela</t>
  </si>
  <si>
    <t>Ivana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</si>
  <si>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</si>
  <si>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</si>
  <si>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</si>
  <si>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</si>
  <si>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</si>
  <si>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</si>
  <si>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</si>
  <si>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</si>
  <si>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</si>
  <si>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</si>
  <si>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</si>
  <si>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</si>
  <si>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</si>
  <si>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</si>
  <si>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</si>
  <si>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</si>
  <si>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Testovi</t>
  </si>
  <si>
    <t>Broj ECTS kredita: 5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</si>
  <si>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</si>
  <si>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</si>
  <si>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</si>
  <si>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</si>
  <si>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</si>
  <si>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</si>
  <si>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</si>
  <si>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UNIVERZITET CRNE GORE</t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</si>
  <si>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</si>
  <si>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</si>
  <si>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</si>
  <si>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</si>
  <si>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</si>
  <si>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</si>
  <si>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</si>
  <si>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</si>
  <si>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</si>
  <si>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</si>
  <si>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</si>
  <si>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</si>
  <si>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</si>
  <si>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</si>
  <si>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</si>
  <si>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</si>
  <si>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</si>
  <si>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</si>
  <si>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</si>
  <si>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>Marija</t>
  </si>
  <si>
    <t>OBRAZAC za evidenciju osvojenih poena na predmetu i predlog ocjene, studijske 2020/2021. ljetnji semestar</t>
  </si>
  <si>
    <t>STUDIJSKI PROGRAM: Matematika i računarske nauke</t>
  </si>
  <si>
    <t>STUDIJE: Specijalistički akademske</t>
  </si>
  <si>
    <t>Vid</t>
  </si>
  <si>
    <t>Put</t>
  </si>
  <si>
    <t>Plan</t>
  </si>
  <si>
    <t>Simonović</t>
  </si>
  <si>
    <t>S</t>
  </si>
  <si>
    <t>Sara</t>
  </si>
  <si>
    <t>Jovović</t>
  </si>
  <si>
    <t>Gordana</t>
  </si>
  <si>
    <t>Čampar</t>
  </si>
  <si>
    <t>Konatar</t>
  </si>
  <si>
    <t>Ana</t>
  </si>
  <si>
    <t>Šaranović</t>
  </si>
  <si>
    <t>Kristina</t>
  </si>
  <si>
    <t>Šćekić</t>
  </si>
  <si>
    <t>Milovan</t>
  </si>
  <si>
    <t>Anđelić</t>
  </si>
  <si>
    <t>Marković</t>
  </si>
  <si>
    <t>Zvizdić</t>
  </si>
  <si>
    <t>Mileva</t>
  </si>
  <si>
    <t>Tomašević</t>
  </si>
  <si>
    <t>Marijana</t>
  </si>
  <si>
    <t>Potpara</t>
  </si>
  <si>
    <t>indeks</t>
  </si>
  <si>
    <t>Studijski program:Numerička matematika</t>
  </si>
  <si>
    <r>
      <t>Semestar:</t>
    </r>
    <r>
      <rPr>
        <sz val="11"/>
        <rFont val="Arial"/>
        <family val="2"/>
      </rPr>
      <t xml:space="preserve"> II</t>
    </r>
  </si>
  <si>
    <t>Numerička matematika</t>
  </si>
  <si>
    <t>po završetku ljetnjeg semestra studijske 2020/2021 godine</t>
  </si>
  <si>
    <t>Prof. dr  Marijan Marković</t>
  </si>
  <si>
    <r>
      <t>Studije:</t>
    </r>
    <r>
      <rPr>
        <sz val="11"/>
        <rFont val="Arial"/>
        <family val="2"/>
      </rPr>
      <t xml:space="preserve"> Specijalističke akademske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</si>
  <si>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</si>
  <si>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r>
      <t>STUDIJE:</t>
    </r>
    <r>
      <rPr>
        <sz val="11"/>
        <color theme="1"/>
        <rFont val="Arial"/>
        <family val="2"/>
      </rPr>
      <t xml:space="preserve"> Specijalističke akademske</t>
    </r>
  </si>
  <si>
    <r>
      <t>PREDMET:</t>
    </r>
    <r>
      <rPr>
        <sz val="11"/>
        <color theme="1"/>
        <rFont val="Arial"/>
        <family val="2"/>
      </rPr>
      <t xml:space="preserve"> Numerička matematika</t>
    </r>
  </si>
  <si>
    <r>
      <t>Broj ECTS kredita:</t>
    </r>
    <r>
      <rPr>
        <sz val="11"/>
        <color theme="1"/>
        <rFont val="Arial"/>
        <family val="2"/>
      </rPr>
      <t xml:space="preserve"> 5</t>
    </r>
  </si>
  <si>
    <r>
      <t>NASTAVNIK:</t>
    </r>
    <r>
      <rPr>
        <sz val="11"/>
        <color theme="1"/>
        <rFont val="Arial"/>
        <family val="2"/>
      </rPr>
      <t xml:space="preserve"> Prof. dr Marijan Marković</t>
    </r>
  </si>
  <si>
    <t xml:space="preserve">Numerička matematika </t>
  </si>
  <si>
    <t>NASTAVNIK: Prof. dr Marijan Marković</t>
  </si>
  <si>
    <t xml:space="preserve">redovni 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</si>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</sst>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19" fillId="0" borderId="14" xfId="0" applyFont="1" applyBorder="1" applyAlignment="1">
      <alignment horizontal="center"/>
    </xf>
    <xf numFmtId="0" fontId="21" fillId="0" borderId="22" xfId="0" applyNumberFormat="1" applyFont="1" applyBorder="1" applyAlignment="1"/>
    <xf numFmtId="0" fontId="21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1" fillId="0" borderId="39" xfId="0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0" fillId="0" borderId="14" xfId="0" applyNumberFormat="1" applyFont="1" applyBorder="1" applyAlignment="1"/>
    <xf numFmtId="0" fontId="23" fillId="0" borderId="14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9" xfId="0" applyFont="1" applyBorder="1"/>
    <xf numFmtId="0" fontId="19" fillId="0" borderId="20" xfId="0" applyFont="1" applyBorder="1"/>
    <xf numFmtId="0" fontId="20" fillId="0" borderId="51" xfId="0" applyFont="1" applyBorder="1" applyAlignment="1">
      <alignment horizontal="left"/>
    </xf>
    <xf numFmtId="0" fontId="19" fillId="0" borderId="49" xfId="0" applyFont="1" applyBorder="1"/>
    <xf numFmtId="0" fontId="19" fillId="0" borderId="50" xfId="0" applyFont="1" applyBorder="1"/>
    <xf numFmtId="0" fontId="20" fillId="0" borderId="11" xfId="0" applyFont="1" applyBorder="1" applyAlignment="1">
      <alignment horizontal="left"/>
    </xf>
    <xf numFmtId="0" fontId="19" fillId="0" borderId="11" xfId="0" applyFont="1" applyBorder="1"/>
    <xf numFmtId="0" fontId="19" fillId="0" borderId="21" xfId="0" applyFont="1" applyBorder="1"/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1" fillId="0" borderId="14" xfId="0" applyNumberFormat="1" applyFont="1" applyBorder="1" applyAlignment="1">
      <alignment horizontal="center"/>
    </xf>
    <xf numFmtId="0" fontId="19" fillId="0" borderId="14" xfId="0" applyNumberFormat="1" applyFont="1" applyBorder="1"/>
    <xf numFmtId="0" fontId="21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wrapText="1"/>
    </xf>
    <xf numFmtId="0" fontId="22" fillId="0" borderId="14" xfId="0" applyFont="1" applyBorder="1" applyAlignment="1">
      <alignment horizontal="center"/>
    </xf>
    <xf numFmtId="0" fontId="19" fillId="0" borderId="14" xfId="0" applyFont="1" applyBorder="1"/>
    <xf numFmtId="0" fontId="21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/>
    </xf>
    <xf numFmtId="0" fontId="21" fillId="0" borderId="3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22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/>
    </xf>
    <xf numFmtId="0" fontId="20" fillId="0" borderId="24" xfId="0" applyFont="1" applyBorder="1" applyAlignment="1">
      <alignment horizontal="left" vertical="center"/>
    </xf>
    <xf numFmtId="0" fontId="19" fillId="0" borderId="25" xfId="0" applyFont="1" applyBorder="1"/>
    <xf numFmtId="0" fontId="19" fillId="0" borderId="12" xfId="0" applyFont="1" applyBorder="1"/>
    <xf numFmtId="0" fontId="20" fillId="0" borderId="1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19" fillId="0" borderId="27" xfId="0" applyFont="1" applyBorder="1"/>
    <xf numFmtId="0" fontId="19" fillId="0" borderId="28" xfId="0" applyFont="1" applyBorder="1"/>
    <xf numFmtId="0" fontId="20" fillId="0" borderId="29" xfId="0" applyFont="1" applyBorder="1" applyAlignment="1">
      <alignment horizontal="left" vertical="center" wrapText="1"/>
    </xf>
    <xf numFmtId="0" fontId="19" fillId="0" borderId="30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center" vertical="center"/>
    </xf>
    <xf numFmtId="0" fontId="19" fillId="0" borderId="40" xfId="0" applyFont="1" applyBorder="1"/>
    <xf numFmtId="0" fontId="19" fillId="0" borderId="37" xfId="0" applyFont="1" applyBorder="1"/>
    <xf numFmtId="0" fontId="19" fillId="0" borderId="41" xfId="0" applyFont="1" applyBorder="1"/>
    <xf numFmtId="0" fontId="19" fillId="0" borderId="38" xfId="0" applyFont="1" applyBorder="1"/>
    <xf numFmtId="0" fontId="21" fillId="0" borderId="33" xfId="0" applyFont="1" applyBorder="1" applyAlignment="1">
      <alignment horizontal="center" vertical="center" wrapText="1"/>
    </xf>
    <xf numFmtId="0" fontId="19" fillId="0" borderId="34" xfId="0" applyFont="1" applyBorder="1"/>
    <xf numFmtId="0" fontId="19" fillId="0" borderId="35" xfId="0" applyFont="1" applyBorder="1"/>
    <xf numFmtId="0" fontId="19" fillId="0" borderId="43" xfId="0" applyFont="1" applyBorder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5" xfId="0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" sqref="E2:E12"/>
    </sheetView>
  </sheetViews>
  <sheetFormatPr defaultRowHeight="14.4" x14ac:dyDescent="0.3"/>
  <cols>
    <col min="5" max="5" width="18.886718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F1" t="s">
        <v>77</v>
      </c>
      <c r="G1" t="s">
        <v>55</v>
      </c>
      <c r="H1" t="s">
        <v>56</v>
      </c>
      <c r="I1" t="s">
        <v>57</v>
      </c>
    </row>
    <row r="2" spans="1:9" x14ac:dyDescent="0.3">
      <c r="A2">
        <v>1</v>
      </c>
      <c r="B2">
        <v>2020</v>
      </c>
      <c r="C2" t="s">
        <v>4</v>
      </c>
      <c r="D2" t="s">
        <v>58</v>
      </c>
      <c r="E2" t="str">
        <f>CONCATENATE(CONCATENATE(C2," "),D2)</f>
        <v>Anđela Simonović</v>
      </c>
      <c r="F2" t="str">
        <f>CONCATENATE(CONCATENATE(A2,"/"),B2)</f>
        <v>1/2020</v>
      </c>
      <c r="G2" t="s">
        <v>59</v>
      </c>
      <c r="H2">
        <v>1</v>
      </c>
      <c r="I2">
        <v>2012</v>
      </c>
    </row>
    <row r="3" spans="1:9" x14ac:dyDescent="0.3">
      <c r="A3">
        <v>3</v>
      </c>
      <c r="B3">
        <v>2020</v>
      </c>
      <c r="C3" t="s">
        <v>60</v>
      </c>
      <c r="D3" t="s">
        <v>61</v>
      </c>
      <c r="E3" t="str">
        <f t="shared" ref="E3:E12" si="0">CONCATENATE(CONCATENATE(C3," "),D3)</f>
        <v>Sara Jovović</v>
      </c>
      <c r="F3" t="str">
        <f t="shared" ref="F3:F12" si="1">CONCATENATE(CONCATENATE(A3,"/"),B3)</f>
        <v>3/2020</v>
      </c>
      <c r="G3" t="s">
        <v>59</v>
      </c>
      <c r="H3">
        <v>1</v>
      </c>
      <c r="I3">
        <v>2012</v>
      </c>
    </row>
    <row r="4" spans="1:9" x14ac:dyDescent="0.3">
      <c r="A4">
        <v>6</v>
      </c>
      <c r="B4">
        <v>2020</v>
      </c>
      <c r="C4" t="s">
        <v>62</v>
      </c>
      <c r="D4" t="s">
        <v>63</v>
      </c>
      <c r="E4" t="str">
        <f t="shared" si="0"/>
        <v>Gordana Čampar</v>
      </c>
      <c r="F4" t="str">
        <f t="shared" si="1"/>
        <v>6/2020</v>
      </c>
      <c r="G4" t="s">
        <v>59</v>
      </c>
      <c r="H4">
        <v>1</v>
      </c>
      <c r="I4">
        <v>2012</v>
      </c>
    </row>
    <row r="5" spans="1:9" x14ac:dyDescent="0.3">
      <c r="A5">
        <v>7</v>
      </c>
      <c r="B5">
        <v>2020</v>
      </c>
      <c r="C5" t="s">
        <v>5</v>
      </c>
      <c r="D5" t="s">
        <v>64</v>
      </c>
      <c r="E5" t="str">
        <f t="shared" si="0"/>
        <v>Ivana Konatar</v>
      </c>
      <c r="F5" t="str">
        <f t="shared" si="1"/>
        <v>7/2020</v>
      </c>
      <c r="G5" t="s">
        <v>59</v>
      </c>
      <c r="H5">
        <v>1</v>
      </c>
      <c r="I5">
        <v>2012</v>
      </c>
    </row>
    <row r="6" spans="1:9" x14ac:dyDescent="0.3">
      <c r="A6">
        <v>9</v>
      </c>
      <c r="B6">
        <v>2020</v>
      </c>
      <c r="C6" t="s">
        <v>65</v>
      </c>
      <c r="D6" t="s">
        <v>66</v>
      </c>
      <c r="E6" t="str">
        <f t="shared" si="0"/>
        <v>Ana Šaranović</v>
      </c>
      <c r="F6" t="str">
        <f t="shared" si="1"/>
        <v>9/2020</v>
      </c>
      <c r="G6" t="s">
        <v>59</v>
      </c>
      <c r="H6">
        <v>1</v>
      </c>
      <c r="I6">
        <v>2012</v>
      </c>
    </row>
    <row r="7" spans="1:9" x14ac:dyDescent="0.3">
      <c r="A7">
        <v>10</v>
      </c>
      <c r="B7">
        <v>2020</v>
      </c>
      <c r="C7" t="s">
        <v>67</v>
      </c>
      <c r="D7" t="s">
        <v>68</v>
      </c>
      <c r="E7" t="str">
        <f t="shared" si="0"/>
        <v>Kristina Šćekić</v>
      </c>
      <c r="F7" t="str">
        <f t="shared" si="1"/>
        <v>10/2020</v>
      </c>
      <c r="G7" t="s">
        <v>59</v>
      </c>
      <c r="H7">
        <v>1</v>
      </c>
      <c r="I7">
        <v>2012</v>
      </c>
    </row>
    <row r="8" spans="1:9" x14ac:dyDescent="0.3">
      <c r="A8">
        <v>11</v>
      </c>
      <c r="B8">
        <v>2020</v>
      </c>
      <c r="C8" t="s">
        <v>69</v>
      </c>
      <c r="D8" t="s">
        <v>70</v>
      </c>
      <c r="E8" t="str">
        <f t="shared" si="0"/>
        <v>Milovan Anđelić</v>
      </c>
      <c r="F8" t="str">
        <f t="shared" si="1"/>
        <v>11/2020</v>
      </c>
      <c r="G8" t="s">
        <v>59</v>
      </c>
      <c r="H8">
        <v>1</v>
      </c>
      <c r="I8">
        <v>2012</v>
      </c>
    </row>
    <row r="9" spans="1:9" x14ac:dyDescent="0.3">
      <c r="A9">
        <v>12</v>
      </c>
      <c r="B9">
        <v>2020</v>
      </c>
      <c r="C9" t="s">
        <v>51</v>
      </c>
      <c r="D9" t="s">
        <v>71</v>
      </c>
      <c r="E9" t="str">
        <f t="shared" si="0"/>
        <v>Marija Marković</v>
      </c>
      <c r="F9" t="str">
        <f t="shared" si="1"/>
        <v>12/2020</v>
      </c>
      <c r="G9" t="s">
        <v>59</v>
      </c>
      <c r="H9">
        <v>1</v>
      </c>
      <c r="I9">
        <v>2012</v>
      </c>
    </row>
    <row r="10" spans="1:9" x14ac:dyDescent="0.3">
      <c r="A10">
        <v>15</v>
      </c>
      <c r="B10">
        <v>2020</v>
      </c>
      <c r="C10" t="s">
        <v>4</v>
      </c>
      <c r="D10" t="s">
        <v>72</v>
      </c>
      <c r="E10" t="str">
        <f t="shared" si="0"/>
        <v>Anđela Zvizdić</v>
      </c>
      <c r="F10" t="str">
        <f t="shared" si="1"/>
        <v>15/2020</v>
      </c>
      <c r="G10" t="s">
        <v>59</v>
      </c>
      <c r="H10">
        <v>1</v>
      </c>
      <c r="I10">
        <v>2012</v>
      </c>
    </row>
    <row r="11" spans="1:9" x14ac:dyDescent="0.3">
      <c r="A11">
        <v>20</v>
      </c>
      <c r="B11">
        <v>2020</v>
      </c>
      <c r="C11" t="s">
        <v>73</v>
      </c>
      <c r="D11" t="s">
        <v>74</v>
      </c>
      <c r="E11" t="str">
        <f t="shared" si="0"/>
        <v>Mileva Tomašević</v>
      </c>
      <c r="F11" t="str">
        <f t="shared" si="1"/>
        <v>20/2020</v>
      </c>
      <c r="G11" t="s">
        <v>59</v>
      </c>
      <c r="H11">
        <v>1</v>
      </c>
      <c r="I11">
        <v>2012</v>
      </c>
    </row>
    <row r="12" spans="1:9" x14ac:dyDescent="0.3">
      <c r="A12">
        <v>21</v>
      </c>
      <c r="B12">
        <v>2020</v>
      </c>
      <c r="C12" t="s">
        <v>75</v>
      </c>
      <c r="D12" t="s">
        <v>76</v>
      </c>
      <c r="E12" t="str">
        <f t="shared" si="0"/>
        <v>Marijana Potpara</v>
      </c>
      <c r="F12" t="str">
        <f t="shared" si="1"/>
        <v>21/2020</v>
      </c>
      <c r="G12" t="s">
        <v>59</v>
      </c>
      <c r="H12">
        <v>1</v>
      </c>
      <c r="I12">
        <v>2012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K13" sqref="K13:L1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19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3">
      <c r="A2" s="22" t="s">
        <v>53</v>
      </c>
      <c r="B2" s="23"/>
      <c r="C2" s="23"/>
      <c r="D2" s="23"/>
      <c r="E2" s="23"/>
      <c r="F2" s="23"/>
      <c r="G2" s="23"/>
      <c r="H2" s="23"/>
      <c r="I2" s="24"/>
      <c r="J2" s="25" t="s">
        <v>54</v>
      </c>
      <c r="K2" s="26"/>
      <c r="L2" s="26"/>
      <c r="M2" s="26"/>
      <c r="N2" s="26"/>
      <c r="O2" s="26"/>
      <c r="P2" s="27"/>
    </row>
    <row r="3" spans="1:16" ht="28.8" customHeight="1" x14ac:dyDescent="0.3">
      <c r="A3" s="15" t="s">
        <v>6</v>
      </c>
      <c r="B3" s="16" t="s">
        <v>89</v>
      </c>
      <c r="C3" s="28" t="s">
        <v>23</v>
      </c>
      <c r="D3" s="28"/>
      <c r="E3" s="28"/>
      <c r="F3" s="28"/>
      <c r="G3" s="28"/>
      <c r="H3" s="28"/>
      <c r="I3" s="28"/>
      <c r="J3" s="29" t="s">
        <v>90</v>
      </c>
      <c r="K3" s="30"/>
      <c r="L3" s="30"/>
      <c r="M3" s="31"/>
      <c r="N3" s="29" t="s">
        <v>7</v>
      </c>
      <c r="O3" s="30"/>
      <c r="P3" s="32"/>
    </row>
    <row r="4" spans="1:16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9"/>
      <c r="O4" s="39"/>
      <c r="P4" s="40"/>
    </row>
    <row r="5" spans="1:16" x14ac:dyDescent="0.3">
      <c r="A5" s="41" t="s">
        <v>8</v>
      </c>
      <c r="B5" s="43" t="s">
        <v>9</v>
      </c>
      <c r="C5" s="45" t="s">
        <v>10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11</v>
      </c>
      <c r="P5" s="43" t="s">
        <v>12</v>
      </c>
    </row>
    <row r="6" spans="1:16" ht="28.2" customHeight="1" x14ac:dyDescent="0.3">
      <c r="A6" s="42"/>
      <c r="B6" s="44"/>
      <c r="C6" s="43" t="s">
        <v>13</v>
      </c>
      <c r="D6" s="33" t="s">
        <v>14</v>
      </c>
      <c r="E6" s="34"/>
      <c r="F6" s="35"/>
      <c r="G6" s="36" t="s">
        <v>22</v>
      </c>
      <c r="H6" s="37"/>
      <c r="I6" s="38"/>
      <c r="J6" s="49" t="s">
        <v>15</v>
      </c>
      <c r="K6" s="46"/>
      <c r="L6" s="46"/>
      <c r="M6" s="49" t="s">
        <v>16</v>
      </c>
      <c r="N6" s="46"/>
      <c r="O6" s="48"/>
      <c r="P6" s="44"/>
    </row>
    <row r="7" spans="1:16" x14ac:dyDescent="0.3">
      <c r="A7" s="42"/>
      <c r="B7" s="44"/>
      <c r="C7" s="44"/>
      <c r="D7" s="1" t="s">
        <v>17</v>
      </c>
      <c r="E7" s="1" t="s">
        <v>18</v>
      </c>
      <c r="F7" s="1" t="s">
        <v>19</v>
      </c>
      <c r="G7" s="1" t="s">
        <v>17</v>
      </c>
      <c r="H7" s="1" t="s">
        <v>18</v>
      </c>
      <c r="I7" s="1" t="s">
        <v>19</v>
      </c>
      <c r="J7" s="1" t="s">
        <v>91</v>
      </c>
      <c r="K7" s="36" t="s">
        <v>92</v>
      </c>
      <c r="L7" s="38"/>
      <c r="M7" s="1" t="s">
        <v>20</v>
      </c>
      <c r="N7" s="1" t="s">
        <v>21</v>
      </c>
      <c r="O7" s="48"/>
      <c r="P7" s="44"/>
    </row>
    <row r="8" spans="1:16" x14ac:dyDescent="0.3">
      <c r="A8" s="4" t="str">
        <f>info!F2</f>
        <v>1/2020</v>
      </c>
      <c r="B8" s="4" t="str">
        <f>info!E2</f>
        <v>Anđela Simonović</v>
      </c>
      <c r="C8" s="4"/>
      <c r="D8" s="4"/>
      <c r="E8" s="4"/>
      <c r="F8" s="4"/>
      <c r="G8" s="4"/>
      <c r="H8" s="4"/>
      <c r="I8" s="4"/>
      <c r="J8" s="4">
        <v>22</v>
      </c>
      <c r="K8" s="84"/>
      <c r="L8" s="85"/>
      <c r="M8" s="4"/>
      <c r="N8" s="4"/>
      <c r="O8" s="4"/>
      <c r="P8" s="5"/>
    </row>
    <row r="9" spans="1:16" x14ac:dyDescent="0.3">
      <c r="A9" s="4" t="str">
        <f>info!F3</f>
        <v>3/2020</v>
      </c>
      <c r="B9" s="4" t="str">
        <f>info!E3</f>
        <v>Sara Jovović</v>
      </c>
      <c r="C9" s="4"/>
      <c r="D9" s="4"/>
      <c r="E9" s="4"/>
      <c r="F9" s="4"/>
      <c r="G9" s="4"/>
      <c r="H9" s="4"/>
      <c r="I9" s="4"/>
      <c r="J9" s="4"/>
      <c r="K9" s="84">
        <v>20</v>
      </c>
      <c r="L9" s="85"/>
      <c r="M9" s="4"/>
      <c r="N9" s="4"/>
      <c r="O9" s="4"/>
      <c r="P9" s="5"/>
    </row>
    <row r="10" spans="1:16" x14ac:dyDescent="0.3">
      <c r="A10" s="4" t="str">
        <f>info!F4</f>
        <v>6/2020</v>
      </c>
      <c r="B10" s="4" t="str">
        <f>info!E4</f>
        <v>Gordana Čampar</v>
      </c>
      <c r="C10" s="4"/>
      <c r="D10" s="4"/>
      <c r="E10" s="4"/>
      <c r="F10" s="4"/>
      <c r="G10" s="4"/>
      <c r="H10" s="4"/>
      <c r="I10" s="4"/>
      <c r="J10" s="4">
        <v>36</v>
      </c>
      <c r="K10" s="84"/>
      <c r="L10" s="85"/>
      <c r="M10" s="4"/>
      <c r="N10" s="4"/>
      <c r="O10" s="4"/>
      <c r="P10" s="5"/>
    </row>
    <row r="11" spans="1:16" x14ac:dyDescent="0.3">
      <c r="A11" s="4" t="str">
        <f>info!F5</f>
        <v>7/2020</v>
      </c>
      <c r="B11" s="4" t="str">
        <f>info!E5</f>
        <v>Ivana Konatar</v>
      </c>
      <c r="C11" s="4"/>
      <c r="D11" s="4"/>
      <c r="E11" s="4"/>
      <c r="F11" s="4"/>
      <c r="G11" s="4"/>
      <c r="H11" s="4"/>
      <c r="I11" s="4"/>
      <c r="J11" s="4">
        <v>36</v>
      </c>
      <c r="K11" s="84"/>
      <c r="L11" s="85"/>
      <c r="M11" s="4"/>
      <c r="N11" s="4"/>
      <c r="O11" s="4"/>
      <c r="P11" s="5"/>
    </row>
    <row r="12" spans="1:16" x14ac:dyDescent="0.3">
      <c r="A12" s="4" t="str">
        <f>info!F6</f>
        <v>9/2020</v>
      </c>
      <c r="B12" s="4" t="str">
        <f>info!E6</f>
        <v>Ana Šaranović</v>
      </c>
      <c r="C12" s="4"/>
      <c r="D12" s="4"/>
      <c r="E12" s="4"/>
      <c r="F12" s="4"/>
      <c r="G12" s="4"/>
      <c r="H12" s="4"/>
      <c r="I12" s="4"/>
      <c r="J12" s="4"/>
      <c r="K12" s="84">
        <v>30</v>
      </c>
      <c r="L12" s="85"/>
      <c r="M12" s="4"/>
      <c r="N12" s="4"/>
      <c r="O12" s="4"/>
      <c r="P12" s="5"/>
    </row>
    <row r="13" spans="1:16" x14ac:dyDescent="0.3">
      <c r="A13" s="4" t="str">
        <f>info!F7</f>
        <v>10/2020</v>
      </c>
      <c r="B13" s="4" t="str">
        <f>info!E7</f>
        <v>Kristina Šćekić</v>
      </c>
      <c r="C13" s="4"/>
      <c r="D13" s="4"/>
      <c r="E13" s="4"/>
      <c r="F13" s="4"/>
      <c r="G13" s="4"/>
      <c r="H13" s="4"/>
      <c r="I13" s="4"/>
      <c r="J13" s="4">
        <v>20</v>
      </c>
      <c r="K13" s="84"/>
      <c r="L13" s="85"/>
      <c r="M13" s="4"/>
      <c r="N13" s="4"/>
      <c r="O13" s="4"/>
      <c r="P13" s="5"/>
    </row>
    <row r="14" spans="1:16" x14ac:dyDescent="0.3">
      <c r="A14" s="4" t="str">
        <f>info!F8</f>
        <v>11/2020</v>
      </c>
      <c r="B14" s="4" t="str">
        <f>info!E8</f>
        <v>Milovan Anđelić</v>
      </c>
      <c r="C14" s="4"/>
      <c r="D14" s="4"/>
      <c r="E14" s="4"/>
      <c r="F14" s="4"/>
      <c r="G14" s="4"/>
      <c r="H14" s="4"/>
      <c r="I14" s="4"/>
      <c r="J14" s="4"/>
      <c r="K14" s="84"/>
      <c r="L14" s="85"/>
      <c r="M14" s="4"/>
      <c r="N14" s="4"/>
      <c r="O14" s="4"/>
      <c r="P14" s="5"/>
    </row>
    <row r="15" spans="1:16" x14ac:dyDescent="0.3">
      <c r="A15" s="4" t="str">
        <f>info!F9</f>
        <v>12/2020</v>
      </c>
      <c r="B15" s="4" t="str">
        <f>info!E9</f>
        <v>Marija Marković</v>
      </c>
      <c r="C15" s="4"/>
      <c r="D15" s="4"/>
      <c r="E15" s="4"/>
      <c r="F15" s="4"/>
      <c r="G15" s="4"/>
      <c r="H15" s="4"/>
      <c r="I15" s="4"/>
      <c r="J15" s="4"/>
      <c r="K15" s="84"/>
      <c r="L15" s="85"/>
      <c r="M15" s="4"/>
      <c r="N15" s="4"/>
      <c r="O15" s="4"/>
      <c r="P15" s="5"/>
    </row>
    <row r="16" spans="1:16" x14ac:dyDescent="0.3">
      <c r="A16" s="4" t="str">
        <f>info!F10</f>
        <v>15/2020</v>
      </c>
      <c r="B16" s="4" t="str">
        <f>info!E10</f>
        <v>Anđela Zvizdić</v>
      </c>
      <c r="C16" s="4"/>
      <c r="D16" s="4"/>
      <c r="E16" s="4"/>
      <c r="F16" s="4"/>
      <c r="G16" s="4"/>
      <c r="H16" s="4"/>
      <c r="I16" s="4"/>
      <c r="J16" s="4"/>
      <c r="K16" s="84">
        <v>26</v>
      </c>
      <c r="L16" s="85"/>
      <c r="M16" s="4"/>
      <c r="N16" s="4"/>
      <c r="O16" s="4"/>
      <c r="P16" s="5"/>
    </row>
    <row r="17" spans="1:17" x14ac:dyDescent="0.3">
      <c r="A17" s="4" t="str">
        <f>info!F11</f>
        <v>20/2020</v>
      </c>
      <c r="B17" s="4" t="str">
        <f>info!E11</f>
        <v>Mileva Tomašević</v>
      </c>
      <c r="C17" s="4"/>
      <c r="D17" s="4"/>
      <c r="E17" s="4"/>
      <c r="F17" s="4"/>
      <c r="G17" s="4"/>
      <c r="H17" s="4"/>
      <c r="I17" s="4"/>
      <c r="J17" s="4">
        <v>20</v>
      </c>
      <c r="K17" s="84"/>
      <c r="L17" s="85"/>
      <c r="M17" s="4"/>
      <c r="N17" s="4"/>
      <c r="O17" s="4"/>
      <c r="P17" s="5"/>
    </row>
    <row r="18" spans="1:17" x14ac:dyDescent="0.3">
      <c r="A18" s="4" t="str">
        <f>info!F12</f>
        <v>21/2020</v>
      </c>
      <c r="B18" s="4" t="str">
        <f>info!E12</f>
        <v>Marijana Potpara</v>
      </c>
      <c r="C18" s="4"/>
      <c r="D18" s="4"/>
      <c r="E18" s="4"/>
      <c r="F18" s="4"/>
      <c r="G18" s="4"/>
      <c r="H18" s="4"/>
      <c r="I18" s="4"/>
      <c r="J18" s="4"/>
      <c r="K18" s="84">
        <v>16</v>
      </c>
      <c r="L18" s="85"/>
      <c r="M18" s="4"/>
      <c r="N18" s="4"/>
      <c r="O18" s="4"/>
      <c r="P18" s="5"/>
    </row>
    <row r="19" spans="1:17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7"/>
    </row>
    <row r="20" spans="1:17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7"/>
    </row>
    <row r="21" spans="1:17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7"/>
    </row>
    <row r="22" spans="1:17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7"/>
    </row>
    <row r="23" spans="1:17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7"/>
    </row>
    <row r="24" spans="1:17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7"/>
    </row>
    <row r="25" spans="1:17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7"/>
    </row>
    <row r="26" spans="1:17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7"/>
    </row>
    <row r="27" spans="1:17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7"/>
    </row>
    <row r="28" spans="1:17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7"/>
    </row>
    <row r="29" spans="1:17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7"/>
    </row>
    <row r="30" spans="1:17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7"/>
    </row>
    <row r="31" spans="1:17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17"/>
    </row>
    <row r="32" spans="1:17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17"/>
    </row>
    <row r="33" spans="1:17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7"/>
    </row>
    <row r="34" spans="1:17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7"/>
    </row>
    <row r="35" spans="1:17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17"/>
    </row>
    <row r="36" spans="1:17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7"/>
    </row>
    <row r="37" spans="1:17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7"/>
    </row>
    <row r="38" spans="1:17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</row>
    <row r="39" spans="1:17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</row>
    <row r="40" spans="1:17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  <row r="41" spans="1:17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</row>
    <row r="42" spans="1:17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</row>
    <row r="43" spans="1:17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17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</row>
    <row r="45" spans="1:17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1:17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</row>
    <row r="47" spans="1:17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1:17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</row>
    <row r="49" spans="1:1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1:1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1:16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</row>
    <row r="52" spans="1:16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</row>
    <row r="53" spans="1:1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1:1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1:1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</row>
    <row r="56" spans="1:16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</row>
    <row r="57" spans="1:16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</row>
    <row r="58" spans="1:1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</row>
    <row r="59" spans="1:1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</row>
    <row r="60" spans="1:1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1:16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8"/>
    </row>
    <row r="62" spans="1:1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/>
    </row>
  </sheetData>
  <mergeCells count="29">
    <mergeCell ref="K18:L18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K7:L7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D3" sqref="D3:G3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9" t="s">
        <v>84</v>
      </c>
      <c r="B1" s="26"/>
      <c r="C1" s="26"/>
      <c r="D1" s="26"/>
      <c r="E1" s="26"/>
      <c r="F1" s="26"/>
      <c r="G1" s="60"/>
    </row>
    <row r="2" spans="1:7" ht="27.6" customHeight="1" x14ac:dyDescent="0.3">
      <c r="A2" s="59" t="s">
        <v>85</v>
      </c>
      <c r="B2" s="26"/>
      <c r="C2" s="61"/>
      <c r="D2" s="62" t="s">
        <v>88</v>
      </c>
      <c r="E2" s="26"/>
      <c r="F2" s="26"/>
      <c r="G2" s="60"/>
    </row>
    <row r="3" spans="1:7" ht="15" thickBot="1" x14ac:dyDescent="0.35">
      <c r="A3" s="63" t="s">
        <v>86</v>
      </c>
      <c r="B3" s="64"/>
      <c r="C3" s="65"/>
      <c r="D3" s="66" t="s">
        <v>87</v>
      </c>
      <c r="E3" s="64"/>
      <c r="F3" s="64"/>
      <c r="G3" s="67"/>
    </row>
    <row r="4" spans="1:7" ht="15" thickBot="1" x14ac:dyDescent="0.35">
      <c r="A4" s="6"/>
      <c r="B4" s="6"/>
      <c r="C4" s="6"/>
      <c r="D4" s="6"/>
      <c r="E4" s="7"/>
      <c r="F4" s="6"/>
      <c r="G4" s="6"/>
    </row>
    <row r="5" spans="1:7" x14ac:dyDescent="0.3">
      <c r="A5" s="50" t="s">
        <v>24</v>
      </c>
      <c r="B5" s="52" t="s">
        <v>25</v>
      </c>
      <c r="C5" s="52" t="s">
        <v>9</v>
      </c>
      <c r="D5" s="54" t="s">
        <v>26</v>
      </c>
      <c r="E5" s="55"/>
      <c r="F5" s="56"/>
      <c r="G5" s="57" t="s">
        <v>27</v>
      </c>
    </row>
    <row r="6" spans="1:7" ht="26.4" x14ac:dyDescent="0.3">
      <c r="A6" s="51"/>
      <c r="B6" s="53"/>
      <c r="C6" s="53"/>
      <c r="D6" s="8" t="s">
        <v>28</v>
      </c>
      <c r="E6" s="9" t="s">
        <v>29</v>
      </c>
      <c r="F6" s="8" t="s">
        <v>30</v>
      </c>
      <c r="G6" s="58"/>
    </row>
    <row r="7" spans="1:7" ht="14.4" customHeight="1" x14ac:dyDescent="0.3">
      <c r="A7" s="4">
        <v>1</v>
      </c>
      <c r="B7" s="4" t="str">
        <f>info!F2</f>
        <v>1/2020</v>
      </c>
      <c r="C7" s="4" t="str">
        <f>info!E2</f>
        <v>Anđela Simonović</v>
      </c>
      <c r="D7" s="4"/>
      <c r="E7" s="4"/>
      <c r="F7" s="4"/>
      <c r="G7" s="5"/>
    </row>
    <row r="8" spans="1:7" ht="14.4" customHeight="1" x14ac:dyDescent="0.3">
      <c r="A8" s="4">
        <f>A7+1</f>
        <v>2</v>
      </c>
      <c r="B8" s="4" t="str">
        <f>info!F3</f>
        <v>3/2020</v>
      </c>
      <c r="C8" s="4" t="str">
        <f>info!E3</f>
        <v>Sara Jovović</v>
      </c>
      <c r="D8" s="4"/>
      <c r="E8" s="4"/>
      <c r="F8" s="4"/>
      <c r="G8" s="5"/>
    </row>
    <row r="9" spans="1:7" ht="14.4" customHeight="1" x14ac:dyDescent="0.3">
      <c r="A9" s="4">
        <f t="shared" ref="A9:A17" si="0">A8+1</f>
        <v>3</v>
      </c>
      <c r="B9" s="4" t="str">
        <f>info!F4</f>
        <v>6/2020</v>
      </c>
      <c r="C9" s="4" t="str">
        <f>info!E4</f>
        <v>Gordana Čampar</v>
      </c>
      <c r="D9" s="4"/>
      <c r="E9" s="4"/>
      <c r="F9" s="4"/>
      <c r="G9" s="5"/>
    </row>
    <row r="10" spans="1:7" ht="14.4" customHeight="1" x14ac:dyDescent="0.3">
      <c r="A10" s="4">
        <f t="shared" si="0"/>
        <v>4</v>
      </c>
      <c r="B10" s="4" t="str">
        <f>info!F5</f>
        <v>7/2020</v>
      </c>
      <c r="C10" s="4" t="str">
        <f>info!E5</f>
        <v>Ivana Konatar</v>
      </c>
      <c r="D10" s="4"/>
      <c r="E10" s="4"/>
      <c r="F10" s="4"/>
      <c r="G10" s="5"/>
    </row>
    <row r="11" spans="1:7" ht="14.4" customHeight="1" x14ac:dyDescent="0.3">
      <c r="A11" s="4">
        <f t="shared" si="0"/>
        <v>5</v>
      </c>
      <c r="B11" s="4" t="str">
        <f>info!F6</f>
        <v>9/2020</v>
      </c>
      <c r="C11" s="4" t="str">
        <f>info!E6</f>
        <v>Ana Šaranović</v>
      </c>
      <c r="D11" s="4"/>
      <c r="E11" s="4"/>
      <c r="F11" s="4"/>
      <c r="G11" s="5"/>
    </row>
    <row r="12" spans="1:7" ht="14.4" customHeight="1" x14ac:dyDescent="0.3">
      <c r="A12" s="4">
        <f t="shared" si="0"/>
        <v>6</v>
      </c>
      <c r="B12" s="4" t="str">
        <f>info!F7</f>
        <v>10/2020</v>
      </c>
      <c r="C12" s="4" t="str">
        <f>info!E7</f>
        <v>Kristina Šćekić</v>
      </c>
      <c r="D12" s="4"/>
      <c r="E12" s="4"/>
      <c r="F12" s="4"/>
      <c r="G12" s="5"/>
    </row>
    <row r="13" spans="1:7" ht="14.4" customHeight="1" x14ac:dyDescent="0.3">
      <c r="A13" s="4">
        <f t="shared" si="0"/>
        <v>7</v>
      </c>
      <c r="B13" s="4" t="str">
        <f>info!F8</f>
        <v>11/2020</v>
      </c>
      <c r="C13" s="4" t="str">
        <f>info!E8</f>
        <v>Milovan Anđelić</v>
      </c>
      <c r="D13" s="4"/>
      <c r="E13" s="4"/>
      <c r="F13" s="4"/>
      <c r="G13" s="5"/>
    </row>
    <row r="14" spans="1:7" ht="14.4" customHeight="1" x14ac:dyDescent="0.3">
      <c r="A14" s="4">
        <f t="shared" si="0"/>
        <v>8</v>
      </c>
      <c r="B14" s="4" t="str">
        <f>info!F9</f>
        <v>12/2020</v>
      </c>
      <c r="C14" s="4" t="str">
        <f>info!E9</f>
        <v>Marija Marković</v>
      </c>
      <c r="D14" s="4"/>
      <c r="E14" s="4"/>
      <c r="F14" s="4"/>
      <c r="G14" s="5"/>
    </row>
    <row r="15" spans="1:7" ht="14.4" customHeight="1" x14ac:dyDescent="0.3">
      <c r="A15" s="4">
        <f t="shared" si="0"/>
        <v>9</v>
      </c>
      <c r="B15" s="4" t="str">
        <f>info!F10</f>
        <v>15/2020</v>
      </c>
      <c r="C15" s="4" t="str">
        <f>info!E10</f>
        <v>Anđela Zvizdić</v>
      </c>
      <c r="D15" s="4"/>
      <c r="E15" s="4"/>
      <c r="F15" s="4"/>
      <c r="G15" s="5"/>
    </row>
    <row r="16" spans="1:7" ht="14.4" customHeight="1" x14ac:dyDescent="0.3">
      <c r="A16" s="4">
        <f t="shared" si="0"/>
        <v>10</v>
      </c>
      <c r="B16" s="4" t="str">
        <f>info!F11</f>
        <v>20/2020</v>
      </c>
      <c r="C16" s="4" t="str">
        <f>info!E11</f>
        <v>Mileva Tomašević</v>
      </c>
      <c r="D16" s="4"/>
      <c r="E16" s="4"/>
      <c r="F16" s="4"/>
      <c r="G16" s="5"/>
    </row>
    <row r="17" spans="1:8" ht="14.4" customHeight="1" x14ac:dyDescent="0.3">
      <c r="A17" s="4">
        <f t="shared" si="0"/>
        <v>11</v>
      </c>
      <c r="B17" s="4" t="str">
        <f>info!F12</f>
        <v>21/2020</v>
      </c>
      <c r="C17" s="4" t="str">
        <f>info!E12</f>
        <v>Marijana Potpara</v>
      </c>
      <c r="D17" s="4"/>
      <c r="E17" s="4"/>
      <c r="F17" s="4"/>
      <c r="G17" s="5"/>
    </row>
    <row r="18" spans="1:8" ht="14.4" customHeight="1" x14ac:dyDescent="0.3">
      <c r="A18" s="17"/>
      <c r="B18" s="17"/>
      <c r="C18" s="17"/>
      <c r="D18" s="17"/>
      <c r="E18" s="17"/>
      <c r="F18" s="17"/>
      <c r="G18" s="18"/>
      <c r="H18" s="17"/>
    </row>
    <row r="19" spans="1:8" ht="14.4" customHeight="1" x14ac:dyDescent="0.3">
      <c r="A19" s="17"/>
      <c r="B19" s="17"/>
      <c r="C19" s="17"/>
      <c r="D19" s="17"/>
      <c r="E19" s="17"/>
      <c r="F19" s="17"/>
      <c r="G19" s="18"/>
      <c r="H19" s="17"/>
    </row>
    <row r="20" spans="1:8" ht="14.4" customHeight="1" x14ac:dyDescent="0.3">
      <c r="A20" s="17"/>
      <c r="B20" s="17"/>
      <c r="C20" s="17"/>
      <c r="D20" s="17"/>
      <c r="E20" s="17"/>
      <c r="F20" s="17"/>
      <c r="G20" s="18"/>
      <c r="H20" s="17"/>
    </row>
    <row r="21" spans="1:8" ht="14.4" customHeight="1" x14ac:dyDescent="0.3">
      <c r="A21" s="17"/>
      <c r="B21" s="17"/>
      <c r="C21" s="17"/>
      <c r="D21" s="17"/>
      <c r="E21" s="17"/>
      <c r="F21" s="17"/>
      <c r="G21" s="18"/>
      <c r="H21" s="17"/>
    </row>
    <row r="22" spans="1:8" ht="14.4" customHeight="1" x14ac:dyDescent="0.3">
      <c r="A22" s="17"/>
      <c r="B22" s="17"/>
      <c r="C22" s="17"/>
      <c r="D22" s="17"/>
      <c r="E22" s="17"/>
      <c r="F22" s="17"/>
      <c r="G22" s="18"/>
      <c r="H22" s="17"/>
    </row>
    <row r="23" spans="1:8" ht="14.4" customHeight="1" x14ac:dyDescent="0.3">
      <c r="A23" s="17"/>
      <c r="B23" s="17"/>
      <c r="C23" s="17"/>
      <c r="D23" s="17"/>
      <c r="E23" s="17"/>
      <c r="F23" s="17"/>
      <c r="G23" s="18"/>
      <c r="H23" s="17"/>
    </row>
    <row r="24" spans="1:8" ht="14.4" customHeight="1" x14ac:dyDescent="0.3">
      <c r="A24" s="17"/>
      <c r="B24" s="17"/>
      <c r="C24" s="17"/>
      <c r="D24" s="17"/>
      <c r="E24" s="17"/>
      <c r="F24" s="17"/>
      <c r="G24" s="18"/>
      <c r="H24" s="17"/>
    </row>
    <row r="25" spans="1:8" ht="14.4" customHeight="1" x14ac:dyDescent="0.3">
      <c r="A25" s="17"/>
      <c r="B25" s="17"/>
      <c r="C25" s="17"/>
      <c r="D25" s="17"/>
      <c r="E25" s="17"/>
      <c r="F25" s="17"/>
      <c r="G25" s="18"/>
      <c r="H25" s="17"/>
    </row>
    <row r="26" spans="1:8" ht="14.4" customHeight="1" x14ac:dyDescent="0.3">
      <c r="A26" s="17"/>
      <c r="B26" s="17"/>
      <c r="C26" s="17"/>
      <c r="D26" s="17"/>
      <c r="E26" s="17"/>
      <c r="F26" s="17"/>
      <c r="G26" s="18"/>
      <c r="H26" s="17"/>
    </row>
    <row r="27" spans="1:8" ht="14.4" customHeight="1" x14ac:dyDescent="0.3">
      <c r="A27" s="17"/>
      <c r="B27" s="17"/>
      <c r="C27" s="17"/>
      <c r="D27" s="17"/>
      <c r="E27" s="17"/>
      <c r="F27" s="17"/>
      <c r="G27" s="18"/>
      <c r="H27" s="17"/>
    </row>
    <row r="28" spans="1:8" ht="14.4" customHeight="1" x14ac:dyDescent="0.3">
      <c r="A28" s="17"/>
      <c r="B28" s="17"/>
      <c r="C28" s="17"/>
      <c r="D28" s="17"/>
      <c r="E28" s="17"/>
      <c r="F28" s="17"/>
      <c r="G28" s="18"/>
      <c r="H28" s="17"/>
    </row>
    <row r="29" spans="1:8" ht="14.4" customHeight="1" x14ac:dyDescent="0.3">
      <c r="A29" s="17"/>
      <c r="B29" s="17"/>
      <c r="C29" s="17"/>
      <c r="D29" s="17"/>
      <c r="E29" s="17"/>
      <c r="F29" s="17"/>
      <c r="G29" s="18"/>
      <c r="H29" s="17"/>
    </row>
    <row r="30" spans="1:8" ht="14.4" customHeight="1" x14ac:dyDescent="0.3">
      <c r="A30" s="17"/>
      <c r="B30" s="17"/>
      <c r="C30" s="17"/>
      <c r="D30" s="17"/>
      <c r="E30" s="17"/>
      <c r="F30" s="17"/>
      <c r="G30" s="18"/>
      <c r="H30" s="17"/>
    </row>
    <row r="31" spans="1:8" ht="14.4" customHeight="1" x14ac:dyDescent="0.3">
      <c r="A31" s="17"/>
      <c r="B31" s="17"/>
      <c r="C31" s="17"/>
      <c r="D31" s="17"/>
      <c r="E31" s="17"/>
      <c r="F31" s="17"/>
      <c r="G31" s="18"/>
      <c r="H31" s="17"/>
    </row>
    <row r="32" spans="1:8" ht="14.4" customHeight="1" x14ac:dyDescent="0.3">
      <c r="A32" s="17"/>
      <c r="B32" s="17"/>
      <c r="C32" s="17"/>
      <c r="D32" s="17"/>
      <c r="E32" s="17"/>
      <c r="F32" s="17"/>
      <c r="G32" s="18"/>
      <c r="H32" s="17"/>
    </row>
    <row r="33" spans="1:7" ht="14.4" customHeight="1" x14ac:dyDescent="0.3">
      <c r="A33" s="17"/>
      <c r="B33" s="17"/>
      <c r="C33" s="17"/>
      <c r="D33" s="17"/>
      <c r="E33" s="17"/>
      <c r="F33" s="17"/>
      <c r="G33" s="18"/>
    </row>
    <row r="34" spans="1:7" ht="14.4" customHeight="1" x14ac:dyDescent="0.3">
      <c r="A34" s="17"/>
      <c r="B34" s="17"/>
      <c r="C34" s="17"/>
      <c r="D34" s="17"/>
      <c r="E34" s="17"/>
      <c r="F34" s="17"/>
      <c r="G34" s="18"/>
    </row>
    <row r="35" spans="1:7" ht="14.4" customHeight="1" x14ac:dyDescent="0.3">
      <c r="A35" s="17"/>
      <c r="B35" s="17"/>
      <c r="C35" s="17"/>
      <c r="D35" s="17"/>
      <c r="E35" s="17"/>
      <c r="F35" s="17"/>
      <c r="G35" s="18"/>
    </row>
    <row r="36" spans="1:7" ht="14.4" customHeight="1" x14ac:dyDescent="0.3">
      <c r="A36" s="17"/>
      <c r="B36" s="17"/>
      <c r="C36" s="17"/>
      <c r="D36" s="17"/>
      <c r="E36" s="17"/>
      <c r="F36" s="17"/>
      <c r="G36" s="18"/>
    </row>
    <row r="37" spans="1:7" ht="14.4" customHeight="1" x14ac:dyDescent="0.3">
      <c r="A37" s="17"/>
      <c r="B37" s="17"/>
      <c r="C37" s="17"/>
      <c r="D37" s="17"/>
      <c r="E37" s="17"/>
      <c r="F37" s="17"/>
      <c r="G37" s="18"/>
    </row>
    <row r="38" spans="1:7" ht="14.4" customHeight="1" x14ac:dyDescent="0.3">
      <c r="A38" s="17"/>
      <c r="B38" s="17"/>
      <c r="C38" s="17"/>
      <c r="D38" s="17"/>
      <c r="E38" s="17"/>
      <c r="F38" s="17"/>
      <c r="G38" s="18"/>
    </row>
    <row r="39" spans="1:7" ht="14.4" customHeight="1" x14ac:dyDescent="0.3">
      <c r="A39" s="17"/>
      <c r="B39" s="17"/>
      <c r="C39" s="17"/>
      <c r="D39" s="17"/>
      <c r="E39" s="17"/>
      <c r="F39" s="17"/>
      <c r="G39" s="18"/>
    </row>
    <row r="40" spans="1:7" ht="14.4" customHeight="1" x14ac:dyDescent="0.3">
      <c r="A40" s="17"/>
      <c r="B40" s="17"/>
      <c r="C40" s="17"/>
      <c r="D40" s="17"/>
      <c r="E40" s="17"/>
      <c r="F40" s="17"/>
      <c r="G40" s="18"/>
    </row>
    <row r="41" spans="1:7" ht="14.4" customHeight="1" x14ac:dyDescent="0.3">
      <c r="A41" s="17"/>
      <c r="B41" s="17"/>
      <c r="C41" s="17"/>
      <c r="D41" s="17"/>
      <c r="E41" s="17"/>
      <c r="F41" s="17"/>
      <c r="G41" s="18"/>
    </row>
    <row r="42" spans="1:7" ht="14.4" customHeight="1" x14ac:dyDescent="0.3">
      <c r="A42" s="17"/>
      <c r="B42" s="17"/>
      <c r="C42" s="17"/>
      <c r="D42" s="17"/>
      <c r="E42" s="17"/>
      <c r="F42" s="17"/>
      <c r="G42" s="18"/>
    </row>
    <row r="43" spans="1:7" ht="14.4" customHeight="1" x14ac:dyDescent="0.3">
      <c r="A43" s="17"/>
      <c r="B43" s="17"/>
      <c r="C43" s="17"/>
      <c r="D43" s="17"/>
      <c r="E43" s="17"/>
      <c r="F43" s="17"/>
      <c r="G43" s="18"/>
    </row>
    <row r="44" spans="1:7" ht="14.4" customHeight="1" x14ac:dyDescent="0.3">
      <c r="A44" s="17"/>
      <c r="B44" s="17"/>
      <c r="C44" s="17"/>
      <c r="D44" s="17"/>
      <c r="E44" s="17"/>
      <c r="F44" s="17"/>
      <c r="G44" s="18"/>
    </row>
    <row r="45" spans="1:7" ht="14.4" customHeight="1" x14ac:dyDescent="0.3">
      <c r="A45" s="17"/>
      <c r="B45" s="17"/>
      <c r="C45" s="17"/>
      <c r="D45" s="17"/>
      <c r="E45" s="17"/>
      <c r="F45" s="17"/>
      <c r="G45" s="18"/>
    </row>
    <row r="46" spans="1:7" ht="14.4" customHeight="1" x14ac:dyDescent="0.3">
      <c r="A46" s="17"/>
      <c r="B46" s="17"/>
      <c r="C46" s="17"/>
      <c r="D46" s="17"/>
      <c r="E46" s="17"/>
      <c r="F46" s="17"/>
      <c r="G46" s="18"/>
    </row>
    <row r="47" spans="1:7" ht="14.4" customHeight="1" x14ac:dyDescent="0.3">
      <c r="A47" s="17"/>
      <c r="B47" s="17"/>
      <c r="C47" s="17"/>
      <c r="D47" s="17"/>
      <c r="E47" s="17"/>
      <c r="F47" s="17"/>
      <c r="G47" s="18"/>
    </row>
    <row r="48" spans="1:7" ht="14.4" customHeight="1" x14ac:dyDescent="0.3">
      <c r="A48" s="17"/>
      <c r="B48" s="17"/>
      <c r="C48" s="17"/>
      <c r="D48" s="17"/>
      <c r="E48" s="17"/>
      <c r="F48" s="17"/>
      <c r="G48" s="18"/>
    </row>
    <row r="49" spans="1:7" ht="14.4" customHeight="1" x14ac:dyDescent="0.3">
      <c r="A49" s="17"/>
      <c r="B49" s="17"/>
      <c r="C49" s="17"/>
      <c r="D49" s="17"/>
      <c r="E49" s="17"/>
      <c r="F49" s="17"/>
      <c r="G49" s="18"/>
    </row>
    <row r="50" spans="1:7" ht="14.4" customHeight="1" x14ac:dyDescent="0.3">
      <c r="A50" s="17"/>
      <c r="B50" s="17"/>
      <c r="C50" s="17"/>
      <c r="D50" s="17"/>
      <c r="E50" s="17"/>
      <c r="F50" s="17"/>
      <c r="G50" s="18"/>
    </row>
    <row r="51" spans="1:7" ht="14.4" customHeight="1" x14ac:dyDescent="0.3">
      <c r="A51" s="17"/>
      <c r="B51" s="17"/>
      <c r="C51" s="17"/>
      <c r="D51" s="17"/>
      <c r="E51" s="17"/>
      <c r="F51" s="17"/>
      <c r="G51" s="18"/>
    </row>
    <row r="52" spans="1:7" ht="14.4" customHeight="1" x14ac:dyDescent="0.3">
      <c r="A52" s="17"/>
      <c r="B52" s="17"/>
      <c r="C52" s="17"/>
      <c r="D52" s="17"/>
      <c r="E52" s="17"/>
      <c r="F52" s="17"/>
      <c r="G52" s="18"/>
    </row>
    <row r="53" spans="1:7" ht="14.4" customHeight="1" x14ac:dyDescent="0.3">
      <c r="A53" s="17"/>
      <c r="B53" s="17"/>
      <c r="C53" s="17"/>
      <c r="D53" s="17"/>
      <c r="E53" s="17"/>
      <c r="F53" s="17"/>
      <c r="G53" s="18"/>
    </row>
    <row r="54" spans="1:7" ht="14.4" customHeight="1" x14ac:dyDescent="0.3">
      <c r="A54" s="17"/>
      <c r="B54" s="17"/>
      <c r="C54" s="17"/>
      <c r="D54" s="17"/>
      <c r="E54" s="17"/>
      <c r="F54" s="17"/>
      <c r="G54" s="18"/>
    </row>
    <row r="55" spans="1:7" ht="14.4" customHeight="1" x14ac:dyDescent="0.3">
      <c r="A55" s="17"/>
      <c r="B55" s="17"/>
      <c r="C55" s="17"/>
      <c r="D55" s="17"/>
      <c r="E55" s="17"/>
      <c r="F55" s="17"/>
      <c r="G55" s="18"/>
    </row>
    <row r="56" spans="1:7" ht="14.4" customHeight="1" x14ac:dyDescent="0.3">
      <c r="A56" s="17"/>
      <c r="B56" s="17"/>
      <c r="C56" s="17"/>
      <c r="D56" s="17"/>
      <c r="E56" s="17"/>
      <c r="F56" s="17"/>
      <c r="G56" s="18"/>
    </row>
    <row r="57" spans="1:7" ht="14.4" customHeight="1" x14ac:dyDescent="0.3">
      <c r="A57" s="17"/>
      <c r="B57" s="17"/>
      <c r="C57" s="17"/>
      <c r="D57" s="17"/>
      <c r="E57" s="17"/>
      <c r="F57" s="17"/>
      <c r="G57" s="18"/>
    </row>
    <row r="58" spans="1:7" ht="14.4" customHeight="1" x14ac:dyDescent="0.3">
      <c r="A58" s="17"/>
      <c r="B58" s="17"/>
      <c r="C58" s="17"/>
      <c r="D58" s="17"/>
      <c r="E58" s="17"/>
      <c r="F58" s="17"/>
      <c r="G58" s="18"/>
    </row>
    <row r="59" spans="1:7" ht="14.4" customHeight="1" x14ac:dyDescent="0.3">
      <c r="A59" s="17"/>
      <c r="B59" s="17"/>
      <c r="C59" s="17"/>
      <c r="D59" s="17"/>
      <c r="E59" s="17"/>
      <c r="F59" s="17"/>
      <c r="G59" s="18"/>
    </row>
    <row r="60" spans="1:7" ht="14.4" customHeight="1" x14ac:dyDescent="0.3">
      <c r="A60" s="17"/>
      <c r="B60" s="17"/>
      <c r="C60" s="17"/>
      <c r="D60" s="17"/>
      <c r="E60" s="17"/>
      <c r="F60" s="17"/>
      <c r="G60" s="18"/>
    </row>
    <row r="61" spans="1:7" ht="14.4" customHeight="1" x14ac:dyDescent="0.3">
      <c r="A61" s="17"/>
      <c r="B61" s="17"/>
      <c r="C61" s="17"/>
      <c r="D61" s="17"/>
      <c r="E61" s="17"/>
      <c r="F61" s="17"/>
      <c r="G61" s="18"/>
    </row>
    <row r="62" spans="1:7" x14ac:dyDescent="0.3">
      <c r="A62" s="17"/>
      <c r="B62" s="17"/>
      <c r="C62" s="17"/>
      <c r="D62" s="17"/>
      <c r="E62" s="17"/>
      <c r="F62" s="17"/>
      <c r="G62" s="17"/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4" sqref="A4:C4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68" t="s">
        <v>31</v>
      </c>
      <c r="B1" s="68"/>
      <c r="C1" s="6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3">
      <c r="A2" s="68" t="s">
        <v>49</v>
      </c>
      <c r="B2" s="68"/>
      <c r="C2" s="6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3">
      <c r="A3" s="68" t="s">
        <v>83</v>
      </c>
      <c r="B3" s="68"/>
      <c r="C3" s="6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8.8" customHeight="1" x14ac:dyDescent="0.3">
      <c r="A4" s="69" t="s">
        <v>78</v>
      </c>
      <c r="B4" s="69"/>
      <c r="C4" s="6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3">
      <c r="A5" s="68" t="s">
        <v>32</v>
      </c>
      <c r="B5" s="68"/>
      <c r="C5" s="6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3">
      <c r="A6" s="68" t="s">
        <v>79</v>
      </c>
      <c r="B6" s="68"/>
      <c r="C6" s="6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7.399999999999999" x14ac:dyDescent="0.3">
      <c r="A8" s="70" t="s">
        <v>33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6"/>
      <c r="U8" s="6"/>
      <c r="V8" s="6"/>
      <c r="W8" s="6"/>
    </row>
    <row r="9" spans="1:23" x14ac:dyDescent="0.3">
      <c r="A9" s="72" t="s">
        <v>34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  <c r="V9" s="6"/>
      <c r="W9" s="6"/>
    </row>
    <row r="10" spans="1:23" x14ac:dyDescent="0.3">
      <c r="A10" s="72" t="s">
        <v>81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  <c r="V10" s="6"/>
      <c r="W10" s="6"/>
    </row>
    <row r="11" spans="1:23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3">
      <c r="A12" s="50" t="s">
        <v>35</v>
      </c>
      <c r="B12" s="52" t="s">
        <v>36</v>
      </c>
      <c r="C12" s="52" t="s">
        <v>37</v>
      </c>
      <c r="D12" s="77" t="s">
        <v>38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77" t="s">
        <v>39</v>
      </c>
      <c r="Q12" s="78"/>
      <c r="R12" s="78"/>
      <c r="S12" s="80"/>
      <c r="T12" s="6"/>
      <c r="U12" s="6"/>
      <c r="V12" s="6"/>
      <c r="W12" s="6"/>
    </row>
    <row r="13" spans="1:23" x14ac:dyDescent="0.3">
      <c r="A13" s="73"/>
      <c r="B13" s="75"/>
      <c r="C13" s="75"/>
      <c r="D13" s="81" t="s">
        <v>40</v>
      </c>
      <c r="E13" s="61"/>
      <c r="F13" s="81" t="s">
        <v>41</v>
      </c>
      <c r="G13" s="61"/>
      <c r="H13" s="81" t="s">
        <v>42</v>
      </c>
      <c r="I13" s="61"/>
      <c r="J13" s="81" t="s">
        <v>43</v>
      </c>
      <c r="K13" s="61"/>
      <c r="L13" s="81" t="s">
        <v>44</v>
      </c>
      <c r="M13" s="61"/>
      <c r="N13" s="81" t="s">
        <v>45</v>
      </c>
      <c r="O13" s="61"/>
      <c r="P13" s="81" t="s">
        <v>46</v>
      </c>
      <c r="Q13" s="61"/>
      <c r="R13" s="81" t="s">
        <v>47</v>
      </c>
      <c r="S13" s="60"/>
      <c r="T13" s="6"/>
      <c r="U13" s="6"/>
      <c r="V13" s="6"/>
      <c r="W13" s="6"/>
    </row>
    <row r="14" spans="1:23" ht="15" thickBot="1" x14ac:dyDescent="0.35">
      <c r="A14" s="74"/>
      <c r="B14" s="76"/>
      <c r="C14" s="76"/>
      <c r="D14" s="10" t="s">
        <v>35</v>
      </c>
      <c r="E14" s="10" t="s">
        <v>48</v>
      </c>
      <c r="F14" s="10" t="s">
        <v>35</v>
      </c>
      <c r="G14" s="10" t="s">
        <v>48</v>
      </c>
      <c r="H14" s="10" t="s">
        <v>35</v>
      </c>
      <c r="I14" s="10" t="s">
        <v>48</v>
      </c>
      <c r="J14" s="10" t="s">
        <v>35</v>
      </c>
      <c r="K14" s="10" t="s">
        <v>48</v>
      </c>
      <c r="L14" s="10" t="s">
        <v>35</v>
      </c>
      <c r="M14" s="10" t="s">
        <v>48</v>
      </c>
      <c r="N14" s="10" t="s">
        <v>35</v>
      </c>
      <c r="O14" s="10" t="s">
        <v>48</v>
      </c>
      <c r="P14" s="10" t="s">
        <v>35</v>
      </c>
      <c r="Q14" s="10" t="s">
        <v>48</v>
      </c>
      <c r="R14" s="10" t="s">
        <v>35</v>
      </c>
      <c r="S14" s="11" t="s">
        <v>48</v>
      </c>
      <c r="T14" s="6"/>
      <c r="U14" s="6"/>
      <c r="V14" s="6"/>
      <c r="W14" s="6"/>
    </row>
    <row r="15" spans="1:23" ht="27" thickBot="1" x14ac:dyDescent="0.35">
      <c r="A15" s="12">
        <v>1</v>
      </c>
      <c r="B15" s="13" t="s">
        <v>80</v>
      </c>
      <c r="C15" s="13">
        <f>+F15+D15+H15+J15+L15+N15</f>
        <v>0</v>
      </c>
      <c r="D15" s="13">
        <f>COUNTIF(Zaključne!G7:G61,"=A")</f>
        <v>0</v>
      </c>
      <c r="E15" s="13" t="e">
        <f>ROUND(100*D15/C15,1)</f>
        <v>#DIV/0!</v>
      </c>
      <c r="F15" s="13">
        <f>COUNTIF(Zaključne!G7:G61, "=B")</f>
        <v>0</v>
      </c>
      <c r="G15" s="13" t="e">
        <f>ROUND(100*F15/C15,1)</f>
        <v>#DIV/0!</v>
      </c>
      <c r="H15" s="13">
        <f>COUNTIF(Zaključne!G7:G61, "=C")</f>
        <v>0</v>
      </c>
      <c r="I15" s="13" t="e">
        <f>ROUND(100*H15/C15,1)</f>
        <v>#DIV/0!</v>
      </c>
      <c r="J15" s="13">
        <f>COUNTIF(Zaključne!G7:G61, "=D")</f>
        <v>0</v>
      </c>
      <c r="K15" s="13" t="e">
        <f>ROUND(100*J15/C15,1)</f>
        <v>#DIV/0!</v>
      </c>
      <c r="L15" s="13">
        <f>COUNTIF(Zaključne!G7:G61, "=E")</f>
        <v>0</v>
      </c>
      <c r="M15" s="13" t="e">
        <f>ROUND(100*L15/C15,1)</f>
        <v>#DIV/0!</v>
      </c>
      <c r="N15" s="13">
        <f>COUNTIF(Zaključne!G7:G61, "=F")</f>
        <v>0</v>
      </c>
      <c r="O15" s="13" t="e">
        <f>MAX(0,100-E15-G15-I15-K15-M15)</f>
        <v>#DIV/0!</v>
      </c>
      <c r="P15" s="13">
        <f>+D15+F15+H15+J15+L15</f>
        <v>0</v>
      </c>
      <c r="Q15" s="13" t="e">
        <f>ROUND(100*P15/C15,1)</f>
        <v>#DIV/0!</v>
      </c>
      <c r="R15" s="13">
        <f>+N15</f>
        <v>0</v>
      </c>
      <c r="S15" s="14" t="e">
        <f>O15</f>
        <v>#DIV/0!</v>
      </c>
      <c r="T15" s="6"/>
      <c r="U15" s="6"/>
      <c r="V15" s="6"/>
      <c r="W15" s="6"/>
    </row>
    <row r="16" spans="1:2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3" t="s">
        <v>50</v>
      </c>
      <c r="O19" s="83"/>
      <c r="P19" s="83"/>
      <c r="Q19" s="83"/>
      <c r="R19" s="83"/>
      <c r="S19" s="83"/>
      <c r="T19" s="6"/>
      <c r="U19" s="6"/>
      <c r="V19" s="6"/>
      <c r="W19" s="6"/>
    </row>
    <row r="20" spans="1:2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82" t="s">
        <v>82</v>
      </c>
      <c r="O20" s="82"/>
      <c r="P20" s="82"/>
      <c r="Q20" s="82"/>
      <c r="R20" s="82"/>
      <c r="S20" s="82"/>
      <c r="T20" s="6"/>
      <c r="U20" s="6"/>
      <c r="V20" s="6"/>
      <c r="W20" s="6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2021-07-10T00:09:25Z</dcterms:modified>
</cp:coreProperties>
</file>