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</sheets>
  <definedNames>
    <definedName name="Citava_tabela" localSheetId="2">'OB1'!#REF!</definedName>
    <definedName name="Citava_tabela" localSheetId="3">'OB2'!#REF!</definedName>
    <definedName name="Citava_tabela" localSheetId="1">'Spisak'!$B$1:$T$1</definedName>
    <definedName name="Citava_tabela">#REF!</definedName>
    <definedName name="_xlnm.Print_Area" localSheetId="3">'OB2'!$A$1:$H$53</definedName>
    <definedName name="_xlnm.Print_Area" localSheetId="1">'Spisak'!$A$1:$T$36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<sst xmlns="http://schemas.openxmlformats.org/spreadsheetml/2006/main" count="244" uniqueCount="187">
  <si>
    <t>K1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</si>
  <si>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</si>
  <si>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</si>
  <si>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</si>
  <si>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</si>
  <si>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</si>
  <si>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</si>
  <si>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</si>
  <si>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</si>
  <si>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</si>
  <si>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</si>
  <si>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</si>
  <si>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</si>
  <si>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</si>
  <si>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</si>
  <si>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</si>
  <si>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</si>
  <si>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</si>
  <si>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</si>
  <si>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</si>
  <si>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</si>
  <si>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</si>
  <si>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</si>
  <si>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</si>
  <si>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</si>
  <si>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</si>
  <si>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</si>
  <si>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</si>
  <si>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</si>
  <si>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</si>
  <si>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</si>
  <si>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</si>
  <si>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</si>
  <si>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</si>
  <si>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</si>
  <si>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</si>
  <si>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</si>
  <si>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</si>
  <si>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</si>
  <si>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</si>
  <si>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</si>
  <si>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</si>
  <si>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</si>
  <si>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</si>
  <si>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</si>
  <si>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</si>
  <si>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</si>
  <si>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</si>
  <si>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</si>
  <si>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</si>
  <si>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</si>
  <si>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</si>
  <si>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</si>
  <si>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</si>
  <si>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</si>
  <si>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</si>
  <si>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</si>
  <si>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</si>
  <si>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</si>
  <si>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</si>
  <si>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T1</t>
  </si>
  <si>
    <t>T2</t>
  </si>
  <si>
    <t>T3</t>
  </si>
  <si>
    <t>T4</t>
  </si>
  <si>
    <t>T+K+L</t>
  </si>
  <si>
    <t>Studije:</t>
  </si>
  <si>
    <t>TESTOVI</t>
  </si>
  <si>
    <t>Prof.dr Milovan Radulović</t>
  </si>
  <si>
    <t>4</t>
  </si>
  <si>
    <t>6</t>
  </si>
  <si>
    <t>7</t>
  </si>
  <si>
    <t>9</t>
  </si>
  <si>
    <t>13</t>
  </si>
  <si>
    <t>14</t>
  </si>
  <si>
    <t>21</t>
  </si>
  <si>
    <t>22</t>
  </si>
  <si>
    <t>23</t>
  </si>
  <si>
    <t>29</t>
  </si>
  <si>
    <t>35</t>
  </si>
  <si>
    <t>36</t>
  </si>
  <si>
    <t>37</t>
  </si>
  <si>
    <t>40</t>
  </si>
  <si>
    <t>43</t>
  </si>
  <si>
    <t>16</t>
  </si>
  <si>
    <t>49</t>
  </si>
  <si>
    <t>5</t>
  </si>
  <si>
    <t>15</t>
  </si>
  <si>
    <t>24</t>
  </si>
  <si>
    <t>48</t>
  </si>
  <si>
    <t>41</t>
  </si>
  <si>
    <t>10</t>
  </si>
  <si>
    <t>12</t>
  </si>
  <si>
    <t>28</t>
  </si>
  <si>
    <t>42</t>
  </si>
  <si>
    <t>30</t>
  </si>
  <si>
    <t>ELEKTROTEHNICKI FAKULTET PODGORICA</t>
  </si>
  <si>
    <t>Na KOMPLET ispitu</t>
  </si>
  <si>
    <t>Komplet završni ispit</t>
  </si>
  <si>
    <t>2017</t>
  </si>
  <si>
    <t>Dejan</t>
  </si>
  <si>
    <t>Peković</t>
  </si>
  <si>
    <t>Jasna</t>
  </si>
  <si>
    <t>Suljević</t>
  </si>
  <si>
    <t>Luka</t>
  </si>
  <si>
    <t>Petrović</t>
  </si>
  <si>
    <t>Danilo</t>
  </si>
  <si>
    <t>Damjanović</t>
  </si>
  <si>
    <t>8</t>
  </si>
  <si>
    <t>Dunja</t>
  </si>
  <si>
    <t>Vuković</t>
  </si>
  <si>
    <t>Katarina</t>
  </si>
  <si>
    <t>Kovačević</t>
  </si>
  <si>
    <t>Miljana</t>
  </si>
  <si>
    <t>Mladenović</t>
  </si>
  <si>
    <t>11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</si>
  <si>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</si>
  <si>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</si>
  <si>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</si>
  <si>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</si>
  <si>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</si>
  <si>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</si>
  <si>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</si>
  <si>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</si>
  <si>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Aleksandra</t>
  </si>
  <si>
    <t>Manojlović</t>
  </si>
  <si>
    <t>Emina</t>
  </si>
  <si>
    <t>Ramonić</t>
  </si>
  <si>
    <t>17</t>
  </si>
  <si>
    <t>Matija</t>
  </si>
  <si>
    <t>Mićinović</t>
  </si>
  <si>
    <t>Nikola</t>
  </si>
  <si>
    <t>Nišavić</t>
  </si>
  <si>
    <t>Milić</t>
  </si>
  <si>
    <t>Bakić</t>
  </si>
  <si>
    <t>Kontić</t>
  </si>
  <si>
    <t>Stanka</t>
  </si>
  <si>
    <t>Kenjić</t>
  </si>
  <si>
    <t>27</t>
  </si>
  <si>
    <t>Milena</t>
  </si>
  <si>
    <t>Asanović</t>
  </si>
  <si>
    <t>Lazar</t>
  </si>
  <si>
    <t>Jovićević</t>
  </si>
  <si>
    <t>Marko</t>
  </si>
  <si>
    <t>Zajović</t>
  </si>
  <si>
    <t>Dubljević</t>
  </si>
  <si>
    <t>31</t>
  </si>
  <si>
    <t>Žarko</t>
  </si>
  <si>
    <t>Delibašić</t>
  </si>
  <si>
    <t>32</t>
  </si>
  <si>
    <t>Rade</t>
  </si>
  <si>
    <t>Kalinić</t>
  </si>
  <si>
    <t>34</t>
  </si>
  <si>
    <t>Glušica</t>
  </si>
  <si>
    <t>Nataša</t>
  </si>
  <si>
    <t>Stevović</t>
  </si>
  <si>
    <t>Miloš</t>
  </si>
  <si>
    <t>Abramović</t>
  </si>
  <si>
    <t>Mihailo</t>
  </si>
  <si>
    <t>Minić</t>
  </si>
  <si>
    <t>Ivana</t>
  </si>
  <si>
    <t>Mićković</t>
  </si>
  <si>
    <t>Jovana</t>
  </si>
  <si>
    <t>Ružić</t>
  </si>
  <si>
    <t>Maja</t>
  </si>
  <si>
    <t>Rašković</t>
  </si>
  <si>
    <t>Ajla</t>
  </si>
  <si>
    <t>Ciriković</t>
  </si>
  <si>
    <t>Tomović</t>
  </si>
  <si>
    <t>Aleksa</t>
  </si>
  <si>
    <t>Ilić</t>
  </si>
  <si>
    <t>2016</t>
  </si>
  <si>
    <t>Enes</t>
  </si>
  <si>
    <t>Redžematović</t>
  </si>
  <si>
    <t>K1pjanuar2</t>
  </si>
  <si>
    <t>K1pjanuar</t>
  </si>
  <si>
    <t>Popravni ispit 1</t>
  </si>
  <si>
    <t>Popravni ispit 2</t>
  </si>
  <si>
    <t>SPECIJALISTICKE</t>
  </si>
  <si>
    <t>ELEKTROENERETSKI SISTEMI</t>
  </si>
  <si>
    <t>ELEKTRODISTRIBUTIVNI SISTEMI</t>
  </si>
  <si>
    <t>OBRAZAC za evidenciju osvojenih poena na predmetu i predlog ocjene, studijske 2017/2018. zimski semestar</t>
  </si>
  <si>
    <t>OBRAZAC ZA ZAKLJUČNE OCJENE, studijske 2017/2018. zimski semestar</t>
  </si>
  <si>
    <t>ELEKTROENERGETSKI SISTEMI</t>
  </si>
  <si>
    <t>ELEKTRODISTRIBUTIVNI SITEMI</t>
  </si>
  <si>
    <t xml:space="preserve">Broj ECTS kredita: </t>
  </si>
  <si>
    <t>ISPIT</t>
  </si>
  <si>
    <t>ZBIR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</si>
</sst>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81" fontId="0" fillId="33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NumberFormat="1" applyFont="1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18</v>
      </c>
      <c r="C2" s="14"/>
    </row>
    <row r="3" spans="2:3" ht="13.5" thickBot="1">
      <c r="B3" s="13"/>
      <c r="C3" s="14"/>
    </row>
    <row r="4" spans="2:5" ht="12.75">
      <c r="B4" s="9" t="s">
        <v>5</v>
      </c>
      <c r="C4" s="18" t="s">
        <v>10</v>
      </c>
      <c r="E4" s="12" t="s">
        <v>15</v>
      </c>
    </row>
    <row r="5" spans="2:5" ht="12.75">
      <c r="B5" s="10" t="s">
        <v>6</v>
      </c>
      <c r="C5" s="19" t="s">
        <v>11</v>
      </c>
      <c r="E5" s="12" t="s">
        <v>14</v>
      </c>
    </row>
    <row r="6" spans="2:3" ht="13.5" thickBot="1">
      <c r="B6" s="11" t="s">
        <v>13</v>
      </c>
      <c r="C6" s="20" t="s">
        <v>20</v>
      </c>
    </row>
    <row r="7" spans="2:3" ht="13.5" thickBot="1">
      <c r="B7" s="15"/>
      <c r="C7" s="16"/>
    </row>
    <row r="8" spans="2:5" ht="12.75">
      <c r="B8" s="9" t="s">
        <v>7</v>
      </c>
      <c r="C8" s="18">
        <v>2</v>
      </c>
      <c r="E8" s="12" t="s">
        <v>16</v>
      </c>
    </row>
    <row r="9" spans="2:5" ht="13.5" thickBot="1">
      <c r="B9" s="11" t="s">
        <v>8</v>
      </c>
      <c r="C9" s="20">
        <v>339</v>
      </c>
      <c r="E9" s="12" t="s">
        <v>17</v>
      </c>
    </row>
    <row r="18" spans="4:5" ht="12.75">
      <c r="D18" s="52" t="s">
        <v>2</v>
      </c>
      <c r="E18" s="12" t="s">
        <v>46</v>
      </c>
    </row>
    <row r="19" spans="4:5" ht="12.75">
      <c r="D19" s="53">
        <v>5</v>
      </c>
      <c r="E19" s="53" t="s">
        <v>53</v>
      </c>
    </row>
    <row r="20" spans="4:5" ht="12.75">
      <c r="D20" s="53">
        <v>6</v>
      </c>
      <c r="E20" s="53" t="s">
        <v>54</v>
      </c>
    </row>
    <row r="21" spans="4:5" ht="12.75">
      <c r="D21" s="53">
        <v>7</v>
      </c>
      <c r="E21" s="53" t="s">
        <v>55</v>
      </c>
    </row>
    <row r="22" spans="4:5" ht="12.75">
      <c r="D22" s="53">
        <v>8</v>
      </c>
      <c r="E22" s="53" t="s">
        <v>56</v>
      </c>
    </row>
    <row r="23" spans="4:5" ht="12.75">
      <c r="D23" s="53">
        <v>9</v>
      </c>
      <c r="E23" s="53" t="s">
        <v>57</v>
      </c>
    </row>
    <row r="24" spans="4:5" ht="12.75">
      <c r="D24" s="53">
        <v>10</v>
      </c>
      <c r="E24" s="53" t="s">
        <v>58</v>
      </c>
    </row>
    <row r="25" spans="4:5" ht="12.75">
      <c r="D25" s="53" t="s">
        <v>9</v>
      </c>
      <c r="E25" s="53" t="s">
        <v>47</v>
      </c>
    </row>
    <row r="26" spans="4:5" ht="12.75">
      <c r="D26" s="53" t="s">
        <v>10</v>
      </c>
      <c r="E26" s="53" t="s">
        <v>48</v>
      </c>
    </row>
    <row r="27" spans="4:5" ht="12.75">
      <c r="D27" s="53" t="s">
        <v>11</v>
      </c>
      <c r="E27" s="53" t="s">
        <v>49</v>
      </c>
    </row>
    <row r="28" spans="4:5" ht="12.75">
      <c r="D28" s="53" t="s">
        <v>20</v>
      </c>
      <c r="E28" s="53" t="s">
        <v>50</v>
      </c>
    </row>
    <row r="29" spans="4:5" ht="12.75">
      <c r="D29" s="53" t="s">
        <v>21</v>
      </c>
      <c r="E29" s="53" t="s">
        <v>51</v>
      </c>
    </row>
    <row r="30" spans="4:5" ht="12.75">
      <c r="D30" s="53" t="s">
        <v>22</v>
      </c>
      <c r="E30" s="53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78"/>
  <sheetViews>
    <sheetView tabSelected="1" view="pageLayout" workbookViewId="0" topLeftCell="B28">
      <selection activeCell="S44" sqref="S44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8" width="3.7109375" style="28" customWidth="1"/>
    <col min="9" max="12" width="5.28125" style="28" customWidth="1"/>
    <col min="13" max="13" width="5.28125" style="29" customWidth="1"/>
    <col min="14" max="14" width="5.421875" style="5" customWidth="1"/>
    <col min="15" max="16" width="5.8515625" style="5" customWidth="1"/>
    <col min="17" max="17" width="7.57421875" style="29" customWidth="1"/>
    <col min="18" max="19" width="6.28125" style="4" customWidth="1"/>
    <col min="20" max="20" width="7.7109375" style="7" customWidth="1"/>
    <col min="21" max="16384" width="9.140625" style="2" customWidth="1"/>
  </cols>
  <sheetData>
    <row r="1" spans="1:21" s="1" customFormat="1" ht="13.5" thickTop="1">
      <c r="A1" s="85" t="s">
        <v>45</v>
      </c>
      <c r="B1" s="86" t="s">
        <v>3</v>
      </c>
      <c r="C1" s="84" t="s">
        <v>4</v>
      </c>
      <c r="D1" s="65" t="s">
        <v>12</v>
      </c>
      <c r="E1" s="66" t="s">
        <v>60</v>
      </c>
      <c r="F1" s="66" t="s">
        <v>61</v>
      </c>
      <c r="G1" s="66" t="s">
        <v>62</v>
      </c>
      <c r="H1" s="66" t="s">
        <v>63</v>
      </c>
      <c r="I1" s="113" t="s">
        <v>59</v>
      </c>
      <c r="J1" s="113" t="s">
        <v>23</v>
      </c>
      <c r="K1" s="113" t="s">
        <v>174</v>
      </c>
      <c r="L1" s="113" t="s">
        <v>173</v>
      </c>
      <c r="M1" s="115" t="s">
        <v>0</v>
      </c>
      <c r="N1" s="67" t="s">
        <v>1</v>
      </c>
      <c r="O1" s="68" t="s">
        <v>175</v>
      </c>
      <c r="P1" s="68" t="s">
        <v>176</v>
      </c>
      <c r="Q1" s="66" t="s">
        <v>64</v>
      </c>
      <c r="R1" s="69" t="s">
        <v>185</v>
      </c>
      <c r="S1" s="129" t="s">
        <v>186</v>
      </c>
      <c r="T1" s="70" t="s">
        <v>2</v>
      </c>
      <c r="U1" s="64"/>
    </row>
    <row r="2" spans="1:22" s="21" customFormat="1" ht="12.75">
      <c r="A2" s="71" t="str">
        <f>B2&amp;"/"&amp;RIGHT(C2,2)</f>
        <v>4/17</v>
      </c>
      <c r="B2" s="106" t="str">
        <f>Sheet1!A1</f>
        <v>4</v>
      </c>
      <c r="C2" s="106" t="str">
        <f>Sheet1!B1</f>
        <v>2017</v>
      </c>
      <c r="D2" s="128" t="str">
        <f>Sheet1!C1&amp;" "&amp;Sheet1!D1</f>
        <v>Dejan Peković</v>
      </c>
      <c r="E2" s="106">
        <v>2</v>
      </c>
      <c r="F2" s="72">
        <v>2</v>
      </c>
      <c r="G2" s="73"/>
      <c r="H2" s="73">
        <v>2</v>
      </c>
      <c r="I2" s="114">
        <v>42.5</v>
      </c>
      <c r="J2" s="114"/>
      <c r="K2" s="114"/>
      <c r="L2" s="114"/>
      <c r="M2" s="116">
        <f aca="true" t="shared" si="0" ref="M2:M36">MAX(I2,J2,K2,L2)</f>
        <v>42.5</v>
      </c>
      <c r="N2" s="75">
        <v>30</v>
      </c>
      <c r="O2" s="76"/>
      <c r="P2" s="76"/>
      <c r="Q2" s="77">
        <f>M2+E2+F2+G2+H2</f>
        <v>48.5</v>
      </c>
      <c r="R2" s="78">
        <f>MAX(N2,O2,P2)</f>
        <v>30</v>
      </c>
      <c r="S2" s="78">
        <f>Q2+R2</f>
        <v>78.5</v>
      </c>
      <c r="T2" s="79" t="str">
        <f>IF(S2&gt;89.9,"A",IF(S2&gt;79.9,"B",IF(S2&gt;69.9,"C",IF(S2&gt;59.9,"D",IF(S2&gt;49.9,"E","F")))))</f>
        <v>C</v>
      </c>
      <c r="U2" s="117"/>
      <c r="V2" s="93"/>
    </row>
    <row r="3" spans="1:22" s="21" customFormat="1" ht="12.75">
      <c r="A3" s="71" t="str">
        <f aca="true" t="shared" si="1" ref="A3:A36">B3&amp;"/"&amp;RIGHT(C3,2)</f>
        <v>5/17</v>
      </c>
      <c r="B3" s="106" t="str">
        <f>Sheet1!A2</f>
        <v>5</v>
      </c>
      <c r="C3" s="106" t="str">
        <f>Sheet1!B2</f>
        <v>2017</v>
      </c>
      <c r="D3" s="128" t="str">
        <f>Sheet1!C2&amp;" "&amp;Sheet1!D2</f>
        <v>Jasna Suljević</v>
      </c>
      <c r="E3" s="106">
        <v>2</v>
      </c>
      <c r="F3" s="72">
        <v>2</v>
      </c>
      <c r="G3" s="73"/>
      <c r="H3" s="73">
        <v>2</v>
      </c>
      <c r="I3" s="114">
        <v>37.5</v>
      </c>
      <c r="J3" s="114">
        <v>44</v>
      </c>
      <c r="K3" s="114"/>
      <c r="L3" s="114"/>
      <c r="M3" s="116">
        <f t="shared" si="0"/>
        <v>44</v>
      </c>
      <c r="N3" s="75">
        <v>36</v>
      </c>
      <c r="O3" s="76"/>
      <c r="P3" s="76"/>
      <c r="Q3" s="77">
        <f aca="true" t="shared" si="2" ref="Q3:Q37">M3+E3+F3+G3+H3</f>
        <v>50</v>
      </c>
      <c r="R3" s="78">
        <f aca="true" t="shared" si="3" ref="R3:R37">MAX(N3,O3,P3)</f>
        <v>36</v>
      </c>
      <c r="S3" s="78">
        <f aca="true" t="shared" si="4" ref="S3:S36">Q3+R3</f>
        <v>86</v>
      </c>
      <c r="T3" s="79" t="str">
        <f aca="true" t="shared" si="5" ref="T3:T36">IF(S3&gt;89.9,"A",IF(S3&gt;79.9,"B",IF(S3&gt;69.9,"C",IF(S3&gt;59.9,"D",IF(S3&gt;49.9,"E","F")))))</f>
        <v>B</v>
      </c>
      <c r="U3" s="117"/>
      <c r="V3" s="93"/>
    </row>
    <row r="4" spans="1:22" s="21" customFormat="1" ht="12.75">
      <c r="A4" s="71" t="str">
        <f t="shared" si="1"/>
        <v>6/17</v>
      </c>
      <c r="B4" s="106" t="str">
        <f>Sheet1!A3</f>
        <v>6</v>
      </c>
      <c r="C4" s="106" t="str">
        <f>Sheet1!B3</f>
        <v>2017</v>
      </c>
      <c r="D4" s="128" t="str">
        <f>Sheet1!C3&amp;" "&amp;Sheet1!D3</f>
        <v>Luka Petrović</v>
      </c>
      <c r="E4" s="106">
        <v>1.5</v>
      </c>
      <c r="F4" s="72">
        <v>0</v>
      </c>
      <c r="G4" s="73">
        <v>6</v>
      </c>
      <c r="H4" s="73">
        <v>2</v>
      </c>
      <c r="I4" s="114">
        <v>39.5</v>
      </c>
      <c r="J4" s="114"/>
      <c r="K4" s="114"/>
      <c r="L4" s="114"/>
      <c r="M4" s="116">
        <f t="shared" si="0"/>
        <v>39.5</v>
      </c>
      <c r="N4" s="75">
        <v>25</v>
      </c>
      <c r="O4" s="76"/>
      <c r="P4" s="76"/>
      <c r="Q4" s="77">
        <f t="shared" si="2"/>
        <v>49</v>
      </c>
      <c r="R4" s="78">
        <f t="shared" si="3"/>
        <v>25</v>
      </c>
      <c r="S4" s="78">
        <f t="shared" si="4"/>
        <v>74</v>
      </c>
      <c r="T4" s="79" t="str">
        <f t="shared" si="5"/>
        <v>C</v>
      </c>
      <c r="U4" s="117"/>
      <c r="V4" s="93"/>
    </row>
    <row r="5" spans="1:22" s="21" customFormat="1" ht="12.75">
      <c r="A5" s="71" t="str">
        <f t="shared" si="1"/>
        <v>7/17</v>
      </c>
      <c r="B5" s="106" t="str">
        <f>Sheet1!A4</f>
        <v>7</v>
      </c>
      <c r="C5" s="106" t="str">
        <f>Sheet1!B4</f>
        <v>2017</v>
      </c>
      <c r="D5" s="128" t="str">
        <f>Sheet1!C4&amp;" "&amp;Sheet1!D4</f>
        <v>Danilo Damjanović</v>
      </c>
      <c r="E5" s="106">
        <v>2</v>
      </c>
      <c r="F5" s="72">
        <v>0</v>
      </c>
      <c r="G5" s="73">
        <v>6</v>
      </c>
      <c r="H5" s="73">
        <v>2</v>
      </c>
      <c r="I5" s="114">
        <v>39</v>
      </c>
      <c r="J5" s="114"/>
      <c r="K5" s="114"/>
      <c r="L5" s="114"/>
      <c r="M5" s="116">
        <f t="shared" si="0"/>
        <v>39</v>
      </c>
      <c r="N5" s="75">
        <v>31</v>
      </c>
      <c r="O5" s="76"/>
      <c r="P5" s="76"/>
      <c r="Q5" s="77">
        <f t="shared" si="2"/>
        <v>49</v>
      </c>
      <c r="R5" s="78">
        <f t="shared" si="3"/>
        <v>31</v>
      </c>
      <c r="S5" s="78">
        <f t="shared" si="4"/>
        <v>80</v>
      </c>
      <c r="T5" s="79" t="str">
        <f t="shared" si="5"/>
        <v>B</v>
      </c>
      <c r="U5" s="117"/>
      <c r="V5" s="93"/>
    </row>
    <row r="6" spans="1:22" s="21" customFormat="1" ht="12.75">
      <c r="A6" s="71" t="str">
        <f t="shared" si="1"/>
        <v>8/17</v>
      </c>
      <c r="B6" s="106" t="str">
        <f>Sheet1!A5</f>
        <v>8</v>
      </c>
      <c r="C6" s="106" t="str">
        <f>Sheet1!B5</f>
        <v>2017</v>
      </c>
      <c r="D6" s="128" t="str">
        <f>Sheet1!C5&amp;" "&amp;Sheet1!D5</f>
        <v>Dunja Vuković</v>
      </c>
      <c r="E6" s="106">
        <v>2</v>
      </c>
      <c r="F6" s="72"/>
      <c r="G6" s="73"/>
      <c r="H6" s="73"/>
      <c r="I6" s="114">
        <v>37.5</v>
      </c>
      <c r="J6" s="114"/>
      <c r="K6" s="114"/>
      <c r="L6" s="114"/>
      <c r="M6" s="116">
        <f t="shared" si="0"/>
        <v>37.5</v>
      </c>
      <c r="N6" s="75">
        <v>10</v>
      </c>
      <c r="O6" s="76"/>
      <c r="P6" s="76"/>
      <c r="Q6" s="77">
        <f t="shared" si="2"/>
        <v>39.5</v>
      </c>
      <c r="R6" s="78">
        <f t="shared" si="3"/>
        <v>10</v>
      </c>
      <c r="S6" s="78">
        <f t="shared" si="4"/>
        <v>49.5</v>
      </c>
      <c r="T6" s="79" t="str">
        <f t="shared" si="5"/>
        <v>F</v>
      </c>
      <c r="U6" s="117"/>
      <c r="V6" s="93"/>
    </row>
    <row r="7" spans="1:22" s="21" customFormat="1" ht="12.75">
      <c r="A7" s="71" t="str">
        <f t="shared" si="1"/>
        <v>9/17</v>
      </c>
      <c r="B7" s="106" t="str">
        <f>Sheet1!A6</f>
        <v>9</v>
      </c>
      <c r="C7" s="106" t="str">
        <f>Sheet1!B6</f>
        <v>2017</v>
      </c>
      <c r="D7" s="128" t="str">
        <f>Sheet1!C6&amp;" "&amp;Sheet1!D6</f>
        <v>Katarina Kovačević</v>
      </c>
      <c r="E7" s="106">
        <v>2</v>
      </c>
      <c r="F7" s="72">
        <v>0</v>
      </c>
      <c r="G7" s="73"/>
      <c r="H7" s="73"/>
      <c r="I7" s="114">
        <v>33</v>
      </c>
      <c r="J7" s="114"/>
      <c r="K7" s="114"/>
      <c r="L7" s="114"/>
      <c r="M7" s="116">
        <f t="shared" si="0"/>
        <v>33</v>
      </c>
      <c r="N7" s="75">
        <v>17</v>
      </c>
      <c r="O7" s="76"/>
      <c r="P7" s="76"/>
      <c r="Q7" s="77">
        <f t="shared" si="2"/>
        <v>35</v>
      </c>
      <c r="R7" s="78">
        <f t="shared" si="3"/>
        <v>17</v>
      </c>
      <c r="S7" s="78">
        <f t="shared" si="4"/>
        <v>52</v>
      </c>
      <c r="T7" s="79" t="str">
        <f t="shared" si="5"/>
        <v>E</v>
      </c>
      <c r="U7" s="117"/>
      <c r="V7" s="93"/>
    </row>
    <row r="8" spans="1:22" s="21" customFormat="1" ht="12.75">
      <c r="A8" s="71" t="str">
        <f t="shared" si="1"/>
        <v>10/17</v>
      </c>
      <c r="B8" s="106" t="str">
        <f>Sheet1!A7</f>
        <v>10</v>
      </c>
      <c r="C8" s="106" t="str">
        <f>Sheet1!B7</f>
        <v>2017</v>
      </c>
      <c r="D8" s="128" t="str">
        <f>Sheet1!C7&amp;" "&amp;Sheet1!D7</f>
        <v>Miljana Mladenović</v>
      </c>
      <c r="E8" s="106">
        <v>2</v>
      </c>
      <c r="F8" s="72"/>
      <c r="G8" s="73"/>
      <c r="H8" s="73"/>
      <c r="I8" s="114">
        <v>38</v>
      </c>
      <c r="J8" s="114"/>
      <c r="K8" s="114"/>
      <c r="L8" s="114"/>
      <c r="M8" s="116">
        <f t="shared" si="0"/>
        <v>38</v>
      </c>
      <c r="N8" s="75">
        <v>20</v>
      </c>
      <c r="O8" s="76"/>
      <c r="P8" s="76"/>
      <c r="Q8" s="77">
        <f t="shared" si="2"/>
        <v>40</v>
      </c>
      <c r="R8" s="78">
        <f t="shared" si="3"/>
        <v>20</v>
      </c>
      <c r="S8" s="78">
        <f t="shared" si="4"/>
        <v>60</v>
      </c>
      <c r="T8" s="79" t="str">
        <f t="shared" si="5"/>
        <v>D</v>
      </c>
      <c r="U8" s="117"/>
      <c r="V8" s="93"/>
    </row>
    <row r="9" spans="1:22" s="21" customFormat="1" ht="12.75">
      <c r="A9" s="71" t="str">
        <f t="shared" si="1"/>
        <v>11/17</v>
      </c>
      <c r="B9" s="106" t="str">
        <f>Sheet1!A8</f>
        <v>11</v>
      </c>
      <c r="C9" s="106" t="str">
        <f>Sheet1!B8</f>
        <v>2017</v>
      </c>
      <c r="D9" s="128" t="str">
        <f>Sheet1!C8&amp;" "&amp;Sheet1!D8</f>
        <v>Mićo Čvorović</v>
      </c>
      <c r="E9" s="106"/>
      <c r="F9" s="72"/>
      <c r="G9" s="73">
        <v>8</v>
      </c>
      <c r="H9" s="73"/>
      <c r="I9" s="114"/>
      <c r="J9" s="114">
        <v>0</v>
      </c>
      <c r="K9" s="114"/>
      <c r="L9" s="114"/>
      <c r="M9" s="116">
        <f t="shared" si="0"/>
        <v>0</v>
      </c>
      <c r="N9" s="75">
        <v>15</v>
      </c>
      <c r="O9" s="76"/>
      <c r="P9" s="76"/>
      <c r="Q9" s="77">
        <f t="shared" si="2"/>
        <v>8</v>
      </c>
      <c r="R9" s="78">
        <f t="shared" si="3"/>
        <v>15</v>
      </c>
      <c r="S9" s="78">
        <f t="shared" si="4"/>
        <v>23</v>
      </c>
      <c r="T9" s="79" t="str">
        <f t="shared" si="5"/>
        <v>F</v>
      </c>
      <c r="U9" s="117"/>
      <c r="V9" s="93"/>
    </row>
    <row r="10" spans="1:22" s="21" customFormat="1" ht="12.75">
      <c r="A10" s="71" t="str">
        <f t="shared" si="1"/>
        <v>12/17</v>
      </c>
      <c r="B10" s="106" t="str">
        <f>Sheet1!A9</f>
        <v>12</v>
      </c>
      <c r="C10" s="106" t="str">
        <f>Sheet1!B9</f>
        <v>2017</v>
      </c>
      <c r="D10" s="128" t="str">
        <f>Sheet1!C9&amp;" "&amp;Sheet1!D9</f>
        <v>Ana Glavanović</v>
      </c>
      <c r="E10" s="106"/>
      <c r="F10" s="72">
        <v>2</v>
      </c>
      <c r="G10" s="73">
        <v>6</v>
      </c>
      <c r="H10" s="73">
        <v>1</v>
      </c>
      <c r="I10" s="114">
        <v>36.5</v>
      </c>
      <c r="J10" s="114"/>
      <c r="K10" s="114"/>
      <c r="L10" s="114"/>
      <c r="M10" s="116">
        <f t="shared" si="0"/>
        <v>36.5</v>
      </c>
      <c r="N10" s="75">
        <v>18</v>
      </c>
      <c r="O10" s="76"/>
      <c r="P10" s="76"/>
      <c r="Q10" s="77">
        <f t="shared" si="2"/>
        <v>45.5</v>
      </c>
      <c r="R10" s="78">
        <f t="shared" si="3"/>
        <v>18</v>
      </c>
      <c r="S10" s="78">
        <f t="shared" si="4"/>
        <v>63.5</v>
      </c>
      <c r="T10" s="79" t="str">
        <f t="shared" si="5"/>
        <v>D</v>
      </c>
      <c r="U10" s="117"/>
      <c r="V10" s="93"/>
    </row>
    <row r="11" spans="1:22" s="21" customFormat="1" ht="12.75">
      <c r="A11" s="71" t="str">
        <f t="shared" si="1"/>
        <v>13/17</v>
      </c>
      <c r="B11" s="106" t="str">
        <f>Sheet1!A10</f>
        <v>13</v>
      </c>
      <c r="C11" s="106" t="str">
        <f>Sheet1!B10</f>
        <v>2017</v>
      </c>
      <c r="D11" s="128" t="str">
        <f>Sheet1!C10&amp;" "&amp;Sheet1!D10</f>
        <v>Bojana Milonjić</v>
      </c>
      <c r="E11" s="106"/>
      <c r="F11" s="72">
        <v>2</v>
      </c>
      <c r="G11" s="73">
        <v>6</v>
      </c>
      <c r="H11" s="73"/>
      <c r="I11" s="114">
        <v>20.5</v>
      </c>
      <c r="J11" s="114"/>
      <c r="K11" s="114"/>
      <c r="L11" s="114"/>
      <c r="M11" s="116">
        <f t="shared" si="0"/>
        <v>20.5</v>
      </c>
      <c r="N11" s="75">
        <v>22</v>
      </c>
      <c r="O11" s="76"/>
      <c r="P11" s="76"/>
      <c r="Q11" s="77">
        <f t="shared" si="2"/>
        <v>28.5</v>
      </c>
      <c r="R11" s="78">
        <f t="shared" si="3"/>
        <v>22</v>
      </c>
      <c r="S11" s="78">
        <f t="shared" si="4"/>
        <v>50.5</v>
      </c>
      <c r="T11" s="79" t="str">
        <f t="shared" si="5"/>
        <v>E</v>
      </c>
      <c r="U11" s="117"/>
      <c r="V11" s="93"/>
    </row>
    <row r="12" spans="1:22" s="21" customFormat="1" ht="12.75">
      <c r="A12" s="71" t="str">
        <f t="shared" si="1"/>
        <v>14/17</v>
      </c>
      <c r="B12" s="106" t="str">
        <f>Sheet1!A11</f>
        <v>14</v>
      </c>
      <c r="C12" s="106" t="str">
        <f>Sheet1!B11</f>
        <v>2017</v>
      </c>
      <c r="D12" s="128" t="str">
        <f>Sheet1!C11&amp;" "&amp;Sheet1!D11</f>
        <v>Jovan Šćekić</v>
      </c>
      <c r="E12" s="106">
        <v>1.5</v>
      </c>
      <c r="F12" s="72">
        <v>2</v>
      </c>
      <c r="G12" s="73">
        <v>6</v>
      </c>
      <c r="H12" s="73"/>
      <c r="I12" s="114">
        <v>42</v>
      </c>
      <c r="J12" s="114"/>
      <c r="K12" s="114"/>
      <c r="L12" s="114"/>
      <c r="M12" s="116">
        <f t="shared" si="0"/>
        <v>42</v>
      </c>
      <c r="N12" s="75">
        <v>20</v>
      </c>
      <c r="O12" s="76"/>
      <c r="P12" s="76"/>
      <c r="Q12" s="77">
        <f t="shared" si="2"/>
        <v>51.5</v>
      </c>
      <c r="R12" s="78">
        <f t="shared" si="3"/>
        <v>20</v>
      </c>
      <c r="S12" s="78">
        <f t="shared" si="4"/>
        <v>71.5</v>
      </c>
      <c r="T12" s="79" t="str">
        <f t="shared" si="5"/>
        <v>C</v>
      </c>
      <c r="U12" s="117"/>
      <c r="V12" s="93"/>
    </row>
    <row r="13" spans="1:22" s="21" customFormat="1" ht="12.75">
      <c r="A13" s="71" t="str">
        <f t="shared" si="1"/>
        <v>15/17</v>
      </c>
      <c r="B13" s="106" t="str">
        <f>Sheet1!A12</f>
        <v>15</v>
      </c>
      <c r="C13" s="106" t="str">
        <f>Sheet1!B12</f>
        <v>2017</v>
      </c>
      <c r="D13" s="128" t="str">
        <f>Sheet1!C12&amp;" "&amp;Sheet1!D12</f>
        <v>Aleksandra Manojlović</v>
      </c>
      <c r="E13" s="106">
        <v>0.5</v>
      </c>
      <c r="F13" s="72">
        <v>1</v>
      </c>
      <c r="G13" s="73">
        <v>6</v>
      </c>
      <c r="H13" s="73"/>
      <c r="I13" s="114">
        <v>35.5</v>
      </c>
      <c r="J13" s="114"/>
      <c r="K13" s="114"/>
      <c r="L13" s="114"/>
      <c r="M13" s="116">
        <f t="shared" si="0"/>
        <v>35.5</v>
      </c>
      <c r="N13" s="75">
        <v>17</v>
      </c>
      <c r="O13" s="76"/>
      <c r="P13" s="76"/>
      <c r="Q13" s="77">
        <f t="shared" si="2"/>
        <v>43</v>
      </c>
      <c r="R13" s="78">
        <f t="shared" si="3"/>
        <v>17</v>
      </c>
      <c r="S13" s="78">
        <f t="shared" si="4"/>
        <v>60</v>
      </c>
      <c r="T13" s="79" t="str">
        <f t="shared" si="5"/>
        <v>D</v>
      </c>
      <c r="U13" s="117"/>
      <c r="V13" s="93"/>
    </row>
    <row r="14" spans="1:22" s="21" customFormat="1" ht="12.75">
      <c r="A14" s="71" t="str">
        <f t="shared" si="1"/>
        <v>16/17</v>
      </c>
      <c r="B14" s="106" t="str">
        <f>Sheet1!A13</f>
        <v>16</v>
      </c>
      <c r="C14" s="106" t="str">
        <f>Sheet1!B13</f>
        <v>2017</v>
      </c>
      <c r="D14" s="128" t="str">
        <f>Sheet1!C13&amp;" "&amp;Sheet1!D13</f>
        <v>Emina Ramonić</v>
      </c>
      <c r="E14" s="106">
        <v>1</v>
      </c>
      <c r="F14" s="72">
        <v>1.5</v>
      </c>
      <c r="G14" s="73">
        <v>6</v>
      </c>
      <c r="H14" s="73"/>
      <c r="I14" s="114">
        <v>40</v>
      </c>
      <c r="J14" s="114"/>
      <c r="K14" s="114"/>
      <c r="L14" s="114"/>
      <c r="M14" s="116">
        <f t="shared" si="0"/>
        <v>40</v>
      </c>
      <c r="N14" s="75">
        <v>20</v>
      </c>
      <c r="O14" s="76"/>
      <c r="P14" s="76"/>
      <c r="Q14" s="77">
        <f t="shared" si="2"/>
        <v>48.5</v>
      </c>
      <c r="R14" s="78">
        <f t="shared" si="3"/>
        <v>20</v>
      </c>
      <c r="S14" s="78">
        <f t="shared" si="4"/>
        <v>68.5</v>
      </c>
      <c r="T14" s="79" t="str">
        <f t="shared" si="5"/>
        <v>D</v>
      </c>
      <c r="U14" s="117"/>
      <c r="V14" s="93"/>
    </row>
    <row r="15" spans="1:22" ht="12.75">
      <c r="A15" s="71" t="str">
        <f t="shared" si="1"/>
        <v>17/17</v>
      </c>
      <c r="B15" s="106" t="str">
        <f>Sheet1!A14</f>
        <v>17</v>
      </c>
      <c r="C15" s="106" t="str">
        <f>Sheet1!B14</f>
        <v>2017</v>
      </c>
      <c r="D15" s="128" t="str">
        <f>Sheet1!C14&amp;" "&amp;Sheet1!D14</f>
        <v>Matija Mićinović</v>
      </c>
      <c r="E15" s="106">
        <v>1.5</v>
      </c>
      <c r="F15" s="72">
        <v>0.5</v>
      </c>
      <c r="G15" s="73"/>
      <c r="H15" s="73"/>
      <c r="I15" s="114"/>
      <c r="J15" s="114">
        <v>37.5</v>
      </c>
      <c r="K15" s="114"/>
      <c r="L15" s="114"/>
      <c r="M15" s="116">
        <f t="shared" si="0"/>
        <v>37.5</v>
      </c>
      <c r="N15" s="75">
        <v>20</v>
      </c>
      <c r="O15" s="76"/>
      <c r="P15" s="76"/>
      <c r="Q15" s="77">
        <f t="shared" si="2"/>
        <v>39.5</v>
      </c>
      <c r="R15" s="78">
        <f t="shared" si="3"/>
        <v>20</v>
      </c>
      <c r="S15" s="78">
        <f t="shared" si="4"/>
        <v>59.5</v>
      </c>
      <c r="T15" s="79" t="str">
        <f t="shared" si="5"/>
        <v>E</v>
      </c>
      <c r="U15" s="117"/>
      <c r="V15" s="118"/>
    </row>
    <row r="16" spans="1:22" ht="12.75">
      <c r="A16" s="71" t="str">
        <f t="shared" si="1"/>
        <v>21/17</v>
      </c>
      <c r="B16" s="106" t="str">
        <f>Sheet1!A15</f>
        <v>21</v>
      </c>
      <c r="C16" s="106" t="str">
        <f>Sheet1!B15</f>
        <v>2017</v>
      </c>
      <c r="D16" s="128" t="str">
        <f>Sheet1!C15&amp;" "&amp;Sheet1!D15</f>
        <v>Nikola Nišavić</v>
      </c>
      <c r="E16" s="106"/>
      <c r="F16" s="72">
        <v>2</v>
      </c>
      <c r="G16" s="73">
        <v>6</v>
      </c>
      <c r="H16" s="73"/>
      <c r="I16" s="114">
        <v>44</v>
      </c>
      <c r="J16" s="114"/>
      <c r="K16" s="114"/>
      <c r="L16" s="114"/>
      <c r="M16" s="116">
        <f t="shared" si="0"/>
        <v>44</v>
      </c>
      <c r="N16" s="75">
        <v>21</v>
      </c>
      <c r="O16" s="76"/>
      <c r="P16" s="76"/>
      <c r="Q16" s="77">
        <f t="shared" si="2"/>
        <v>52</v>
      </c>
      <c r="R16" s="78">
        <f t="shared" si="3"/>
        <v>21</v>
      </c>
      <c r="S16" s="78">
        <f t="shared" si="4"/>
        <v>73</v>
      </c>
      <c r="T16" s="79" t="str">
        <f t="shared" si="5"/>
        <v>C</v>
      </c>
      <c r="U16" s="117"/>
      <c r="V16" s="118"/>
    </row>
    <row r="17" spans="1:22" ht="12.75">
      <c r="A17" s="71" t="str">
        <f t="shared" si="1"/>
        <v>22/17</v>
      </c>
      <c r="B17" s="106" t="str">
        <f>Sheet1!A16</f>
        <v>22</v>
      </c>
      <c r="C17" s="106" t="str">
        <f>Sheet1!B16</f>
        <v>2017</v>
      </c>
      <c r="D17" s="128" t="str">
        <f>Sheet1!C16&amp;" "&amp;Sheet1!D16</f>
        <v>Milić Bakić</v>
      </c>
      <c r="E17" s="106">
        <v>2</v>
      </c>
      <c r="F17" s="72">
        <v>2</v>
      </c>
      <c r="G17" s="73">
        <v>8</v>
      </c>
      <c r="H17" s="73">
        <v>2</v>
      </c>
      <c r="I17" s="114">
        <v>42</v>
      </c>
      <c r="J17" s="114"/>
      <c r="K17" s="114"/>
      <c r="L17" s="114"/>
      <c r="M17" s="116">
        <f t="shared" si="0"/>
        <v>42</v>
      </c>
      <c r="N17" s="75">
        <v>27</v>
      </c>
      <c r="O17" s="76"/>
      <c r="P17" s="76"/>
      <c r="Q17" s="77">
        <f t="shared" si="2"/>
        <v>56</v>
      </c>
      <c r="R17" s="78">
        <f t="shared" si="3"/>
        <v>27</v>
      </c>
      <c r="S17" s="78">
        <f t="shared" si="4"/>
        <v>83</v>
      </c>
      <c r="T17" s="79" t="str">
        <f t="shared" si="5"/>
        <v>B</v>
      </c>
      <c r="U17" s="117"/>
      <c r="V17" s="118"/>
    </row>
    <row r="18" spans="1:22" ht="12.75">
      <c r="A18" s="71" t="str">
        <f t="shared" si="1"/>
        <v>23/17</v>
      </c>
      <c r="B18" s="106" t="str">
        <f>Sheet1!A17</f>
        <v>23</v>
      </c>
      <c r="C18" s="106" t="str">
        <f>Sheet1!B17</f>
        <v>2017</v>
      </c>
      <c r="D18" s="128" t="str">
        <f>Sheet1!C17&amp;" "&amp;Sheet1!D17</f>
        <v>Mićo Kontić</v>
      </c>
      <c r="E18" s="106">
        <v>2.5</v>
      </c>
      <c r="F18" s="72">
        <v>2</v>
      </c>
      <c r="G18" s="73">
        <v>8</v>
      </c>
      <c r="H18" s="73">
        <v>2</v>
      </c>
      <c r="I18" s="114">
        <v>44.5</v>
      </c>
      <c r="J18" s="114"/>
      <c r="K18" s="114"/>
      <c r="L18" s="114"/>
      <c r="M18" s="116">
        <f t="shared" si="0"/>
        <v>44.5</v>
      </c>
      <c r="N18" s="75">
        <v>38</v>
      </c>
      <c r="O18" s="76"/>
      <c r="P18" s="76"/>
      <c r="Q18" s="77">
        <f t="shared" si="2"/>
        <v>59</v>
      </c>
      <c r="R18" s="78">
        <f t="shared" si="3"/>
        <v>38</v>
      </c>
      <c r="S18" s="78">
        <f t="shared" si="4"/>
        <v>97</v>
      </c>
      <c r="T18" s="79" t="str">
        <f t="shared" si="5"/>
        <v>A</v>
      </c>
      <c r="U18" s="117"/>
      <c r="V18" s="118"/>
    </row>
    <row r="19" spans="1:22" ht="12.75">
      <c r="A19" s="71" t="str">
        <f t="shared" si="1"/>
        <v>24/17</v>
      </c>
      <c r="B19" s="106" t="str">
        <f>Sheet1!A18</f>
        <v>24</v>
      </c>
      <c r="C19" s="106" t="str">
        <f>Sheet1!B18</f>
        <v>2017</v>
      </c>
      <c r="D19" s="128" t="str">
        <f>Sheet1!C18&amp;" "&amp;Sheet1!D18</f>
        <v>Stanka Kenjić</v>
      </c>
      <c r="E19" s="106">
        <v>1</v>
      </c>
      <c r="F19" s="72">
        <v>2</v>
      </c>
      <c r="G19" s="73">
        <v>6</v>
      </c>
      <c r="H19" s="73"/>
      <c r="I19" s="114">
        <v>32</v>
      </c>
      <c r="J19" s="114"/>
      <c r="K19" s="114"/>
      <c r="L19" s="114"/>
      <c r="M19" s="116">
        <f t="shared" si="0"/>
        <v>32</v>
      </c>
      <c r="N19" s="75">
        <v>18</v>
      </c>
      <c r="O19" s="76"/>
      <c r="P19" s="76"/>
      <c r="Q19" s="77">
        <f t="shared" si="2"/>
        <v>41</v>
      </c>
      <c r="R19" s="78">
        <f t="shared" si="3"/>
        <v>18</v>
      </c>
      <c r="S19" s="78">
        <f t="shared" si="4"/>
        <v>59</v>
      </c>
      <c r="T19" s="79" t="str">
        <f t="shared" si="5"/>
        <v>E</v>
      </c>
      <c r="U19" s="117"/>
      <c r="V19" s="118"/>
    </row>
    <row r="20" spans="1:22" ht="12.75">
      <c r="A20" s="71" t="str">
        <f t="shared" si="1"/>
        <v>27/17</v>
      </c>
      <c r="B20" s="106" t="str">
        <f>Sheet1!A19</f>
        <v>27</v>
      </c>
      <c r="C20" s="106" t="str">
        <f>Sheet1!B19</f>
        <v>2017</v>
      </c>
      <c r="D20" s="128" t="str">
        <f>Sheet1!C19&amp;" "&amp;Sheet1!D19</f>
        <v>Milena Asanović</v>
      </c>
      <c r="E20" s="106"/>
      <c r="F20" s="72"/>
      <c r="G20" s="73">
        <v>6</v>
      </c>
      <c r="H20" s="73"/>
      <c r="I20" s="114">
        <v>37.5</v>
      </c>
      <c r="J20" s="114"/>
      <c r="K20" s="114"/>
      <c r="L20" s="114"/>
      <c r="M20" s="116">
        <f t="shared" si="0"/>
        <v>37.5</v>
      </c>
      <c r="N20" s="75">
        <v>26</v>
      </c>
      <c r="O20" s="76"/>
      <c r="P20" s="76"/>
      <c r="Q20" s="77">
        <f t="shared" si="2"/>
        <v>43.5</v>
      </c>
      <c r="R20" s="78">
        <f t="shared" si="3"/>
        <v>26</v>
      </c>
      <c r="S20" s="78">
        <f t="shared" si="4"/>
        <v>69.5</v>
      </c>
      <c r="T20" s="79" t="str">
        <f t="shared" si="5"/>
        <v>D</v>
      </c>
      <c r="U20" s="117"/>
      <c r="V20" s="118"/>
    </row>
    <row r="21" spans="1:22" ht="12.75">
      <c r="A21" s="71" t="str">
        <f t="shared" si="1"/>
        <v>28/17</v>
      </c>
      <c r="B21" s="106" t="str">
        <f>Sheet1!A20</f>
        <v>28</v>
      </c>
      <c r="C21" s="106" t="str">
        <f>Sheet1!B20</f>
        <v>2017</v>
      </c>
      <c r="D21" s="128" t="str">
        <f>Sheet1!C20&amp;" "&amp;Sheet1!D20</f>
        <v>Lazar Jovićević</v>
      </c>
      <c r="E21" s="106"/>
      <c r="F21" s="72"/>
      <c r="G21" s="73">
        <v>6</v>
      </c>
      <c r="H21" s="73"/>
      <c r="I21" s="114">
        <v>22</v>
      </c>
      <c r="J21" s="114"/>
      <c r="K21" s="114"/>
      <c r="L21" s="114"/>
      <c r="M21" s="116">
        <f t="shared" si="0"/>
        <v>22</v>
      </c>
      <c r="N21" s="75">
        <v>11</v>
      </c>
      <c r="O21" s="76"/>
      <c r="P21" s="76"/>
      <c r="Q21" s="77">
        <f t="shared" si="2"/>
        <v>28</v>
      </c>
      <c r="R21" s="78">
        <f t="shared" si="3"/>
        <v>11</v>
      </c>
      <c r="S21" s="78">
        <f t="shared" si="4"/>
        <v>39</v>
      </c>
      <c r="T21" s="79" t="str">
        <f t="shared" si="5"/>
        <v>F</v>
      </c>
      <c r="U21" s="117"/>
      <c r="V21" s="118"/>
    </row>
    <row r="22" spans="1:22" ht="12.75">
      <c r="A22" s="71" t="str">
        <f t="shared" si="1"/>
        <v>29/17</v>
      </c>
      <c r="B22" s="106" t="str">
        <f>Sheet1!A21</f>
        <v>29</v>
      </c>
      <c r="C22" s="106" t="str">
        <f>Sheet1!B21</f>
        <v>2017</v>
      </c>
      <c r="D22" s="128" t="str">
        <f>Sheet1!C21&amp;" "&amp;Sheet1!D21</f>
        <v>Marko Zajović</v>
      </c>
      <c r="E22" s="106">
        <v>1.5</v>
      </c>
      <c r="F22" s="72">
        <v>2</v>
      </c>
      <c r="G22" s="73"/>
      <c r="H22" s="73"/>
      <c r="I22" s="114">
        <v>39.5</v>
      </c>
      <c r="J22" s="114"/>
      <c r="K22" s="114"/>
      <c r="L22" s="114"/>
      <c r="M22" s="116">
        <f t="shared" si="0"/>
        <v>39.5</v>
      </c>
      <c r="N22" s="75"/>
      <c r="O22" s="76"/>
      <c r="P22" s="76"/>
      <c r="Q22" s="77">
        <f t="shared" si="2"/>
        <v>43</v>
      </c>
      <c r="R22" s="78">
        <f t="shared" si="3"/>
        <v>0</v>
      </c>
      <c r="S22" s="78">
        <f t="shared" si="4"/>
        <v>43</v>
      </c>
      <c r="T22" s="79" t="str">
        <f t="shared" si="5"/>
        <v>F</v>
      </c>
      <c r="U22" s="117"/>
      <c r="V22" s="118"/>
    </row>
    <row r="23" spans="1:22" ht="12.75">
      <c r="A23" s="71" t="str">
        <f t="shared" si="1"/>
        <v>30/17</v>
      </c>
      <c r="B23" s="106" t="str">
        <f>Sheet1!A22</f>
        <v>30</v>
      </c>
      <c r="C23" s="106" t="str">
        <f>Sheet1!B22</f>
        <v>2017</v>
      </c>
      <c r="D23" s="128" t="str">
        <f>Sheet1!C22&amp;" "&amp;Sheet1!D22</f>
        <v>Nikola Dubljević</v>
      </c>
      <c r="E23" s="106">
        <v>2</v>
      </c>
      <c r="F23" s="72">
        <v>2</v>
      </c>
      <c r="G23" s="73"/>
      <c r="H23" s="73"/>
      <c r="I23" s="114">
        <v>43</v>
      </c>
      <c r="J23" s="114"/>
      <c r="K23" s="114"/>
      <c r="L23" s="114"/>
      <c r="M23" s="116">
        <f t="shared" si="0"/>
        <v>43</v>
      </c>
      <c r="N23" s="75"/>
      <c r="O23" s="76"/>
      <c r="P23" s="76"/>
      <c r="Q23" s="77">
        <f t="shared" si="2"/>
        <v>47</v>
      </c>
      <c r="R23" s="78">
        <f t="shared" si="3"/>
        <v>0</v>
      </c>
      <c r="S23" s="78">
        <f t="shared" si="4"/>
        <v>47</v>
      </c>
      <c r="T23" s="79" t="str">
        <f t="shared" si="5"/>
        <v>F</v>
      </c>
      <c r="U23" s="117"/>
      <c r="V23" s="118"/>
    </row>
    <row r="24" spans="1:22" ht="12.75">
      <c r="A24" s="71" t="str">
        <f t="shared" si="1"/>
        <v>31/17</v>
      </c>
      <c r="B24" s="106" t="str">
        <f>Sheet1!A23</f>
        <v>31</v>
      </c>
      <c r="C24" s="106" t="str">
        <f>Sheet1!B23</f>
        <v>2017</v>
      </c>
      <c r="D24" s="128" t="str">
        <f>Sheet1!C23&amp;" "&amp;Sheet1!D23</f>
        <v>Žarko Delibašić</v>
      </c>
      <c r="E24" s="106">
        <v>2</v>
      </c>
      <c r="F24" s="72">
        <v>2</v>
      </c>
      <c r="G24" s="73"/>
      <c r="H24" s="73"/>
      <c r="I24" s="114">
        <v>45</v>
      </c>
      <c r="J24" s="114"/>
      <c r="K24" s="114"/>
      <c r="L24" s="114"/>
      <c r="M24" s="116">
        <f t="shared" si="0"/>
        <v>45</v>
      </c>
      <c r="N24" s="75">
        <v>32</v>
      </c>
      <c r="O24" s="76"/>
      <c r="P24" s="76"/>
      <c r="Q24" s="77">
        <f t="shared" si="2"/>
        <v>49</v>
      </c>
      <c r="R24" s="78">
        <f t="shared" si="3"/>
        <v>32</v>
      </c>
      <c r="S24" s="78">
        <f t="shared" si="4"/>
        <v>81</v>
      </c>
      <c r="T24" s="79" t="str">
        <f t="shared" si="5"/>
        <v>B</v>
      </c>
      <c r="U24" s="117"/>
      <c r="V24" s="118"/>
    </row>
    <row r="25" spans="1:22" ht="12.75">
      <c r="A25" s="71" t="str">
        <f t="shared" si="1"/>
        <v>32/17</v>
      </c>
      <c r="B25" s="106" t="str">
        <f>Sheet1!A24</f>
        <v>32</v>
      </c>
      <c r="C25" s="106" t="str">
        <f>Sheet1!B24</f>
        <v>2017</v>
      </c>
      <c r="D25" s="128" t="str">
        <f>Sheet1!C24&amp;" "&amp;Sheet1!D24</f>
        <v>Rade Kalinić</v>
      </c>
      <c r="E25" s="106">
        <v>1</v>
      </c>
      <c r="F25" s="72"/>
      <c r="G25" s="73"/>
      <c r="H25" s="73"/>
      <c r="I25" s="114">
        <v>43</v>
      </c>
      <c r="J25" s="114"/>
      <c r="K25" s="114"/>
      <c r="L25" s="114"/>
      <c r="M25" s="116">
        <f t="shared" si="0"/>
        <v>43</v>
      </c>
      <c r="N25" s="75"/>
      <c r="O25" s="76"/>
      <c r="P25" s="76"/>
      <c r="Q25" s="77">
        <f t="shared" si="2"/>
        <v>44</v>
      </c>
      <c r="R25" s="78">
        <f t="shared" si="3"/>
        <v>0</v>
      </c>
      <c r="S25" s="78">
        <f t="shared" si="4"/>
        <v>44</v>
      </c>
      <c r="T25" s="79" t="str">
        <f t="shared" si="5"/>
        <v>F</v>
      </c>
      <c r="U25" s="117"/>
      <c r="V25" s="118"/>
    </row>
    <row r="26" spans="1:22" ht="12.75">
      <c r="A26" s="71" t="str">
        <f t="shared" si="1"/>
        <v>34/17</v>
      </c>
      <c r="B26" s="106" t="str">
        <f>Sheet1!A25</f>
        <v>34</v>
      </c>
      <c r="C26" s="106" t="str">
        <f>Sheet1!B25</f>
        <v>2017</v>
      </c>
      <c r="D26" s="128" t="str">
        <f>Sheet1!C25&amp;" "&amp;Sheet1!D25</f>
        <v>Luka Glušica</v>
      </c>
      <c r="E26" s="106">
        <v>0.5</v>
      </c>
      <c r="F26" s="72">
        <v>2</v>
      </c>
      <c r="G26" s="73">
        <v>8</v>
      </c>
      <c r="H26" s="73"/>
      <c r="I26" s="114"/>
      <c r="J26" s="114"/>
      <c r="K26" s="114"/>
      <c r="L26" s="114"/>
      <c r="M26" s="116">
        <f t="shared" si="0"/>
        <v>0</v>
      </c>
      <c r="N26" s="75">
        <v>3</v>
      </c>
      <c r="O26" s="76"/>
      <c r="P26" s="76"/>
      <c r="Q26" s="77">
        <f t="shared" si="2"/>
        <v>10.5</v>
      </c>
      <c r="R26" s="78">
        <f t="shared" si="3"/>
        <v>3</v>
      </c>
      <c r="S26" s="78">
        <f t="shared" si="4"/>
        <v>13.5</v>
      </c>
      <c r="T26" s="79" t="str">
        <f t="shared" si="5"/>
        <v>F</v>
      </c>
      <c r="U26" s="117"/>
      <c r="V26" s="118"/>
    </row>
    <row r="27" spans="1:22" ht="12.75">
      <c r="A27" s="71" t="str">
        <f t="shared" si="1"/>
        <v>35/17</v>
      </c>
      <c r="B27" s="106" t="str">
        <f>Sheet1!A26</f>
        <v>35</v>
      </c>
      <c r="C27" s="106" t="str">
        <f>Sheet1!B26</f>
        <v>2017</v>
      </c>
      <c r="D27" s="128" t="str">
        <f>Sheet1!C26&amp;" "&amp;Sheet1!D26</f>
        <v>Nataša Stevović</v>
      </c>
      <c r="E27" s="106">
        <v>1</v>
      </c>
      <c r="F27" s="72">
        <v>2</v>
      </c>
      <c r="G27" s="73">
        <v>6</v>
      </c>
      <c r="H27" s="73"/>
      <c r="I27" s="114">
        <v>32.5</v>
      </c>
      <c r="J27" s="114"/>
      <c r="K27" s="114"/>
      <c r="L27" s="114"/>
      <c r="M27" s="116">
        <f t="shared" si="0"/>
        <v>32.5</v>
      </c>
      <c r="N27" s="75">
        <v>16</v>
      </c>
      <c r="O27" s="76"/>
      <c r="P27" s="76"/>
      <c r="Q27" s="77">
        <f t="shared" si="2"/>
        <v>41.5</v>
      </c>
      <c r="R27" s="78">
        <f t="shared" si="3"/>
        <v>16</v>
      </c>
      <c r="S27" s="78">
        <f t="shared" si="4"/>
        <v>57.5</v>
      </c>
      <c r="T27" s="79" t="str">
        <f t="shared" si="5"/>
        <v>E</v>
      </c>
      <c r="U27" s="117"/>
      <c r="V27" s="118"/>
    </row>
    <row r="28" spans="1:22" ht="12.75">
      <c r="A28" s="71" t="str">
        <f t="shared" si="1"/>
        <v>36/17</v>
      </c>
      <c r="B28" s="106" t="str">
        <f>Sheet1!A27</f>
        <v>36</v>
      </c>
      <c r="C28" s="106" t="str">
        <f>Sheet1!B27</f>
        <v>2017</v>
      </c>
      <c r="D28" s="128" t="str">
        <f>Sheet1!C27&amp;" "&amp;Sheet1!D27</f>
        <v>Miloš Abramović</v>
      </c>
      <c r="E28" s="106">
        <v>1.5</v>
      </c>
      <c r="F28" s="72">
        <v>2</v>
      </c>
      <c r="G28" s="73">
        <v>6</v>
      </c>
      <c r="H28" s="73"/>
      <c r="I28" s="114">
        <v>32</v>
      </c>
      <c r="J28" s="114"/>
      <c r="K28" s="114"/>
      <c r="L28" s="114"/>
      <c r="M28" s="116">
        <f t="shared" si="0"/>
        <v>32</v>
      </c>
      <c r="N28" s="75">
        <v>18</v>
      </c>
      <c r="O28" s="76"/>
      <c r="P28" s="76"/>
      <c r="Q28" s="77">
        <f t="shared" si="2"/>
        <v>41.5</v>
      </c>
      <c r="R28" s="78">
        <f t="shared" si="3"/>
        <v>18</v>
      </c>
      <c r="S28" s="78">
        <f t="shared" si="4"/>
        <v>59.5</v>
      </c>
      <c r="T28" s="79" t="str">
        <f t="shared" si="5"/>
        <v>E</v>
      </c>
      <c r="U28" s="117"/>
      <c r="V28" s="118"/>
    </row>
    <row r="29" spans="1:22" ht="12.75">
      <c r="A29" s="71" t="str">
        <f t="shared" si="1"/>
        <v>37/17</v>
      </c>
      <c r="B29" s="106" t="str">
        <f>Sheet1!A28</f>
        <v>37</v>
      </c>
      <c r="C29" s="106" t="str">
        <f>Sheet1!B28</f>
        <v>2017</v>
      </c>
      <c r="D29" s="128" t="str">
        <f>Sheet1!C28&amp;" "&amp;Sheet1!D28</f>
        <v>Mihailo Minić</v>
      </c>
      <c r="E29" s="106">
        <v>2</v>
      </c>
      <c r="F29" s="72">
        <v>2</v>
      </c>
      <c r="G29" s="73">
        <v>6</v>
      </c>
      <c r="H29" s="73"/>
      <c r="I29" s="114">
        <v>37</v>
      </c>
      <c r="J29" s="114"/>
      <c r="K29" s="114"/>
      <c r="L29" s="114"/>
      <c r="M29" s="116">
        <f t="shared" si="0"/>
        <v>37</v>
      </c>
      <c r="N29" s="75">
        <v>31</v>
      </c>
      <c r="O29" s="76"/>
      <c r="P29" s="76"/>
      <c r="Q29" s="77">
        <f t="shared" si="2"/>
        <v>47</v>
      </c>
      <c r="R29" s="78">
        <f t="shared" si="3"/>
        <v>31</v>
      </c>
      <c r="S29" s="78">
        <f t="shared" si="4"/>
        <v>78</v>
      </c>
      <c r="T29" s="79" t="str">
        <f t="shared" si="5"/>
        <v>C</v>
      </c>
      <c r="U29" s="117"/>
      <c r="V29" s="118"/>
    </row>
    <row r="30" spans="1:22" ht="12.75">
      <c r="A30" s="71" t="str">
        <f t="shared" si="1"/>
        <v>40/17</v>
      </c>
      <c r="B30" s="106" t="str">
        <f>Sheet1!A29</f>
        <v>40</v>
      </c>
      <c r="C30" s="106" t="str">
        <f>Sheet1!B29</f>
        <v>2017</v>
      </c>
      <c r="D30" s="128" t="str">
        <f>Sheet1!C29&amp;" "&amp;Sheet1!D29</f>
        <v>Ivana Mićković</v>
      </c>
      <c r="E30" s="106">
        <v>2</v>
      </c>
      <c r="F30" s="72">
        <v>2</v>
      </c>
      <c r="G30" s="73">
        <v>8</v>
      </c>
      <c r="H30" s="73">
        <v>2</v>
      </c>
      <c r="I30" s="114">
        <v>44.5</v>
      </c>
      <c r="J30" s="114"/>
      <c r="K30" s="114"/>
      <c r="L30" s="114"/>
      <c r="M30" s="116">
        <f t="shared" si="0"/>
        <v>44.5</v>
      </c>
      <c r="N30" s="75">
        <v>30</v>
      </c>
      <c r="O30" s="76"/>
      <c r="P30" s="76"/>
      <c r="Q30" s="77">
        <f t="shared" si="2"/>
        <v>58.5</v>
      </c>
      <c r="R30" s="78">
        <f t="shared" si="3"/>
        <v>30</v>
      </c>
      <c r="S30" s="78">
        <f t="shared" si="4"/>
        <v>88.5</v>
      </c>
      <c r="T30" s="79" t="str">
        <f t="shared" si="5"/>
        <v>B</v>
      </c>
      <c r="U30" s="117"/>
      <c r="V30" s="118"/>
    </row>
    <row r="31" spans="1:22" ht="12.75">
      <c r="A31" s="71" t="str">
        <f t="shared" si="1"/>
        <v>41/17</v>
      </c>
      <c r="B31" s="106" t="str">
        <f>Sheet1!A30</f>
        <v>41</v>
      </c>
      <c r="C31" s="106" t="str">
        <f>Sheet1!B30</f>
        <v>2017</v>
      </c>
      <c r="D31" s="128" t="str">
        <f>Sheet1!C30&amp;" "&amp;Sheet1!D30</f>
        <v>Jovana Ružić</v>
      </c>
      <c r="E31" s="106"/>
      <c r="F31" s="72">
        <v>1</v>
      </c>
      <c r="G31" s="73">
        <v>6</v>
      </c>
      <c r="H31" s="73"/>
      <c r="I31" s="114">
        <v>26</v>
      </c>
      <c r="J31" s="114"/>
      <c r="K31" s="114"/>
      <c r="L31" s="114"/>
      <c r="M31" s="116">
        <f t="shared" si="0"/>
        <v>26</v>
      </c>
      <c r="N31" s="75">
        <v>14</v>
      </c>
      <c r="O31" s="76"/>
      <c r="P31" s="76"/>
      <c r="Q31" s="77">
        <f t="shared" si="2"/>
        <v>33</v>
      </c>
      <c r="R31" s="78">
        <f t="shared" si="3"/>
        <v>14</v>
      </c>
      <c r="S31" s="78">
        <f t="shared" si="4"/>
        <v>47</v>
      </c>
      <c r="T31" s="79" t="str">
        <f t="shared" si="5"/>
        <v>F</v>
      </c>
      <c r="U31" s="117"/>
      <c r="V31" s="118"/>
    </row>
    <row r="32" spans="1:22" ht="12.75">
      <c r="A32" s="71" t="str">
        <f t="shared" si="1"/>
        <v>42/17</v>
      </c>
      <c r="B32" s="106" t="str">
        <f>Sheet1!A31</f>
        <v>42</v>
      </c>
      <c r="C32" s="106" t="str">
        <f>Sheet1!B31</f>
        <v>2017</v>
      </c>
      <c r="D32" s="128" t="str">
        <f>Sheet1!C31&amp;" "&amp;Sheet1!D31</f>
        <v>Maja Rašković</v>
      </c>
      <c r="E32" s="106">
        <v>2</v>
      </c>
      <c r="F32" s="72">
        <v>2</v>
      </c>
      <c r="G32" s="73">
        <v>8</v>
      </c>
      <c r="H32" s="73">
        <v>2</v>
      </c>
      <c r="I32" s="114">
        <v>42.5</v>
      </c>
      <c r="J32" s="114"/>
      <c r="K32" s="114"/>
      <c r="L32" s="114"/>
      <c r="M32" s="116">
        <f t="shared" si="0"/>
        <v>42.5</v>
      </c>
      <c r="N32" s="75">
        <v>32</v>
      </c>
      <c r="O32" s="76"/>
      <c r="P32" s="76"/>
      <c r="Q32" s="77">
        <f t="shared" si="2"/>
        <v>56.5</v>
      </c>
      <c r="R32" s="78">
        <f t="shared" si="3"/>
        <v>32</v>
      </c>
      <c r="S32" s="78">
        <f t="shared" si="4"/>
        <v>88.5</v>
      </c>
      <c r="T32" s="79" t="str">
        <f t="shared" si="5"/>
        <v>B</v>
      </c>
      <c r="U32" s="117"/>
      <c r="V32" s="118"/>
    </row>
    <row r="33" spans="1:22" ht="12.75">
      <c r="A33" s="71" t="str">
        <f t="shared" si="1"/>
        <v>43/17</v>
      </c>
      <c r="B33" s="106" t="str">
        <f>Sheet1!A32</f>
        <v>43</v>
      </c>
      <c r="C33" s="106" t="str">
        <f>Sheet1!B32</f>
        <v>2017</v>
      </c>
      <c r="D33" s="128" t="str">
        <f>Sheet1!C32&amp;" "&amp;Sheet1!D32</f>
        <v>Ajla Ciriković</v>
      </c>
      <c r="E33" s="106">
        <v>2</v>
      </c>
      <c r="F33" s="72">
        <v>2</v>
      </c>
      <c r="G33" s="73"/>
      <c r="H33" s="73">
        <v>2</v>
      </c>
      <c r="I33" s="114">
        <v>40.5</v>
      </c>
      <c r="J33" s="114"/>
      <c r="K33" s="114"/>
      <c r="L33" s="114"/>
      <c r="M33" s="116">
        <f t="shared" si="0"/>
        <v>40.5</v>
      </c>
      <c r="N33" s="75">
        <v>25</v>
      </c>
      <c r="O33" s="76"/>
      <c r="P33" s="76"/>
      <c r="Q33" s="77">
        <f t="shared" si="2"/>
        <v>46.5</v>
      </c>
      <c r="R33" s="78">
        <f t="shared" si="3"/>
        <v>25</v>
      </c>
      <c r="S33" s="78">
        <f t="shared" si="4"/>
        <v>71.5</v>
      </c>
      <c r="T33" s="79" t="str">
        <f t="shared" si="5"/>
        <v>C</v>
      </c>
      <c r="U33" s="117"/>
      <c r="V33" s="118"/>
    </row>
    <row r="34" spans="1:22" ht="12.75">
      <c r="A34" s="71" t="str">
        <f t="shared" si="1"/>
        <v>48/17</v>
      </c>
      <c r="B34" s="106" t="str">
        <f>Sheet1!A33</f>
        <v>48</v>
      </c>
      <c r="C34" s="106" t="str">
        <f>Sheet1!B33</f>
        <v>2017</v>
      </c>
      <c r="D34" s="128" t="str">
        <f>Sheet1!C33&amp;" "&amp;Sheet1!D33</f>
        <v>Luka Tomović</v>
      </c>
      <c r="E34" s="128">
        <v>2</v>
      </c>
      <c r="F34" s="72">
        <v>2.5</v>
      </c>
      <c r="G34" s="73"/>
      <c r="H34" s="73">
        <v>2</v>
      </c>
      <c r="I34" s="114">
        <v>42.5</v>
      </c>
      <c r="J34" s="114"/>
      <c r="K34" s="114"/>
      <c r="L34" s="114"/>
      <c r="M34" s="116">
        <f t="shared" si="0"/>
        <v>42.5</v>
      </c>
      <c r="N34" s="75">
        <v>38</v>
      </c>
      <c r="O34" s="76"/>
      <c r="P34" s="76"/>
      <c r="Q34" s="77">
        <f t="shared" si="2"/>
        <v>49</v>
      </c>
      <c r="R34" s="78">
        <f t="shared" si="3"/>
        <v>38</v>
      </c>
      <c r="S34" s="78">
        <f t="shared" si="4"/>
        <v>87</v>
      </c>
      <c r="T34" s="79" t="str">
        <f t="shared" si="5"/>
        <v>B</v>
      </c>
      <c r="U34" s="117"/>
      <c r="V34" s="118"/>
    </row>
    <row r="35" spans="1:22" ht="12.75">
      <c r="A35" s="71" t="str">
        <f t="shared" si="1"/>
        <v>49/17</v>
      </c>
      <c r="B35" s="106" t="str">
        <f>Sheet1!A34</f>
        <v>49</v>
      </c>
      <c r="C35" s="106" t="str">
        <f>Sheet1!B34</f>
        <v>2017</v>
      </c>
      <c r="D35" s="128" t="str">
        <f>Sheet1!C34&amp;" "&amp;Sheet1!D34</f>
        <v>Aleksa Ilić</v>
      </c>
      <c r="E35" s="106"/>
      <c r="F35" s="72">
        <v>0.5</v>
      </c>
      <c r="G35" s="73">
        <v>6</v>
      </c>
      <c r="H35" s="73"/>
      <c r="I35" s="114">
        <v>33.5</v>
      </c>
      <c r="J35" s="114"/>
      <c r="K35" s="114"/>
      <c r="L35" s="114"/>
      <c r="M35" s="116">
        <f t="shared" si="0"/>
        <v>33.5</v>
      </c>
      <c r="N35" s="75">
        <v>20</v>
      </c>
      <c r="O35" s="76"/>
      <c r="P35" s="76"/>
      <c r="Q35" s="77">
        <f t="shared" si="2"/>
        <v>40</v>
      </c>
      <c r="R35" s="78">
        <f t="shared" si="3"/>
        <v>20</v>
      </c>
      <c r="S35" s="78">
        <f t="shared" si="4"/>
        <v>60</v>
      </c>
      <c r="T35" s="79" t="str">
        <f t="shared" si="5"/>
        <v>D</v>
      </c>
      <c r="U35" s="117"/>
      <c r="V35" s="118"/>
    </row>
    <row r="36" spans="1:22" ht="12.75">
      <c r="A36" s="71" t="str">
        <f t="shared" si="1"/>
        <v>16/16</v>
      </c>
      <c r="B36" s="106" t="str">
        <f>Sheet1!A35</f>
        <v>16</v>
      </c>
      <c r="C36" s="106" t="str">
        <f>Sheet1!B35</f>
        <v>2016</v>
      </c>
      <c r="D36" s="128" t="str">
        <f>Sheet1!C35&amp;" "&amp;Sheet1!D35</f>
        <v>Enes Redžematović</v>
      </c>
      <c r="E36" s="106">
        <v>2.5</v>
      </c>
      <c r="F36" s="72">
        <v>2.5</v>
      </c>
      <c r="G36" s="73">
        <v>6</v>
      </c>
      <c r="H36" s="73">
        <v>1</v>
      </c>
      <c r="I36" s="114">
        <v>14</v>
      </c>
      <c r="J36" s="114">
        <v>29.5</v>
      </c>
      <c r="K36" s="114"/>
      <c r="L36" s="114"/>
      <c r="M36" s="116">
        <f t="shared" si="0"/>
        <v>29.5</v>
      </c>
      <c r="N36" s="75">
        <v>2</v>
      </c>
      <c r="O36" s="76"/>
      <c r="P36" s="76"/>
      <c r="Q36" s="77">
        <f t="shared" si="2"/>
        <v>41.5</v>
      </c>
      <c r="R36" s="78">
        <f t="shared" si="3"/>
        <v>2</v>
      </c>
      <c r="S36" s="78">
        <f t="shared" si="4"/>
        <v>43.5</v>
      </c>
      <c r="T36" s="79" t="str">
        <f t="shared" si="5"/>
        <v>F</v>
      </c>
      <c r="U36" s="118"/>
      <c r="V36" s="118"/>
    </row>
    <row r="37" spans="1:22" ht="12.75">
      <c r="A37" s="71"/>
      <c r="B37" s="106"/>
      <c r="C37" s="106"/>
      <c r="D37" s="128" t="str">
        <f>Sheet1!C36&amp;" "&amp;Sheet1!D36</f>
        <v> </v>
      </c>
      <c r="E37" s="106"/>
      <c r="F37" s="72"/>
      <c r="G37" s="73"/>
      <c r="H37" s="73"/>
      <c r="I37" s="114"/>
      <c r="J37" s="114"/>
      <c r="K37" s="114"/>
      <c r="L37" s="114"/>
      <c r="M37" s="116"/>
      <c r="N37" s="75"/>
      <c r="O37" s="76"/>
      <c r="P37" s="76"/>
      <c r="Q37" s="77">
        <f t="shared" si="2"/>
        <v>0</v>
      </c>
      <c r="R37" s="78">
        <f t="shared" si="3"/>
        <v>0</v>
      </c>
      <c r="S37" s="78"/>
      <c r="T37" s="79"/>
      <c r="U37" s="118"/>
      <c r="V37" s="118"/>
    </row>
    <row r="38" spans="1:22" ht="12.75">
      <c r="A38" s="71"/>
      <c r="B38" s="106"/>
      <c r="C38" s="106"/>
      <c r="D38" s="128"/>
      <c r="E38" s="106"/>
      <c r="F38" s="72"/>
      <c r="G38" s="73"/>
      <c r="H38" s="73"/>
      <c r="I38" s="114"/>
      <c r="J38" s="114"/>
      <c r="K38" s="114"/>
      <c r="L38" s="114"/>
      <c r="M38" s="116"/>
      <c r="N38" s="75"/>
      <c r="O38" s="76"/>
      <c r="P38" s="76"/>
      <c r="Q38" s="77"/>
      <c r="R38" s="78">
        <f aca="true" t="shared" si="6" ref="R2:R38">IF(ISNUMBER(N38),N38,Q38)</f>
        <v>0</v>
      </c>
      <c r="S38" s="78"/>
      <c r="T38" s="79"/>
      <c r="U38" s="118"/>
      <c r="V38" s="118"/>
    </row>
    <row r="39" spans="1:22" ht="12.75">
      <c r="A39" s="71"/>
      <c r="B39" s="106"/>
      <c r="C39" s="106"/>
      <c r="D39" s="128"/>
      <c r="E39" s="106"/>
      <c r="F39" s="72"/>
      <c r="G39" s="73"/>
      <c r="H39" s="73"/>
      <c r="I39" s="114"/>
      <c r="J39" s="114"/>
      <c r="K39" s="114"/>
      <c r="L39" s="114"/>
      <c r="M39" s="116"/>
      <c r="N39" s="75"/>
      <c r="O39" s="76"/>
      <c r="P39" s="76"/>
      <c r="Q39" s="77"/>
      <c r="R39" s="78"/>
      <c r="S39" s="78"/>
      <c r="T39" s="79"/>
      <c r="U39" s="118"/>
      <c r="V39" s="118"/>
    </row>
    <row r="40" spans="1:22" ht="12.75">
      <c r="A40" s="71"/>
      <c r="B40" s="106"/>
      <c r="C40" s="106"/>
      <c r="D40" s="128"/>
      <c r="E40" s="106"/>
      <c r="F40" s="72"/>
      <c r="G40" s="73"/>
      <c r="H40" s="73"/>
      <c r="I40" s="114"/>
      <c r="J40" s="114"/>
      <c r="K40" s="114"/>
      <c r="L40" s="114"/>
      <c r="M40" s="116"/>
      <c r="N40" s="75"/>
      <c r="O40" s="76"/>
      <c r="P40" s="76"/>
      <c r="Q40" s="77"/>
      <c r="R40" s="78"/>
      <c r="S40" s="78"/>
      <c r="T40" s="79"/>
      <c r="U40" s="118"/>
      <c r="V40" s="118"/>
    </row>
    <row r="41" spans="1:22" ht="12.75">
      <c r="A41" s="71"/>
      <c r="B41" s="106"/>
      <c r="C41" s="106"/>
      <c r="D41" s="128"/>
      <c r="E41" s="106"/>
      <c r="F41" s="72"/>
      <c r="G41" s="73"/>
      <c r="H41" s="73"/>
      <c r="I41" s="114"/>
      <c r="J41" s="114"/>
      <c r="K41" s="114"/>
      <c r="L41" s="114"/>
      <c r="M41" s="116"/>
      <c r="N41" s="75"/>
      <c r="O41" s="76"/>
      <c r="P41" s="76"/>
      <c r="Q41" s="77"/>
      <c r="R41" s="78"/>
      <c r="S41" s="78"/>
      <c r="T41" s="79"/>
      <c r="U41" s="118"/>
      <c r="V41" s="118"/>
    </row>
    <row r="42" spans="1:22" ht="12.75">
      <c r="A42" s="71"/>
      <c r="B42" s="106"/>
      <c r="C42" s="106"/>
      <c r="D42" s="106"/>
      <c r="E42" s="106"/>
      <c r="F42" s="72"/>
      <c r="G42" s="73"/>
      <c r="H42" s="73"/>
      <c r="I42" s="114"/>
      <c r="J42" s="114"/>
      <c r="K42" s="114"/>
      <c r="L42" s="114"/>
      <c r="M42" s="116"/>
      <c r="N42" s="75"/>
      <c r="O42" s="76"/>
      <c r="P42" s="76"/>
      <c r="Q42" s="77"/>
      <c r="R42" s="78"/>
      <c r="S42" s="78"/>
      <c r="T42" s="79"/>
      <c r="U42" s="118"/>
      <c r="V42" s="118"/>
    </row>
    <row r="43" spans="1:22" ht="12.75">
      <c r="A43" s="71"/>
      <c r="B43" s="106"/>
      <c r="C43" s="106"/>
      <c r="D43" s="106"/>
      <c r="E43" s="106"/>
      <c r="F43" s="72"/>
      <c r="G43" s="73"/>
      <c r="H43" s="73"/>
      <c r="I43" s="114"/>
      <c r="J43" s="114"/>
      <c r="K43" s="114"/>
      <c r="L43" s="114"/>
      <c r="M43" s="116"/>
      <c r="N43" s="75"/>
      <c r="O43" s="76"/>
      <c r="P43" s="76"/>
      <c r="Q43" s="77"/>
      <c r="R43" s="78"/>
      <c r="S43" s="78"/>
      <c r="T43" s="79"/>
      <c r="U43" s="118"/>
      <c r="V43" s="118"/>
    </row>
    <row r="44" spans="1:22" ht="12.75">
      <c r="A44" s="71"/>
      <c r="B44" s="106"/>
      <c r="C44" s="106"/>
      <c r="D44" s="106"/>
      <c r="E44" s="106"/>
      <c r="F44" s="72"/>
      <c r="G44" s="73"/>
      <c r="H44" s="73"/>
      <c r="I44" s="114"/>
      <c r="J44" s="114"/>
      <c r="K44" s="114"/>
      <c r="L44" s="114"/>
      <c r="M44" s="116"/>
      <c r="N44" s="75"/>
      <c r="O44" s="76"/>
      <c r="P44" s="76"/>
      <c r="Q44" s="77"/>
      <c r="R44" s="78"/>
      <c r="S44" s="78"/>
      <c r="T44" s="79"/>
      <c r="U44" s="118"/>
      <c r="V44" s="118"/>
    </row>
    <row r="45" spans="1:22" ht="12.75">
      <c r="A45" s="71"/>
      <c r="B45" s="106"/>
      <c r="C45" s="106"/>
      <c r="D45" s="106"/>
      <c r="E45" s="106"/>
      <c r="F45" s="72"/>
      <c r="G45" s="73"/>
      <c r="H45" s="73"/>
      <c r="I45" s="114"/>
      <c r="J45" s="114"/>
      <c r="K45" s="114"/>
      <c r="L45" s="114"/>
      <c r="M45" s="116"/>
      <c r="N45" s="75"/>
      <c r="O45" s="76"/>
      <c r="P45" s="76"/>
      <c r="Q45" s="77"/>
      <c r="R45" s="78"/>
      <c r="S45" s="78"/>
      <c r="T45" s="79"/>
      <c r="U45" s="118"/>
      <c r="V45" s="118"/>
    </row>
    <row r="46" spans="1:22" ht="12.75">
      <c r="A46" s="71"/>
      <c r="B46" s="106"/>
      <c r="C46" s="106"/>
      <c r="D46" s="106"/>
      <c r="E46" s="106"/>
      <c r="F46" s="72"/>
      <c r="G46" s="73"/>
      <c r="H46" s="73"/>
      <c r="I46" s="114"/>
      <c r="J46" s="114"/>
      <c r="K46" s="114"/>
      <c r="L46" s="114"/>
      <c r="M46" s="116"/>
      <c r="N46" s="75"/>
      <c r="O46" s="76"/>
      <c r="P46" s="76"/>
      <c r="Q46" s="77"/>
      <c r="R46" s="78"/>
      <c r="S46" s="78"/>
      <c r="T46" s="79"/>
      <c r="U46" s="118"/>
      <c r="V46" s="118"/>
    </row>
    <row r="47" spans="1:22" ht="12.75">
      <c r="A47" s="71"/>
      <c r="B47" s="106"/>
      <c r="C47" s="106"/>
      <c r="D47" s="106"/>
      <c r="E47" s="106"/>
      <c r="F47" s="72"/>
      <c r="G47" s="73"/>
      <c r="H47" s="73"/>
      <c r="I47" s="114"/>
      <c r="J47" s="114"/>
      <c r="K47" s="114"/>
      <c r="L47" s="114"/>
      <c r="M47" s="116"/>
      <c r="N47" s="75"/>
      <c r="O47" s="76"/>
      <c r="P47" s="76"/>
      <c r="Q47" s="77"/>
      <c r="R47" s="78"/>
      <c r="S47" s="78"/>
      <c r="T47" s="79"/>
      <c r="U47" s="118"/>
      <c r="V47" s="118"/>
    </row>
    <row r="48" spans="1:22" ht="12.75">
      <c r="A48" s="71"/>
      <c r="B48" s="106"/>
      <c r="C48" s="106"/>
      <c r="D48" s="106"/>
      <c r="E48" s="106"/>
      <c r="F48" s="72"/>
      <c r="G48" s="73"/>
      <c r="H48" s="73"/>
      <c r="I48" s="114"/>
      <c r="J48" s="114"/>
      <c r="K48" s="114"/>
      <c r="L48" s="114"/>
      <c r="M48" s="116"/>
      <c r="N48" s="75"/>
      <c r="O48" s="76"/>
      <c r="P48" s="76"/>
      <c r="Q48" s="77"/>
      <c r="R48" s="78"/>
      <c r="S48" s="78"/>
      <c r="T48" s="79"/>
      <c r="U48" s="118"/>
      <c r="V48" s="118"/>
    </row>
    <row r="49" spans="1:22" ht="12.75">
      <c r="A49" s="71"/>
      <c r="B49" s="106"/>
      <c r="C49" s="106"/>
      <c r="D49" s="106"/>
      <c r="E49" s="106"/>
      <c r="F49" s="72"/>
      <c r="G49" s="73"/>
      <c r="H49" s="73"/>
      <c r="I49" s="114"/>
      <c r="J49" s="114"/>
      <c r="K49" s="114"/>
      <c r="L49" s="114"/>
      <c r="M49" s="116"/>
      <c r="N49" s="75"/>
      <c r="O49" s="76"/>
      <c r="P49" s="76"/>
      <c r="Q49" s="77"/>
      <c r="R49" s="78"/>
      <c r="S49" s="78"/>
      <c r="T49" s="79"/>
      <c r="U49" s="118"/>
      <c r="V49" s="118"/>
    </row>
    <row r="50" spans="1:22" ht="12.75">
      <c r="A50" s="71"/>
      <c r="B50" s="106"/>
      <c r="C50" s="106"/>
      <c r="D50" s="106"/>
      <c r="E50" s="106"/>
      <c r="F50" s="72"/>
      <c r="G50" s="73"/>
      <c r="H50" s="73"/>
      <c r="I50" s="114"/>
      <c r="J50" s="114"/>
      <c r="K50" s="114"/>
      <c r="L50" s="114"/>
      <c r="M50" s="116"/>
      <c r="N50" s="75"/>
      <c r="O50" s="76"/>
      <c r="P50" s="76"/>
      <c r="Q50" s="77"/>
      <c r="R50" s="78"/>
      <c r="S50" s="78"/>
      <c r="T50" s="79"/>
      <c r="U50" s="118"/>
      <c r="V50" s="118"/>
    </row>
    <row r="51" spans="1:22" ht="12.75">
      <c r="A51" s="71"/>
      <c r="B51" s="106"/>
      <c r="C51" s="106"/>
      <c r="D51" s="106"/>
      <c r="E51" s="106"/>
      <c r="F51" s="72"/>
      <c r="G51" s="73"/>
      <c r="H51" s="73"/>
      <c r="I51" s="114"/>
      <c r="J51" s="114"/>
      <c r="K51" s="114"/>
      <c r="L51" s="114"/>
      <c r="M51" s="116"/>
      <c r="N51" s="75"/>
      <c r="O51" s="76"/>
      <c r="P51" s="76"/>
      <c r="Q51" s="77"/>
      <c r="R51" s="78"/>
      <c r="S51" s="78"/>
      <c r="T51" s="79"/>
      <c r="U51" s="118"/>
      <c r="V51" s="118"/>
    </row>
    <row r="52" spans="1:22" ht="12.75">
      <c r="A52" s="71"/>
      <c r="B52" s="106"/>
      <c r="C52" s="106"/>
      <c r="D52" s="106"/>
      <c r="E52" s="106"/>
      <c r="F52" s="72"/>
      <c r="G52" s="73"/>
      <c r="H52" s="73"/>
      <c r="I52" s="114"/>
      <c r="J52" s="114"/>
      <c r="K52" s="114"/>
      <c r="L52" s="114"/>
      <c r="M52" s="116"/>
      <c r="N52" s="75"/>
      <c r="O52" s="76"/>
      <c r="P52" s="76"/>
      <c r="Q52" s="77"/>
      <c r="R52" s="78"/>
      <c r="S52" s="78"/>
      <c r="T52" s="79"/>
      <c r="U52" s="118"/>
      <c r="V52" s="118"/>
    </row>
    <row r="53" spans="1:22" ht="12.75">
      <c r="A53" s="71"/>
      <c r="B53" s="106"/>
      <c r="C53" s="106"/>
      <c r="D53" s="106"/>
      <c r="E53" s="106"/>
      <c r="F53" s="72"/>
      <c r="G53" s="73"/>
      <c r="H53" s="73"/>
      <c r="I53" s="114"/>
      <c r="J53" s="114"/>
      <c r="K53" s="114"/>
      <c r="L53" s="114"/>
      <c r="M53" s="116"/>
      <c r="N53" s="75"/>
      <c r="O53" s="76"/>
      <c r="P53" s="76"/>
      <c r="Q53" s="77"/>
      <c r="R53" s="78"/>
      <c r="S53" s="78"/>
      <c r="T53" s="79"/>
      <c r="U53" s="118"/>
      <c r="V53" s="118"/>
    </row>
    <row r="54" spans="1:22" ht="12.75">
      <c r="A54" s="71"/>
      <c r="B54" s="106"/>
      <c r="C54" s="106"/>
      <c r="D54" s="106"/>
      <c r="E54" s="106"/>
      <c r="F54" s="72"/>
      <c r="G54" s="73"/>
      <c r="H54" s="73"/>
      <c r="I54" s="114"/>
      <c r="J54" s="114"/>
      <c r="K54" s="114"/>
      <c r="L54" s="114"/>
      <c r="M54" s="116"/>
      <c r="N54" s="75"/>
      <c r="O54" s="76"/>
      <c r="P54" s="76"/>
      <c r="Q54" s="77"/>
      <c r="R54" s="78"/>
      <c r="S54" s="78"/>
      <c r="T54" s="79"/>
      <c r="U54" s="118"/>
      <c r="V54" s="118"/>
    </row>
    <row r="55" spans="1:22" ht="12.75">
      <c r="A55" s="71"/>
      <c r="B55" s="106"/>
      <c r="C55" s="106"/>
      <c r="D55" s="106"/>
      <c r="E55" s="106"/>
      <c r="F55" s="72"/>
      <c r="G55" s="73"/>
      <c r="H55" s="73"/>
      <c r="I55" s="114"/>
      <c r="J55" s="114"/>
      <c r="K55" s="114"/>
      <c r="L55" s="114"/>
      <c r="M55" s="116"/>
      <c r="N55" s="75"/>
      <c r="O55" s="76"/>
      <c r="P55" s="76"/>
      <c r="Q55" s="77"/>
      <c r="R55" s="78"/>
      <c r="S55" s="78"/>
      <c r="T55" s="79"/>
      <c r="U55" s="118"/>
      <c r="V55" s="118"/>
    </row>
    <row r="56" spans="1:22" ht="12.75">
      <c r="A56" s="71"/>
      <c r="B56" s="106"/>
      <c r="C56" s="106"/>
      <c r="D56" s="106"/>
      <c r="E56" s="106"/>
      <c r="F56" s="72"/>
      <c r="G56" s="73"/>
      <c r="H56" s="73"/>
      <c r="I56" s="114"/>
      <c r="J56" s="114"/>
      <c r="K56" s="114"/>
      <c r="L56" s="114"/>
      <c r="M56" s="116"/>
      <c r="N56" s="75"/>
      <c r="O56" s="76"/>
      <c r="P56" s="76"/>
      <c r="Q56" s="77"/>
      <c r="R56" s="78"/>
      <c r="S56" s="78"/>
      <c r="T56" s="79"/>
      <c r="U56" s="118"/>
      <c r="V56" s="118"/>
    </row>
    <row r="57" spans="1:22" ht="12.75">
      <c r="A57" s="71"/>
      <c r="B57" s="106"/>
      <c r="C57" s="106"/>
      <c r="D57" s="106"/>
      <c r="E57" s="106"/>
      <c r="F57" s="72"/>
      <c r="G57" s="73"/>
      <c r="H57" s="73"/>
      <c r="I57" s="114"/>
      <c r="J57" s="114"/>
      <c r="K57" s="114"/>
      <c r="L57" s="114"/>
      <c r="M57" s="116"/>
      <c r="N57" s="75"/>
      <c r="O57" s="76"/>
      <c r="P57" s="76"/>
      <c r="Q57" s="77"/>
      <c r="R57" s="78"/>
      <c r="S57" s="78"/>
      <c r="T57" s="79"/>
      <c r="U57" s="118"/>
      <c r="V57" s="118"/>
    </row>
    <row r="58" spans="1:22" ht="12.75">
      <c r="A58" s="71"/>
      <c r="B58" s="106"/>
      <c r="C58" s="106"/>
      <c r="D58" s="106"/>
      <c r="E58" s="106"/>
      <c r="F58" s="72"/>
      <c r="G58" s="73"/>
      <c r="H58" s="73"/>
      <c r="I58" s="114"/>
      <c r="J58" s="114"/>
      <c r="K58" s="114"/>
      <c r="L58" s="114"/>
      <c r="M58" s="116"/>
      <c r="N58" s="75"/>
      <c r="O58" s="76"/>
      <c r="P58" s="76"/>
      <c r="Q58" s="77"/>
      <c r="R58" s="78"/>
      <c r="S58" s="78"/>
      <c r="T58" s="79"/>
      <c r="U58" s="118"/>
      <c r="V58" s="118"/>
    </row>
    <row r="59" spans="1:22" ht="12.75">
      <c r="A59" s="71"/>
      <c r="B59" s="106"/>
      <c r="C59" s="106"/>
      <c r="D59" s="106"/>
      <c r="E59" s="106"/>
      <c r="F59" s="72"/>
      <c r="G59" s="73"/>
      <c r="H59" s="73"/>
      <c r="I59" s="114"/>
      <c r="J59" s="114"/>
      <c r="K59" s="114"/>
      <c r="L59" s="114"/>
      <c r="M59" s="116"/>
      <c r="N59" s="75"/>
      <c r="O59" s="76"/>
      <c r="P59" s="76"/>
      <c r="Q59" s="77"/>
      <c r="R59" s="78"/>
      <c r="S59" s="78"/>
      <c r="T59" s="79"/>
      <c r="U59" s="118"/>
      <c r="V59" s="118"/>
    </row>
    <row r="60" spans="1:22" ht="12.75">
      <c r="A60" s="71"/>
      <c r="B60" s="106"/>
      <c r="C60" s="106"/>
      <c r="D60" s="106"/>
      <c r="E60" s="106"/>
      <c r="F60" s="72"/>
      <c r="G60" s="73"/>
      <c r="H60" s="73"/>
      <c r="I60" s="114"/>
      <c r="J60" s="114"/>
      <c r="K60" s="114"/>
      <c r="L60" s="114"/>
      <c r="M60" s="116"/>
      <c r="N60" s="75"/>
      <c r="O60" s="76"/>
      <c r="P60" s="76"/>
      <c r="Q60" s="77"/>
      <c r="R60" s="78"/>
      <c r="S60" s="78"/>
      <c r="T60" s="79"/>
      <c r="U60" s="118"/>
      <c r="V60" s="118"/>
    </row>
    <row r="61" spans="1:22" ht="12.75">
      <c r="A61" s="71"/>
      <c r="B61" s="106"/>
      <c r="C61" s="106"/>
      <c r="D61" s="106"/>
      <c r="E61" s="106"/>
      <c r="F61" s="72"/>
      <c r="G61" s="73"/>
      <c r="H61" s="73"/>
      <c r="I61" s="114"/>
      <c r="J61" s="114"/>
      <c r="K61" s="114"/>
      <c r="L61" s="114"/>
      <c r="M61" s="116"/>
      <c r="N61" s="75"/>
      <c r="O61" s="76"/>
      <c r="P61" s="76"/>
      <c r="Q61" s="77"/>
      <c r="R61" s="78"/>
      <c r="S61" s="78"/>
      <c r="T61" s="79"/>
      <c r="U61" s="118"/>
      <c r="V61" s="118"/>
    </row>
    <row r="62" spans="1:22" ht="12.75">
      <c r="A62" s="71"/>
      <c r="B62" s="106"/>
      <c r="C62" s="106"/>
      <c r="D62" s="106"/>
      <c r="E62" s="106"/>
      <c r="F62" s="72"/>
      <c r="G62" s="73"/>
      <c r="H62" s="73"/>
      <c r="I62" s="114"/>
      <c r="J62" s="114"/>
      <c r="K62" s="114"/>
      <c r="L62" s="114"/>
      <c r="M62" s="116"/>
      <c r="N62" s="75"/>
      <c r="O62" s="76"/>
      <c r="P62" s="76"/>
      <c r="Q62" s="77"/>
      <c r="R62" s="78"/>
      <c r="S62" s="78"/>
      <c r="T62" s="79"/>
      <c r="U62" s="118"/>
      <c r="V62" s="118"/>
    </row>
    <row r="63" spans="1:22" ht="12.75">
      <c r="A63" s="71"/>
      <c r="B63" s="106"/>
      <c r="C63" s="106"/>
      <c r="D63" s="106"/>
      <c r="E63" s="106"/>
      <c r="F63" s="72"/>
      <c r="G63" s="73"/>
      <c r="H63" s="73"/>
      <c r="I63" s="114"/>
      <c r="J63" s="114"/>
      <c r="K63" s="114"/>
      <c r="L63" s="114"/>
      <c r="M63" s="116"/>
      <c r="N63" s="75"/>
      <c r="O63" s="76"/>
      <c r="P63" s="76"/>
      <c r="Q63" s="77"/>
      <c r="R63" s="78"/>
      <c r="S63" s="78"/>
      <c r="T63" s="79"/>
      <c r="U63" s="118"/>
      <c r="V63" s="118"/>
    </row>
    <row r="64" spans="1:22" ht="12.75">
      <c r="A64" s="71"/>
      <c r="B64" s="106"/>
      <c r="C64" s="106"/>
      <c r="D64" s="106"/>
      <c r="E64" s="106"/>
      <c r="F64" s="72"/>
      <c r="G64" s="73"/>
      <c r="H64" s="73"/>
      <c r="I64" s="114"/>
      <c r="J64" s="114"/>
      <c r="K64" s="114"/>
      <c r="L64" s="114"/>
      <c r="M64" s="116"/>
      <c r="N64" s="75"/>
      <c r="O64" s="76"/>
      <c r="P64" s="76"/>
      <c r="Q64" s="77"/>
      <c r="R64" s="78"/>
      <c r="S64" s="78"/>
      <c r="T64" s="79"/>
      <c r="U64" s="118"/>
      <c r="V64" s="118"/>
    </row>
    <row r="65" spans="1:22" ht="12.75">
      <c r="A65" s="71"/>
      <c r="B65" s="106"/>
      <c r="C65" s="106"/>
      <c r="D65" s="106"/>
      <c r="E65" s="106"/>
      <c r="F65" s="72"/>
      <c r="G65" s="73"/>
      <c r="H65" s="73"/>
      <c r="I65" s="114"/>
      <c r="J65" s="114"/>
      <c r="K65" s="114"/>
      <c r="L65" s="114"/>
      <c r="M65" s="116"/>
      <c r="N65" s="75"/>
      <c r="O65" s="76"/>
      <c r="P65" s="76"/>
      <c r="Q65" s="77"/>
      <c r="R65" s="78"/>
      <c r="S65" s="78"/>
      <c r="T65" s="79"/>
      <c r="U65" s="118"/>
      <c r="V65" s="118"/>
    </row>
    <row r="66" spans="1:22" ht="12.75">
      <c r="A66" s="71"/>
      <c r="B66" s="106"/>
      <c r="C66" s="106"/>
      <c r="D66" s="106"/>
      <c r="E66" s="106"/>
      <c r="F66" s="72"/>
      <c r="G66" s="73"/>
      <c r="H66" s="73"/>
      <c r="I66" s="114"/>
      <c r="J66" s="114"/>
      <c r="K66" s="114"/>
      <c r="L66" s="114"/>
      <c r="M66" s="116"/>
      <c r="N66" s="75"/>
      <c r="O66" s="76"/>
      <c r="P66" s="76"/>
      <c r="Q66" s="77"/>
      <c r="R66" s="78"/>
      <c r="S66" s="78"/>
      <c r="T66" s="79"/>
      <c r="U66" s="118"/>
      <c r="V66" s="118"/>
    </row>
    <row r="67" spans="1:22" ht="12.75">
      <c r="A67" s="71"/>
      <c r="B67" s="106"/>
      <c r="C67" s="106"/>
      <c r="D67" s="106"/>
      <c r="E67" s="106"/>
      <c r="F67" s="72"/>
      <c r="G67" s="73"/>
      <c r="H67" s="73"/>
      <c r="I67" s="114"/>
      <c r="J67" s="114"/>
      <c r="K67" s="114"/>
      <c r="L67" s="114"/>
      <c r="M67" s="116"/>
      <c r="N67" s="75"/>
      <c r="O67" s="76"/>
      <c r="P67" s="76"/>
      <c r="Q67" s="77"/>
      <c r="R67" s="78"/>
      <c r="S67" s="78"/>
      <c r="T67" s="79"/>
      <c r="U67" s="118"/>
      <c r="V67" s="118"/>
    </row>
    <row r="68" spans="1:22" ht="12.75">
      <c r="A68" s="71"/>
      <c r="B68" s="106"/>
      <c r="C68" s="106"/>
      <c r="D68" s="106"/>
      <c r="E68" s="106"/>
      <c r="F68" s="72"/>
      <c r="G68" s="73"/>
      <c r="H68" s="73"/>
      <c r="I68" s="114"/>
      <c r="J68" s="114"/>
      <c r="K68" s="114"/>
      <c r="L68" s="114"/>
      <c r="M68" s="116"/>
      <c r="N68" s="75"/>
      <c r="O68" s="76"/>
      <c r="P68" s="76"/>
      <c r="Q68" s="77"/>
      <c r="R68" s="78"/>
      <c r="S68" s="78"/>
      <c r="T68" s="79"/>
      <c r="U68" s="118"/>
      <c r="V68" s="118"/>
    </row>
    <row r="69" spans="1:22" ht="12.75">
      <c r="A69" s="71"/>
      <c r="B69" s="106"/>
      <c r="C69" s="106"/>
      <c r="D69" s="106"/>
      <c r="E69" s="106"/>
      <c r="F69" s="72"/>
      <c r="G69" s="73"/>
      <c r="H69" s="73"/>
      <c r="I69" s="114"/>
      <c r="J69" s="114"/>
      <c r="K69" s="114"/>
      <c r="L69" s="114"/>
      <c r="M69" s="116"/>
      <c r="N69" s="75"/>
      <c r="O69" s="76"/>
      <c r="P69" s="76"/>
      <c r="Q69" s="77"/>
      <c r="R69" s="78"/>
      <c r="S69" s="78"/>
      <c r="T69" s="79"/>
      <c r="U69" s="118"/>
      <c r="V69" s="118"/>
    </row>
    <row r="70" spans="1:22" ht="12.75">
      <c r="A70" s="71"/>
      <c r="B70" s="106"/>
      <c r="C70" s="106"/>
      <c r="D70" s="106"/>
      <c r="E70" s="106"/>
      <c r="F70" s="72"/>
      <c r="G70" s="73"/>
      <c r="H70" s="73"/>
      <c r="I70" s="114"/>
      <c r="J70" s="114"/>
      <c r="K70" s="114"/>
      <c r="L70" s="114"/>
      <c r="M70" s="116"/>
      <c r="N70" s="75"/>
      <c r="O70" s="76"/>
      <c r="P70" s="76"/>
      <c r="Q70" s="77"/>
      <c r="R70" s="78"/>
      <c r="S70" s="78"/>
      <c r="T70" s="79"/>
      <c r="U70" s="118"/>
      <c r="V70" s="118"/>
    </row>
    <row r="71" spans="1:22" ht="12.75">
      <c r="A71" s="71"/>
      <c r="B71" s="106"/>
      <c r="C71" s="106"/>
      <c r="D71" s="106"/>
      <c r="E71" s="106"/>
      <c r="F71" s="72"/>
      <c r="G71" s="73"/>
      <c r="H71" s="73"/>
      <c r="I71" s="114"/>
      <c r="J71" s="114"/>
      <c r="K71" s="114"/>
      <c r="L71" s="114"/>
      <c r="M71" s="116"/>
      <c r="N71" s="75"/>
      <c r="O71" s="76"/>
      <c r="P71" s="76"/>
      <c r="Q71" s="77"/>
      <c r="R71" s="78"/>
      <c r="S71" s="78"/>
      <c r="T71" s="79"/>
      <c r="U71" s="118"/>
      <c r="V71" s="118"/>
    </row>
    <row r="72" spans="1:22" ht="12.75">
      <c r="A72" s="71"/>
      <c r="B72" s="106"/>
      <c r="C72" s="106"/>
      <c r="D72" s="106"/>
      <c r="E72" s="106"/>
      <c r="F72" s="72"/>
      <c r="G72" s="73"/>
      <c r="H72" s="73"/>
      <c r="I72" s="114"/>
      <c r="J72" s="114"/>
      <c r="K72" s="114"/>
      <c r="L72" s="114"/>
      <c r="M72" s="116"/>
      <c r="N72" s="75"/>
      <c r="O72" s="76"/>
      <c r="P72" s="76"/>
      <c r="Q72" s="77"/>
      <c r="R72" s="78"/>
      <c r="S72" s="78"/>
      <c r="T72" s="79"/>
      <c r="U72" s="118"/>
      <c r="V72" s="118"/>
    </row>
    <row r="73" spans="1:22" ht="12.75">
      <c r="A73" s="71"/>
      <c r="B73" s="106"/>
      <c r="C73" s="106"/>
      <c r="D73" s="106"/>
      <c r="E73" s="106"/>
      <c r="F73" s="72"/>
      <c r="G73" s="73"/>
      <c r="H73" s="73"/>
      <c r="I73" s="114"/>
      <c r="J73" s="114"/>
      <c r="K73" s="114"/>
      <c r="L73" s="114"/>
      <c r="M73" s="116"/>
      <c r="N73" s="75"/>
      <c r="O73" s="76"/>
      <c r="P73" s="76"/>
      <c r="Q73" s="77"/>
      <c r="R73" s="78"/>
      <c r="S73" s="78"/>
      <c r="T73" s="79"/>
      <c r="U73" s="118"/>
      <c r="V73" s="118"/>
    </row>
    <row r="74" spans="1:22" ht="12.75">
      <c r="A74" s="71"/>
      <c r="B74" s="106"/>
      <c r="C74" s="106"/>
      <c r="D74" s="106"/>
      <c r="E74" s="106"/>
      <c r="F74" s="72"/>
      <c r="G74" s="73"/>
      <c r="H74" s="73"/>
      <c r="I74" s="114"/>
      <c r="J74" s="114"/>
      <c r="K74" s="114"/>
      <c r="L74" s="114"/>
      <c r="M74" s="116"/>
      <c r="N74" s="75"/>
      <c r="O74" s="76"/>
      <c r="P74" s="76"/>
      <c r="Q74" s="77"/>
      <c r="R74" s="78"/>
      <c r="S74" s="78"/>
      <c r="T74" s="79"/>
      <c r="U74" s="118"/>
      <c r="V74" s="118"/>
    </row>
    <row r="75" spans="1:22" ht="12.75">
      <c r="A75" s="71"/>
      <c r="B75" s="106"/>
      <c r="C75" s="106"/>
      <c r="D75" s="106"/>
      <c r="E75" s="106"/>
      <c r="F75" s="72"/>
      <c r="G75" s="73"/>
      <c r="H75" s="73"/>
      <c r="I75" s="114"/>
      <c r="J75" s="114"/>
      <c r="K75" s="114"/>
      <c r="L75" s="114"/>
      <c r="M75" s="116"/>
      <c r="N75" s="75"/>
      <c r="O75" s="76"/>
      <c r="P75" s="76"/>
      <c r="Q75" s="77"/>
      <c r="R75" s="78"/>
      <c r="S75" s="78"/>
      <c r="T75" s="79"/>
      <c r="U75" s="118"/>
      <c r="V75" s="118"/>
    </row>
    <row r="76" spans="1:22" ht="12.75">
      <c r="A76" s="71"/>
      <c r="B76" s="106"/>
      <c r="C76" s="106"/>
      <c r="D76" s="106"/>
      <c r="E76" s="106"/>
      <c r="F76" s="72"/>
      <c r="G76" s="73"/>
      <c r="H76" s="73"/>
      <c r="I76" s="114"/>
      <c r="J76" s="114"/>
      <c r="K76" s="114"/>
      <c r="L76" s="114"/>
      <c r="M76" s="116"/>
      <c r="N76" s="75"/>
      <c r="O76" s="76"/>
      <c r="P76" s="76"/>
      <c r="Q76" s="77"/>
      <c r="R76" s="78"/>
      <c r="S76" s="78"/>
      <c r="T76" s="79"/>
      <c r="U76" s="118"/>
      <c r="V76" s="118"/>
    </row>
    <row r="77" spans="1:22" ht="12.75">
      <c r="A77" s="71"/>
      <c r="B77" s="106"/>
      <c r="C77" s="106"/>
      <c r="D77" s="106"/>
      <c r="E77" s="106"/>
      <c r="F77" s="72"/>
      <c r="G77" s="73"/>
      <c r="H77" s="73"/>
      <c r="I77" s="114"/>
      <c r="J77" s="114"/>
      <c r="K77" s="114"/>
      <c r="L77" s="114"/>
      <c r="M77" s="116"/>
      <c r="N77" s="75"/>
      <c r="O77" s="76"/>
      <c r="P77" s="76"/>
      <c r="Q77" s="77"/>
      <c r="R77" s="78"/>
      <c r="S77" s="78"/>
      <c r="T77" s="79"/>
      <c r="U77" s="118"/>
      <c r="V77" s="118"/>
    </row>
    <row r="78" spans="1:22" ht="12.75">
      <c r="A78" s="71"/>
      <c r="B78" s="106"/>
      <c r="C78" s="106"/>
      <c r="D78" s="106"/>
      <c r="E78" s="106"/>
      <c r="F78" s="72"/>
      <c r="G78" s="73"/>
      <c r="H78" s="73"/>
      <c r="I78" s="114"/>
      <c r="J78" s="114"/>
      <c r="K78" s="114"/>
      <c r="L78" s="114"/>
      <c r="M78" s="116"/>
      <c r="N78" s="75"/>
      <c r="O78" s="76"/>
      <c r="P78" s="76"/>
      <c r="Q78" s="77"/>
      <c r="R78" s="78"/>
      <c r="S78" s="78"/>
      <c r="T78" s="79"/>
      <c r="U78" s="118"/>
      <c r="V78" s="118"/>
    </row>
    <row r="79" spans="1:22" ht="12.75">
      <c r="A79" s="71"/>
      <c r="B79" s="106"/>
      <c r="C79" s="106"/>
      <c r="D79" s="106"/>
      <c r="E79" s="106"/>
      <c r="F79" s="72"/>
      <c r="G79" s="73"/>
      <c r="H79" s="73"/>
      <c r="I79" s="114"/>
      <c r="J79" s="114"/>
      <c r="K79" s="114"/>
      <c r="L79" s="114"/>
      <c r="M79" s="116"/>
      <c r="N79" s="75"/>
      <c r="O79" s="76"/>
      <c r="P79" s="76"/>
      <c r="Q79" s="77"/>
      <c r="R79" s="78"/>
      <c r="S79" s="78"/>
      <c r="T79" s="79"/>
      <c r="U79" s="118"/>
      <c r="V79" s="118"/>
    </row>
    <row r="80" spans="1:22" ht="12.75">
      <c r="A80" s="71"/>
      <c r="B80" s="106"/>
      <c r="C80" s="106"/>
      <c r="D80" s="106"/>
      <c r="E80" s="106"/>
      <c r="F80" s="72"/>
      <c r="G80" s="73"/>
      <c r="H80" s="73"/>
      <c r="I80" s="114"/>
      <c r="J80" s="114"/>
      <c r="K80" s="114"/>
      <c r="L80" s="114"/>
      <c r="M80" s="116"/>
      <c r="N80" s="75"/>
      <c r="O80" s="76"/>
      <c r="P80" s="76"/>
      <c r="Q80" s="77"/>
      <c r="R80" s="78"/>
      <c r="S80" s="78"/>
      <c r="T80" s="79"/>
      <c r="U80" s="118"/>
      <c r="V80" s="118"/>
    </row>
    <row r="81" spans="1:22" ht="12.75">
      <c r="A81" s="71"/>
      <c r="B81" s="106"/>
      <c r="C81" s="106"/>
      <c r="D81" s="106"/>
      <c r="E81" s="106"/>
      <c r="F81" s="72"/>
      <c r="G81" s="73"/>
      <c r="H81" s="73"/>
      <c r="I81" s="114"/>
      <c r="J81" s="114"/>
      <c r="K81" s="114"/>
      <c r="L81" s="114"/>
      <c r="M81" s="116"/>
      <c r="N81" s="75"/>
      <c r="O81" s="76"/>
      <c r="P81" s="76"/>
      <c r="Q81" s="77"/>
      <c r="R81" s="78"/>
      <c r="S81" s="78"/>
      <c r="T81" s="79"/>
      <c r="U81" s="118"/>
      <c r="V81" s="118"/>
    </row>
    <row r="82" spans="1:22" ht="12.75">
      <c r="A82" s="71"/>
      <c r="B82" s="106"/>
      <c r="C82" s="106"/>
      <c r="D82" s="106"/>
      <c r="E82" s="106"/>
      <c r="F82" s="72"/>
      <c r="G82" s="73"/>
      <c r="H82" s="73"/>
      <c r="I82" s="114"/>
      <c r="J82" s="114"/>
      <c r="K82" s="114"/>
      <c r="L82" s="114"/>
      <c r="M82" s="116"/>
      <c r="N82" s="75"/>
      <c r="O82" s="76"/>
      <c r="P82" s="76"/>
      <c r="Q82" s="77"/>
      <c r="R82" s="78"/>
      <c r="S82" s="78"/>
      <c r="T82" s="79"/>
      <c r="U82" s="118"/>
      <c r="V82" s="118"/>
    </row>
    <row r="83" spans="1:22" ht="12.75">
      <c r="A83" s="71"/>
      <c r="B83" s="106"/>
      <c r="C83" s="106"/>
      <c r="D83" s="106"/>
      <c r="E83" s="106"/>
      <c r="F83" s="72"/>
      <c r="G83" s="73"/>
      <c r="H83" s="73"/>
      <c r="I83" s="114"/>
      <c r="J83" s="114"/>
      <c r="K83" s="114"/>
      <c r="L83" s="114"/>
      <c r="M83" s="116"/>
      <c r="N83" s="75"/>
      <c r="O83" s="76"/>
      <c r="P83" s="76"/>
      <c r="Q83" s="77"/>
      <c r="R83" s="78"/>
      <c r="S83" s="78"/>
      <c r="T83" s="79"/>
      <c r="U83" s="118"/>
      <c r="V83" s="118"/>
    </row>
    <row r="84" spans="1:22" ht="12.75">
      <c r="A84" s="71"/>
      <c r="B84" s="106"/>
      <c r="C84" s="106"/>
      <c r="D84" s="106"/>
      <c r="E84" s="106"/>
      <c r="F84" s="72"/>
      <c r="G84" s="73"/>
      <c r="H84" s="73"/>
      <c r="I84" s="114"/>
      <c r="J84" s="114"/>
      <c r="K84" s="114"/>
      <c r="L84" s="114"/>
      <c r="M84" s="116"/>
      <c r="N84" s="75"/>
      <c r="O84" s="76"/>
      <c r="P84" s="76"/>
      <c r="Q84" s="77"/>
      <c r="R84" s="78"/>
      <c r="S84" s="78"/>
      <c r="T84" s="79"/>
      <c r="U84" s="118"/>
      <c r="V84" s="118"/>
    </row>
    <row r="85" spans="1:22" ht="12.75">
      <c r="A85" s="71"/>
      <c r="B85" s="106"/>
      <c r="C85" s="106"/>
      <c r="D85" s="106"/>
      <c r="E85" s="106"/>
      <c r="F85" s="72"/>
      <c r="G85" s="73"/>
      <c r="H85" s="73"/>
      <c r="I85" s="114"/>
      <c r="J85" s="114"/>
      <c r="K85" s="114"/>
      <c r="L85" s="114"/>
      <c r="M85" s="116"/>
      <c r="N85" s="75"/>
      <c r="O85" s="76"/>
      <c r="P85" s="76"/>
      <c r="Q85" s="77"/>
      <c r="R85" s="78"/>
      <c r="S85" s="78"/>
      <c r="T85" s="79"/>
      <c r="U85" s="118"/>
      <c r="V85" s="118"/>
    </row>
    <row r="86" spans="1:22" ht="12.75">
      <c r="A86" s="71"/>
      <c r="B86" s="106"/>
      <c r="C86" s="106"/>
      <c r="D86" s="106"/>
      <c r="E86" s="106"/>
      <c r="F86" s="72"/>
      <c r="G86" s="73"/>
      <c r="H86" s="73"/>
      <c r="I86" s="114"/>
      <c r="J86" s="114"/>
      <c r="K86" s="114"/>
      <c r="L86" s="114"/>
      <c r="M86" s="116"/>
      <c r="N86" s="75"/>
      <c r="O86" s="76"/>
      <c r="P86" s="76"/>
      <c r="Q86" s="77"/>
      <c r="R86" s="78"/>
      <c r="S86" s="78"/>
      <c r="T86" s="79"/>
      <c r="U86" s="118"/>
      <c r="V86" s="118"/>
    </row>
    <row r="87" spans="1:22" ht="12.75">
      <c r="A87" s="71"/>
      <c r="B87" s="106"/>
      <c r="C87" s="106"/>
      <c r="D87" s="106"/>
      <c r="E87" s="106"/>
      <c r="F87" s="72"/>
      <c r="G87" s="73"/>
      <c r="H87" s="73"/>
      <c r="I87" s="114"/>
      <c r="J87" s="114"/>
      <c r="K87" s="114"/>
      <c r="L87" s="114"/>
      <c r="M87" s="116"/>
      <c r="N87" s="75"/>
      <c r="O87" s="76"/>
      <c r="P87" s="76"/>
      <c r="Q87" s="77"/>
      <c r="R87" s="78"/>
      <c r="S87" s="78"/>
      <c r="T87" s="79"/>
      <c r="U87" s="118"/>
      <c r="V87" s="118"/>
    </row>
    <row r="88" spans="1:22" ht="12.75">
      <c r="A88" s="71"/>
      <c r="B88" s="106"/>
      <c r="C88" s="106"/>
      <c r="D88" s="106"/>
      <c r="E88" s="106"/>
      <c r="F88" s="72"/>
      <c r="G88" s="73"/>
      <c r="H88" s="73"/>
      <c r="I88" s="114"/>
      <c r="J88" s="114"/>
      <c r="K88" s="114"/>
      <c r="L88" s="114"/>
      <c r="M88" s="116"/>
      <c r="N88" s="75"/>
      <c r="O88" s="76"/>
      <c r="P88" s="76"/>
      <c r="Q88" s="77"/>
      <c r="R88" s="78"/>
      <c r="S88" s="78"/>
      <c r="T88" s="79"/>
      <c r="U88" s="118"/>
      <c r="V88" s="118"/>
    </row>
    <row r="89" spans="1:22" ht="12.75">
      <c r="A89" s="71"/>
      <c r="B89" s="106"/>
      <c r="C89" s="106"/>
      <c r="D89" s="106"/>
      <c r="E89" s="106"/>
      <c r="F89" s="72"/>
      <c r="G89" s="73"/>
      <c r="H89" s="73"/>
      <c r="I89" s="114"/>
      <c r="J89" s="114"/>
      <c r="K89" s="114"/>
      <c r="L89" s="114"/>
      <c r="M89" s="116"/>
      <c r="N89" s="75"/>
      <c r="O89" s="76"/>
      <c r="P89" s="76"/>
      <c r="Q89" s="77"/>
      <c r="R89" s="78"/>
      <c r="S89" s="78"/>
      <c r="T89" s="79"/>
      <c r="U89" s="118"/>
      <c r="V89" s="118"/>
    </row>
    <row r="90" spans="1:22" ht="12.75">
      <c r="A90" s="71"/>
      <c r="B90" s="106"/>
      <c r="C90" s="106"/>
      <c r="D90" s="106"/>
      <c r="E90" s="106"/>
      <c r="F90" s="72"/>
      <c r="G90" s="73"/>
      <c r="H90" s="73"/>
      <c r="I90" s="114"/>
      <c r="J90" s="114"/>
      <c r="K90" s="114"/>
      <c r="L90" s="114"/>
      <c r="M90" s="116"/>
      <c r="N90" s="75"/>
      <c r="O90" s="76"/>
      <c r="P90" s="76"/>
      <c r="Q90" s="77"/>
      <c r="R90" s="78"/>
      <c r="S90" s="78"/>
      <c r="T90" s="79"/>
      <c r="U90" s="118"/>
      <c r="V90" s="118"/>
    </row>
    <row r="91" spans="1:22" ht="12.75">
      <c r="A91" s="71"/>
      <c r="B91" s="106"/>
      <c r="C91" s="106"/>
      <c r="D91" s="106"/>
      <c r="E91" s="106"/>
      <c r="F91" s="72"/>
      <c r="G91" s="73"/>
      <c r="H91" s="73"/>
      <c r="I91" s="114"/>
      <c r="J91" s="114"/>
      <c r="K91" s="114"/>
      <c r="L91" s="114"/>
      <c r="M91" s="116"/>
      <c r="N91" s="75"/>
      <c r="O91" s="76"/>
      <c r="P91" s="76"/>
      <c r="Q91" s="77"/>
      <c r="R91" s="78"/>
      <c r="S91" s="78"/>
      <c r="T91" s="79"/>
      <c r="U91" s="118"/>
      <c r="V91" s="118"/>
    </row>
    <row r="92" spans="1:22" ht="12.75">
      <c r="A92" s="71"/>
      <c r="B92" s="106"/>
      <c r="C92" s="106"/>
      <c r="D92" s="106"/>
      <c r="E92" s="106"/>
      <c r="F92" s="72"/>
      <c r="G92" s="73"/>
      <c r="H92" s="73"/>
      <c r="I92" s="114"/>
      <c r="J92" s="114"/>
      <c r="K92" s="114"/>
      <c r="L92" s="114"/>
      <c r="M92" s="116"/>
      <c r="N92" s="75"/>
      <c r="O92" s="76"/>
      <c r="P92" s="76"/>
      <c r="Q92" s="77"/>
      <c r="R92" s="78"/>
      <c r="S92" s="78"/>
      <c r="T92" s="79"/>
      <c r="U92" s="118"/>
      <c r="V92" s="118"/>
    </row>
    <row r="93" spans="1:22" ht="12.75">
      <c r="A93" s="71"/>
      <c r="B93" s="106"/>
      <c r="C93" s="106"/>
      <c r="D93" s="106"/>
      <c r="E93" s="106"/>
      <c r="F93" s="72"/>
      <c r="G93" s="73"/>
      <c r="H93" s="73"/>
      <c r="I93" s="114"/>
      <c r="J93" s="114"/>
      <c r="K93" s="114"/>
      <c r="L93" s="114"/>
      <c r="M93" s="116"/>
      <c r="N93" s="75"/>
      <c r="O93" s="76"/>
      <c r="P93" s="76"/>
      <c r="Q93" s="77"/>
      <c r="R93" s="78"/>
      <c r="S93" s="78"/>
      <c r="T93" s="79"/>
      <c r="U93" s="118"/>
      <c r="V93" s="118"/>
    </row>
    <row r="94" spans="1:22" ht="12.75">
      <c r="A94" s="71"/>
      <c r="B94" s="106"/>
      <c r="C94" s="106"/>
      <c r="D94" s="106"/>
      <c r="E94" s="106"/>
      <c r="F94" s="72"/>
      <c r="G94" s="73"/>
      <c r="H94" s="73"/>
      <c r="I94" s="114"/>
      <c r="J94" s="114"/>
      <c r="K94" s="114"/>
      <c r="L94" s="114"/>
      <c r="M94" s="116"/>
      <c r="N94" s="75"/>
      <c r="O94" s="76"/>
      <c r="P94" s="76"/>
      <c r="Q94" s="77"/>
      <c r="R94" s="78"/>
      <c r="S94" s="78"/>
      <c r="T94" s="79"/>
      <c r="U94" s="118"/>
      <c r="V94" s="118"/>
    </row>
    <row r="95" spans="1:22" ht="12.75">
      <c r="A95" s="71"/>
      <c r="B95" s="106"/>
      <c r="C95" s="106"/>
      <c r="D95" s="106"/>
      <c r="E95" s="106"/>
      <c r="F95" s="72"/>
      <c r="G95" s="73"/>
      <c r="H95" s="73"/>
      <c r="I95" s="114"/>
      <c r="J95" s="114"/>
      <c r="K95" s="114"/>
      <c r="L95" s="114"/>
      <c r="M95" s="116"/>
      <c r="N95" s="75"/>
      <c r="O95" s="76"/>
      <c r="P95" s="76"/>
      <c r="Q95" s="77"/>
      <c r="R95" s="78"/>
      <c r="S95" s="78"/>
      <c r="T95" s="79"/>
      <c r="U95" s="118"/>
      <c r="V95" s="118"/>
    </row>
    <row r="96" spans="1:22" ht="12.75">
      <c r="A96" s="71"/>
      <c r="B96" s="106"/>
      <c r="C96" s="106"/>
      <c r="D96" s="106"/>
      <c r="E96" s="106"/>
      <c r="F96" s="72"/>
      <c r="G96" s="73"/>
      <c r="H96" s="73"/>
      <c r="I96" s="114"/>
      <c r="J96" s="114"/>
      <c r="K96" s="114"/>
      <c r="L96" s="114"/>
      <c r="M96" s="116"/>
      <c r="N96" s="75"/>
      <c r="O96" s="76"/>
      <c r="P96" s="76"/>
      <c r="Q96" s="77"/>
      <c r="R96" s="78"/>
      <c r="S96" s="78"/>
      <c r="T96" s="79"/>
      <c r="U96" s="118"/>
      <c r="V96" s="118"/>
    </row>
    <row r="97" spans="1:22" ht="12.75">
      <c r="A97" s="71"/>
      <c r="B97" s="106"/>
      <c r="C97" s="106"/>
      <c r="D97" s="106"/>
      <c r="E97" s="106"/>
      <c r="F97" s="72"/>
      <c r="G97" s="73"/>
      <c r="H97" s="73"/>
      <c r="I97" s="114"/>
      <c r="J97" s="114"/>
      <c r="K97" s="114"/>
      <c r="L97" s="114"/>
      <c r="M97" s="116"/>
      <c r="N97" s="75"/>
      <c r="O97" s="76"/>
      <c r="P97" s="76"/>
      <c r="Q97" s="77"/>
      <c r="R97" s="78"/>
      <c r="S97" s="78"/>
      <c r="T97" s="79"/>
      <c r="U97" s="118"/>
      <c r="V97" s="118"/>
    </row>
    <row r="98" spans="1:22" ht="12.75">
      <c r="A98" s="71"/>
      <c r="B98" s="106"/>
      <c r="C98" s="106"/>
      <c r="D98" s="106"/>
      <c r="E98" s="106"/>
      <c r="F98" s="72"/>
      <c r="G98" s="73"/>
      <c r="H98" s="73"/>
      <c r="I98" s="114"/>
      <c r="J98" s="114"/>
      <c r="K98" s="114"/>
      <c r="L98" s="114"/>
      <c r="M98" s="116"/>
      <c r="N98" s="75"/>
      <c r="O98" s="76"/>
      <c r="P98" s="76"/>
      <c r="Q98" s="77"/>
      <c r="R98" s="78"/>
      <c r="S98" s="78"/>
      <c r="T98" s="79"/>
      <c r="U98" s="118"/>
      <c r="V98" s="118"/>
    </row>
    <row r="99" spans="1:22" ht="12.75">
      <c r="A99" s="71"/>
      <c r="B99" s="106"/>
      <c r="C99" s="106"/>
      <c r="D99" s="106"/>
      <c r="E99" s="106"/>
      <c r="F99" s="72"/>
      <c r="G99" s="73"/>
      <c r="H99" s="73"/>
      <c r="I99" s="114"/>
      <c r="J99" s="114"/>
      <c r="K99" s="114"/>
      <c r="L99" s="114"/>
      <c r="M99" s="116"/>
      <c r="N99" s="75"/>
      <c r="O99" s="76"/>
      <c r="P99" s="76"/>
      <c r="Q99" s="77"/>
      <c r="R99" s="78"/>
      <c r="S99" s="78"/>
      <c r="T99" s="79"/>
      <c r="U99" s="118"/>
      <c r="V99" s="118"/>
    </row>
    <row r="100" spans="1:22" ht="12.75">
      <c r="A100" s="71"/>
      <c r="B100" s="106"/>
      <c r="C100" s="106"/>
      <c r="D100" s="106"/>
      <c r="E100" s="106"/>
      <c r="F100" s="72"/>
      <c r="G100" s="73"/>
      <c r="H100" s="73"/>
      <c r="I100" s="114"/>
      <c r="J100" s="114"/>
      <c r="K100" s="114"/>
      <c r="L100" s="114"/>
      <c r="M100" s="116"/>
      <c r="N100" s="75"/>
      <c r="O100" s="76"/>
      <c r="P100" s="76"/>
      <c r="Q100" s="77"/>
      <c r="R100" s="78"/>
      <c r="S100" s="78"/>
      <c r="T100" s="79"/>
      <c r="U100" s="118"/>
      <c r="V100" s="118"/>
    </row>
    <row r="101" spans="1:22" ht="12.75">
      <c r="A101" s="71"/>
      <c r="B101" s="106"/>
      <c r="C101" s="106"/>
      <c r="D101" s="106"/>
      <c r="E101" s="106"/>
      <c r="F101" s="72"/>
      <c r="G101" s="73"/>
      <c r="H101" s="73"/>
      <c r="I101" s="114"/>
      <c r="J101" s="114"/>
      <c r="K101" s="114"/>
      <c r="L101" s="114"/>
      <c r="M101" s="116"/>
      <c r="N101" s="75"/>
      <c r="O101" s="76"/>
      <c r="P101" s="76"/>
      <c r="Q101" s="77"/>
      <c r="R101" s="78"/>
      <c r="S101" s="78"/>
      <c r="T101" s="79"/>
      <c r="U101" s="118"/>
      <c r="V101" s="118"/>
    </row>
    <row r="102" spans="1:22" ht="12.75">
      <c r="A102" s="71"/>
      <c r="B102" s="105"/>
      <c r="C102" s="105"/>
      <c r="D102" s="105"/>
      <c r="E102" s="80"/>
      <c r="F102" s="72"/>
      <c r="G102" s="73"/>
      <c r="H102" s="73"/>
      <c r="I102" s="74"/>
      <c r="J102" s="74"/>
      <c r="K102" s="74"/>
      <c r="L102" s="74"/>
      <c r="M102" s="74"/>
      <c r="N102" s="75"/>
      <c r="O102" s="76"/>
      <c r="P102" s="76"/>
      <c r="Q102" s="77"/>
      <c r="R102" s="78"/>
      <c r="S102" s="78"/>
      <c r="T102" s="79"/>
      <c r="U102" s="118"/>
      <c r="V102" s="118"/>
    </row>
    <row r="103" spans="21:22" ht="13.5" thickBot="1">
      <c r="U103" s="118"/>
      <c r="V103" s="118"/>
    </row>
    <row r="104" spans="1:22" ht="13.5" thickBot="1">
      <c r="A104" s="121"/>
      <c r="B104" s="8"/>
      <c r="C104" s="8"/>
      <c r="D104" s="23"/>
      <c r="E104" s="30"/>
      <c r="F104" s="30"/>
      <c r="G104" s="30"/>
      <c r="H104" s="30"/>
      <c r="I104" s="30"/>
      <c r="J104" s="30"/>
      <c r="K104" s="30"/>
      <c r="L104" s="30"/>
      <c r="M104" s="87"/>
      <c r="N104" s="88"/>
      <c r="O104" s="89"/>
      <c r="P104" s="89"/>
      <c r="Q104" s="90"/>
      <c r="R104" s="91"/>
      <c r="S104" s="91"/>
      <c r="T104" s="92"/>
      <c r="U104" s="118"/>
      <c r="V104" s="118"/>
    </row>
    <row r="105" spans="1:22" ht="14.25" thickBot="1">
      <c r="A105" s="122"/>
      <c r="B105" s="123"/>
      <c r="C105" s="124"/>
      <c r="D105" s="125"/>
      <c r="E105" s="126"/>
      <c r="F105" s="126"/>
      <c r="G105" s="126"/>
      <c r="H105" s="126"/>
      <c r="I105" s="126"/>
      <c r="J105" s="126"/>
      <c r="K105" s="126"/>
      <c r="L105" s="126"/>
      <c r="M105" s="28"/>
      <c r="U105" s="118"/>
      <c r="V105" s="118"/>
    </row>
    <row r="106" spans="21:22" ht="12.75">
      <c r="U106" s="118"/>
      <c r="V106" s="118"/>
    </row>
    <row r="107" spans="13:22" ht="12.75">
      <c r="M107" s="61"/>
      <c r="O107" s="29"/>
      <c r="P107" s="29"/>
      <c r="Q107" s="7"/>
      <c r="R107" s="7"/>
      <c r="S107" s="7"/>
      <c r="T107" s="118"/>
      <c r="U107" s="118"/>
      <c r="V107" s="118"/>
    </row>
    <row r="108" spans="15:22" ht="12.75">
      <c r="O108" s="29"/>
      <c r="P108" s="29"/>
      <c r="Q108" s="7"/>
      <c r="R108" s="127"/>
      <c r="S108" s="127"/>
      <c r="T108" s="118"/>
      <c r="U108" s="118"/>
      <c r="V108" s="118"/>
    </row>
    <row r="109" spans="15:22" ht="12.75">
      <c r="O109" s="29"/>
      <c r="P109" s="29"/>
      <c r="Q109" s="7"/>
      <c r="R109" s="127"/>
      <c r="S109" s="127"/>
      <c r="T109" s="119"/>
      <c r="U109" s="118"/>
      <c r="V109" s="118"/>
    </row>
    <row r="110" spans="15:22" ht="12.75">
      <c r="O110" s="29"/>
      <c r="P110" s="29"/>
      <c r="Q110" s="7"/>
      <c r="R110" s="127"/>
      <c r="S110" s="127"/>
      <c r="T110" s="119"/>
      <c r="V110" s="118"/>
    </row>
    <row r="111" spans="15:22" ht="12.75">
      <c r="O111" s="29"/>
      <c r="P111" s="29"/>
      <c r="Q111" s="7"/>
      <c r="R111" s="127"/>
      <c r="S111" s="127"/>
      <c r="T111" s="119"/>
      <c r="V111" s="118"/>
    </row>
    <row r="112" spans="15:22" ht="12.75">
      <c r="O112" s="29"/>
      <c r="P112" s="29"/>
      <c r="Q112" s="7"/>
      <c r="R112" s="127"/>
      <c r="S112" s="127"/>
      <c r="T112" s="119"/>
      <c r="V112" s="118"/>
    </row>
    <row r="113" spans="15:22" ht="12.75">
      <c r="O113" s="29"/>
      <c r="P113" s="29"/>
      <c r="Q113" s="7"/>
      <c r="R113" s="127"/>
      <c r="S113" s="127"/>
      <c r="T113" s="119"/>
      <c r="V113" s="118"/>
    </row>
    <row r="114" spans="15:22" ht="12.75">
      <c r="O114" s="29"/>
      <c r="P114" s="29"/>
      <c r="Q114" s="25"/>
      <c r="R114" s="7"/>
      <c r="S114" s="7"/>
      <c r="T114" s="119"/>
      <c r="V114" s="118"/>
    </row>
    <row r="115" spans="15:22" ht="12.75">
      <c r="O115" s="29"/>
      <c r="P115" s="29"/>
      <c r="Q115" s="25"/>
      <c r="R115" s="7"/>
      <c r="S115" s="7"/>
      <c r="T115" s="120"/>
      <c r="V115" s="118"/>
    </row>
    <row r="116" spans="15:22" ht="12.75">
      <c r="O116" s="29"/>
      <c r="P116" s="29"/>
      <c r="Q116" s="25"/>
      <c r="R116" s="7"/>
      <c r="S116" s="7"/>
      <c r="T116" s="118"/>
      <c r="V116" s="118"/>
    </row>
    <row r="117" ht="12.75">
      <c r="V117" s="118"/>
    </row>
    <row r="118" ht="12.75">
      <c r="V118" s="118"/>
    </row>
    <row r="119" spans="18:22" ht="12.75">
      <c r="R119" s="25"/>
      <c r="S119" s="25"/>
      <c r="V119" s="118"/>
    </row>
    <row r="120" spans="21:22" ht="12.75">
      <c r="U120" s="118"/>
      <c r="V120" s="118"/>
    </row>
    <row r="121" spans="18:22" ht="12.75">
      <c r="R121" s="24"/>
      <c r="S121" s="24"/>
      <c r="U121" s="118"/>
      <c r="V121" s="118"/>
    </row>
    <row r="122" spans="21:22" ht="12.75">
      <c r="U122" s="118"/>
      <c r="V122" s="118"/>
    </row>
    <row r="123" spans="15:22" ht="12.75">
      <c r="O123" s="27"/>
      <c r="P123" s="27"/>
      <c r="U123" s="118"/>
      <c r="V123" s="118"/>
    </row>
    <row r="124" spans="15:22" ht="12.75">
      <c r="O124" s="27"/>
      <c r="P124" s="27"/>
      <c r="R124" s="26"/>
      <c r="S124" s="26"/>
      <c r="U124" s="118"/>
      <c r="V124" s="118"/>
    </row>
    <row r="125" spans="5:22" ht="12.75">
      <c r="E125" s="130"/>
      <c r="F125" s="131"/>
      <c r="G125" s="131"/>
      <c r="H125" s="132"/>
      <c r="I125" s="108"/>
      <c r="J125" s="109"/>
      <c r="K125" s="107"/>
      <c r="L125" s="108"/>
      <c r="O125" s="27"/>
      <c r="P125" s="27"/>
      <c r="R125" s="26"/>
      <c r="S125" s="26"/>
      <c r="U125" s="118"/>
      <c r="V125" s="118"/>
    </row>
    <row r="126" spans="5:22" ht="12.75">
      <c r="E126" s="131"/>
      <c r="F126" s="131"/>
      <c r="G126" s="131"/>
      <c r="H126" s="132"/>
      <c r="I126" s="111"/>
      <c r="J126" s="112"/>
      <c r="K126" s="110"/>
      <c r="L126" s="111"/>
      <c r="O126" s="27"/>
      <c r="P126" s="27"/>
      <c r="R126" s="26"/>
      <c r="S126" s="26"/>
      <c r="U126" s="118"/>
      <c r="V126" s="118"/>
    </row>
    <row r="127" spans="15:22" ht="12.75">
      <c r="O127" s="27"/>
      <c r="P127" s="27"/>
      <c r="R127" s="26"/>
      <c r="S127" s="26"/>
      <c r="U127" s="118"/>
      <c r="V127" s="118"/>
    </row>
    <row r="128" spans="21:22" ht="12.75">
      <c r="U128" s="118"/>
      <c r="V128" s="118"/>
    </row>
    <row r="129" spans="21:22" ht="12.75">
      <c r="U129" s="118"/>
      <c r="V129" s="118"/>
    </row>
    <row r="130" spans="5:22" ht="12.75">
      <c r="E130" s="130"/>
      <c r="F130" s="131"/>
      <c r="G130" s="131"/>
      <c r="H130" s="132"/>
      <c r="I130" s="108"/>
      <c r="J130" s="109"/>
      <c r="K130" s="107"/>
      <c r="L130" s="108"/>
      <c r="U130" s="118"/>
      <c r="V130" s="118"/>
    </row>
    <row r="131" spans="5:22" ht="12.75">
      <c r="E131" s="131"/>
      <c r="F131" s="131"/>
      <c r="G131" s="131"/>
      <c r="H131" s="132"/>
      <c r="I131" s="111"/>
      <c r="J131" s="112"/>
      <c r="K131" s="110"/>
      <c r="L131" s="111"/>
      <c r="U131" s="118"/>
      <c r="V131" s="118"/>
    </row>
    <row r="132" spans="21:22" ht="12.75">
      <c r="U132" s="118"/>
      <c r="V132" s="118"/>
    </row>
    <row r="133" spans="21:22" ht="12.75">
      <c r="U133" s="118"/>
      <c r="V133" s="118"/>
    </row>
    <row r="134" spans="9:22" ht="12.75">
      <c r="I134" s="50"/>
      <c r="U134" s="118"/>
      <c r="V134" s="118"/>
    </row>
    <row r="135" spans="21:22" ht="12.75">
      <c r="U135" s="118"/>
      <c r="V135" s="118"/>
    </row>
    <row r="136" spans="21:22" ht="12.75">
      <c r="U136" s="118"/>
      <c r="V136" s="118"/>
    </row>
    <row r="137" spans="21:22" ht="12.75">
      <c r="U137" s="118"/>
      <c r="V137" s="118"/>
    </row>
    <row r="138" spans="21:22" ht="12.75">
      <c r="U138" s="118"/>
      <c r="V138" s="118"/>
    </row>
    <row r="139" spans="21:22" ht="12.75">
      <c r="U139" s="118"/>
      <c r="V139" s="118"/>
    </row>
    <row r="140" spans="21:22" ht="12.75">
      <c r="U140" s="118"/>
      <c r="V140" s="118"/>
    </row>
    <row r="141" spans="21:22" ht="12.75">
      <c r="U141" s="118"/>
      <c r="V141" s="118"/>
    </row>
    <row r="142" spans="21:22" ht="12.75">
      <c r="U142" s="118"/>
      <c r="V142" s="118"/>
    </row>
    <row r="143" spans="21:22" ht="12.75">
      <c r="U143" s="118"/>
      <c r="V143" s="118"/>
    </row>
    <row r="144" spans="21:22" ht="12.75">
      <c r="U144" s="118"/>
      <c r="V144" s="118"/>
    </row>
    <row r="145" spans="21:22" ht="12.75">
      <c r="U145" s="118"/>
      <c r="V145" s="118"/>
    </row>
    <row r="146" spans="21:22" ht="12.75">
      <c r="U146" s="118"/>
      <c r="V146" s="118"/>
    </row>
    <row r="147" spans="21:22" ht="12.75">
      <c r="U147" s="118"/>
      <c r="V147" s="118"/>
    </row>
    <row r="148" spans="21:22" ht="12.75">
      <c r="U148" s="118"/>
      <c r="V148" s="118"/>
    </row>
    <row r="149" spans="21:22" ht="12.75">
      <c r="U149" s="118"/>
      <c r="V149" s="118"/>
    </row>
    <row r="150" spans="21:22" ht="12.75">
      <c r="U150" s="118"/>
      <c r="V150" s="118"/>
    </row>
    <row r="151" spans="21:22" ht="12.75">
      <c r="U151" s="118"/>
      <c r="V151" s="118"/>
    </row>
    <row r="152" spans="21:22" ht="12.75">
      <c r="U152" s="118"/>
      <c r="V152" s="118"/>
    </row>
    <row r="153" spans="21:22" ht="12.75">
      <c r="U153" s="118"/>
      <c r="V153" s="118"/>
    </row>
    <row r="154" spans="21:22" ht="12.75">
      <c r="U154" s="118"/>
      <c r="V154" s="118"/>
    </row>
    <row r="155" spans="21:22" ht="12.75">
      <c r="U155" s="118"/>
      <c r="V155" s="118"/>
    </row>
    <row r="156" spans="21:22" ht="12.75">
      <c r="U156" s="118"/>
      <c r="V156" s="118"/>
    </row>
    <row r="157" spans="21:22" ht="12.75">
      <c r="U157" s="118"/>
      <c r="V157" s="118"/>
    </row>
    <row r="158" spans="21:22" ht="12.75">
      <c r="U158" s="118"/>
      <c r="V158" s="118"/>
    </row>
    <row r="159" spans="21:22" ht="12.75">
      <c r="U159" s="118"/>
      <c r="V159" s="118"/>
    </row>
    <row r="160" spans="21:22" ht="12.75">
      <c r="U160" s="118"/>
      <c r="V160" s="118"/>
    </row>
    <row r="161" spans="21:22" ht="12.75">
      <c r="U161" s="118"/>
      <c r="V161" s="118"/>
    </row>
    <row r="162" spans="21:22" ht="12.75">
      <c r="U162" s="118"/>
      <c r="V162" s="118"/>
    </row>
    <row r="163" spans="21:22" ht="12.75">
      <c r="U163" s="118"/>
      <c r="V163" s="118"/>
    </row>
    <row r="164" spans="21:22" ht="12.75">
      <c r="U164" s="118"/>
      <c r="V164" s="118"/>
    </row>
    <row r="165" spans="21:22" ht="12.75">
      <c r="U165" s="118"/>
      <c r="V165" s="118"/>
    </row>
    <row r="166" spans="21:22" ht="12.75">
      <c r="U166" s="118"/>
      <c r="V166" s="118"/>
    </row>
    <row r="167" spans="21:22" ht="12.75">
      <c r="U167" s="118"/>
      <c r="V167" s="118"/>
    </row>
    <row r="168" spans="21:22" ht="12.75">
      <c r="U168" s="118"/>
      <c r="V168" s="118"/>
    </row>
    <row r="169" spans="21:22" ht="12.75">
      <c r="U169" s="118"/>
      <c r="V169" s="118"/>
    </row>
    <row r="170" spans="21:22" ht="12.75">
      <c r="U170" s="118"/>
      <c r="V170" s="118"/>
    </row>
    <row r="171" spans="21:22" ht="12.75">
      <c r="U171" s="118"/>
      <c r="V171" s="118"/>
    </row>
    <row r="172" spans="21:22" ht="12.75">
      <c r="U172" s="118"/>
      <c r="V172" s="118"/>
    </row>
    <row r="173" spans="21:22" ht="12.75">
      <c r="U173" s="118"/>
      <c r="V173" s="118"/>
    </row>
    <row r="174" spans="21:22" ht="12.75">
      <c r="U174" s="118"/>
      <c r="V174" s="118"/>
    </row>
    <row r="175" spans="21:22" ht="12.75">
      <c r="U175" s="118"/>
      <c r="V175" s="118"/>
    </row>
    <row r="176" spans="21:22" ht="12.75">
      <c r="U176" s="118"/>
      <c r="V176" s="118"/>
    </row>
    <row r="177" spans="21:22" ht="12.75">
      <c r="U177" s="118"/>
      <c r="V177" s="118"/>
    </row>
    <row r="178" spans="21:22" ht="12.75">
      <c r="U178" s="118"/>
      <c r="V178" s="118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125:H126"/>
    <mergeCell ref="E130:H131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&amp;LELEKTROTEHNICKI FAKULTET&amp;C&amp;"Arial,Bold"ELEKTRODISTRIBUTIVNI SISTEMI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25">
      <selection activeCell="I5" sqref="I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180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ht="15.75">
      <c r="A5" s="139" t="s">
        <v>24</v>
      </c>
      <c r="B5" s="139"/>
      <c r="C5" s="33" t="s">
        <v>178</v>
      </c>
      <c r="G5" s="63" t="s">
        <v>65</v>
      </c>
      <c r="I5" s="62" t="s">
        <v>177</v>
      </c>
    </row>
    <row r="6" spans="1:3" ht="3" customHeight="1">
      <c r="A6" s="32"/>
      <c r="B6" s="32"/>
      <c r="C6" s="32"/>
    </row>
    <row r="7" spans="1:17" ht="15.75">
      <c r="A7" s="139" t="s">
        <v>25</v>
      </c>
      <c r="B7" s="139"/>
      <c r="C7" s="33" t="s">
        <v>179</v>
      </c>
      <c r="P7" s="43" t="s">
        <v>26</v>
      </c>
      <c r="Q7" s="103"/>
    </row>
    <row r="8" spans="1:3" ht="1.5" customHeight="1" thickBot="1">
      <c r="A8" s="34"/>
      <c r="B8" s="34"/>
      <c r="C8" s="34"/>
    </row>
    <row r="9" spans="1:21" s="44" customFormat="1" ht="14.25" customHeight="1">
      <c r="A9" s="140" t="s">
        <v>27</v>
      </c>
      <c r="B9" s="134" t="s">
        <v>28</v>
      </c>
      <c r="C9" s="134" t="s">
        <v>29</v>
      </c>
      <c r="D9" s="134" t="s">
        <v>30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 t="s">
        <v>31</v>
      </c>
      <c r="S9" s="134" t="s">
        <v>32</v>
      </c>
      <c r="T9" s="135"/>
      <c r="U9" s="101"/>
    </row>
    <row r="10" spans="1:21" s="44" customFormat="1" ht="12.75">
      <c r="A10" s="141"/>
      <c r="B10" s="133"/>
      <c r="C10" s="133"/>
      <c r="D10" s="133" t="s">
        <v>66</v>
      </c>
      <c r="E10" s="133"/>
      <c r="F10" s="133"/>
      <c r="G10" s="133"/>
      <c r="H10" s="133"/>
      <c r="I10" s="133" t="s">
        <v>40</v>
      </c>
      <c r="J10" s="133"/>
      <c r="K10" s="133"/>
      <c r="L10" s="133"/>
      <c r="M10" s="133"/>
      <c r="N10" s="133" t="s">
        <v>39</v>
      </c>
      <c r="O10" s="133"/>
      <c r="P10" s="133" t="s">
        <v>97</v>
      </c>
      <c r="Q10" s="133"/>
      <c r="R10" s="133"/>
      <c r="S10" s="133"/>
      <c r="T10" s="136"/>
      <c r="U10" s="101"/>
    </row>
    <row r="11" spans="1:21" s="44" customFormat="1" ht="21" customHeight="1" thickBot="1">
      <c r="A11" s="142"/>
      <c r="B11" s="137"/>
      <c r="C11" s="137"/>
      <c r="D11" s="45" t="s">
        <v>33</v>
      </c>
      <c r="E11" s="45" t="s">
        <v>34</v>
      </c>
      <c r="F11" s="45" t="s">
        <v>35</v>
      </c>
      <c r="G11" s="45" t="s">
        <v>36</v>
      </c>
      <c r="H11" s="45" t="s">
        <v>37</v>
      </c>
      <c r="I11" s="45" t="s">
        <v>33</v>
      </c>
      <c r="J11" s="45" t="s">
        <v>34</v>
      </c>
      <c r="K11" s="45" t="s">
        <v>35</v>
      </c>
      <c r="L11" s="45" t="s">
        <v>36</v>
      </c>
      <c r="M11" s="45" t="s">
        <v>37</v>
      </c>
      <c r="N11" s="45" t="s">
        <v>33</v>
      </c>
      <c r="O11" s="45" t="s">
        <v>34</v>
      </c>
      <c r="P11" s="45" t="s">
        <v>38</v>
      </c>
      <c r="Q11" s="104" t="s">
        <v>19</v>
      </c>
      <c r="R11" s="137"/>
      <c r="S11" s="137"/>
      <c r="T11" s="138"/>
      <c r="U11" s="101"/>
    </row>
    <row r="12" spans="1:20" s="21" customFormat="1" ht="12.75">
      <c r="A12" s="36">
        <v>1</v>
      </c>
      <c r="B12" s="37" t="str">
        <f>Spisak!A2</f>
        <v>4/17</v>
      </c>
      <c r="C12" s="51" t="str">
        <f>Spisak!D2</f>
        <v>Dejan Peković</v>
      </c>
      <c r="D12" s="38">
        <f>Spisak!E2</f>
        <v>2</v>
      </c>
      <c r="E12" s="38">
        <f>Spisak!F2</f>
        <v>2</v>
      </c>
      <c r="F12" s="38">
        <f>Spisak!G2</f>
        <v>0</v>
      </c>
      <c r="G12" s="38">
        <f>Spisak!H2</f>
        <v>2</v>
      </c>
      <c r="H12" s="38"/>
      <c r="I12" s="38"/>
      <c r="J12" s="38"/>
      <c r="K12" s="38"/>
      <c r="L12" s="38"/>
      <c r="M12" s="38"/>
      <c r="N12" s="39">
        <f>Spisak!M2</f>
        <v>42.5</v>
      </c>
      <c r="O12" s="39"/>
      <c r="P12" s="40">
        <f>Spisak!N2</f>
        <v>30</v>
      </c>
      <c r="Q12" s="41">
        <f>Spisak!O2</f>
        <v>0</v>
      </c>
      <c r="R12" s="42">
        <f>Spisak!R2</f>
        <v>30</v>
      </c>
      <c r="S12" s="82" t="str">
        <f>Spisak!T2</f>
        <v>C</v>
      </c>
      <c r="T12" s="83" t="str">
        <f>IF(S12=0,"-",VLOOKUP(S12,Tocjene,2,TRUE))</f>
        <v>(dobar)</v>
      </c>
    </row>
    <row r="13" spans="1:21" s="21" customFormat="1" ht="12.75">
      <c r="A13" s="36">
        <v>2</v>
      </c>
      <c r="B13" s="37" t="str">
        <f>Spisak!A3</f>
        <v>5/17</v>
      </c>
      <c r="C13" s="51" t="str">
        <f>Spisak!D3</f>
        <v>Jasna Suljević</v>
      </c>
      <c r="D13" s="38">
        <f>Spisak!E3</f>
        <v>2</v>
      </c>
      <c r="E13" s="38">
        <f>Spisak!F3</f>
        <v>2</v>
      </c>
      <c r="F13" s="38">
        <f>Spisak!G3</f>
        <v>0</v>
      </c>
      <c r="G13" s="38">
        <f>Spisak!H3</f>
        <v>2</v>
      </c>
      <c r="H13" s="38"/>
      <c r="I13" s="38"/>
      <c r="J13" s="38"/>
      <c r="K13" s="38"/>
      <c r="L13" s="38"/>
      <c r="M13" s="38"/>
      <c r="N13" s="39">
        <f>Spisak!M3</f>
        <v>44</v>
      </c>
      <c r="O13" s="39"/>
      <c r="P13" s="40">
        <f>Spisak!N3</f>
        <v>36</v>
      </c>
      <c r="Q13" s="41">
        <f>Spisak!O3</f>
        <v>0</v>
      </c>
      <c r="R13" s="42">
        <f>Spisak!R3</f>
        <v>36</v>
      </c>
      <c r="S13" s="82" t="str">
        <f>Spisak!T3</f>
        <v>B</v>
      </c>
      <c r="T13" s="83" t="str">
        <f aca="true" t="shared" si="0" ref="T13:T76">IF(S13=0,"-",VLOOKUP(S13,Tocjene,2,TRUE))</f>
        <v>(vrlodobar)</v>
      </c>
      <c r="U13" s="100"/>
    </row>
    <row r="14" spans="1:20" s="21" customFormat="1" ht="12.75">
      <c r="A14" s="36">
        <v>3</v>
      </c>
      <c r="B14" s="37" t="str">
        <f>Spisak!A4</f>
        <v>6/17</v>
      </c>
      <c r="C14" s="51" t="str">
        <f>Spisak!D4</f>
        <v>Luka Petrović</v>
      </c>
      <c r="D14" s="38">
        <f>Spisak!E4</f>
        <v>1.5</v>
      </c>
      <c r="E14" s="38">
        <f>Spisak!F4</f>
        <v>0</v>
      </c>
      <c r="F14" s="38">
        <f>Spisak!G4</f>
        <v>6</v>
      </c>
      <c r="G14" s="38">
        <f>Spisak!H4</f>
        <v>2</v>
      </c>
      <c r="H14" s="38"/>
      <c r="I14" s="38"/>
      <c r="J14" s="38"/>
      <c r="K14" s="38"/>
      <c r="L14" s="38"/>
      <c r="M14" s="38"/>
      <c r="N14" s="39">
        <f>Spisak!M4</f>
        <v>39.5</v>
      </c>
      <c r="O14" s="39"/>
      <c r="P14" s="40">
        <f>Spisak!N4</f>
        <v>25</v>
      </c>
      <c r="Q14" s="41">
        <f>Spisak!O4</f>
        <v>0</v>
      </c>
      <c r="R14" s="42">
        <f>Spisak!R4</f>
        <v>25</v>
      </c>
      <c r="S14" s="82" t="str">
        <f>Spisak!T4</f>
        <v>C</v>
      </c>
      <c r="T14" s="83" t="str">
        <f t="shared" si="0"/>
        <v>(dobar)</v>
      </c>
    </row>
    <row r="15" spans="1:20" s="21" customFormat="1" ht="12.75">
      <c r="A15" s="36">
        <v>4</v>
      </c>
      <c r="B15" s="37" t="str">
        <f>Spisak!A5</f>
        <v>7/17</v>
      </c>
      <c r="C15" s="51" t="str">
        <f>Spisak!D5</f>
        <v>Danilo Damjanović</v>
      </c>
      <c r="D15" s="38">
        <f>Spisak!E5</f>
        <v>2</v>
      </c>
      <c r="E15" s="38">
        <f>Spisak!F5</f>
        <v>0</v>
      </c>
      <c r="F15" s="38">
        <f>Spisak!G5</f>
        <v>6</v>
      </c>
      <c r="G15" s="38">
        <f>Spisak!H5</f>
        <v>2</v>
      </c>
      <c r="H15" s="38"/>
      <c r="I15" s="38"/>
      <c r="J15" s="38"/>
      <c r="K15" s="38"/>
      <c r="L15" s="38"/>
      <c r="M15" s="38"/>
      <c r="N15" s="39">
        <f>Spisak!M5</f>
        <v>39</v>
      </c>
      <c r="O15" s="39"/>
      <c r="P15" s="40">
        <f>Spisak!N5</f>
        <v>31</v>
      </c>
      <c r="Q15" s="41">
        <f>Spisak!O5</f>
        <v>0</v>
      </c>
      <c r="R15" s="42">
        <f>Spisak!R5</f>
        <v>31</v>
      </c>
      <c r="S15" s="82" t="str">
        <f>Spisak!T5</f>
        <v>B</v>
      </c>
      <c r="T15" s="83" t="str">
        <f t="shared" si="0"/>
        <v>(vrlodobar)</v>
      </c>
    </row>
    <row r="16" spans="1:20" s="21" customFormat="1" ht="12.75">
      <c r="A16" s="36">
        <v>5</v>
      </c>
      <c r="B16" s="37" t="str">
        <f>Spisak!A6</f>
        <v>8/17</v>
      </c>
      <c r="C16" s="51" t="str">
        <f>Spisak!D6</f>
        <v>Dunja Vuković</v>
      </c>
      <c r="D16" s="38">
        <f>Spisak!E6</f>
        <v>2</v>
      </c>
      <c r="E16" s="38">
        <f>Spisak!F6</f>
        <v>0</v>
      </c>
      <c r="F16" s="38">
        <f>Spisak!G6</f>
        <v>0</v>
      </c>
      <c r="G16" s="38">
        <f>Spisak!H6</f>
        <v>0</v>
      </c>
      <c r="H16" s="38"/>
      <c r="I16" s="38"/>
      <c r="J16" s="38"/>
      <c r="K16" s="38"/>
      <c r="L16" s="38"/>
      <c r="M16" s="38"/>
      <c r="N16" s="39">
        <f>Spisak!M6</f>
        <v>37.5</v>
      </c>
      <c r="O16" s="39"/>
      <c r="P16" s="40">
        <f>Spisak!N6</f>
        <v>10</v>
      </c>
      <c r="Q16" s="41">
        <f>Spisak!O6</f>
        <v>0</v>
      </c>
      <c r="R16" s="42">
        <f>Spisak!R6</f>
        <v>10</v>
      </c>
      <c r="S16" s="82" t="str">
        <f>Spisak!T6</f>
        <v>F</v>
      </c>
      <c r="T16" s="83" t="str">
        <f t="shared" si="0"/>
        <v>(nedovoljan)</v>
      </c>
    </row>
    <row r="17" spans="1:20" s="21" customFormat="1" ht="12.75">
      <c r="A17" s="36">
        <v>6</v>
      </c>
      <c r="B17" s="37" t="str">
        <f>Spisak!A7</f>
        <v>9/17</v>
      </c>
      <c r="C17" s="51" t="str">
        <f>Spisak!D7</f>
        <v>Katarina Kovačević</v>
      </c>
      <c r="D17" s="38">
        <f>Spisak!E7</f>
        <v>2</v>
      </c>
      <c r="E17" s="38">
        <f>Spisak!F7</f>
        <v>0</v>
      </c>
      <c r="F17" s="38">
        <f>Spisak!G7</f>
        <v>0</v>
      </c>
      <c r="G17" s="38">
        <f>Spisak!H7</f>
        <v>0</v>
      </c>
      <c r="H17" s="38"/>
      <c r="I17" s="38"/>
      <c r="J17" s="38"/>
      <c r="K17" s="38"/>
      <c r="L17" s="38"/>
      <c r="M17" s="38"/>
      <c r="N17" s="39">
        <f>Spisak!M7</f>
        <v>33</v>
      </c>
      <c r="O17" s="39"/>
      <c r="P17" s="40">
        <f>Spisak!N7</f>
        <v>17</v>
      </c>
      <c r="Q17" s="41">
        <f>Spisak!O7</f>
        <v>0</v>
      </c>
      <c r="R17" s="42">
        <f>Spisak!R7</f>
        <v>17</v>
      </c>
      <c r="S17" s="82" t="str">
        <f>Spisak!T7</f>
        <v>E</v>
      </c>
      <c r="T17" s="83" t="str">
        <f t="shared" si="0"/>
        <v>(dovoljan)</v>
      </c>
    </row>
    <row r="18" spans="1:20" s="21" customFormat="1" ht="12.75">
      <c r="A18" s="36">
        <v>7</v>
      </c>
      <c r="B18" s="37" t="str">
        <f>Spisak!A8</f>
        <v>10/17</v>
      </c>
      <c r="C18" s="51" t="str">
        <f>Spisak!D8</f>
        <v>Miljana Mladenović</v>
      </c>
      <c r="D18" s="38">
        <f>Spisak!E8</f>
        <v>2</v>
      </c>
      <c r="E18" s="38">
        <f>Spisak!F8</f>
        <v>0</v>
      </c>
      <c r="F18" s="38">
        <f>Spisak!G8</f>
        <v>0</v>
      </c>
      <c r="G18" s="38">
        <f>Spisak!H8</f>
        <v>0</v>
      </c>
      <c r="H18" s="38"/>
      <c r="I18" s="38"/>
      <c r="J18" s="38"/>
      <c r="K18" s="38"/>
      <c r="L18" s="38"/>
      <c r="M18" s="38"/>
      <c r="N18" s="39">
        <f>Spisak!M8</f>
        <v>38</v>
      </c>
      <c r="O18" s="39"/>
      <c r="P18" s="40">
        <f>Spisak!N8</f>
        <v>20</v>
      </c>
      <c r="Q18" s="41">
        <f>Spisak!O8</f>
        <v>0</v>
      </c>
      <c r="R18" s="42">
        <f>Spisak!R8</f>
        <v>20</v>
      </c>
      <c r="S18" s="82" t="str">
        <f>Spisak!T8</f>
        <v>D</v>
      </c>
      <c r="T18" s="83" t="str">
        <f t="shared" si="0"/>
        <v>(zadovoljava)</v>
      </c>
    </row>
    <row r="19" spans="1:20" s="21" customFormat="1" ht="12.75">
      <c r="A19" s="36">
        <v>8</v>
      </c>
      <c r="B19" s="37" t="str">
        <f>Spisak!A9</f>
        <v>11/17</v>
      </c>
      <c r="C19" s="51" t="str">
        <f>Spisak!D9</f>
        <v>Mićo Čvorović</v>
      </c>
      <c r="D19" s="38">
        <f>Spisak!E9</f>
        <v>0</v>
      </c>
      <c r="E19" s="38">
        <f>Spisak!F9</f>
        <v>0</v>
      </c>
      <c r="F19" s="38">
        <f>Spisak!G9</f>
        <v>8</v>
      </c>
      <c r="G19" s="38">
        <f>Spisak!H9</f>
        <v>0</v>
      </c>
      <c r="H19" s="38"/>
      <c r="I19" s="38"/>
      <c r="J19" s="38"/>
      <c r="K19" s="38"/>
      <c r="L19" s="38"/>
      <c r="M19" s="38"/>
      <c r="N19" s="39">
        <f>Spisak!M9</f>
        <v>0</v>
      </c>
      <c r="O19" s="39"/>
      <c r="P19" s="40">
        <f>Spisak!N9</f>
        <v>15</v>
      </c>
      <c r="Q19" s="41">
        <f>Spisak!O9</f>
        <v>0</v>
      </c>
      <c r="R19" s="42">
        <f>Spisak!R9</f>
        <v>15</v>
      </c>
      <c r="S19" s="82" t="str">
        <f>Spisak!T9</f>
        <v>F</v>
      </c>
      <c r="T19" s="83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12/17</v>
      </c>
      <c r="C20" s="51" t="str">
        <f>Spisak!D10</f>
        <v>Ana Glavanović</v>
      </c>
      <c r="D20" s="38">
        <f>Spisak!E10</f>
        <v>0</v>
      </c>
      <c r="E20" s="38">
        <f>Spisak!F10</f>
        <v>2</v>
      </c>
      <c r="F20" s="38">
        <f>Spisak!G10</f>
        <v>6</v>
      </c>
      <c r="G20" s="38">
        <f>Spisak!H10</f>
        <v>1</v>
      </c>
      <c r="H20" s="38"/>
      <c r="I20" s="38"/>
      <c r="J20" s="38"/>
      <c r="K20" s="38"/>
      <c r="L20" s="38"/>
      <c r="M20" s="38"/>
      <c r="N20" s="39">
        <f>Spisak!M10</f>
        <v>36.5</v>
      </c>
      <c r="O20" s="39"/>
      <c r="P20" s="40">
        <f>Spisak!N10</f>
        <v>18</v>
      </c>
      <c r="Q20" s="41">
        <f>Spisak!O10</f>
        <v>0</v>
      </c>
      <c r="R20" s="42">
        <f>Spisak!R10</f>
        <v>18</v>
      </c>
      <c r="S20" s="82" t="str">
        <f>Spisak!T10</f>
        <v>D</v>
      </c>
      <c r="T20" s="83" t="str">
        <f t="shared" si="0"/>
        <v>(zadovoljava)</v>
      </c>
    </row>
    <row r="21" spans="1:20" s="21" customFormat="1" ht="12.75">
      <c r="A21" s="36">
        <v>10</v>
      </c>
      <c r="B21" s="37" t="str">
        <f>Spisak!A11</f>
        <v>13/17</v>
      </c>
      <c r="C21" s="51" t="str">
        <f>Spisak!D11</f>
        <v>Bojana Milonjić</v>
      </c>
      <c r="D21" s="38">
        <f>Spisak!E11</f>
        <v>0</v>
      </c>
      <c r="E21" s="38">
        <f>Spisak!F11</f>
        <v>2</v>
      </c>
      <c r="F21" s="38">
        <f>Spisak!G11</f>
        <v>6</v>
      </c>
      <c r="G21" s="38">
        <f>Spisak!H11</f>
        <v>0</v>
      </c>
      <c r="H21" s="38"/>
      <c r="I21" s="38"/>
      <c r="J21" s="38"/>
      <c r="K21" s="38"/>
      <c r="L21" s="38"/>
      <c r="M21" s="38"/>
      <c r="N21" s="39">
        <f>Spisak!M11</f>
        <v>20.5</v>
      </c>
      <c r="O21" s="39"/>
      <c r="P21" s="40">
        <f>Spisak!N11</f>
        <v>22</v>
      </c>
      <c r="Q21" s="41">
        <f>Spisak!O11</f>
        <v>0</v>
      </c>
      <c r="R21" s="42">
        <f>Spisak!R11</f>
        <v>22</v>
      </c>
      <c r="S21" s="82" t="str">
        <f>Spisak!T11</f>
        <v>E</v>
      </c>
      <c r="T21" s="83" t="str">
        <f t="shared" si="0"/>
        <v>(dovoljan)</v>
      </c>
    </row>
    <row r="22" spans="1:21" s="21" customFormat="1" ht="12.75">
      <c r="A22" s="36">
        <v>11</v>
      </c>
      <c r="B22" s="37" t="str">
        <f>Spisak!A12</f>
        <v>14/17</v>
      </c>
      <c r="C22" s="51" t="str">
        <f>Spisak!D12</f>
        <v>Jovan Šćekić</v>
      </c>
      <c r="D22" s="38">
        <f>Spisak!E12</f>
        <v>1.5</v>
      </c>
      <c r="E22" s="38">
        <f>Spisak!F12</f>
        <v>2</v>
      </c>
      <c r="F22" s="38">
        <f>Spisak!G12</f>
        <v>6</v>
      </c>
      <c r="G22" s="38">
        <f>Spisak!H12</f>
        <v>0</v>
      </c>
      <c r="H22" s="38"/>
      <c r="I22" s="38"/>
      <c r="J22" s="38"/>
      <c r="K22" s="38"/>
      <c r="L22" s="38"/>
      <c r="M22" s="38"/>
      <c r="N22" s="39">
        <f>Spisak!M12</f>
        <v>42</v>
      </c>
      <c r="O22" s="39"/>
      <c r="P22" s="40">
        <f>Spisak!N12</f>
        <v>20</v>
      </c>
      <c r="Q22" s="41">
        <f>Spisak!O12</f>
        <v>0</v>
      </c>
      <c r="R22" s="42">
        <f>Spisak!R12</f>
        <v>20</v>
      </c>
      <c r="S22" s="82" t="str">
        <f>Spisak!T12</f>
        <v>C</v>
      </c>
      <c r="T22" s="83" t="str">
        <f t="shared" si="0"/>
        <v>(dobar)</v>
      </c>
      <c r="U22" s="100"/>
    </row>
    <row r="23" spans="1:20" s="21" customFormat="1" ht="12.75">
      <c r="A23" s="36">
        <v>12</v>
      </c>
      <c r="B23" s="37" t="str">
        <f>Spisak!A13</f>
        <v>15/17</v>
      </c>
      <c r="C23" s="51" t="str">
        <f>Spisak!D13</f>
        <v>Aleksandra Manojlović</v>
      </c>
      <c r="D23" s="38">
        <f>Spisak!E13</f>
        <v>0.5</v>
      </c>
      <c r="E23" s="38">
        <f>Spisak!F13</f>
        <v>1</v>
      </c>
      <c r="F23" s="38">
        <f>Spisak!G13</f>
        <v>6</v>
      </c>
      <c r="G23" s="38">
        <f>Spisak!H13</f>
        <v>0</v>
      </c>
      <c r="H23" s="38"/>
      <c r="I23" s="38"/>
      <c r="J23" s="38"/>
      <c r="K23" s="38"/>
      <c r="L23" s="38"/>
      <c r="M23" s="38"/>
      <c r="N23" s="39">
        <f>Spisak!M13</f>
        <v>35.5</v>
      </c>
      <c r="O23" s="39"/>
      <c r="P23" s="40">
        <f>Spisak!N13</f>
        <v>17</v>
      </c>
      <c r="Q23" s="41">
        <f>Spisak!O13</f>
        <v>0</v>
      </c>
      <c r="R23" s="42">
        <f>Spisak!R13</f>
        <v>17</v>
      </c>
      <c r="S23" s="82" t="str">
        <f>Spisak!T13</f>
        <v>D</v>
      </c>
      <c r="T23" s="83" t="str">
        <f t="shared" si="0"/>
        <v>(zadovoljava)</v>
      </c>
    </row>
    <row r="24" spans="1:20" s="21" customFormat="1" ht="12.75">
      <c r="A24" s="36">
        <v>13</v>
      </c>
      <c r="B24" s="37" t="str">
        <f>Spisak!A14</f>
        <v>16/17</v>
      </c>
      <c r="C24" s="51" t="str">
        <f>Spisak!D14</f>
        <v>Emina Ramonić</v>
      </c>
      <c r="D24" s="38">
        <f>Spisak!E14</f>
        <v>1</v>
      </c>
      <c r="E24" s="38">
        <f>Spisak!F14</f>
        <v>1.5</v>
      </c>
      <c r="F24" s="38">
        <f>Spisak!G14</f>
        <v>6</v>
      </c>
      <c r="G24" s="38">
        <f>Spisak!H14</f>
        <v>0</v>
      </c>
      <c r="H24" s="38"/>
      <c r="I24" s="38"/>
      <c r="J24" s="38"/>
      <c r="K24" s="38"/>
      <c r="L24" s="38"/>
      <c r="M24" s="38"/>
      <c r="N24" s="39">
        <f>Spisak!M14</f>
        <v>40</v>
      </c>
      <c r="O24" s="39"/>
      <c r="P24" s="40">
        <f>Spisak!N14</f>
        <v>20</v>
      </c>
      <c r="Q24" s="41">
        <f>Spisak!O14</f>
        <v>0</v>
      </c>
      <c r="R24" s="42">
        <f>Spisak!R14</f>
        <v>20</v>
      </c>
      <c r="S24" s="82" t="str">
        <f>Spisak!T14</f>
        <v>D</v>
      </c>
      <c r="T24" s="83" t="str">
        <f t="shared" si="0"/>
        <v>(zadovoljava)</v>
      </c>
    </row>
    <row r="25" spans="1:20" s="21" customFormat="1" ht="12.75">
      <c r="A25" s="36">
        <v>14</v>
      </c>
      <c r="B25" s="37" t="str">
        <f>Spisak!A15</f>
        <v>17/17</v>
      </c>
      <c r="C25" s="51" t="str">
        <f>Spisak!D15</f>
        <v>Matija Mićinović</v>
      </c>
      <c r="D25" s="38">
        <f>Spisak!E15</f>
        <v>1.5</v>
      </c>
      <c r="E25" s="38">
        <f>Spisak!F15</f>
        <v>0.5</v>
      </c>
      <c r="F25" s="38">
        <f>Spisak!G15</f>
        <v>0</v>
      </c>
      <c r="G25" s="38">
        <f>Spisak!H15</f>
        <v>0</v>
      </c>
      <c r="H25" s="38"/>
      <c r="I25" s="38"/>
      <c r="J25" s="38"/>
      <c r="K25" s="38"/>
      <c r="L25" s="38"/>
      <c r="M25" s="38"/>
      <c r="N25" s="39">
        <f>Spisak!M15</f>
        <v>37.5</v>
      </c>
      <c r="O25" s="39"/>
      <c r="P25" s="40">
        <f>Spisak!N15</f>
        <v>20</v>
      </c>
      <c r="Q25" s="41">
        <f>Spisak!O15</f>
        <v>0</v>
      </c>
      <c r="R25" s="42">
        <f>Spisak!R15</f>
        <v>20</v>
      </c>
      <c r="S25" s="82" t="str">
        <f>Spisak!T15</f>
        <v>E</v>
      </c>
      <c r="T25" s="83" t="str">
        <f t="shared" si="0"/>
        <v>(dovoljan)</v>
      </c>
    </row>
    <row r="26" spans="1:20" s="21" customFormat="1" ht="12.75">
      <c r="A26" s="36">
        <v>15</v>
      </c>
      <c r="B26" s="37" t="str">
        <f>Spisak!A16</f>
        <v>21/17</v>
      </c>
      <c r="C26" s="51" t="str">
        <f>Spisak!D16</f>
        <v>Nikola Nišavić</v>
      </c>
      <c r="D26" s="38">
        <f>Spisak!E16</f>
        <v>0</v>
      </c>
      <c r="E26" s="38">
        <f>Spisak!F16</f>
        <v>2</v>
      </c>
      <c r="F26" s="38">
        <f>Spisak!G16</f>
        <v>6</v>
      </c>
      <c r="G26" s="38">
        <f>Spisak!H16</f>
        <v>0</v>
      </c>
      <c r="H26" s="38"/>
      <c r="I26" s="38"/>
      <c r="J26" s="38"/>
      <c r="K26" s="38"/>
      <c r="L26" s="38"/>
      <c r="M26" s="38"/>
      <c r="N26" s="39">
        <f>Spisak!M16</f>
        <v>44</v>
      </c>
      <c r="O26" s="39"/>
      <c r="P26" s="40">
        <f>Spisak!N16</f>
        <v>21</v>
      </c>
      <c r="Q26" s="41">
        <f>Spisak!O16</f>
        <v>0</v>
      </c>
      <c r="R26" s="42">
        <f>Spisak!R16</f>
        <v>21</v>
      </c>
      <c r="S26" s="82" t="str">
        <f>Spisak!T16</f>
        <v>C</v>
      </c>
      <c r="T26" s="83" t="str">
        <f t="shared" si="0"/>
        <v>(dobar)</v>
      </c>
    </row>
    <row r="27" spans="1:20" s="21" customFormat="1" ht="12.75">
      <c r="A27" s="36">
        <v>16</v>
      </c>
      <c r="B27" s="37" t="str">
        <f>Spisak!A17</f>
        <v>22/17</v>
      </c>
      <c r="C27" s="51" t="str">
        <f>Spisak!D17</f>
        <v>Milić Bakić</v>
      </c>
      <c r="D27" s="38">
        <f>Spisak!E17</f>
        <v>2</v>
      </c>
      <c r="E27" s="38">
        <f>Spisak!F17</f>
        <v>2</v>
      </c>
      <c r="F27" s="38">
        <f>Spisak!G17</f>
        <v>8</v>
      </c>
      <c r="G27" s="38">
        <f>Spisak!H17</f>
        <v>2</v>
      </c>
      <c r="H27" s="38"/>
      <c r="I27" s="38"/>
      <c r="J27" s="38"/>
      <c r="K27" s="38"/>
      <c r="L27" s="38"/>
      <c r="M27" s="38"/>
      <c r="N27" s="39">
        <f>Spisak!M17</f>
        <v>42</v>
      </c>
      <c r="O27" s="39"/>
      <c r="P27" s="40">
        <f>Spisak!N17</f>
        <v>27</v>
      </c>
      <c r="Q27" s="41">
        <f>Spisak!O17</f>
        <v>0</v>
      </c>
      <c r="R27" s="42">
        <f>Spisak!R17</f>
        <v>27</v>
      </c>
      <c r="S27" s="82" t="str">
        <f>Spisak!T17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23/17</v>
      </c>
      <c r="C28" s="51" t="str">
        <f>Spisak!D18</f>
        <v>Mićo Kontić</v>
      </c>
      <c r="D28" s="38">
        <f>Spisak!E18</f>
        <v>2.5</v>
      </c>
      <c r="E28" s="38">
        <f>Spisak!F18</f>
        <v>2</v>
      </c>
      <c r="F28" s="38">
        <f>Spisak!G18</f>
        <v>8</v>
      </c>
      <c r="G28" s="38">
        <f>Spisak!H18</f>
        <v>2</v>
      </c>
      <c r="H28" s="38"/>
      <c r="I28" s="38"/>
      <c r="J28" s="38"/>
      <c r="K28" s="38"/>
      <c r="L28" s="38"/>
      <c r="M28" s="38"/>
      <c r="N28" s="39">
        <f>Spisak!M18</f>
        <v>44.5</v>
      </c>
      <c r="O28" s="39"/>
      <c r="P28" s="40">
        <f>Spisak!N18</f>
        <v>38</v>
      </c>
      <c r="Q28" s="41">
        <f>Spisak!O18</f>
        <v>0</v>
      </c>
      <c r="R28" s="42">
        <f>Spisak!R18</f>
        <v>38</v>
      </c>
      <c r="S28" s="82" t="str">
        <f>Spisak!T18</f>
        <v>A</v>
      </c>
      <c r="T28" s="83" t="str">
        <f t="shared" si="0"/>
        <v>(odličan)</v>
      </c>
    </row>
    <row r="29" spans="1:20" s="21" customFormat="1" ht="12.75">
      <c r="A29" s="36">
        <v>18</v>
      </c>
      <c r="B29" s="37" t="str">
        <f>Spisak!A19</f>
        <v>24/17</v>
      </c>
      <c r="C29" s="51" t="str">
        <f>Spisak!D19</f>
        <v>Stanka Kenjić</v>
      </c>
      <c r="D29" s="38">
        <f>Spisak!E19</f>
        <v>1</v>
      </c>
      <c r="E29" s="38">
        <f>Spisak!F19</f>
        <v>2</v>
      </c>
      <c r="F29" s="38">
        <f>Spisak!G19</f>
        <v>6</v>
      </c>
      <c r="G29" s="38">
        <f>Spisak!H19</f>
        <v>0</v>
      </c>
      <c r="H29" s="38"/>
      <c r="I29" s="38"/>
      <c r="J29" s="38"/>
      <c r="K29" s="38"/>
      <c r="L29" s="38"/>
      <c r="M29" s="38"/>
      <c r="N29" s="39">
        <f>Spisak!M19</f>
        <v>32</v>
      </c>
      <c r="O29" s="39"/>
      <c r="P29" s="40">
        <f>Spisak!N19</f>
        <v>18</v>
      </c>
      <c r="Q29" s="41">
        <f>Spisak!O19</f>
        <v>0</v>
      </c>
      <c r="R29" s="42">
        <f>Spisak!R19</f>
        <v>18</v>
      </c>
      <c r="S29" s="82" t="str">
        <f>Spisak!T19</f>
        <v>E</v>
      </c>
      <c r="T29" s="83" t="str">
        <f t="shared" si="0"/>
        <v>(dovoljan)</v>
      </c>
    </row>
    <row r="30" spans="1:20" s="21" customFormat="1" ht="12.75">
      <c r="A30" s="36">
        <v>19</v>
      </c>
      <c r="B30" s="37" t="str">
        <f>Spisak!A20</f>
        <v>27/17</v>
      </c>
      <c r="C30" s="51" t="str">
        <f>Spisak!D20</f>
        <v>Milena Asanović</v>
      </c>
      <c r="D30" s="38">
        <f>Spisak!E20</f>
        <v>0</v>
      </c>
      <c r="E30" s="38">
        <f>Spisak!F20</f>
        <v>0</v>
      </c>
      <c r="F30" s="38">
        <f>Spisak!G20</f>
        <v>6</v>
      </c>
      <c r="G30" s="38">
        <f>Spisak!H20</f>
        <v>0</v>
      </c>
      <c r="H30" s="38"/>
      <c r="I30" s="38"/>
      <c r="J30" s="38"/>
      <c r="K30" s="38"/>
      <c r="L30" s="38"/>
      <c r="M30" s="38"/>
      <c r="N30" s="39">
        <f>Spisak!M20</f>
        <v>37.5</v>
      </c>
      <c r="O30" s="39"/>
      <c r="P30" s="40">
        <f>Spisak!N20</f>
        <v>26</v>
      </c>
      <c r="Q30" s="41">
        <f>Spisak!O20</f>
        <v>0</v>
      </c>
      <c r="R30" s="42">
        <f>Spisak!R20</f>
        <v>26</v>
      </c>
      <c r="S30" s="82" t="str">
        <f>Spisak!T20</f>
        <v>D</v>
      </c>
      <c r="T30" s="83" t="str">
        <f t="shared" si="0"/>
        <v>(zadovoljava)</v>
      </c>
    </row>
    <row r="31" spans="1:20" s="21" customFormat="1" ht="12.75">
      <c r="A31" s="36">
        <v>20</v>
      </c>
      <c r="B31" s="37" t="str">
        <f>Spisak!A21</f>
        <v>28/17</v>
      </c>
      <c r="C31" s="51" t="str">
        <f>Spisak!D21</f>
        <v>Lazar Jovićević</v>
      </c>
      <c r="D31" s="38">
        <f>Spisak!E21</f>
        <v>0</v>
      </c>
      <c r="E31" s="38">
        <f>Spisak!F21</f>
        <v>0</v>
      </c>
      <c r="F31" s="38">
        <f>Spisak!G21</f>
        <v>6</v>
      </c>
      <c r="G31" s="38">
        <f>Spisak!H21</f>
        <v>0</v>
      </c>
      <c r="H31" s="38"/>
      <c r="I31" s="38"/>
      <c r="J31" s="38"/>
      <c r="K31" s="38"/>
      <c r="L31" s="38"/>
      <c r="M31" s="38"/>
      <c r="N31" s="39">
        <f>Spisak!M21</f>
        <v>22</v>
      </c>
      <c r="O31" s="39"/>
      <c r="P31" s="40">
        <f>Spisak!N21</f>
        <v>11</v>
      </c>
      <c r="Q31" s="41">
        <f>Spisak!O21</f>
        <v>0</v>
      </c>
      <c r="R31" s="42">
        <f>Spisak!R21</f>
        <v>11</v>
      </c>
      <c r="S31" s="82" t="str">
        <f>Spisak!T21</f>
        <v>F</v>
      </c>
      <c r="T31" s="83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29/17</v>
      </c>
      <c r="C32" s="51" t="str">
        <f>Spisak!D22</f>
        <v>Marko Zajović</v>
      </c>
      <c r="D32" s="38">
        <f>Spisak!E22</f>
        <v>1.5</v>
      </c>
      <c r="E32" s="38">
        <f>Spisak!F22</f>
        <v>2</v>
      </c>
      <c r="F32" s="38">
        <f>Spisak!G22</f>
        <v>0</v>
      </c>
      <c r="G32" s="38">
        <f>Spisak!H22</f>
        <v>0</v>
      </c>
      <c r="H32" s="38"/>
      <c r="I32" s="38"/>
      <c r="J32" s="38"/>
      <c r="K32" s="38"/>
      <c r="L32" s="38"/>
      <c r="M32" s="38"/>
      <c r="N32" s="39">
        <f>Spisak!M22</f>
        <v>39.5</v>
      </c>
      <c r="O32" s="39"/>
      <c r="P32" s="40">
        <f>Spisak!N22</f>
        <v>0</v>
      </c>
      <c r="Q32" s="41">
        <f>Spisak!O22</f>
        <v>0</v>
      </c>
      <c r="R32" s="42">
        <f>Spisak!R22</f>
        <v>0</v>
      </c>
      <c r="S32" s="82" t="str">
        <f>Spisak!T22</f>
        <v>F</v>
      </c>
      <c r="T32" s="83" t="str">
        <f t="shared" si="0"/>
        <v>(nedovoljan)</v>
      </c>
    </row>
    <row r="33" spans="1:20" s="21" customFormat="1" ht="12.75">
      <c r="A33" s="36">
        <v>22</v>
      </c>
      <c r="B33" s="37" t="str">
        <f>Spisak!A23</f>
        <v>30/17</v>
      </c>
      <c r="C33" s="51" t="str">
        <f>Spisak!D23</f>
        <v>Nikola Dubljević</v>
      </c>
      <c r="D33" s="38">
        <f>Spisak!E23</f>
        <v>2</v>
      </c>
      <c r="E33" s="38">
        <f>Spisak!F23</f>
        <v>2</v>
      </c>
      <c r="F33" s="38">
        <f>Spisak!G23</f>
        <v>0</v>
      </c>
      <c r="G33" s="38">
        <f>Spisak!H23</f>
        <v>0</v>
      </c>
      <c r="H33" s="38"/>
      <c r="I33" s="38"/>
      <c r="J33" s="38"/>
      <c r="K33" s="38"/>
      <c r="L33" s="38"/>
      <c r="M33" s="38"/>
      <c r="N33" s="39">
        <f>Spisak!M23</f>
        <v>43</v>
      </c>
      <c r="O33" s="39"/>
      <c r="P33" s="40">
        <f>Spisak!N23</f>
        <v>0</v>
      </c>
      <c r="Q33" s="41">
        <f>Spisak!O23</f>
        <v>0</v>
      </c>
      <c r="R33" s="42">
        <f>Spisak!R23</f>
        <v>0</v>
      </c>
      <c r="S33" s="82" t="str">
        <f>Spisak!T23</f>
        <v>F</v>
      </c>
      <c r="T33" s="83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31/17</v>
      </c>
      <c r="C34" s="51" t="str">
        <f>Spisak!D24</f>
        <v>Žarko Delibašić</v>
      </c>
      <c r="D34" s="38">
        <f>Spisak!E24</f>
        <v>2</v>
      </c>
      <c r="E34" s="38">
        <f>Spisak!F24</f>
        <v>2</v>
      </c>
      <c r="F34" s="38">
        <f>Spisak!G24</f>
        <v>0</v>
      </c>
      <c r="G34" s="38">
        <f>Spisak!H24</f>
        <v>0</v>
      </c>
      <c r="H34" s="38"/>
      <c r="I34" s="38"/>
      <c r="J34" s="38"/>
      <c r="K34" s="38"/>
      <c r="L34" s="38"/>
      <c r="M34" s="38"/>
      <c r="N34" s="39">
        <f>Spisak!M24</f>
        <v>45</v>
      </c>
      <c r="O34" s="39"/>
      <c r="P34" s="40">
        <f>Spisak!N24</f>
        <v>32</v>
      </c>
      <c r="Q34" s="41">
        <f>Spisak!O24</f>
        <v>0</v>
      </c>
      <c r="R34" s="42">
        <f>Spisak!R24</f>
        <v>32</v>
      </c>
      <c r="S34" s="82" t="str">
        <f>Spisak!T24</f>
        <v>B</v>
      </c>
      <c r="T34" s="83" t="str">
        <f t="shared" si="0"/>
        <v>(vrlodobar)</v>
      </c>
    </row>
    <row r="35" spans="1:20" s="21" customFormat="1" ht="12.75">
      <c r="A35" s="36">
        <v>24</v>
      </c>
      <c r="B35" s="37" t="str">
        <f>Spisak!A25</f>
        <v>32/17</v>
      </c>
      <c r="C35" s="51" t="str">
        <f>Spisak!D25</f>
        <v>Rade Kalinić</v>
      </c>
      <c r="D35" s="38">
        <f>Spisak!E25</f>
        <v>1</v>
      </c>
      <c r="E35" s="38">
        <f>Spisak!F25</f>
        <v>0</v>
      </c>
      <c r="F35" s="38">
        <f>Spisak!G25</f>
        <v>0</v>
      </c>
      <c r="G35" s="38">
        <f>Spisak!H25</f>
        <v>0</v>
      </c>
      <c r="H35" s="38"/>
      <c r="I35" s="38"/>
      <c r="J35" s="38"/>
      <c r="K35" s="38"/>
      <c r="L35" s="38"/>
      <c r="M35" s="38"/>
      <c r="N35" s="39">
        <f>Spisak!M25</f>
        <v>43</v>
      </c>
      <c r="O35" s="39"/>
      <c r="P35" s="40">
        <f>Spisak!N25</f>
        <v>0</v>
      </c>
      <c r="Q35" s="41">
        <f>Spisak!O25</f>
        <v>0</v>
      </c>
      <c r="R35" s="42">
        <f>Spisak!R25</f>
        <v>0</v>
      </c>
      <c r="S35" s="82" t="str">
        <f>Spisak!T25</f>
        <v>F</v>
      </c>
      <c r="T35" s="83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34/17</v>
      </c>
      <c r="C36" s="51" t="str">
        <f>Spisak!D26</f>
        <v>Luka Glušica</v>
      </c>
      <c r="D36" s="38">
        <f>Spisak!E26</f>
        <v>0.5</v>
      </c>
      <c r="E36" s="38">
        <f>Spisak!F26</f>
        <v>2</v>
      </c>
      <c r="F36" s="38">
        <f>Spisak!G26</f>
        <v>8</v>
      </c>
      <c r="G36" s="38">
        <f>Spisak!H26</f>
        <v>0</v>
      </c>
      <c r="H36" s="38"/>
      <c r="I36" s="38"/>
      <c r="J36" s="38"/>
      <c r="K36" s="38"/>
      <c r="L36" s="38"/>
      <c r="M36" s="38"/>
      <c r="N36" s="39">
        <f>Spisak!M26</f>
        <v>0</v>
      </c>
      <c r="O36" s="39"/>
      <c r="P36" s="40">
        <f>Spisak!N26</f>
        <v>3</v>
      </c>
      <c r="Q36" s="41">
        <f>Spisak!O26</f>
        <v>0</v>
      </c>
      <c r="R36" s="42">
        <f>Spisak!R26</f>
        <v>3</v>
      </c>
      <c r="S36" s="82" t="str">
        <f>Spisak!T26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35/17</v>
      </c>
      <c r="C37" s="51" t="str">
        <f>Spisak!D27</f>
        <v>Nataša Stevović</v>
      </c>
      <c r="D37" s="38">
        <f>Spisak!E27</f>
        <v>1</v>
      </c>
      <c r="E37" s="38">
        <f>Spisak!F27</f>
        <v>2</v>
      </c>
      <c r="F37" s="38">
        <f>Spisak!G27</f>
        <v>6</v>
      </c>
      <c r="G37" s="38">
        <f>Spisak!H27</f>
        <v>0</v>
      </c>
      <c r="H37" s="38"/>
      <c r="I37" s="38"/>
      <c r="J37" s="38"/>
      <c r="K37" s="38"/>
      <c r="L37" s="38"/>
      <c r="M37" s="38"/>
      <c r="N37" s="39">
        <f>Spisak!M27</f>
        <v>32.5</v>
      </c>
      <c r="O37" s="39"/>
      <c r="P37" s="40">
        <f>Spisak!N27</f>
        <v>16</v>
      </c>
      <c r="Q37" s="41">
        <f>Spisak!O27</f>
        <v>0</v>
      </c>
      <c r="R37" s="42">
        <f>Spisak!R27</f>
        <v>16</v>
      </c>
      <c r="S37" s="82" t="str">
        <f>Spisak!T27</f>
        <v>E</v>
      </c>
      <c r="T37" s="83" t="str">
        <f t="shared" si="0"/>
        <v>(dovoljan)</v>
      </c>
    </row>
    <row r="38" spans="1:20" s="21" customFormat="1" ht="12.75">
      <c r="A38" s="36">
        <v>27</v>
      </c>
      <c r="B38" s="37" t="str">
        <f>Spisak!A28</f>
        <v>36/17</v>
      </c>
      <c r="C38" s="51" t="str">
        <f>Spisak!D28</f>
        <v>Miloš Abramović</v>
      </c>
      <c r="D38" s="38">
        <f>Spisak!E28</f>
        <v>1.5</v>
      </c>
      <c r="E38" s="38">
        <f>Spisak!F28</f>
        <v>2</v>
      </c>
      <c r="F38" s="38">
        <f>Spisak!G28</f>
        <v>6</v>
      </c>
      <c r="G38" s="38">
        <f>Spisak!H28</f>
        <v>0</v>
      </c>
      <c r="H38" s="38"/>
      <c r="I38" s="38"/>
      <c r="J38" s="38"/>
      <c r="K38" s="38"/>
      <c r="L38" s="38"/>
      <c r="M38" s="38"/>
      <c r="N38" s="39">
        <f>Spisak!M28</f>
        <v>32</v>
      </c>
      <c r="O38" s="39"/>
      <c r="P38" s="40">
        <f>Spisak!N28</f>
        <v>18</v>
      </c>
      <c r="Q38" s="41">
        <f>Spisak!O28</f>
        <v>0</v>
      </c>
      <c r="R38" s="42">
        <f>Spisak!R28</f>
        <v>18</v>
      </c>
      <c r="S38" s="82" t="str">
        <f>Spisak!T28</f>
        <v>E</v>
      </c>
      <c r="T38" s="83" t="str">
        <f t="shared" si="0"/>
        <v>(dovoljan)</v>
      </c>
    </row>
    <row r="39" spans="1:20" s="21" customFormat="1" ht="12.75">
      <c r="A39" s="36">
        <v>28</v>
      </c>
      <c r="B39" s="37" t="str">
        <f>Spisak!A29</f>
        <v>37/17</v>
      </c>
      <c r="C39" s="51" t="str">
        <f>Spisak!D29</f>
        <v>Mihailo Minić</v>
      </c>
      <c r="D39" s="38">
        <f>Spisak!E29</f>
        <v>2</v>
      </c>
      <c r="E39" s="38">
        <f>Spisak!F29</f>
        <v>2</v>
      </c>
      <c r="F39" s="38">
        <f>Spisak!G29</f>
        <v>6</v>
      </c>
      <c r="G39" s="38">
        <f>Spisak!H29</f>
        <v>0</v>
      </c>
      <c r="H39" s="38"/>
      <c r="I39" s="38"/>
      <c r="J39" s="38"/>
      <c r="K39" s="38"/>
      <c r="L39" s="38"/>
      <c r="M39" s="38"/>
      <c r="N39" s="39">
        <f>Spisak!M29</f>
        <v>37</v>
      </c>
      <c r="O39" s="39"/>
      <c r="P39" s="40">
        <f>Spisak!N29</f>
        <v>31</v>
      </c>
      <c r="Q39" s="41">
        <f>Spisak!O29</f>
        <v>0</v>
      </c>
      <c r="R39" s="42">
        <f>Spisak!R29</f>
        <v>31</v>
      </c>
      <c r="S39" s="82" t="str">
        <f>Spisak!T29</f>
        <v>C</v>
      </c>
      <c r="T39" s="83" t="str">
        <f t="shared" si="0"/>
        <v>(dobar)</v>
      </c>
    </row>
    <row r="40" spans="1:20" s="21" customFormat="1" ht="12.75">
      <c r="A40" s="36">
        <v>29</v>
      </c>
      <c r="B40" s="37" t="str">
        <f>Spisak!A30</f>
        <v>40/17</v>
      </c>
      <c r="C40" s="51" t="str">
        <f>Spisak!D30</f>
        <v>Ivana Mićković</v>
      </c>
      <c r="D40" s="38">
        <f>Spisak!E30</f>
        <v>2</v>
      </c>
      <c r="E40" s="38">
        <f>Spisak!F30</f>
        <v>2</v>
      </c>
      <c r="F40" s="38">
        <f>Spisak!G30</f>
        <v>8</v>
      </c>
      <c r="G40" s="38">
        <f>Spisak!H30</f>
        <v>2</v>
      </c>
      <c r="H40" s="38"/>
      <c r="I40" s="38"/>
      <c r="J40" s="38"/>
      <c r="K40" s="38"/>
      <c r="L40" s="38"/>
      <c r="M40" s="38"/>
      <c r="N40" s="39">
        <f>Spisak!M30</f>
        <v>44.5</v>
      </c>
      <c r="O40" s="39"/>
      <c r="P40" s="40">
        <f>Spisak!N30</f>
        <v>30</v>
      </c>
      <c r="Q40" s="41">
        <f>Spisak!O30</f>
        <v>0</v>
      </c>
      <c r="R40" s="42">
        <f>Spisak!R30</f>
        <v>30</v>
      </c>
      <c r="S40" s="82" t="str">
        <f>Spisak!T30</f>
        <v>B</v>
      </c>
      <c r="T40" s="83" t="str">
        <f t="shared" si="0"/>
        <v>(vrlodobar)</v>
      </c>
    </row>
    <row r="41" spans="1:20" s="21" customFormat="1" ht="12.75">
      <c r="A41" s="36">
        <v>30</v>
      </c>
      <c r="B41" s="37" t="str">
        <f>Spisak!A31</f>
        <v>41/17</v>
      </c>
      <c r="C41" s="51" t="str">
        <f>Spisak!D31</f>
        <v>Jovana Ružić</v>
      </c>
      <c r="D41" s="38">
        <f>Spisak!E31</f>
        <v>0</v>
      </c>
      <c r="E41" s="38">
        <f>Spisak!F31</f>
        <v>1</v>
      </c>
      <c r="F41" s="38">
        <f>Spisak!G31</f>
        <v>6</v>
      </c>
      <c r="G41" s="38">
        <f>Spisak!H31</f>
        <v>0</v>
      </c>
      <c r="H41" s="38"/>
      <c r="I41" s="38"/>
      <c r="J41" s="38"/>
      <c r="K41" s="38"/>
      <c r="L41" s="38"/>
      <c r="M41" s="38"/>
      <c r="N41" s="39">
        <f>Spisak!M31</f>
        <v>26</v>
      </c>
      <c r="O41" s="39"/>
      <c r="P41" s="40">
        <f>Spisak!N31</f>
        <v>14</v>
      </c>
      <c r="Q41" s="41">
        <f>Spisak!O31</f>
        <v>0</v>
      </c>
      <c r="R41" s="42">
        <f>Spisak!R31</f>
        <v>14</v>
      </c>
      <c r="S41" s="82" t="str">
        <f>Spisak!T31</f>
        <v>F</v>
      </c>
      <c r="T41" s="83" t="str">
        <f t="shared" si="0"/>
        <v>(nedovoljan)</v>
      </c>
    </row>
    <row r="42" spans="1:20" s="21" customFormat="1" ht="12.75">
      <c r="A42" s="36">
        <v>31</v>
      </c>
      <c r="B42" s="37" t="str">
        <f>Spisak!A32</f>
        <v>42/17</v>
      </c>
      <c r="C42" s="51" t="str">
        <f>Spisak!D32</f>
        <v>Maja Rašković</v>
      </c>
      <c r="D42" s="38">
        <f>Spisak!E32</f>
        <v>2</v>
      </c>
      <c r="E42" s="38">
        <f>Spisak!F32</f>
        <v>2</v>
      </c>
      <c r="F42" s="38">
        <f>Spisak!G32</f>
        <v>8</v>
      </c>
      <c r="G42" s="38">
        <f>Spisak!H32</f>
        <v>2</v>
      </c>
      <c r="H42" s="38"/>
      <c r="I42" s="38"/>
      <c r="J42" s="38"/>
      <c r="K42" s="38"/>
      <c r="L42" s="38"/>
      <c r="M42" s="38"/>
      <c r="N42" s="39">
        <f>Spisak!M32</f>
        <v>42.5</v>
      </c>
      <c r="O42" s="39"/>
      <c r="P42" s="40">
        <f>Spisak!N32</f>
        <v>32</v>
      </c>
      <c r="Q42" s="41">
        <f>Spisak!O32</f>
        <v>0</v>
      </c>
      <c r="R42" s="42">
        <f>Spisak!R32</f>
        <v>32</v>
      </c>
      <c r="S42" s="82" t="str">
        <f>Spisak!T32</f>
        <v>B</v>
      </c>
      <c r="T42" s="83" t="str">
        <f t="shared" si="0"/>
        <v>(vrlodobar)</v>
      </c>
    </row>
    <row r="43" spans="1:20" s="21" customFormat="1" ht="12.75">
      <c r="A43" s="36">
        <v>32</v>
      </c>
      <c r="B43" s="37" t="str">
        <f>Spisak!A33</f>
        <v>43/17</v>
      </c>
      <c r="C43" s="51" t="str">
        <f>Spisak!D33</f>
        <v>Ajla Ciriković</v>
      </c>
      <c r="D43" s="38">
        <f>Spisak!E33</f>
        <v>2</v>
      </c>
      <c r="E43" s="38">
        <f>Spisak!F33</f>
        <v>2</v>
      </c>
      <c r="F43" s="38">
        <f>Spisak!G33</f>
        <v>0</v>
      </c>
      <c r="G43" s="38">
        <f>Spisak!H33</f>
        <v>2</v>
      </c>
      <c r="H43" s="38"/>
      <c r="I43" s="38"/>
      <c r="J43" s="38"/>
      <c r="K43" s="38"/>
      <c r="L43" s="38"/>
      <c r="M43" s="38"/>
      <c r="N43" s="39">
        <f>Spisak!M33</f>
        <v>40.5</v>
      </c>
      <c r="O43" s="39"/>
      <c r="P43" s="40">
        <f>Spisak!N33</f>
        <v>25</v>
      </c>
      <c r="Q43" s="41">
        <f>Spisak!O33</f>
        <v>0</v>
      </c>
      <c r="R43" s="42">
        <f>Spisak!R33</f>
        <v>25</v>
      </c>
      <c r="S43" s="82" t="str">
        <f>Spisak!T33</f>
        <v>C</v>
      </c>
      <c r="T43" s="83" t="str">
        <f t="shared" si="0"/>
        <v>(dobar)</v>
      </c>
    </row>
    <row r="44" spans="1:20" s="21" customFormat="1" ht="12.75">
      <c r="A44" s="36">
        <v>33</v>
      </c>
      <c r="B44" s="37" t="str">
        <f>Spisak!A34</f>
        <v>48/17</v>
      </c>
      <c r="C44" s="51" t="str">
        <f>Spisak!D34</f>
        <v>Luka Tomović</v>
      </c>
      <c r="D44" s="38">
        <f>Spisak!E34</f>
        <v>2</v>
      </c>
      <c r="E44" s="38">
        <f>Spisak!F34</f>
        <v>2.5</v>
      </c>
      <c r="F44" s="38">
        <f>Spisak!G34</f>
        <v>0</v>
      </c>
      <c r="G44" s="38">
        <f>Spisak!H34</f>
        <v>2</v>
      </c>
      <c r="H44" s="38"/>
      <c r="I44" s="38"/>
      <c r="J44" s="38"/>
      <c r="K44" s="38"/>
      <c r="L44" s="38"/>
      <c r="M44" s="38"/>
      <c r="N44" s="39">
        <f>Spisak!M34</f>
        <v>42.5</v>
      </c>
      <c r="O44" s="39"/>
      <c r="P44" s="40">
        <f>Spisak!N34</f>
        <v>38</v>
      </c>
      <c r="Q44" s="41">
        <f>Spisak!O34</f>
        <v>0</v>
      </c>
      <c r="R44" s="42">
        <f>Spisak!R34</f>
        <v>38</v>
      </c>
      <c r="S44" s="82" t="str">
        <f>Spisak!T34</f>
        <v>B</v>
      </c>
      <c r="T44" s="83" t="str">
        <f t="shared" si="0"/>
        <v>(vrlodobar)</v>
      </c>
    </row>
    <row r="45" spans="1:20" s="21" customFormat="1" ht="12.75">
      <c r="A45" s="36">
        <v>34</v>
      </c>
      <c r="B45" s="37" t="str">
        <f>Spisak!A35</f>
        <v>49/17</v>
      </c>
      <c r="C45" s="51" t="str">
        <f>Spisak!D35</f>
        <v>Aleksa Ilić</v>
      </c>
      <c r="D45" s="38">
        <f>Spisak!E35</f>
        <v>0</v>
      </c>
      <c r="E45" s="38">
        <f>Spisak!F35</f>
        <v>0.5</v>
      </c>
      <c r="F45" s="38">
        <f>Spisak!G35</f>
        <v>6</v>
      </c>
      <c r="G45" s="38">
        <f>Spisak!H35</f>
        <v>0</v>
      </c>
      <c r="H45" s="38"/>
      <c r="I45" s="38"/>
      <c r="J45" s="38"/>
      <c r="K45" s="38"/>
      <c r="L45" s="38"/>
      <c r="M45" s="38"/>
      <c r="N45" s="39">
        <f>Spisak!M35</f>
        <v>33.5</v>
      </c>
      <c r="O45" s="39"/>
      <c r="P45" s="40">
        <f>Spisak!N35</f>
        <v>20</v>
      </c>
      <c r="Q45" s="41">
        <f>Spisak!O35</f>
        <v>0</v>
      </c>
      <c r="R45" s="42">
        <f>Spisak!R35</f>
        <v>20</v>
      </c>
      <c r="S45" s="82" t="str">
        <f>Spisak!T35</f>
        <v>D</v>
      </c>
      <c r="T45" s="83" t="str">
        <f t="shared" si="0"/>
        <v>(zadovoljava)</v>
      </c>
    </row>
    <row r="46" spans="1:20" s="21" customFormat="1" ht="12.75">
      <c r="A46" s="36">
        <v>35</v>
      </c>
      <c r="B46" s="37" t="str">
        <f>Spisak!A36</f>
        <v>16/16</v>
      </c>
      <c r="C46" s="51" t="str">
        <f>Spisak!D36</f>
        <v>Enes Redžematović</v>
      </c>
      <c r="D46" s="38">
        <f>Spisak!E36</f>
        <v>2.5</v>
      </c>
      <c r="E46" s="38">
        <f>Spisak!F36</f>
        <v>2.5</v>
      </c>
      <c r="F46" s="38">
        <f>Spisak!G36</f>
        <v>6</v>
      </c>
      <c r="G46" s="38">
        <f>Spisak!H36</f>
        <v>1</v>
      </c>
      <c r="H46" s="38"/>
      <c r="I46" s="38"/>
      <c r="J46" s="38"/>
      <c r="K46" s="38"/>
      <c r="L46" s="38"/>
      <c r="M46" s="38"/>
      <c r="N46" s="39">
        <f>Spisak!M36</f>
        <v>29.5</v>
      </c>
      <c r="O46" s="39"/>
      <c r="P46" s="40">
        <f>Spisak!N36</f>
        <v>2</v>
      </c>
      <c r="Q46" s="41">
        <f>Spisak!O36</f>
        <v>0</v>
      </c>
      <c r="R46" s="42">
        <f>Spisak!R36</f>
        <v>2</v>
      </c>
      <c r="S46" s="82" t="str">
        <f>Spisak!T36</f>
        <v>F</v>
      </c>
      <c r="T46" s="83" t="str">
        <f t="shared" si="0"/>
        <v>(nedovoljan)</v>
      </c>
    </row>
    <row r="47" spans="1:20" ht="12.75">
      <c r="A47" s="36">
        <v>36</v>
      </c>
      <c r="B47" s="37">
        <f>Spisak!A37</f>
        <v>0</v>
      </c>
      <c r="C47" s="51" t="str">
        <f>Spisak!D37</f>
        <v> 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/>
      <c r="I47" s="38"/>
      <c r="J47" s="38"/>
      <c r="K47" s="38"/>
      <c r="L47" s="38"/>
      <c r="M47" s="38"/>
      <c r="N47" s="39">
        <f>Spisak!M37</f>
        <v>0</v>
      </c>
      <c r="O47" s="39"/>
      <c r="P47" s="40">
        <f>Spisak!N37</f>
        <v>0</v>
      </c>
      <c r="Q47" s="41">
        <f>Spisak!O37</f>
        <v>0</v>
      </c>
      <c r="R47" s="42">
        <f>Spisak!R37</f>
        <v>0</v>
      </c>
      <c r="S47" s="82">
        <f>Spisak!T37</f>
        <v>0</v>
      </c>
      <c r="T47" s="83" t="str">
        <f t="shared" si="0"/>
        <v>-</v>
      </c>
    </row>
    <row r="48" spans="1:20" ht="12.75">
      <c r="A48" s="36">
        <v>37</v>
      </c>
      <c r="B48" s="37">
        <f>Spisak!A38</f>
        <v>0</v>
      </c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40">
        <f>Spisak!N38</f>
        <v>0</v>
      </c>
      <c r="Q48" s="41">
        <f>Spisak!O38</f>
        <v>0</v>
      </c>
      <c r="R48" s="42">
        <f>Spisak!R38</f>
        <v>0</v>
      </c>
      <c r="S48" s="82">
        <f>Spisak!T38</f>
        <v>0</v>
      </c>
      <c r="T48" s="83" t="str">
        <f t="shared" si="0"/>
        <v>-</v>
      </c>
    </row>
    <row r="49" spans="1:20" ht="12.75">
      <c r="A49" s="36">
        <v>38</v>
      </c>
      <c r="B49" s="37">
        <f>Spisak!A39</f>
        <v>0</v>
      </c>
      <c r="C49" s="5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>
        <f>Spisak!N39</f>
        <v>0</v>
      </c>
      <c r="Q49" s="41">
        <f>Spisak!O39</f>
        <v>0</v>
      </c>
      <c r="R49" s="42">
        <f>Spisak!R39</f>
        <v>0</v>
      </c>
      <c r="S49" s="82">
        <f>Spisak!T39</f>
        <v>0</v>
      </c>
      <c r="T49" s="83" t="str">
        <f t="shared" si="0"/>
        <v>-</v>
      </c>
    </row>
    <row r="50" spans="1:20" ht="12.75">
      <c r="A50" s="36">
        <v>39</v>
      </c>
      <c r="B50" s="37">
        <f>Spisak!A40</f>
        <v>0</v>
      </c>
      <c r="C50" s="5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40">
        <f>Spisak!N40</f>
        <v>0</v>
      </c>
      <c r="Q50" s="41">
        <f>Spisak!O40</f>
        <v>0</v>
      </c>
      <c r="R50" s="42">
        <f>Spisak!R40</f>
        <v>0</v>
      </c>
      <c r="S50" s="82">
        <f>Spisak!T40</f>
        <v>0</v>
      </c>
      <c r="T50" s="83" t="str">
        <f t="shared" si="0"/>
        <v>-</v>
      </c>
    </row>
    <row r="51" spans="1:20" ht="12.75">
      <c r="A51" s="36">
        <v>40</v>
      </c>
      <c r="B51" s="37">
        <f>Spisak!A41</f>
        <v>0</v>
      </c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40">
        <f>Spisak!N41</f>
        <v>0</v>
      </c>
      <c r="Q51" s="41">
        <f>Spisak!O41</f>
        <v>0</v>
      </c>
      <c r="R51" s="42">
        <f>Spisak!R41</f>
        <v>0</v>
      </c>
      <c r="S51" s="82">
        <f>Spisak!T41</f>
        <v>0</v>
      </c>
      <c r="T51" s="83" t="str">
        <f t="shared" si="0"/>
        <v>-</v>
      </c>
    </row>
    <row r="52" spans="1:20" ht="12.75">
      <c r="A52" s="36">
        <v>41</v>
      </c>
      <c r="B52" s="37">
        <f>Spisak!A42</f>
        <v>0</v>
      </c>
      <c r="C52" s="5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9"/>
      <c r="P52" s="40">
        <f>Spisak!N42</f>
        <v>0</v>
      </c>
      <c r="Q52" s="41">
        <f>Spisak!O42</f>
        <v>0</v>
      </c>
      <c r="R52" s="42">
        <f>Spisak!R42</f>
        <v>0</v>
      </c>
      <c r="S52" s="82">
        <f>Spisak!T42</f>
        <v>0</v>
      </c>
      <c r="T52" s="83" t="str">
        <f t="shared" si="0"/>
        <v>-</v>
      </c>
    </row>
    <row r="53" spans="1:20" ht="12.75">
      <c r="A53" s="36">
        <v>42</v>
      </c>
      <c r="B53" s="37">
        <f>Spisak!A43</f>
        <v>0</v>
      </c>
      <c r="C53" s="5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40">
        <f>Spisak!N43</f>
        <v>0</v>
      </c>
      <c r="Q53" s="41">
        <f>Spisak!O43</f>
        <v>0</v>
      </c>
      <c r="R53" s="42">
        <f>Spisak!R43</f>
        <v>0</v>
      </c>
      <c r="S53" s="82">
        <f>Spisak!T43</f>
        <v>0</v>
      </c>
      <c r="T53" s="83" t="str">
        <f t="shared" si="0"/>
        <v>-</v>
      </c>
    </row>
    <row r="54" spans="1:20" ht="12.75">
      <c r="A54" s="36">
        <v>43</v>
      </c>
      <c r="B54" s="37">
        <f>Spisak!A44</f>
        <v>0</v>
      </c>
      <c r="C54" s="5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40">
        <f>Spisak!N44</f>
        <v>0</v>
      </c>
      <c r="Q54" s="41">
        <f>Spisak!O44</f>
        <v>0</v>
      </c>
      <c r="R54" s="42">
        <f>Spisak!R44</f>
        <v>0</v>
      </c>
      <c r="S54" s="82">
        <f>Spisak!T44</f>
        <v>0</v>
      </c>
      <c r="T54" s="83" t="str">
        <f t="shared" si="0"/>
        <v>-</v>
      </c>
    </row>
    <row r="55" spans="1:20" ht="12.75">
      <c r="A55" s="36">
        <v>44</v>
      </c>
      <c r="B55" s="37">
        <f>Spisak!A45</f>
        <v>0</v>
      </c>
      <c r="C55" s="5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40">
        <f>Spisak!N45</f>
        <v>0</v>
      </c>
      <c r="Q55" s="41">
        <f>Spisak!O45</f>
        <v>0</v>
      </c>
      <c r="R55" s="42">
        <f>Spisak!R45</f>
        <v>0</v>
      </c>
      <c r="S55" s="82">
        <f>Spisak!T45</f>
        <v>0</v>
      </c>
      <c r="T55" s="83" t="str">
        <f t="shared" si="0"/>
        <v>-</v>
      </c>
    </row>
    <row r="56" spans="1:20" ht="12.75">
      <c r="A56" s="36">
        <v>45</v>
      </c>
      <c r="B56" s="37">
        <f>Spisak!A46</f>
        <v>0</v>
      </c>
      <c r="C56" s="5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P56" s="40">
        <f>Spisak!N46</f>
        <v>0</v>
      </c>
      <c r="Q56" s="41">
        <f>Spisak!O46</f>
        <v>0</v>
      </c>
      <c r="R56" s="42">
        <f>Spisak!R46</f>
        <v>0</v>
      </c>
      <c r="S56" s="82">
        <f>Spisak!T46</f>
        <v>0</v>
      </c>
      <c r="T56" s="83" t="str">
        <f t="shared" si="0"/>
        <v>-</v>
      </c>
    </row>
    <row r="57" spans="1:20" ht="12.75">
      <c r="A57" s="36">
        <v>46</v>
      </c>
      <c r="B57" s="37">
        <f>Spisak!A47</f>
        <v>0</v>
      </c>
      <c r="C57" s="5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40">
        <f>Spisak!N47</f>
        <v>0</v>
      </c>
      <c r="Q57" s="41">
        <f>Spisak!O47</f>
        <v>0</v>
      </c>
      <c r="R57" s="42">
        <f>Spisak!R47</f>
        <v>0</v>
      </c>
      <c r="S57" s="82">
        <f>Spisak!T47</f>
        <v>0</v>
      </c>
      <c r="T57" s="83" t="str">
        <f t="shared" si="0"/>
        <v>-</v>
      </c>
    </row>
    <row r="58" spans="1:20" ht="12.75">
      <c r="A58" s="36">
        <v>47</v>
      </c>
      <c r="B58" s="37">
        <f>Spisak!A48</f>
        <v>0</v>
      </c>
      <c r="C58" s="5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40">
        <f>Spisak!N48</f>
        <v>0</v>
      </c>
      <c r="Q58" s="41">
        <f>Spisak!O48</f>
        <v>0</v>
      </c>
      <c r="R58" s="42">
        <f>Spisak!R48</f>
        <v>0</v>
      </c>
      <c r="S58" s="82">
        <f>Spisak!T48</f>
        <v>0</v>
      </c>
      <c r="T58" s="83" t="str">
        <f t="shared" si="0"/>
        <v>-</v>
      </c>
    </row>
    <row r="59" spans="1:20" ht="12.75">
      <c r="A59" s="36">
        <v>48</v>
      </c>
      <c r="B59" s="37">
        <f>Spisak!A49</f>
        <v>0</v>
      </c>
      <c r="C59" s="5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40">
        <f>Spisak!N49</f>
        <v>0</v>
      </c>
      <c r="Q59" s="41">
        <f>Spisak!O49</f>
        <v>0</v>
      </c>
      <c r="R59" s="42">
        <f>Spisak!R49</f>
        <v>0</v>
      </c>
      <c r="S59" s="82">
        <f>Spisak!T49</f>
        <v>0</v>
      </c>
      <c r="T59" s="83" t="str">
        <f t="shared" si="0"/>
        <v>-</v>
      </c>
    </row>
    <row r="60" spans="1:20" ht="12.75">
      <c r="A60" s="36">
        <v>49</v>
      </c>
      <c r="B60" s="37">
        <f>Spisak!A50</f>
        <v>0</v>
      </c>
      <c r="C60" s="5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40">
        <f>Spisak!N50</f>
        <v>0</v>
      </c>
      <c r="Q60" s="41">
        <f>Spisak!O50</f>
        <v>0</v>
      </c>
      <c r="R60" s="42">
        <f>Spisak!R50</f>
        <v>0</v>
      </c>
      <c r="S60" s="82">
        <f>Spisak!T50</f>
        <v>0</v>
      </c>
      <c r="T60" s="83" t="str">
        <f t="shared" si="0"/>
        <v>-</v>
      </c>
    </row>
    <row r="61" spans="1:20" ht="12.75">
      <c r="A61" s="36">
        <v>50</v>
      </c>
      <c r="B61" s="37">
        <f>Spisak!A51</f>
        <v>0</v>
      </c>
      <c r="C61" s="5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>
        <f>Spisak!N51</f>
        <v>0</v>
      </c>
      <c r="Q61" s="41">
        <f>Spisak!O51</f>
        <v>0</v>
      </c>
      <c r="R61" s="42">
        <f>Spisak!R51</f>
        <v>0</v>
      </c>
      <c r="S61" s="82">
        <f>Spisak!T51</f>
        <v>0</v>
      </c>
      <c r="T61" s="83" t="str">
        <f t="shared" si="0"/>
        <v>-</v>
      </c>
    </row>
    <row r="62" spans="1:20" ht="12.75">
      <c r="A62" s="36">
        <v>51</v>
      </c>
      <c r="B62" s="37">
        <f>Spisak!A52</f>
        <v>0</v>
      </c>
      <c r="C62" s="5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40">
        <f>Spisak!N52</f>
        <v>0</v>
      </c>
      <c r="Q62" s="41">
        <f>Spisak!O52</f>
        <v>0</v>
      </c>
      <c r="R62" s="42">
        <f>Spisak!R52</f>
        <v>0</v>
      </c>
      <c r="S62" s="82">
        <f>Spisak!T52</f>
        <v>0</v>
      </c>
      <c r="T62" s="83" t="str">
        <f t="shared" si="0"/>
        <v>-</v>
      </c>
    </row>
    <row r="63" spans="1:20" ht="12.75">
      <c r="A63" s="36">
        <v>52</v>
      </c>
      <c r="B63" s="37">
        <f>Spisak!A53</f>
        <v>0</v>
      </c>
      <c r="C63" s="5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40">
        <f>Spisak!N53</f>
        <v>0</v>
      </c>
      <c r="Q63" s="41">
        <f>Spisak!O53</f>
        <v>0</v>
      </c>
      <c r="R63" s="42">
        <f>Spisak!R53</f>
        <v>0</v>
      </c>
      <c r="S63" s="82">
        <f>Spisak!T53</f>
        <v>0</v>
      </c>
      <c r="T63" s="83" t="str">
        <f t="shared" si="0"/>
        <v>-</v>
      </c>
    </row>
    <row r="64" spans="1:20" ht="12.75">
      <c r="A64" s="36">
        <v>53</v>
      </c>
      <c r="B64" s="37">
        <f>Spisak!A54</f>
        <v>0</v>
      </c>
      <c r="C64" s="5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40">
        <f>Spisak!N54</f>
        <v>0</v>
      </c>
      <c r="Q64" s="41">
        <f>Spisak!O54</f>
        <v>0</v>
      </c>
      <c r="R64" s="42">
        <f>Spisak!R54</f>
        <v>0</v>
      </c>
      <c r="S64" s="82">
        <f>Spisak!T54</f>
        <v>0</v>
      </c>
      <c r="T64" s="83" t="str">
        <f t="shared" si="0"/>
        <v>-</v>
      </c>
    </row>
    <row r="65" spans="1:20" ht="12.75">
      <c r="A65" s="36">
        <v>54</v>
      </c>
      <c r="B65" s="37">
        <f>Spisak!A55</f>
        <v>0</v>
      </c>
      <c r="C65" s="5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40">
        <f>Spisak!N55</f>
        <v>0</v>
      </c>
      <c r="Q65" s="41">
        <f>Spisak!O55</f>
        <v>0</v>
      </c>
      <c r="R65" s="42">
        <f>Spisak!R55</f>
        <v>0</v>
      </c>
      <c r="S65" s="82">
        <f>Spisak!T55</f>
        <v>0</v>
      </c>
      <c r="T65" s="83" t="str">
        <f t="shared" si="0"/>
        <v>-</v>
      </c>
    </row>
    <row r="66" spans="1:20" ht="12.75">
      <c r="A66" s="36">
        <v>55</v>
      </c>
      <c r="B66" s="37">
        <f>Spisak!A56</f>
        <v>0</v>
      </c>
      <c r="C66" s="5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40">
        <f>Spisak!N56</f>
        <v>0</v>
      </c>
      <c r="Q66" s="41">
        <f>Spisak!O56</f>
        <v>0</v>
      </c>
      <c r="R66" s="42">
        <f>Spisak!R56</f>
        <v>0</v>
      </c>
      <c r="S66" s="82">
        <f>Spisak!T56</f>
        <v>0</v>
      </c>
      <c r="T66" s="83" t="str">
        <f t="shared" si="0"/>
        <v>-</v>
      </c>
    </row>
    <row r="67" spans="1:20" ht="12.75">
      <c r="A67" s="36">
        <v>56</v>
      </c>
      <c r="B67" s="37">
        <f>Spisak!A57</f>
        <v>0</v>
      </c>
      <c r="C67" s="5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40">
        <f>Spisak!N57</f>
        <v>0</v>
      </c>
      <c r="Q67" s="41">
        <f>Spisak!O57</f>
        <v>0</v>
      </c>
      <c r="R67" s="42">
        <f>Spisak!R57</f>
        <v>0</v>
      </c>
      <c r="S67" s="82">
        <f>Spisak!T57</f>
        <v>0</v>
      </c>
      <c r="T67" s="83" t="str">
        <f t="shared" si="0"/>
        <v>-</v>
      </c>
    </row>
    <row r="68" spans="1:20" ht="12.75">
      <c r="A68" s="36">
        <v>57</v>
      </c>
      <c r="B68" s="37">
        <f>Spisak!A58</f>
        <v>0</v>
      </c>
      <c r="C68" s="5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40">
        <f>Spisak!N58</f>
        <v>0</v>
      </c>
      <c r="Q68" s="41">
        <f>Spisak!O58</f>
        <v>0</v>
      </c>
      <c r="R68" s="42">
        <f>Spisak!R58</f>
        <v>0</v>
      </c>
      <c r="S68" s="82">
        <f>Spisak!T58</f>
        <v>0</v>
      </c>
      <c r="T68" s="83" t="str">
        <f t="shared" si="0"/>
        <v>-</v>
      </c>
    </row>
    <row r="69" spans="1:20" ht="12.75">
      <c r="A69" s="36">
        <v>58</v>
      </c>
      <c r="B69" s="37">
        <f>Spisak!A59</f>
        <v>0</v>
      </c>
      <c r="C69" s="5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9"/>
      <c r="P69" s="40">
        <f>Spisak!N59</f>
        <v>0</v>
      </c>
      <c r="Q69" s="41">
        <f>Spisak!O59</f>
        <v>0</v>
      </c>
      <c r="R69" s="42">
        <f>Spisak!R59</f>
        <v>0</v>
      </c>
      <c r="S69" s="82">
        <f>Spisak!T59</f>
        <v>0</v>
      </c>
      <c r="T69" s="83" t="str">
        <f t="shared" si="0"/>
        <v>-</v>
      </c>
    </row>
    <row r="70" spans="1:20" ht="12.75">
      <c r="A70" s="36">
        <v>59</v>
      </c>
      <c r="B70" s="37">
        <f>Spisak!A60</f>
        <v>0</v>
      </c>
      <c r="C70" s="5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40">
        <f>Spisak!N60</f>
        <v>0</v>
      </c>
      <c r="Q70" s="41">
        <f>Spisak!O60</f>
        <v>0</v>
      </c>
      <c r="R70" s="42">
        <f>Spisak!R60</f>
        <v>0</v>
      </c>
      <c r="S70" s="82">
        <f>Spisak!T60</f>
        <v>0</v>
      </c>
      <c r="T70" s="83" t="str">
        <f t="shared" si="0"/>
        <v>-</v>
      </c>
    </row>
    <row r="71" spans="1:20" ht="12.75">
      <c r="A71" s="36">
        <v>60</v>
      </c>
      <c r="B71" s="37">
        <f>Spisak!A61</f>
        <v>0</v>
      </c>
      <c r="C71" s="5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9"/>
      <c r="P71" s="40">
        <f>Spisak!N61</f>
        <v>0</v>
      </c>
      <c r="Q71" s="41">
        <f>Spisak!O61</f>
        <v>0</v>
      </c>
      <c r="R71" s="42">
        <f>Spisak!R61</f>
        <v>0</v>
      </c>
      <c r="S71" s="82">
        <f>Spisak!T61</f>
        <v>0</v>
      </c>
      <c r="T71" s="83" t="str">
        <f t="shared" si="0"/>
        <v>-</v>
      </c>
    </row>
    <row r="72" spans="1:20" ht="12.75">
      <c r="A72" s="36">
        <v>61</v>
      </c>
      <c r="B72" s="37">
        <f>Spisak!A62</f>
        <v>0</v>
      </c>
      <c r="C72" s="5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40">
        <f>Spisak!N62</f>
        <v>0</v>
      </c>
      <c r="Q72" s="41">
        <f>Spisak!O62</f>
        <v>0</v>
      </c>
      <c r="R72" s="42">
        <f>Spisak!R62</f>
        <v>0</v>
      </c>
      <c r="S72" s="82">
        <f>Spisak!T62</f>
        <v>0</v>
      </c>
      <c r="T72" s="83" t="str">
        <f t="shared" si="0"/>
        <v>-</v>
      </c>
    </row>
    <row r="73" spans="1:20" ht="12.75">
      <c r="A73" s="36">
        <v>62</v>
      </c>
      <c r="B73" s="37">
        <f>Spisak!A63</f>
        <v>0</v>
      </c>
      <c r="C73" s="5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40">
        <f>Spisak!N63</f>
        <v>0</v>
      </c>
      <c r="Q73" s="41">
        <f>Spisak!O63</f>
        <v>0</v>
      </c>
      <c r="R73" s="42">
        <f>Spisak!R63</f>
        <v>0</v>
      </c>
      <c r="S73" s="82">
        <f>Spisak!T63</f>
        <v>0</v>
      </c>
      <c r="T73" s="83" t="str">
        <f t="shared" si="0"/>
        <v>-</v>
      </c>
    </row>
    <row r="74" spans="1:20" ht="12.75">
      <c r="A74" s="36">
        <v>63</v>
      </c>
      <c r="B74" s="37">
        <f>Spisak!A64</f>
        <v>0</v>
      </c>
      <c r="C74" s="5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40">
        <f>Spisak!N64</f>
        <v>0</v>
      </c>
      <c r="Q74" s="41">
        <f>Spisak!O64</f>
        <v>0</v>
      </c>
      <c r="R74" s="42">
        <f>Spisak!R64</f>
        <v>0</v>
      </c>
      <c r="S74" s="82">
        <f>Spisak!T64</f>
        <v>0</v>
      </c>
      <c r="T74" s="83" t="str">
        <f t="shared" si="0"/>
        <v>-</v>
      </c>
    </row>
    <row r="75" spans="1:20" ht="12.75">
      <c r="A75" s="36">
        <v>64</v>
      </c>
      <c r="B75" s="37">
        <f>Spisak!A65</f>
        <v>0</v>
      </c>
      <c r="C75" s="5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>
        <f>Spisak!N65</f>
        <v>0</v>
      </c>
      <c r="Q75" s="41">
        <f>Spisak!O65</f>
        <v>0</v>
      </c>
      <c r="R75" s="42">
        <f>Spisak!R65</f>
        <v>0</v>
      </c>
      <c r="S75" s="82">
        <f>Spisak!T65</f>
        <v>0</v>
      </c>
      <c r="T75" s="83" t="str">
        <f t="shared" si="0"/>
        <v>-</v>
      </c>
    </row>
    <row r="76" spans="1:20" ht="12.75">
      <c r="A76" s="36">
        <v>65</v>
      </c>
      <c r="B76" s="37">
        <f>Spisak!A66</f>
        <v>0</v>
      </c>
      <c r="C76" s="5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40">
        <f>Spisak!N66</f>
        <v>0</v>
      </c>
      <c r="Q76" s="41">
        <f>Spisak!O66</f>
        <v>0</v>
      </c>
      <c r="R76" s="42">
        <f>Spisak!R66</f>
        <v>0</v>
      </c>
      <c r="S76" s="82">
        <f>Spisak!T66</f>
        <v>0</v>
      </c>
      <c r="T76" s="83" t="str">
        <f t="shared" si="0"/>
        <v>-</v>
      </c>
    </row>
    <row r="77" spans="1:20" ht="12.75">
      <c r="A77" s="36">
        <v>66</v>
      </c>
      <c r="B77" s="37">
        <f>Spisak!A67</f>
        <v>0</v>
      </c>
      <c r="C77" s="5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40">
        <f>Spisak!N67</f>
        <v>0</v>
      </c>
      <c r="Q77" s="41">
        <f>Spisak!O67</f>
        <v>0</v>
      </c>
      <c r="R77" s="42">
        <f>Spisak!R67</f>
        <v>0</v>
      </c>
      <c r="S77" s="82">
        <f>Spisak!T67</f>
        <v>0</v>
      </c>
      <c r="T77" s="83" t="str">
        <f aca="true" t="shared" si="1" ref="T77:T112">IF(S77=0,"-",VLOOKUP(S77,Tocjene,2,TRUE))</f>
        <v>-</v>
      </c>
    </row>
    <row r="78" spans="1:20" ht="12.75">
      <c r="A78" s="36">
        <v>67</v>
      </c>
      <c r="B78" s="37">
        <f>Spisak!A68</f>
        <v>0</v>
      </c>
      <c r="C78" s="5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40">
        <f>Spisak!N68</f>
        <v>0</v>
      </c>
      <c r="Q78" s="41">
        <f>Spisak!O68</f>
        <v>0</v>
      </c>
      <c r="R78" s="42">
        <f>Spisak!R68</f>
        <v>0</v>
      </c>
      <c r="S78" s="82">
        <f>Spisak!T68</f>
        <v>0</v>
      </c>
      <c r="T78" s="83" t="str">
        <f t="shared" si="1"/>
        <v>-</v>
      </c>
    </row>
    <row r="79" spans="1:20" ht="12.75">
      <c r="A79" s="36">
        <v>68</v>
      </c>
      <c r="B79" s="37">
        <f>Spisak!A69</f>
        <v>0</v>
      </c>
      <c r="C79" s="5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  <c r="P79" s="40">
        <f>Spisak!N69</f>
        <v>0</v>
      </c>
      <c r="Q79" s="41">
        <f>Spisak!O69</f>
        <v>0</v>
      </c>
      <c r="R79" s="42">
        <f>Spisak!R69</f>
        <v>0</v>
      </c>
      <c r="S79" s="82">
        <f>Spisak!T69</f>
        <v>0</v>
      </c>
      <c r="T79" s="83" t="str">
        <f t="shared" si="1"/>
        <v>-</v>
      </c>
    </row>
    <row r="80" spans="1:20" ht="12.75">
      <c r="A80" s="36">
        <v>69</v>
      </c>
      <c r="B80" s="37">
        <f>Spisak!A70</f>
        <v>0</v>
      </c>
      <c r="C80" s="5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40">
        <f>Spisak!N70</f>
        <v>0</v>
      </c>
      <c r="Q80" s="41">
        <f>Spisak!O70</f>
        <v>0</v>
      </c>
      <c r="R80" s="42">
        <f>Spisak!R70</f>
        <v>0</v>
      </c>
      <c r="S80" s="82">
        <f>Spisak!T70</f>
        <v>0</v>
      </c>
      <c r="T80" s="83" t="str">
        <f t="shared" si="1"/>
        <v>-</v>
      </c>
    </row>
    <row r="81" spans="1:20" ht="12.75">
      <c r="A81" s="36">
        <v>70</v>
      </c>
      <c r="B81" s="37">
        <f>Spisak!A71</f>
        <v>0</v>
      </c>
      <c r="C81" s="5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40">
        <f>Spisak!N71</f>
        <v>0</v>
      </c>
      <c r="Q81" s="41">
        <f>Spisak!O71</f>
        <v>0</v>
      </c>
      <c r="R81" s="42">
        <f>Spisak!R71</f>
        <v>0</v>
      </c>
      <c r="S81" s="82">
        <f>Spisak!T71</f>
        <v>0</v>
      </c>
      <c r="T81" s="83" t="str">
        <f t="shared" si="1"/>
        <v>-</v>
      </c>
    </row>
    <row r="82" spans="1:20" ht="12.75">
      <c r="A82" s="36">
        <v>71</v>
      </c>
      <c r="B82" s="37">
        <f>Spisak!A72</f>
        <v>0</v>
      </c>
      <c r="C82" s="5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40">
        <f>Spisak!N72</f>
        <v>0</v>
      </c>
      <c r="Q82" s="41">
        <f>Spisak!O72</f>
        <v>0</v>
      </c>
      <c r="R82" s="42">
        <f>Spisak!R72</f>
        <v>0</v>
      </c>
      <c r="S82" s="82">
        <f>Spisak!T72</f>
        <v>0</v>
      </c>
      <c r="T82" s="83" t="str">
        <f t="shared" si="1"/>
        <v>-</v>
      </c>
    </row>
    <row r="83" spans="1:20" ht="12.75">
      <c r="A83" s="36">
        <v>72</v>
      </c>
      <c r="B83" s="37">
        <f>Spisak!A73</f>
        <v>0</v>
      </c>
      <c r="C83" s="5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40">
        <f>Spisak!N73</f>
        <v>0</v>
      </c>
      <c r="Q83" s="41">
        <f>Spisak!O73</f>
        <v>0</v>
      </c>
      <c r="R83" s="42">
        <f>Spisak!R73</f>
        <v>0</v>
      </c>
      <c r="S83" s="82">
        <f>Spisak!T73</f>
        <v>0</v>
      </c>
      <c r="T83" s="83" t="str">
        <f t="shared" si="1"/>
        <v>-</v>
      </c>
    </row>
    <row r="84" spans="1:20" ht="12.75">
      <c r="A84" s="36">
        <v>73</v>
      </c>
      <c r="B84" s="37">
        <f>Spisak!A74</f>
        <v>0</v>
      </c>
      <c r="C84" s="5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40">
        <f>Spisak!N74</f>
        <v>0</v>
      </c>
      <c r="Q84" s="41">
        <f>Spisak!O74</f>
        <v>0</v>
      </c>
      <c r="R84" s="42">
        <f>Spisak!R74</f>
        <v>0</v>
      </c>
      <c r="S84" s="82">
        <f>Spisak!T74</f>
        <v>0</v>
      </c>
      <c r="T84" s="83" t="str">
        <f t="shared" si="1"/>
        <v>-</v>
      </c>
    </row>
    <row r="85" spans="1:20" ht="12.75">
      <c r="A85" s="36">
        <v>74</v>
      </c>
      <c r="B85" s="37">
        <f>Spisak!A75</f>
        <v>0</v>
      </c>
      <c r="C85" s="5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40">
        <f>Spisak!N75</f>
        <v>0</v>
      </c>
      <c r="Q85" s="41">
        <f>Spisak!O75</f>
        <v>0</v>
      </c>
      <c r="R85" s="42">
        <f>Spisak!R75</f>
        <v>0</v>
      </c>
      <c r="S85" s="82">
        <f>Spisak!T75</f>
        <v>0</v>
      </c>
      <c r="T85" s="83" t="str">
        <f t="shared" si="1"/>
        <v>-</v>
      </c>
    </row>
    <row r="86" spans="1:20" ht="12.75">
      <c r="A86" s="36">
        <v>75</v>
      </c>
      <c r="B86" s="37">
        <f>Spisak!A76</f>
        <v>0</v>
      </c>
      <c r="C86" s="5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40">
        <f>Spisak!N76</f>
        <v>0</v>
      </c>
      <c r="Q86" s="41">
        <f>Spisak!O76</f>
        <v>0</v>
      </c>
      <c r="R86" s="42">
        <f>Spisak!R76</f>
        <v>0</v>
      </c>
      <c r="S86" s="82">
        <f>Spisak!T76</f>
        <v>0</v>
      </c>
      <c r="T86" s="83" t="str">
        <f t="shared" si="1"/>
        <v>-</v>
      </c>
    </row>
    <row r="87" spans="1:20" ht="12.75">
      <c r="A87" s="36">
        <v>76</v>
      </c>
      <c r="B87" s="37">
        <f>Spisak!A77</f>
        <v>0</v>
      </c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  <c r="P87" s="40">
        <f>Spisak!N77</f>
        <v>0</v>
      </c>
      <c r="Q87" s="41">
        <f>Spisak!O77</f>
        <v>0</v>
      </c>
      <c r="R87" s="42">
        <f>Spisak!R77</f>
        <v>0</v>
      </c>
      <c r="S87" s="82">
        <f>Spisak!T77</f>
        <v>0</v>
      </c>
      <c r="T87" s="83" t="str">
        <f t="shared" si="1"/>
        <v>-</v>
      </c>
    </row>
    <row r="88" spans="1:20" ht="12.75">
      <c r="A88" s="36">
        <v>77</v>
      </c>
      <c r="B88" s="37">
        <f>Spisak!A78</f>
        <v>0</v>
      </c>
      <c r="C88" s="5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9"/>
      <c r="P88" s="40">
        <f>Spisak!N78</f>
        <v>0</v>
      </c>
      <c r="Q88" s="41">
        <f>Spisak!O78</f>
        <v>0</v>
      </c>
      <c r="R88" s="42">
        <f>Spisak!R78</f>
        <v>0</v>
      </c>
      <c r="S88" s="82">
        <f>Spisak!T78</f>
        <v>0</v>
      </c>
      <c r="T88" s="83" t="str">
        <f t="shared" si="1"/>
        <v>-</v>
      </c>
    </row>
    <row r="89" spans="1:20" ht="12.75">
      <c r="A89" s="36">
        <v>78</v>
      </c>
      <c r="B89" s="37">
        <f>Spisak!A79</f>
        <v>0</v>
      </c>
      <c r="C89" s="5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40">
        <f>Spisak!N79</f>
        <v>0</v>
      </c>
      <c r="Q89" s="41">
        <f>Spisak!O79</f>
        <v>0</v>
      </c>
      <c r="R89" s="42">
        <f>Spisak!R79</f>
        <v>0</v>
      </c>
      <c r="S89" s="82">
        <f>Spisak!T79</f>
        <v>0</v>
      </c>
      <c r="T89" s="83" t="str">
        <f t="shared" si="1"/>
        <v>-</v>
      </c>
    </row>
    <row r="90" spans="1:20" ht="12.75">
      <c r="A90" s="36">
        <v>79</v>
      </c>
      <c r="B90" s="37">
        <f>Spisak!A80</f>
        <v>0</v>
      </c>
      <c r="C90" s="5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39"/>
      <c r="P90" s="40">
        <f>Spisak!N80</f>
        <v>0</v>
      </c>
      <c r="Q90" s="41">
        <f>Spisak!O80</f>
        <v>0</v>
      </c>
      <c r="R90" s="42">
        <f>Spisak!R80</f>
        <v>0</v>
      </c>
      <c r="S90" s="82">
        <f>Spisak!T80</f>
        <v>0</v>
      </c>
      <c r="T90" s="83" t="str">
        <f t="shared" si="1"/>
        <v>-</v>
      </c>
    </row>
    <row r="91" spans="1:20" ht="12.75">
      <c r="A91" s="36">
        <v>80</v>
      </c>
      <c r="B91" s="37">
        <f>Spisak!A81</f>
        <v>0</v>
      </c>
      <c r="C91" s="5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9"/>
      <c r="O91" s="39"/>
      <c r="P91" s="40">
        <f>Spisak!N81</f>
        <v>0</v>
      </c>
      <c r="Q91" s="41">
        <f>Spisak!O81</f>
        <v>0</v>
      </c>
      <c r="R91" s="42">
        <f>Spisak!R81</f>
        <v>0</v>
      </c>
      <c r="S91" s="82">
        <f>Spisak!T81</f>
        <v>0</v>
      </c>
      <c r="T91" s="83" t="str">
        <f t="shared" si="1"/>
        <v>-</v>
      </c>
    </row>
    <row r="92" spans="1:20" ht="12.75">
      <c r="A92" s="36">
        <v>81</v>
      </c>
      <c r="B92" s="37">
        <f>Spisak!A82</f>
        <v>0</v>
      </c>
      <c r="C92" s="5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/>
      <c r="O92" s="39"/>
      <c r="P92" s="40">
        <f>Spisak!N82</f>
        <v>0</v>
      </c>
      <c r="Q92" s="41">
        <f>Spisak!O82</f>
        <v>0</v>
      </c>
      <c r="R92" s="42">
        <f>Spisak!R82</f>
        <v>0</v>
      </c>
      <c r="S92" s="82">
        <f>Spisak!T82</f>
        <v>0</v>
      </c>
      <c r="T92" s="83" t="str">
        <f t="shared" si="1"/>
        <v>-</v>
      </c>
    </row>
    <row r="93" spans="1:20" ht="12.75">
      <c r="A93" s="36">
        <v>82</v>
      </c>
      <c r="B93" s="37">
        <f>Spisak!A83</f>
        <v>0</v>
      </c>
      <c r="C93" s="5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40">
        <f>Spisak!N83</f>
        <v>0</v>
      </c>
      <c r="Q93" s="41">
        <f>Spisak!O83</f>
        <v>0</v>
      </c>
      <c r="R93" s="42">
        <f>Spisak!R83</f>
        <v>0</v>
      </c>
      <c r="S93" s="82">
        <f>Spisak!T83</f>
        <v>0</v>
      </c>
      <c r="T93" s="83" t="str">
        <f t="shared" si="1"/>
        <v>-</v>
      </c>
    </row>
    <row r="94" spans="1:20" ht="12.75">
      <c r="A94" s="36">
        <v>83</v>
      </c>
      <c r="B94" s="37">
        <f>Spisak!A84</f>
        <v>0</v>
      </c>
      <c r="C94" s="5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40">
        <f>Spisak!N84</f>
        <v>0</v>
      </c>
      <c r="Q94" s="41">
        <f>Spisak!O84</f>
        <v>0</v>
      </c>
      <c r="R94" s="42">
        <f>Spisak!R84</f>
        <v>0</v>
      </c>
      <c r="S94" s="82">
        <f>Spisak!T84</f>
        <v>0</v>
      </c>
      <c r="T94" s="83" t="str">
        <f t="shared" si="1"/>
        <v>-</v>
      </c>
    </row>
    <row r="95" spans="1:20" ht="12.75">
      <c r="A95" s="36">
        <v>84</v>
      </c>
      <c r="B95" s="37">
        <f>Spisak!A85</f>
        <v>0</v>
      </c>
      <c r="C95" s="5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40">
        <f>Spisak!N85</f>
        <v>0</v>
      </c>
      <c r="Q95" s="41">
        <f>Spisak!O85</f>
        <v>0</v>
      </c>
      <c r="R95" s="42">
        <f>Spisak!R85</f>
        <v>0</v>
      </c>
      <c r="S95" s="82">
        <f>Spisak!T85</f>
        <v>0</v>
      </c>
      <c r="T95" s="83" t="str">
        <f t="shared" si="1"/>
        <v>-</v>
      </c>
    </row>
    <row r="96" spans="1:20" ht="12.75">
      <c r="A96" s="36">
        <v>85</v>
      </c>
      <c r="B96" s="37">
        <f>Spisak!A86</f>
        <v>0</v>
      </c>
      <c r="C96" s="5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9"/>
      <c r="O96" s="39"/>
      <c r="P96" s="40">
        <f>Spisak!N86</f>
        <v>0</v>
      </c>
      <c r="Q96" s="41">
        <f>Spisak!O86</f>
        <v>0</v>
      </c>
      <c r="R96" s="42">
        <f>Spisak!R86</f>
        <v>0</v>
      </c>
      <c r="S96" s="82">
        <f>Spisak!T86</f>
        <v>0</v>
      </c>
      <c r="T96" s="83" t="str">
        <f t="shared" si="1"/>
        <v>-</v>
      </c>
    </row>
    <row r="97" spans="1:20" ht="12.75">
      <c r="A97" s="36">
        <v>86</v>
      </c>
      <c r="B97" s="37">
        <f>Spisak!A87</f>
        <v>0</v>
      </c>
      <c r="C97" s="5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9"/>
      <c r="O97" s="39"/>
      <c r="P97" s="40">
        <f>Spisak!N87</f>
        <v>0</v>
      </c>
      <c r="Q97" s="41">
        <f>Spisak!O87</f>
        <v>0</v>
      </c>
      <c r="R97" s="42">
        <f>Spisak!R87</f>
        <v>0</v>
      </c>
      <c r="S97" s="82">
        <f>Spisak!T87</f>
        <v>0</v>
      </c>
      <c r="T97" s="83" t="str">
        <f t="shared" si="1"/>
        <v>-</v>
      </c>
    </row>
    <row r="98" spans="1:20" ht="12.75">
      <c r="A98" s="36">
        <v>87</v>
      </c>
      <c r="B98" s="37">
        <f>Spisak!A88</f>
        <v>0</v>
      </c>
      <c r="C98" s="5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9"/>
      <c r="P98" s="40">
        <f>Spisak!N88</f>
        <v>0</v>
      </c>
      <c r="Q98" s="41">
        <f>Spisak!O88</f>
        <v>0</v>
      </c>
      <c r="R98" s="42">
        <f>Spisak!R88</f>
        <v>0</v>
      </c>
      <c r="S98" s="82">
        <f>Spisak!T88</f>
        <v>0</v>
      </c>
      <c r="T98" s="83" t="str">
        <f t="shared" si="1"/>
        <v>-</v>
      </c>
    </row>
    <row r="99" spans="1:20" ht="12.75">
      <c r="A99" s="36">
        <v>88</v>
      </c>
      <c r="B99" s="37">
        <f>Spisak!A89</f>
        <v>0</v>
      </c>
      <c r="C99" s="5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40">
        <f>Spisak!N89</f>
        <v>0</v>
      </c>
      <c r="Q99" s="41">
        <f>Spisak!O89</f>
        <v>0</v>
      </c>
      <c r="R99" s="42">
        <f>Spisak!R89</f>
        <v>0</v>
      </c>
      <c r="S99" s="82">
        <f>Spisak!T89</f>
        <v>0</v>
      </c>
      <c r="T99" s="83" t="str">
        <f t="shared" si="1"/>
        <v>-</v>
      </c>
    </row>
    <row r="100" spans="1:20" ht="12.75">
      <c r="A100" s="36">
        <v>89</v>
      </c>
      <c r="B100" s="37">
        <f>Spisak!A90</f>
        <v>0</v>
      </c>
      <c r="C100" s="5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9"/>
      <c r="P100" s="40">
        <f>Spisak!N90</f>
        <v>0</v>
      </c>
      <c r="Q100" s="41">
        <f>Spisak!O90</f>
        <v>0</v>
      </c>
      <c r="R100" s="42">
        <f>Spisak!R90</f>
        <v>0</v>
      </c>
      <c r="S100" s="82">
        <f>Spisak!T90</f>
        <v>0</v>
      </c>
      <c r="T100" s="83" t="str">
        <f t="shared" si="1"/>
        <v>-</v>
      </c>
    </row>
    <row r="101" spans="1:20" ht="12.75">
      <c r="A101" s="36">
        <v>90</v>
      </c>
      <c r="B101" s="37">
        <f>Spisak!A91</f>
        <v>0</v>
      </c>
      <c r="C101" s="5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9"/>
      <c r="P101" s="40">
        <f>Spisak!N91</f>
        <v>0</v>
      </c>
      <c r="Q101" s="41">
        <f>Spisak!O91</f>
        <v>0</v>
      </c>
      <c r="R101" s="42">
        <f>Spisak!R91</f>
        <v>0</v>
      </c>
      <c r="S101" s="82">
        <f>Spisak!T91</f>
        <v>0</v>
      </c>
      <c r="T101" s="83" t="str">
        <f t="shared" si="1"/>
        <v>-</v>
      </c>
    </row>
    <row r="102" spans="1:20" ht="12.75">
      <c r="A102" s="36">
        <v>91</v>
      </c>
      <c r="B102" s="37">
        <f>Spisak!A92</f>
        <v>0</v>
      </c>
      <c r="C102" s="5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9"/>
      <c r="P102" s="40">
        <f>Spisak!N92</f>
        <v>0</v>
      </c>
      <c r="Q102" s="41">
        <f>Spisak!O92</f>
        <v>0</v>
      </c>
      <c r="R102" s="42">
        <f>Spisak!R92</f>
        <v>0</v>
      </c>
      <c r="S102" s="82">
        <f>Spisak!T92</f>
        <v>0</v>
      </c>
      <c r="T102" s="83" t="str">
        <f t="shared" si="1"/>
        <v>-</v>
      </c>
    </row>
    <row r="103" spans="1:20" ht="12.75">
      <c r="A103" s="36">
        <v>92</v>
      </c>
      <c r="B103" s="37">
        <f>Spisak!A93</f>
        <v>0</v>
      </c>
      <c r="C103" s="5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9"/>
      <c r="P103" s="40">
        <f>Spisak!N93</f>
        <v>0</v>
      </c>
      <c r="Q103" s="41">
        <f>Spisak!O93</f>
        <v>0</v>
      </c>
      <c r="R103" s="42">
        <f>Spisak!R93</f>
        <v>0</v>
      </c>
      <c r="S103" s="82">
        <f>Spisak!T93</f>
        <v>0</v>
      </c>
      <c r="T103" s="83" t="str">
        <f t="shared" si="1"/>
        <v>-</v>
      </c>
    </row>
    <row r="104" spans="1:20" ht="12.75">
      <c r="A104" s="36">
        <v>93</v>
      </c>
      <c r="B104" s="37">
        <f>Spisak!A94</f>
        <v>0</v>
      </c>
      <c r="C104" s="5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9"/>
      <c r="P104" s="40">
        <f>Spisak!N94</f>
        <v>0</v>
      </c>
      <c r="Q104" s="41">
        <f>Spisak!O94</f>
        <v>0</v>
      </c>
      <c r="R104" s="42">
        <f>Spisak!R94</f>
        <v>0</v>
      </c>
      <c r="S104" s="82">
        <f>Spisak!T94</f>
        <v>0</v>
      </c>
      <c r="T104" s="83" t="str">
        <f t="shared" si="1"/>
        <v>-</v>
      </c>
    </row>
    <row r="105" spans="1:20" ht="12.75">
      <c r="A105" s="36">
        <v>94</v>
      </c>
      <c r="B105" s="37">
        <f>Spisak!A95</f>
        <v>0</v>
      </c>
      <c r="C105" s="5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9"/>
      <c r="P105" s="40">
        <f>Spisak!N95</f>
        <v>0</v>
      </c>
      <c r="Q105" s="41">
        <f>Spisak!O95</f>
        <v>0</v>
      </c>
      <c r="R105" s="42">
        <f>Spisak!R95</f>
        <v>0</v>
      </c>
      <c r="S105" s="82">
        <f>Spisak!T95</f>
        <v>0</v>
      </c>
      <c r="T105" s="83" t="str">
        <f t="shared" si="1"/>
        <v>-</v>
      </c>
    </row>
    <row r="106" spans="1:20" ht="12.75">
      <c r="A106" s="36">
        <v>95</v>
      </c>
      <c r="B106" s="37">
        <f>Spisak!A96</f>
        <v>0</v>
      </c>
      <c r="C106" s="5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9"/>
      <c r="P106" s="40">
        <f>Spisak!N96</f>
        <v>0</v>
      </c>
      <c r="Q106" s="41">
        <f>Spisak!O96</f>
        <v>0</v>
      </c>
      <c r="R106" s="42">
        <f>Spisak!R96</f>
        <v>0</v>
      </c>
      <c r="S106" s="82">
        <f>Spisak!T96</f>
        <v>0</v>
      </c>
      <c r="T106" s="83" t="str">
        <f t="shared" si="1"/>
        <v>-</v>
      </c>
    </row>
    <row r="107" spans="1:20" ht="12.75">
      <c r="A107" s="36">
        <v>96</v>
      </c>
      <c r="B107" s="37">
        <f>Spisak!A97</f>
        <v>0</v>
      </c>
      <c r="C107" s="5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9"/>
      <c r="P107" s="40">
        <f>Spisak!N97</f>
        <v>0</v>
      </c>
      <c r="Q107" s="41">
        <f>Spisak!O97</f>
        <v>0</v>
      </c>
      <c r="R107" s="42">
        <f>Spisak!R97</f>
        <v>0</v>
      </c>
      <c r="S107" s="82">
        <f>Spisak!T97</f>
        <v>0</v>
      </c>
      <c r="T107" s="83" t="str">
        <f t="shared" si="1"/>
        <v>-</v>
      </c>
    </row>
    <row r="108" spans="1:20" ht="12.75">
      <c r="A108" s="36">
        <v>97</v>
      </c>
      <c r="B108" s="37">
        <f>Spisak!A98</f>
        <v>0</v>
      </c>
      <c r="C108" s="5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9"/>
      <c r="P108" s="40">
        <f>Spisak!N98</f>
        <v>0</v>
      </c>
      <c r="Q108" s="41">
        <f>Spisak!O98</f>
        <v>0</v>
      </c>
      <c r="R108" s="42">
        <f>Spisak!R98</f>
        <v>0</v>
      </c>
      <c r="S108" s="82">
        <f>Spisak!T98</f>
        <v>0</v>
      </c>
      <c r="T108" s="83" t="str">
        <f t="shared" si="1"/>
        <v>-</v>
      </c>
    </row>
    <row r="109" spans="1:20" ht="12.75">
      <c r="A109" s="36">
        <v>98</v>
      </c>
      <c r="B109" s="37">
        <f>Spisak!A99</f>
        <v>0</v>
      </c>
      <c r="C109" s="5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9"/>
      <c r="P109" s="40">
        <f>Spisak!N99</f>
        <v>0</v>
      </c>
      <c r="Q109" s="41">
        <f>Spisak!O99</f>
        <v>0</v>
      </c>
      <c r="R109" s="42">
        <f>Spisak!R99</f>
        <v>0</v>
      </c>
      <c r="S109" s="82">
        <f>Spisak!T99</f>
        <v>0</v>
      </c>
      <c r="T109" s="83" t="str">
        <f t="shared" si="1"/>
        <v>-</v>
      </c>
    </row>
    <row r="110" spans="1:20" ht="12.75">
      <c r="A110" s="36">
        <v>99</v>
      </c>
      <c r="B110" s="37">
        <f>Spisak!A100</f>
        <v>0</v>
      </c>
      <c r="C110" s="5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9"/>
      <c r="P110" s="40">
        <f>Spisak!N100</f>
        <v>0</v>
      </c>
      <c r="Q110" s="41">
        <f>Spisak!O100</f>
        <v>0</v>
      </c>
      <c r="R110" s="42">
        <f>Spisak!R100</f>
        <v>0</v>
      </c>
      <c r="S110" s="82">
        <f>Spisak!T100</f>
        <v>0</v>
      </c>
      <c r="T110" s="83" t="str">
        <f t="shared" si="1"/>
        <v>-</v>
      </c>
    </row>
    <row r="111" spans="1:20" ht="12.75">
      <c r="A111" s="36">
        <v>100</v>
      </c>
      <c r="B111" s="37">
        <f>Spisak!A101</f>
        <v>0</v>
      </c>
      <c r="C111" s="5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9"/>
      <c r="P111" s="40">
        <f>Spisak!N101</f>
        <v>0</v>
      </c>
      <c r="Q111" s="41">
        <f>Spisak!O101</f>
        <v>0</v>
      </c>
      <c r="R111" s="42">
        <f>Spisak!R101</f>
        <v>0</v>
      </c>
      <c r="S111" s="82">
        <f>Spisak!T101</f>
        <v>0</v>
      </c>
      <c r="T111" s="83" t="str">
        <f t="shared" si="1"/>
        <v>-</v>
      </c>
    </row>
    <row r="112" spans="1:20" ht="12.75">
      <c r="A112" s="36">
        <v>101</v>
      </c>
      <c r="B112" s="37">
        <f>Spisak!A102</f>
        <v>0</v>
      </c>
      <c r="C112" s="5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9"/>
      <c r="P112" s="40">
        <f>Spisak!N102</f>
        <v>0</v>
      </c>
      <c r="Q112" s="41">
        <f>Spisak!O102</f>
        <v>0</v>
      </c>
      <c r="R112" s="42">
        <f>Spisak!R102</f>
        <v>0</v>
      </c>
      <c r="S112" s="82">
        <f>Spisak!T102</f>
        <v>0</v>
      </c>
      <c r="T112" s="83" t="str">
        <f t="shared" si="1"/>
        <v>-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43</v>
      </c>
      <c r="T114" s="25"/>
    </row>
    <row r="115" spans="18:20" ht="12.75">
      <c r="R115" s="5"/>
      <c r="S115" s="7" t="s">
        <v>67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181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3" t="s">
        <v>24</v>
      </c>
      <c r="B5" s="143"/>
      <c r="C5" s="47" t="s">
        <v>182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3" t="s">
        <v>25</v>
      </c>
      <c r="B7" s="143"/>
      <c r="C7" s="47" t="s">
        <v>183</v>
      </c>
      <c r="D7" s="28"/>
      <c r="E7" s="28"/>
      <c r="F7" s="28"/>
      <c r="G7" s="28"/>
      <c r="H7" s="49" t="s">
        <v>184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0" t="s">
        <v>27</v>
      </c>
      <c r="B9" s="134" t="s">
        <v>28</v>
      </c>
      <c r="C9" s="134" t="s">
        <v>29</v>
      </c>
      <c r="D9" s="144" t="s">
        <v>42</v>
      </c>
      <c r="E9" s="145"/>
      <c r="F9" s="134" t="s">
        <v>31</v>
      </c>
      <c r="G9" s="134" t="s">
        <v>32</v>
      </c>
      <c r="H9" s="135"/>
    </row>
    <row r="10" spans="1:8" s="46" customFormat="1" ht="0.75" customHeight="1">
      <c r="A10" s="141"/>
      <c r="B10" s="133"/>
      <c r="C10" s="133"/>
      <c r="D10" s="146"/>
      <c r="E10" s="147"/>
      <c r="F10" s="133"/>
      <c r="G10" s="133"/>
      <c r="H10" s="136"/>
    </row>
    <row r="11" spans="1:8" s="46" customFormat="1" ht="39" customHeight="1" thickBot="1">
      <c r="A11" s="142"/>
      <c r="B11" s="137"/>
      <c r="C11" s="137"/>
      <c r="D11" s="45" t="s">
        <v>41</v>
      </c>
      <c r="E11" s="45" t="s">
        <v>96</v>
      </c>
      <c r="F11" s="137"/>
      <c r="G11" s="137"/>
      <c r="H11" s="138"/>
    </row>
    <row r="12" spans="1:8" s="60" customFormat="1" ht="16.5" customHeight="1">
      <c r="A12" s="54">
        <v>1</v>
      </c>
      <c r="B12" s="55" t="str">
        <f>Spisak!A2</f>
        <v>4/17</v>
      </c>
      <c r="C12" s="56" t="str">
        <f>Spisak!D2</f>
        <v>Dejan Peković</v>
      </c>
      <c r="D12" s="57">
        <f>Spisak!Q2</f>
        <v>48.5</v>
      </c>
      <c r="E12" s="58">
        <f>Spisak!N2</f>
        <v>30</v>
      </c>
      <c r="F12" s="58">
        <f>Spisak!R2</f>
        <v>30</v>
      </c>
      <c r="G12" s="81" t="str">
        <f>Spisak!T2</f>
        <v>C</v>
      </c>
      <c r="H12" s="59" t="str">
        <f>IF(G12=0,"-",VLOOKUP(G12,Tocjene,2,TRUE))</f>
        <v>(dobar)</v>
      </c>
    </row>
    <row r="13" spans="1:8" s="60" customFormat="1" ht="16.5" customHeight="1">
      <c r="A13" s="54">
        <v>2</v>
      </c>
      <c r="B13" s="55" t="str">
        <f>Spisak!A3</f>
        <v>5/17</v>
      </c>
      <c r="C13" s="56" t="str">
        <f>Spisak!D3</f>
        <v>Jasna Suljević</v>
      </c>
      <c r="D13" s="57">
        <f>Spisak!Q3</f>
        <v>50</v>
      </c>
      <c r="E13" s="58">
        <f>Spisak!N3</f>
        <v>36</v>
      </c>
      <c r="F13" s="58">
        <f>Spisak!R3</f>
        <v>36</v>
      </c>
      <c r="G13" s="81" t="str">
        <f>Spisak!T3</f>
        <v>B</v>
      </c>
      <c r="H13" s="59" t="str">
        <f aca="true" t="shared" si="0" ref="H13:H76">IF(G13=0,"-",VLOOKUP(G13,Tocjene,2,TRUE))</f>
        <v>(vrlodobar)</v>
      </c>
    </row>
    <row r="14" spans="1:8" s="60" customFormat="1" ht="16.5" customHeight="1">
      <c r="A14" s="54">
        <v>3</v>
      </c>
      <c r="B14" s="55" t="str">
        <f>Spisak!A4</f>
        <v>6/17</v>
      </c>
      <c r="C14" s="56" t="str">
        <f>Spisak!D4</f>
        <v>Luka Petrović</v>
      </c>
      <c r="D14" s="57">
        <f>Spisak!Q4</f>
        <v>49</v>
      </c>
      <c r="E14" s="58">
        <f>Spisak!N4</f>
        <v>25</v>
      </c>
      <c r="F14" s="58">
        <f>Spisak!R4</f>
        <v>25</v>
      </c>
      <c r="G14" s="81" t="str">
        <f>Spisak!T4</f>
        <v>C</v>
      </c>
      <c r="H14" s="59" t="str">
        <f t="shared" si="0"/>
        <v>(dobar)</v>
      </c>
    </row>
    <row r="15" spans="1:8" s="60" customFormat="1" ht="16.5" customHeight="1">
      <c r="A15" s="54">
        <v>4</v>
      </c>
      <c r="B15" s="55" t="str">
        <f>Spisak!A5</f>
        <v>7/17</v>
      </c>
      <c r="C15" s="56" t="str">
        <f>Spisak!D5</f>
        <v>Danilo Damjanović</v>
      </c>
      <c r="D15" s="57">
        <f>Spisak!Q5</f>
        <v>49</v>
      </c>
      <c r="E15" s="58">
        <f>Spisak!N5</f>
        <v>31</v>
      </c>
      <c r="F15" s="58">
        <f>Spisak!R5</f>
        <v>31</v>
      </c>
      <c r="G15" s="81" t="str">
        <f>Spisak!T5</f>
        <v>B</v>
      </c>
      <c r="H15" s="59" t="str">
        <f t="shared" si="0"/>
        <v>(vrlodobar)</v>
      </c>
    </row>
    <row r="16" spans="1:8" s="60" customFormat="1" ht="16.5" customHeight="1">
      <c r="A16" s="54">
        <v>5</v>
      </c>
      <c r="B16" s="55" t="str">
        <f>Spisak!A6</f>
        <v>8/17</v>
      </c>
      <c r="C16" s="56" t="str">
        <f>Spisak!D6</f>
        <v>Dunja Vuković</v>
      </c>
      <c r="D16" s="57">
        <f>Spisak!Q6</f>
        <v>39.5</v>
      </c>
      <c r="E16" s="58">
        <f>Spisak!N6</f>
        <v>10</v>
      </c>
      <c r="F16" s="58">
        <f>Spisak!R6</f>
        <v>10</v>
      </c>
      <c r="G16" s="81" t="str">
        <f>Spisak!T6</f>
        <v>F</v>
      </c>
      <c r="H16" s="59" t="str">
        <f t="shared" si="0"/>
        <v>(nedovoljan)</v>
      </c>
    </row>
    <row r="17" spans="1:8" s="60" customFormat="1" ht="16.5" customHeight="1">
      <c r="A17" s="54">
        <v>6</v>
      </c>
      <c r="B17" s="55" t="str">
        <f>Spisak!A7</f>
        <v>9/17</v>
      </c>
      <c r="C17" s="56" t="str">
        <f>Spisak!D7</f>
        <v>Katarina Kovačević</v>
      </c>
      <c r="D17" s="57">
        <f>Spisak!Q7</f>
        <v>35</v>
      </c>
      <c r="E17" s="58">
        <f>Spisak!N7</f>
        <v>17</v>
      </c>
      <c r="F17" s="58">
        <f>Spisak!R7</f>
        <v>17</v>
      </c>
      <c r="G17" s="81" t="str">
        <f>Spisak!T7</f>
        <v>E</v>
      </c>
      <c r="H17" s="59" t="str">
        <f t="shared" si="0"/>
        <v>(dovoljan)</v>
      </c>
    </row>
    <row r="18" spans="1:8" s="60" customFormat="1" ht="16.5" customHeight="1">
      <c r="A18" s="54">
        <v>7</v>
      </c>
      <c r="B18" s="55" t="str">
        <f>Spisak!A8</f>
        <v>10/17</v>
      </c>
      <c r="C18" s="56" t="str">
        <f>Spisak!D8</f>
        <v>Miljana Mladenović</v>
      </c>
      <c r="D18" s="57">
        <f>Spisak!Q8</f>
        <v>40</v>
      </c>
      <c r="E18" s="58">
        <f>Spisak!N8</f>
        <v>20</v>
      </c>
      <c r="F18" s="58">
        <f>Spisak!R8</f>
        <v>20</v>
      </c>
      <c r="G18" s="81" t="str">
        <f>Spisak!T8</f>
        <v>D</v>
      </c>
      <c r="H18" s="59" t="str">
        <f t="shared" si="0"/>
        <v>(zadovoljava)</v>
      </c>
    </row>
    <row r="19" spans="1:8" s="60" customFormat="1" ht="16.5" customHeight="1">
      <c r="A19" s="54">
        <v>8</v>
      </c>
      <c r="B19" s="55" t="str">
        <f>Spisak!A9</f>
        <v>11/17</v>
      </c>
      <c r="C19" s="56" t="str">
        <f>Spisak!D9</f>
        <v>Mićo Čvorović</v>
      </c>
      <c r="D19" s="57">
        <f>Spisak!Q9</f>
        <v>8</v>
      </c>
      <c r="E19" s="58">
        <f>Spisak!N9</f>
        <v>15</v>
      </c>
      <c r="F19" s="58">
        <f>Spisak!R9</f>
        <v>15</v>
      </c>
      <c r="G19" s="81" t="str">
        <f>Spisak!T9</f>
        <v>F</v>
      </c>
      <c r="H19" s="59" t="str">
        <f t="shared" si="0"/>
        <v>(nedovoljan)</v>
      </c>
    </row>
    <row r="20" spans="1:8" s="60" customFormat="1" ht="16.5" customHeight="1">
      <c r="A20" s="54">
        <v>9</v>
      </c>
      <c r="B20" s="55" t="str">
        <f>Spisak!A10</f>
        <v>12/17</v>
      </c>
      <c r="C20" s="56" t="str">
        <f>Spisak!D10</f>
        <v>Ana Glavanović</v>
      </c>
      <c r="D20" s="57">
        <f>Spisak!Q10</f>
        <v>45.5</v>
      </c>
      <c r="E20" s="58">
        <f>Spisak!N10</f>
        <v>18</v>
      </c>
      <c r="F20" s="58">
        <f>Spisak!R10</f>
        <v>18</v>
      </c>
      <c r="G20" s="81" t="str">
        <f>Spisak!T10</f>
        <v>D</v>
      </c>
      <c r="H20" s="59" t="str">
        <f t="shared" si="0"/>
        <v>(zadovoljava)</v>
      </c>
    </row>
    <row r="21" spans="1:8" s="60" customFormat="1" ht="16.5" customHeight="1">
      <c r="A21" s="54">
        <v>10</v>
      </c>
      <c r="B21" s="55" t="str">
        <f>Spisak!A11</f>
        <v>13/17</v>
      </c>
      <c r="C21" s="56" t="str">
        <f>Spisak!D11</f>
        <v>Bojana Milonjić</v>
      </c>
      <c r="D21" s="57">
        <f>Spisak!Q11</f>
        <v>28.5</v>
      </c>
      <c r="E21" s="58">
        <f>Spisak!N11</f>
        <v>22</v>
      </c>
      <c r="F21" s="58">
        <f>Spisak!R11</f>
        <v>22</v>
      </c>
      <c r="G21" s="81" t="str">
        <f>Spisak!T11</f>
        <v>E</v>
      </c>
      <c r="H21" s="59" t="str">
        <f t="shared" si="0"/>
        <v>(dovoljan)</v>
      </c>
    </row>
    <row r="22" spans="1:8" s="60" customFormat="1" ht="16.5" customHeight="1">
      <c r="A22" s="54">
        <v>11</v>
      </c>
      <c r="B22" s="55" t="str">
        <f>Spisak!A12</f>
        <v>14/17</v>
      </c>
      <c r="C22" s="56" t="str">
        <f>Spisak!D12</f>
        <v>Jovan Šćekić</v>
      </c>
      <c r="D22" s="57">
        <f>Spisak!Q12</f>
        <v>51.5</v>
      </c>
      <c r="E22" s="58">
        <f>Spisak!N12</f>
        <v>20</v>
      </c>
      <c r="F22" s="58">
        <f>Spisak!R12</f>
        <v>20</v>
      </c>
      <c r="G22" s="81" t="str">
        <f>Spisak!T12</f>
        <v>C</v>
      </c>
      <c r="H22" s="59" t="str">
        <f t="shared" si="0"/>
        <v>(dobar)</v>
      </c>
    </row>
    <row r="23" spans="1:8" s="60" customFormat="1" ht="16.5" customHeight="1">
      <c r="A23" s="54">
        <v>12</v>
      </c>
      <c r="B23" s="55" t="str">
        <f>Spisak!A13</f>
        <v>15/17</v>
      </c>
      <c r="C23" s="56" t="str">
        <f>Spisak!D13</f>
        <v>Aleksandra Manojlović</v>
      </c>
      <c r="D23" s="57">
        <f>Spisak!Q13</f>
        <v>43</v>
      </c>
      <c r="E23" s="58">
        <f>Spisak!N13</f>
        <v>17</v>
      </c>
      <c r="F23" s="58">
        <f>Spisak!R13</f>
        <v>17</v>
      </c>
      <c r="G23" s="81" t="str">
        <f>Spisak!T13</f>
        <v>D</v>
      </c>
      <c r="H23" s="59" t="str">
        <f t="shared" si="0"/>
        <v>(zadovoljava)</v>
      </c>
    </row>
    <row r="24" spans="1:8" s="60" customFormat="1" ht="16.5" customHeight="1">
      <c r="A24" s="54">
        <v>13</v>
      </c>
      <c r="B24" s="55" t="str">
        <f>Spisak!A14</f>
        <v>16/17</v>
      </c>
      <c r="C24" s="56" t="str">
        <f>Spisak!D14</f>
        <v>Emina Ramonić</v>
      </c>
      <c r="D24" s="57">
        <f>Spisak!Q14</f>
        <v>48.5</v>
      </c>
      <c r="E24" s="58">
        <f>Spisak!N14</f>
        <v>20</v>
      </c>
      <c r="F24" s="58">
        <f>Spisak!R14</f>
        <v>20</v>
      </c>
      <c r="G24" s="81" t="str">
        <f>Spisak!T14</f>
        <v>D</v>
      </c>
      <c r="H24" s="59" t="str">
        <f t="shared" si="0"/>
        <v>(zadovoljava)</v>
      </c>
    </row>
    <row r="25" spans="1:8" s="60" customFormat="1" ht="16.5" customHeight="1">
      <c r="A25" s="54">
        <v>14</v>
      </c>
      <c r="B25" s="55" t="str">
        <f>Spisak!A15</f>
        <v>17/17</v>
      </c>
      <c r="C25" s="56" t="str">
        <f>Spisak!D15</f>
        <v>Matija Mićinović</v>
      </c>
      <c r="D25" s="57">
        <f>Spisak!Q15</f>
        <v>39.5</v>
      </c>
      <c r="E25" s="58">
        <f>Spisak!N15</f>
        <v>20</v>
      </c>
      <c r="F25" s="58">
        <f>Spisak!R15</f>
        <v>20</v>
      </c>
      <c r="G25" s="81" t="str">
        <f>Spisak!T15</f>
        <v>E</v>
      </c>
      <c r="H25" s="59" t="str">
        <f t="shared" si="0"/>
        <v>(dovoljan)</v>
      </c>
    </row>
    <row r="26" spans="1:8" s="60" customFormat="1" ht="16.5" customHeight="1">
      <c r="A26" s="54">
        <v>15</v>
      </c>
      <c r="B26" s="55" t="str">
        <f>Spisak!A16</f>
        <v>21/17</v>
      </c>
      <c r="C26" s="56" t="str">
        <f>Spisak!D16</f>
        <v>Nikola Nišavić</v>
      </c>
      <c r="D26" s="57">
        <f>Spisak!Q16</f>
        <v>52</v>
      </c>
      <c r="E26" s="58">
        <f>Spisak!N16</f>
        <v>21</v>
      </c>
      <c r="F26" s="58">
        <f>Spisak!R16</f>
        <v>21</v>
      </c>
      <c r="G26" s="81" t="str">
        <f>Spisak!T16</f>
        <v>C</v>
      </c>
      <c r="H26" s="59" t="str">
        <f t="shared" si="0"/>
        <v>(dobar)</v>
      </c>
    </row>
    <row r="27" spans="1:8" s="60" customFormat="1" ht="16.5" customHeight="1">
      <c r="A27" s="54">
        <v>16</v>
      </c>
      <c r="B27" s="55" t="str">
        <f>Spisak!A17</f>
        <v>22/17</v>
      </c>
      <c r="C27" s="56" t="str">
        <f>Spisak!D17</f>
        <v>Milić Bakić</v>
      </c>
      <c r="D27" s="57">
        <f>Spisak!Q17</f>
        <v>56</v>
      </c>
      <c r="E27" s="58">
        <f>Spisak!N17</f>
        <v>27</v>
      </c>
      <c r="F27" s="58">
        <f>Spisak!R17</f>
        <v>27</v>
      </c>
      <c r="G27" s="81" t="str">
        <f>Spisak!T17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23/17</v>
      </c>
      <c r="C28" s="56" t="str">
        <f>Spisak!D18</f>
        <v>Mićo Kontić</v>
      </c>
      <c r="D28" s="57">
        <f>Spisak!Q18</f>
        <v>59</v>
      </c>
      <c r="E28" s="58">
        <f>Spisak!N18</f>
        <v>38</v>
      </c>
      <c r="F28" s="58">
        <f>Spisak!R18</f>
        <v>38</v>
      </c>
      <c r="G28" s="81" t="str">
        <f>Spisak!T18</f>
        <v>A</v>
      </c>
      <c r="H28" s="59" t="str">
        <f t="shared" si="0"/>
        <v>(odličan)</v>
      </c>
    </row>
    <row r="29" spans="1:8" s="60" customFormat="1" ht="16.5" customHeight="1">
      <c r="A29" s="54">
        <v>18</v>
      </c>
      <c r="B29" s="55" t="str">
        <f>Spisak!A19</f>
        <v>24/17</v>
      </c>
      <c r="C29" s="56" t="str">
        <f>Spisak!D19</f>
        <v>Stanka Kenjić</v>
      </c>
      <c r="D29" s="57">
        <f>Spisak!Q19</f>
        <v>41</v>
      </c>
      <c r="E29" s="58">
        <f>Spisak!N19</f>
        <v>18</v>
      </c>
      <c r="F29" s="58">
        <f>Spisak!R19</f>
        <v>18</v>
      </c>
      <c r="G29" s="81" t="str">
        <f>Spisak!T19</f>
        <v>E</v>
      </c>
      <c r="H29" s="59" t="str">
        <f t="shared" si="0"/>
        <v>(dovoljan)</v>
      </c>
    </row>
    <row r="30" spans="1:8" s="60" customFormat="1" ht="16.5" customHeight="1">
      <c r="A30" s="54">
        <v>19</v>
      </c>
      <c r="B30" s="55" t="str">
        <f>Spisak!A20</f>
        <v>27/17</v>
      </c>
      <c r="C30" s="56" t="str">
        <f>Spisak!D20</f>
        <v>Milena Asanović</v>
      </c>
      <c r="D30" s="57">
        <f>Spisak!Q20</f>
        <v>43.5</v>
      </c>
      <c r="E30" s="58">
        <f>Spisak!N20</f>
        <v>26</v>
      </c>
      <c r="F30" s="58">
        <f>Spisak!R20</f>
        <v>26</v>
      </c>
      <c r="G30" s="81" t="str">
        <f>Spisak!T20</f>
        <v>D</v>
      </c>
      <c r="H30" s="59" t="str">
        <f t="shared" si="0"/>
        <v>(zadovoljava)</v>
      </c>
    </row>
    <row r="31" spans="1:8" s="60" customFormat="1" ht="16.5" customHeight="1">
      <c r="A31" s="54">
        <v>20</v>
      </c>
      <c r="B31" s="55" t="str">
        <f>Spisak!A21</f>
        <v>28/17</v>
      </c>
      <c r="C31" s="56" t="str">
        <f>Spisak!D21</f>
        <v>Lazar Jovićević</v>
      </c>
      <c r="D31" s="57">
        <f>Spisak!Q21</f>
        <v>28</v>
      </c>
      <c r="E31" s="58">
        <f>Spisak!N21</f>
        <v>11</v>
      </c>
      <c r="F31" s="58">
        <f>Spisak!R21</f>
        <v>11</v>
      </c>
      <c r="G31" s="81" t="str">
        <f>Spisak!T21</f>
        <v>F</v>
      </c>
      <c r="H31" s="59" t="str">
        <f t="shared" si="0"/>
        <v>(nedovoljan)</v>
      </c>
    </row>
    <row r="32" spans="1:8" s="60" customFormat="1" ht="16.5" customHeight="1">
      <c r="A32" s="54">
        <v>21</v>
      </c>
      <c r="B32" s="55" t="str">
        <f>Spisak!A22</f>
        <v>29/17</v>
      </c>
      <c r="C32" s="56" t="str">
        <f>Spisak!D22</f>
        <v>Marko Zajović</v>
      </c>
      <c r="D32" s="57">
        <f>Spisak!Q22</f>
        <v>43</v>
      </c>
      <c r="E32" s="58">
        <f>Spisak!N22</f>
        <v>0</v>
      </c>
      <c r="F32" s="58">
        <f>Spisak!R22</f>
        <v>0</v>
      </c>
      <c r="G32" s="81" t="str">
        <f>Spisak!T22</f>
        <v>F</v>
      </c>
      <c r="H32" s="59" t="str">
        <f t="shared" si="0"/>
        <v>(nedovoljan)</v>
      </c>
    </row>
    <row r="33" spans="1:8" s="60" customFormat="1" ht="16.5" customHeight="1">
      <c r="A33" s="54">
        <v>22</v>
      </c>
      <c r="B33" s="55" t="str">
        <f>Spisak!A23</f>
        <v>30/17</v>
      </c>
      <c r="C33" s="56" t="str">
        <f>Spisak!D23</f>
        <v>Nikola Dubljević</v>
      </c>
      <c r="D33" s="57">
        <f>Spisak!Q23</f>
        <v>47</v>
      </c>
      <c r="E33" s="58">
        <f>Spisak!N23</f>
        <v>0</v>
      </c>
      <c r="F33" s="58">
        <f>Spisak!R23</f>
        <v>0</v>
      </c>
      <c r="G33" s="81" t="str">
        <f>Spisak!T23</f>
        <v>F</v>
      </c>
      <c r="H33" s="59" t="str">
        <f t="shared" si="0"/>
        <v>(nedovoljan)</v>
      </c>
    </row>
    <row r="34" spans="1:8" s="60" customFormat="1" ht="16.5" customHeight="1">
      <c r="A34" s="54">
        <v>23</v>
      </c>
      <c r="B34" s="55" t="str">
        <f>Spisak!A24</f>
        <v>31/17</v>
      </c>
      <c r="C34" s="56" t="str">
        <f>Spisak!D24</f>
        <v>Žarko Delibašić</v>
      </c>
      <c r="D34" s="57">
        <f>Spisak!Q24</f>
        <v>49</v>
      </c>
      <c r="E34" s="58">
        <f>Spisak!N24</f>
        <v>32</v>
      </c>
      <c r="F34" s="58">
        <f>Spisak!R24</f>
        <v>32</v>
      </c>
      <c r="G34" s="81" t="str">
        <f>Spisak!T24</f>
        <v>B</v>
      </c>
      <c r="H34" s="59" t="str">
        <f t="shared" si="0"/>
        <v>(vrlodobar)</v>
      </c>
    </row>
    <row r="35" spans="1:8" s="60" customFormat="1" ht="16.5" customHeight="1">
      <c r="A35" s="54">
        <v>24</v>
      </c>
      <c r="B35" s="55" t="str">
        <f>Spisak!A25</f>
        <v>32/17</v>
      </c>
      <c r="C35" s="56" t="str">
        <f>Spisak!D25</f>
        <v>Rade Kalinić</v>
      </c>
      <c r="D35" s="57">
        <f>Spisak!Q25</f>
        <v>44</v>
      </c>
      <c r="E35" s="58">
        <f>Spisak!N25</f>
        <v>0</v>
      </c>
      <c r="F35" s="58">
        <f>Spisak!R25</f>
        <v>0</v>
      </c>
      <c r="G35" s="81" t="str">
        <f>Spisak!T25</f>
        <v>F</v>
      </c>
      <c r="H35" s="59" t="str">
        <f t="shared" si="0"/>
        <v>(nedovoljan)</v>
      </c>
    </row>
    <row r="36" spans="1:8" s="60" customFormat="1" ht="16.5" customHeight="1">
      <c r="A36" s="54">
        <v>25</v>
      </c>
      <c r="B36" s="55" t="str">
        <f>Spisak!A26</f>
        <v>34/17</v>
      </c>
      <c r="C36" s="56" t="str">
        <f>Spisak!D26</f>
        <v>Luka Glušica</v>
      </c>
      <c r="D36" s="57">
        <f>Spisak!Q26</f>
        <v>10.5</v>
      </c>
      <c r="E36" s="58">
        <f>Spisak!N26</f>
        <v>3</v>
      </c>
      <c r="F36" s="58">
        <f>Spisak!R26</f>
        <v>3</v>
      </c>
      <c r="G36" s="81" t="str">
        <f>Spisak!T26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35/17</v>
      </c>
      <c r="C37" s="56" t="str">
        <f>Spisak!D27</f>
        <v>Nataša Stevović</v>
      </c>
      <c r="D37" s="57">
        <f>Spisak!Q27</f>
        <v>41.5</v>
      </c>
      <c r="E37" s="58">
        <f>Spisak!N27</f>
        <v>16</v>
      </c>
      <c r="F37" s="58">
        <f>Spisak!R27</f>
        <v>16</v>
      </c>
      <c r="G37" s="81" t="str">
        <f>Spisak!T27</f>
        <v>E</v>
      </c>
      <c r="H37" s="59" t="str">
        <f t="shared" si="0"/>
        <v>(dovoljan)</v>
      </c>
    </row>
    <row r="38" spans="1:8" s="60" customFormat="1" ht="16.5" customHeight="1">
      <c r="A38" s="54">
        <v>27</v>
      </c>
      <c r="B38" s="55" t="str">
        <f>Spisak!A28</f>
        <v>36/17</v>
      </c>
      <c r="C38" s="56" t="str">
        <f>Spisak!D28</f>
        <v>Miloš Abramović</v>
      </c>
      <c r="D38" s="57">
        <f>Spisak!Q28</f>
        <v>41.5</v>
      </c>
      <c r="E38" s="58">
        <f>Spisak!N28</f>
        <v>18</v>
      </c>
      <c r="F38" s="58">
        <f>Spisak!R28</f>
        <v>18</v>
      </c>
      <c r="G38" s="81" t="str">
        <f>Spisak!T28</f>
        <v>E</v>
      </c>
      <c r="H38" s="59" t="str">
        <f t="shared" si="0"/>
        <v>(dovoljan)</v>
      </c>
    </row>
    <row r="39" spans="1:8" s="60" customFormat="1" ht="16.5" customHeight="1">
      <c r="A39" s="54">
        <v>28</v>
      </c>
      <c r="B39" s="55" t="str">
        <f>Spisak!A29</f>
        <v>37/17</v>
      </c>
      <c r="C39" s="56" t="str">
        <f>Spisak!D29</f>
        <v>Mihailo Minić</v>
      </c>
      <c r="D39" s="57">
        <f>Spisak!Q29</f>
        <v>47</v>
      </c>
      <c r="E39" s="58">
        <f>Spisak!N29</f>
        <v>31</v>
      </c>
      <c r="F39" s="58">
        <f>Spisak!R29</f>
        <v>31</v>
      </c>
      <c r="G39" s="81" t="str">
        <f>Spisak!T29</f>
        <v>C</v>
      </c>
      <c r="H39" s="59" t="str">
        <f t="shared" si="0"/>
        <v>(dobar)</v>
      </c>
    </row>
    <row r="40" spans="1:8" s="60" customFormat="1" ht="16.5" customHeight="1">
      <c r="A40" s="54">
        <v>29</v>
      </c>
      <c r="B40" s="55" t="str">
        <f>Spisak!A30</f>
        <v>40/17</v>
      </c>
      <c r="C40" s="56" t="str">
        <f>Spisak!D30</f>
        <v>Ivana Mićković</v>
      </c>
      <c r="D40" s="57">
        <f>Spisak!Q30</f>
        <v>58.5</v>
      </c>
      <c r="E40" s="58">
        <f>Spisak!N30</f>
        <v>30</v>
      </c>
      <c r="F40" s="58">
        <f>Spisak!R30</f>
        <v>30</v>
      </c>
      <c r="G40" s="81" t="str">
        <f>Spisak!T30</f>
        <v>B</v>
      </c>
      <c r="H40" s="59" t="str">
        <f t="shared" si="0"/>
        <v>(vrlodobar)</v>
      </c>
    </row>
    <row r="41" spans="1:8" s="60" customFormat="1" ht="16.5" customHeight="1">
      <c r="A41" s="54">
        <v>30</v>
      </c>
      <c r="B41" s="55" t="str">
        <f>Spisak!A31</f>
        <v>41/17</v>
      </c>
      <c r="C41" s="56" t="str">
        <f>Spisak!D31</f>
        <v>Jovana Ružić</v>
      </c>
      <c r="D41" s="57">
        <f>Spisak!Q31</f>
        <v>33</v>
      </c>
      <c r="E41" s="58">
        <f>Spisak!N31</f>
        <v>14</v>
      </c>
      <c r="F41" s="58">
        <f>Spisak!R31</f>
        <v>14</v>
      </c>
      <c r="G41" s="81" t="str">
        <f>Spisak!T31</f>
        <v>F</v>
      </c>
      <c r="H41" s="59" t="str">
        <f t="shared" si="0"/>
        <v>(nedovoljan)</v>
      </c>
    </row>
    <row r="42" spans="1:8" s="60" customFormat="1" ht="16.5" customHeight="1">
      <c r="A42" s="54">
        <v>31</v>
      </c>
      <c r="B42" s="55" t="str">
        <f>Spisak!A32</f>
        <v>42/17</v>
      </c>
      <c r="C42" s="56" t="str">
        <f>Spisak!D32</f>
        <v>Maja Rašković</v>
      </c>
      <c r="D42" s="57">
        <f>Spisak!Q32</f>
        <v>56.5</v>
      </c>
      <c r="E42" s="58">
        <f>Spisak!N32</f>
        <v>32</v>
      </c>
      <c r="F42" s="58">
        <f>Spisak!R32</f>
        <v>32</v>
      </c>
      <c r="G42" s="81" t="str">
        <f>Spisak!T32</f>
        <v>B</v>
      </c>
      <c r="H42" s="59" t="str">
        <f t="shared" si="0"/>
        <v>(vrlodobar)</v>
      </c>
    </row>
    <row r="43" spans="1:8" s="60" customFormat="1" ht="16.5" customHeight="1">
      <c r="A43" s="54">
        <v>32</v>
      </c>
      <c r="B43" s="55" t="str">
        <f>Spisak!A33</f>
        <v>43/17</v>
      </c>
      <c r="C43" s="56" t="str">
        <f>Spisak!D33</f>
        <v>Ajla Ciriković</v>
      </c>
      <c r="D43" s="57">
        <f>Spisak!Q33</f>
        <v>46.5</v>
      </c>
      <c r="E43" s="58">
        <f>Spisak!N33</f>
        <v>25</v>
      </c>
      <c r="F43" s="58">
        <f>Spisak!R33</f>
        <v>25</v>
      </c>
      <c r="G43" s="81" t="str">
        <f>Spisak!T33</f>
        <v>C</v>
      </c>
      <c r="H43" s="59" t="str">
        <f t="shared" si="0"/>
        <v>(dobar)</v>
      </c>
    </row>
    <row r="44" spans="1:8" s="60" customFormat="1" ht="16.5" customHeight="1">
      <c r="A44" s="54">
        <v>33</v>
      </c>
      <c r="B44" s="55" t="str">
        <f>Spisak!A34</f>
        <v>48/17</v>
      </c>
      <c r="C44" s="56" t="str">
        <f>Spisak!D34</f>
        <v>Luka Tomović</v>
      </c>
      <c r="D44" s="57">
        <f>Spisak!Q34</f>
        <v>49</v>
      </c>
      <c r="E44" s="58">
        <f>Spisak!N34</f>
        <v>38</v>
      </c>
      <c r="F44" s="58">
        <f>Spisak!R34</f>
        <v>38</v>
      </c>
      <c r="G44" s="81" t="str">
        <f>Spisak!T34</f>
        <v>B</v>
      </c>
      <c r="H44" s="59" t="str">
        <f t="shared" si="0"/>
        <v>(vrlodobar)</v>
      </c>
    </row>
    <row r="45" spans="1:8" s="60" customFormat="1" ht="16.5" customHeight="1">
      <c r="A45" s="54">
        <v>34</v>
      </c>
      <c r="B45" s="55" t="str">
        <f>Spisak!A35</f>
        <v>49/17</v>
      </c>
      <c r="C45" s="56" t="str">
        <f>Spisak!D35</f>
        <v>Aleksa Ilić</v>
      </c>
      <c r="D45" s="57">
        <f>Spisak!Q35</f>
        <v>40</v>
      </c>
      <c r="E45" s="58">
        <f>Spisak!N35</f>
        <v>20</v>
      </c>
      <c r="F45" s="58">
        <f>Spisak!R35</f>
        <v>20</v>
      </c>
      <c r="G45" s="81" t="str">
        <f>Spisak!T35</f>
        <v>D</v>
      </c>
      <c r="H45" s="59" t="str">
        <f t="shared" si="0"/>
        <v>(zadovoljava)</v>
      </c>
    </row>
    <row r="46" spans="1:8" s="60" customFormat="1" ht="16.5" customHeight="1">
      <c r="A46" s="54">
        <v>35</v>
      </c>
      <c r="B46" s="55" t="str">
        <f>Spisak!A36</f>
        <v>16/16</v>
      </c>
      <c r="C46" s="56" t="str">
        <f>Spisak!D36</f>
        <v>Enes Redžematović</v>
      </c>
      <c r="D46" s="57">
        <f>Spisak!Q36</f>
        <v>41.5</v>
      </c>
      <c r="E46" s="58">
        <f>Spisak!N36</f>
        <v>2</v>
      </c>
      <c r="F46" s="58">
        <f>Spisak!R36</f>
        <v>2</v>
      </c>
      <c r="G46" s="81" t="str">
        <f>Spisak!T36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>
        <f>Spisak!A37</f>
        <v>0</v>
      </c>
      <c r="C47" s="56" t="str">
        <f>Spisak!D37</f>
        <v> </v>
      </c>
      <c r="D47" s="57">
        <f>Spisak!Q37</f>
        <v>0</v>
      </c>
      <c r="E47" s="58">
        <f>Spisak!N37</f>
        <v>0</v>
      </c>
      <c r="F47" s="58">
        <f>Spisak!R37</f>
        <v>0</v>
      </c>
      <c r="G47" s="81">
        <f>Spisak!T37</f>
        <v>0</v>
      </c>
      <c r="H47" s="59" t="str">
        <f t="shared" si="0"/>
        <v>-</v>
      </c>
    </row>
    <row r="48" spans="1:8" ht="12.75">
      <c r="A48" s="54">
        <v>37</v>
      </c>
      <c r="B48" s="55">
        <f>Spisak!A38</f>
        <v>0</v>
      </c>
      <c r="C48" s="56">
        <f>Spisak!D38</f>
        <v>0</v>
      </c>
      <c r="D48" s="57">
        <f>Spisak!Q38</f>
        <v>0</v>
      </c>
      <c r="E48" s="58">
        <f>Spisak!N38</f>
        <v>0</v>
      </c>
      <c r="F48" s="58">
        <f>Spisak!R38</f>
        <v>0</v>
      </c>
      <c r="G48" s="81">
        <f>Spisak!T38</f>
        <v>0</v>
      </c>
      <c r="H48" s="59" t="str">
        <f t="shared" si="0"/>
        <v>-</v>
      </c>
    </row>
    <row r="49" spans="1:8" ht="12.75">
      <c r="A49" s="54">
        <v>38</v>
      </c>
      <c r="B49" s="55">
        <f>Spisak!A39</f>
        <v>0</v>
      </c>
      <c r="C49" s="56">
        <f>Spisak!D39</f>
        <v>0</v>
      </c>
      <c r="D49" s="57">
        <f>Spisak!Q39</f>
        <v>0</v>
      </c>
      <c r="E49" s="58">
        <f>Spisak!N39</f>
        <v>0</v>
      </c>
      <c r="F49" s="58">
        <f>Spisak!R39</f>
        <v>0</v>
      </c>
      <c r="G49" s="81">
        <f>Spisak!T39</f>
        <v>0</v>
      </c>
      <c r="H49" s="59" t="str">
        <f t="shared" si="0"/>
        <v>-</v>
      </c>
    </row>
    <row r="50" spans="1:8" ht="12.75">
      <c r="A50" s="54">
        <v>39</v>
      </c>
      <c r="B50" s="55">
        <f>Spisak!A40</f>
        <v>0</v>
      </c>
      <c r="C50" s="56">
        <f>Spisak!D40</f>
        <v>0</v>
      </c>
      <c r="D50" s="57">
        <f>Spisak!Q40</f>
        <v>0</v>
      </c>
      <c r="E50" s="58">
        <f>Spisak!N40</f>
        <v>0</v>
      </c>
      <c r="F50" s="58">
        <f>Spisak!R40</f>
        <v>0</v>
      </c>
      <c r="G50" s="81">
        <f>Spisak!T40</f>
        <v>0</v>
      </c>
      <c r="H50" s="59" t="str">
        <f t="shared" si="0"/>
        <v>-</v>
      </c>
    </row>
    <row r="51" spans="1:8" ht="12.75">
      <c r="A51" s="54">
        <v>40</v>
      </c>
      <c r="B51" s="55">
        <f>Spisak!A41</f>
        <v>0</v>
      </c>
      <c r="C51" s="56">
        <f>Spisak!D41</f>
        <v>0</v>
      </c>
      <c r="D51" s="57">
        <f>Spisak!Q41</f>
        <v>0</v>
      </c>
      <c r="E51" s="58">
        <f>Spisak!N41</f>
        <v>0</v>
      </c>
      <c r="F51" s="58">
        <f>Spisak!R41</f>
        <v>0</v>
      </c>
      <c r="G51" s="81">
        <f>Spisak!T41</f>
        <v>0</v>
      </c>
      <c r="H51" s="59" t="str">
        <f t="shared" si="0"/>
        <v>-</v>
      </c>
    </row>
    <row r="52" spans="1:8" ht="12.75">
      <c r="A52" s="54">
        <v>41</v>
      </c>
      <c r="B52" s="55">
        <f>Spisak!A42</f>
        <v>0</v>
      </c>
      <c r="C52" s="56">
        <f>Spisak!D42</f>
        <v>0</v>
      </c>
      <c r="D52" s="57">
        <f>Spisak!Q42</f>
        <v>0</v>
      </c>
      <c r="E52" s="58">
        <f>Spisak!N42</f>
        <v>0</v>
      </c>
      <c r="F52" s="58">
        <f>Spisak!R42</f>
        <v>0</v>
      </c>
      <c r="G52" s="81">
        <f>Spisak!T42</f>
        <v>0</v>
      </c>
      <c r="H52" s="59" t="str">
        <f t="shared" si="0"/>
        <v>-</v>
      </c>
    </row>
    <row r="53" spans="1:8" ht="12.75">
      <c r="A53" s="54">
        <v>42</v>
      </c>
      <c r="B53" s="55">
        <f>Spisak!A43</f>
        <v>0</v>
      </c>
      <c r="C53" s="56">
        <f>Spisak!D43</f>
        <v>0</v>
      </c>
      <c r="D53" s="57">
        <f>Spisak!Q43</f>
        <v>0</v>
      </c>
      <c r="E53" s="58">
        <f>Spisak!N43</f>
        <v>0</v>
      </c>
      <c r="F53" s="58">
        <f>Spisak!R43</f>
        <v>0</v>
      </c>
      <c r="G53" s="81">
        <f>Spisak!T43</f>
        <v>0</v>
      </c>
      <c r="H53" s="59" t="str">
        <f t="shared" si="0"/>
        <v>-</v>
      </c>
    </row>
    <row r="54" spans="1:8" ht="12.75">
      <c r="A54" s="54">
        <v>43</v>
      </c>
      <c r="B54" s="55">
        <f>Spisak!A44</f>
        <v>0</v>
      </c>
      <c r="C54" s="56">
        <f>Spisak!D44</f>
        <v>0</v>
      </c>
      <c r="D54" s="57">
        <f>Spisak!Q44</f>
        <v>0</v>
      </c>
      <c r="E54" s="58">
        <f>Spisak!N44</f>
        <v>0</v>
      </c>
      <c r="F54" s="58">
        <f>Spisak!R44</f>
        <v>0</v>
      </c>
      <c r="G54" s="81">
        <f>Spisak!T44</f>
        <v>0</v>
      </c>
      <c r="H54" s="59" t="str">
        <f t="shared" si="0"/>
        <v>-</v>
      </c>
    </row>
    <row r="55" spans="1:8" ht="12.75">
      <c r="A55" s="54">
        <v>44</v>
      </c>
      <c r="B55" s="55">
        <f>Spisak!A45</f>
        <v>0</v>
      </c>
      <c r="C55" s="56">
        <f>Spisak!D45</f>
        <v>0</v>
      </c>
      <c r="D55" s="57">
        <f>Spisak!Q45</f>
        <v>0</v>
      </c>
      <c r="E55" s="58">
        <f>Spisak!N45</f>
        <v>0</v>
      </c>
      <c r="F55" s="58">
        <f>Spisak!R45</f>
        <v>0</v>
      </c>
      <c r="G55" s="81">
        <f>Spisak!T45</f>
        <v>0</v>
      </c>
      <c r="H55" s="59" t="str">
        <f t="shared" si="0"/>
        <v>-</v>
      </c>
    </row>
    <row r="56" spans="1:8" ht="12.75">
      <c r="A56" s="54">
        <v>45</v>
      </c>
      <c r="B56" s="55">
        <f>Spisak!A46</f>
        <v>0</v>
      </c>
      <c r="C56" s="56">
        <f>Spisak!D46</f>
        <v>0</v>
      </c>
      <c r="D56" s="57">
        <f>Spisak!Q46</f>
        <v>0</v>
      </c>
      <c r="E56" s="58">
        <f>Spisak!N46</f>
        <v>0</v>
      </c>
      <c r="F56" s="58">
        <f>Spisak!R46</f>
        <v>0</v>
      </c>
      <c r="G56" s="81">
        <f>Spisak!T46</f>
        <v>0</v>
      </c>
      <c r="H56" s="59" t="str">
        <f t="shared" si="0"/>
        <v>-</v>
      </c>
    </row>
    <row r="57" spans="1:8" ht="12.75">
      <c r="A57" s="54">
        <v>46</v>
      </c>
      <c r="B57" s="55">
        <f>Spisak!A47</f>
        <v>0</v>
      </c>
      <c r="C57" s="56">
        <f>Spisak!D47</f>
        <v>0</v>
      </c>
      <c r="D57" s="57">
        <f>Spisak!Q47</f>
        <v>0</v>
      </c>
      <c r="E57" s="58">
        <f>Spisak!N47</f>
        <v>0</v>
      </c>
      <c r="F57" s="58">
        <f>Spisak!R47</f>
        <v>0</v>
      </c>
      <c r="G57" s="81">
        <f>Spisak!T47</f>
        <v>0</v>
      </c>
      <c r="H57" s="59" t="str">
        <f t="shared" si="0"/>
        <v>-</v>
      </c>
    </row>
    <row r="58" spans="1:8" ht="12.75">
      <c r="A58" s="54">
        <v>47</v>
      </c>
      <c r="B58" s="55">
        <f>Spisak!A48</f>
        <v>0</v>
      </c>
      <c r="C58" s="56">
        <f>Spisak!D48</f>
        <v>0</v>
      </c>
      <c r="D58" s="57">
        <f>Spisak!Q48</f>
        <v>0</v>
      </c>
      <c r="E58" s="58">
        <f>Spisak!N48</f>
        <v>0</v>
      </c>
      <c r="F58" s="58">
        <f>Spisak!R48</f>
        <v>0</v>
      </c>
      <c r="G58" s="81">
        <f>Spisak!T48</f>
        <v>0</v>
      </c>
      <c r="H58" s="59" t="str">
        <f t="shared" si="0"/>
        <v>-</v>
      </c>
    </row>
    <row r="59" spans="1:8" ht="12.75">
      <c r="A59" s="54">
        <v>48</v>
      </c>
      <c r="B59" s="55">
        <f>Spisak!A49</f>
        <v>0</v>
      </c>
      <c r="C59" s="56">
        <f>Spisak!D49</f>
        <v>0</v>
      </c>
      <c r="D59" s="57">
        <f>Spisak!Q49</f>
        <v>0</v>
      </c>
      <c r="E59" s="58">
        <f>Spisak!N49</f>
        <v>0</v>
      </c>
      <c r="F59" s="58">
        <f>Spisak!R49</f>
        <v>0</v>
      </c>
      <c r="G59" s="81">
        <f>Spisak!T49</f>
        <v>0</v>
      </c>
      <c r="H59" s="59" t="str">
        <f t="shared" si="0"/>
        <v>-</v>
      </c>
    </row>
    <row r="60" spans="1:8" ht="12.75">
      <c r="A60" s="54">
        <v>49</v>
      </c>
      <c r="B60" s="55">
        <f>Spisak!A50</f>
        <v>0</v>
      </c>
      <c r="C60" s="56">
        <f>Spisak!D50</f>
        <v>0</v>
      </c>
      <c r="D60" s="57">
        <f>Spisak!Q50</f>
        <v>0</v>
      </c>
      <c r="E60" s="58">
        <f>Spisak!N50</f>
        <v>0</v>
      </c>
      <c r="F60" s="58">
        <f>Spisak!R50</f>
        <v>0</v>
      </c>
      <c r="G60" s="81">
        <f>Spisak!T50</f>
        <v>0</v>
      </c>
      <c r="H60" s="59" t="str">
        <f t="shared" si="0"/>
        <v>-</v>
      </c>
    </row>
    <row r="61" spans="1:8" ht="12.75">
      <c r="A61" s="54">
        <v>50</v>
      </c>
      <c r="B61" s="55">
        <f>Spisak!A51</f>
        <v>0</v>
      </c>
      <c r="C61" s="56">
        <f>Spisak!D51</f>
        <v>0</v>
      </c>
      <c r="D61" s="57">
        <f>Spisak!Q51</f>
        <v>0</v>
      </c>
      <c r="E61" s="58">
        <f>Spisak!N51</f>
        <v>0</v>
      </c>
      <c r="F61" s="58">
        <f>Spisak!R51</f>
        <v>0</v>
      </c>
      <c r="G61" s="81">
        <f>Spisak!T51</f>
        <v>0</v>
      </c>
      <c r="H61" s="59" t="str">
        <f t="shared" si="0"/>
        <v>-</v>
      </c>
    </row>
    <row r="62" spans="1:8" ht="12.75">
      <c r="A62" s="54">
        <v>51</v>
      </c>
      <c r="B62" s="55">
        <f>Spisak!A52</f>
        <v>0</v>
      </c>
      <c r="C62" s="56">
        <f>Spisak!D52</f>
        <v>0</v>
      </c>
      <c r="D62" s="57">
        <f>Spisak!Q52</f>
        <v>0</v>
      </c>
      <c r="E62" s="58">
        <f>Spisak!N52</f>
        <v>0</v>
      </c>
      <c r="F62" s="58">
        <f>Spisak!R52</f>
        <v>0</v>
      </c>
      <c r="G62" s="81">
        <f>Spisak!T52</f>
        <v>0</v>
      </c>
      <c r="H62" s="59" t="str">
        <f t="shared" si="0"/>
        <v>-</v>
      </c>
    </row>
    <row r="63" spans="1:8" ht="12.75">
      <c r="A63" s="54">
        <v>52</v>
      </c>
      <c r="B63" s="55">
        <f>Spisak!A53</f>
        <v>0</v>
      </c>
      <c r="C63" s="56">
        <f>Spisak!D53</f>
        <v>0</v>
      </c>
      <c r="D63" s="57">
        <f>Spisak!Q53</f>
        <v>0</v>
      </c>
      <c r="E63" s="58">
        <f>Spisak!N53</f>
        <v>0</v>
      </c>
      <c r="F63" s="58">
        <f>Spisak!R53</f>
        <v>0</v>
      </c>
      <c r="G63" s="81">
        <f>Spisak!T53</f>
        <v>0</v>
      </c>
      <c r="H63" s="59" t="str">
        <f t="shared" si="0"/>
        <v>-</v>
      </c>
    </row>
    <row r="64" spans="1:8" ht="12.75">
      <c r="A64" s="54">
        <v>53</v>
      </c>
      <c r="B64" s="55">
        <f>Spisak!A54</f>
        <v>0</v>
      </c>
      <c r="C64" s="56">
        <f>Spisak!D54</f>
        <v>0</v>
      </c>
      <c r="D64" s="57">
        <f>Spisak!Q54</f>
        <v>0</v>
      </c>
      <c r="E64" s="58">
        <f>Spisak!N54</f>
        <v>0</v>
      </c>
      <c r="F64" s="58">
        <f>Spisak!R54</f>
        <v>0</v>
      </c>
      <c r="G64" s="81">
        <f>Spisak!T54</f>
        <v>0</v>
      </c>
      <c r="H64" s="59" t="str">
        <f t="shared" si="0"/>
        <v>-</v>
      </c>
    </row>
    <row r="65" spans="1:8" ht="12.75">
      <c r="A65" s="54">
        <v>54</v>
      </c>
      <c r="B65" s="55">
        <f>Spisak!A55</f>
        <v>0</v>
      </c>
      <c r="C65" s="56">
        <f>Spisak!D55</f>
        <v>0</v>
      </c>
      <c r="D65" s="57">
        <f>Spisak!Q55</f>
        <v>0</v>
      </c>
      <c r="E65" s="58">
        <f>Spisak!N55</f>
        <v>0</v>
      </c>
      <c r="F65" s="58">
        <f>Spisak!R55</f>
        <v>0</v>
      </c>
      <c r="G65" s="81">
        <f>Spisak!T55</f>
        <v>0</v>
      </c>
      <c r="H65" s="59" t="str">
        <f t="shared" si="0"/>
        <v>-</v>
      </c>
    </row>
    <row r="66" spans="1:8" ht="12.75">
      <c r="A66" s="54">
        <v>55</v>
      </c>
      <c r="B66" s="55">
        <f>Spisak!A56</f>
        <v>0</v>
      </c>
      <c r="C66" s="56">
        <f>Spisak!D56</f>
        <v>0</v>
      </c>
      <c r="D66" s="57">
        <f>Spisak!Q56</f>
        <v>0</v>
      </c>
      <c r="E66" s="58">
        <f>Spisak!N56</f>
        <v>0</v>
      </c>
      <c r="F66" s="58">
        <f>Spisak!R56</f>
        <v>0</v>
      </c>
      <c r="G66" s="81">
        <f>Spisak!T56</f>
        <v>0</v>
      </c>
      <c r="H66" s="59" t="str">
        <f t="shared" si="0"/>
        <v>-</v>
      </c>
    </row>
    <row r="67" spans="1:8" ht="12.75">
      <c r="A67" s="54">
        <v>56</v>
      </c>
      <c r="B67" s="55">
        <f>Spisak!A57</f>
        <v>0</v>
      </c>
      <c r="C67" s="56">
        <f>Spisak!D57</f>
        <v>0</v>
      </c>
      <c r="D67" s="57">
        <f>Spisak!Q57</f>
        <v>0</v>
      </c>
      <c r="E67" s="58">
        <f>Spisak!N57</f>
        <v>0</v>
      </c>
      <c r="F67" s="58">
        <f>Spisak!R57</f>
        <v>0</v>
      </c>
      <c r="G67" s="81">
        <f>Spisak!T57</f>
        <v>0</v>
      </c>
      <c r="H67" s="59" t="str">
        <f t="shared" si="0"/>
        <v>-</v>
      </c>
    </row>
    <row r="68" spans="1:8" ht="12.75">
      <c r="A68" s="54">
        <v>57</v>
      </c>
      <c r="B68" s="55">
        <f>Spisak!A58</f>
        <v>0</v>
      </c>
      <c r="C68" s="56">
        <f>Spisak!D58</f>
        <v>0</v>
      </c>
      <c r="D68" s="57">
        <f>Spisak!Q58</f>
        <v>0</v>
      </c>
      <c r="E68" s="58">
        <f>Spisak!N58</f>
        <v>0</v>
      </c>
      <c r="F68" s="58">
        <f>Spisak!R58</f>
        <v>0</v>
      </c>
      <c r="G68" s="81">
        <f>Spisak!T58</f>
        <v>0</v>
      </c>
      <c r="H68" s="59" t="str">
        <f t="shared" si="0"/>
        <v>-</v>
      </c>
    </row>
    <row r="69" spans="1:8" ht="12.75">
      <c r="A69" s="54">
        <v>58</v>
      </c>
      <c r="B69" s="55">
        <f>Spisak!A59</f>
        <v>0</v>
      </c>
      <c r="C69" s="56">
        <f>Spisak!D59</f>
        <v>0</v>
      </c>
      <c r="D69" s="57">
        <f>Spisak!Q59</f>
        <v>0</v>
      </c>
      <c r="E69" s="58">
        <f>Spisak!N59</f>
        <v>0</v>
      </c>
      <c r="F69" s="58">
        <f>Spisak!R59</f>
        <v>0</v>
      </c>
      <c r="G69" s="81">
        <f>Spisak!T59</f>
        <v>0</v>
      </c>
      <c r="H69" s="59" t="str">
        <f t="shared" si="0"/>
        <v>-</v>
      </c>
    </row>
    <row r="70" spans="1:8" ht="12.75">
      <c r="A70" s="54">
        <v>59</v>
      </c>
      <c r="B70" s="55">
        <f>Spisak!A60</f>
        <v>0</v>
      </c>
      <c r="C70" s="56">
        <f>Spisak!D60</f>
        <v>0</v>
      </c>
      <c r="D70" s="57">
        <f>Spisak!Q60</f>
        <v>0</v>
      </c>
      <c r="E70" s="58">
        <f>Spisak!N60</f>
        <v>0</v>
      </c>
      <c r="F70" s="58">
        <f>Spisak!R60</f>
        <v>0</v>
      </c>
      <c r="G70" s="81">
        <f>Spisak!T60</f>
        <v>0</v>
      </c>
      <c r="H70" s="59" t="str">
        <f t="shared" si="0"/>
        <v>-</v>
      </c>
    </row>
    <row r="71" spans="1:8" ht="12.75">
      <c r="A71" s="54">
        <v>60</v>
      </c>
      <c r="B71" s="55">
        <f>Spisak!A61</f>
        <v>0</v>
      </c>
      <c r="C71" s="56">
        <f>Spisak!D61</f>
        <v>0</v>
      </c>
      <c r="D71" s="57">
        <f>Spisak!Q61</f>
        <v>0</v>
      </c>
      <c r="E71" s="58">
        <f>Spisak!N61</f>
        <v>0</v>
      </c>
      <c r="F71" s="58">
        <f>Spisak!R61</f>
        <v>0</v>
      </c>
      <c r="G71" s="81">
        <f>Spisak!T61</f>
        <v>0</v>
      </c>
      <c r="H71" s="59" t="str">
        <f t="shared" si="0"/>
        <v>-</v>
      </c>
    </row>
    <row r="72" spans="1:8" ht="12.75">
      <c r="A72" s="54">
        <v>61</v>
      </c>
      <c r="B72" s="55">
        <f>Spisak!A62</f>
        <v>0</v>
      </c>
      <c r="C72" s="56">
        <f>Spisak!D62</f>
        <v>0</v>
      </c>
      <c r="D72" s="57">
        <f>Spisak!Q62</f>
        <v>0</v>
      </c>
      <c r="E72" s="58">
        <f>Spisak!N62</f>
        <v>0</v>
      </c>
      <c r="F72" s="58">
        <f>Spisak!R62</f>
        <v>0</v>
      </c>
      <c r="G72" s="81">
        <f>Spisak!T62</f>
        <v>0</v>
      </c>
      <c r="H72" s="59" t="str">
        <f t="shared" si="0"/>
        <v>-</v>
      </c>
    </row>
    <row r="73" spans="1:8" ht="12.75">
      <c r="A73" s="54">
        <v>62</v>
      </c>
      <c r="B73" s="55">
        <f>Spisak!A63</f>
        <v>0</v>
      </c>
      <c r="C73" s="56">
        <f>Spisak!D63</f>
        <v>0</v>
      </c>
      <c r="D73" s="57">
        <f>Spisak!Q63</f>
        <v>0</v>
      </c>
      <c r="E73" s="58">
        <f>Spisak!N63</f>
        <v>0</v>
      </c>
      <c r="F73" s="58">
        <f>Spisak!R63</f>
        <v>0</v>
      </c>
      <c r="G73" s="81">
        <f>Spisak!T63</f>
        <v>0</v>
      </c>
      <c r="H73" s="59" t="str">
        <f t="shared" si="0"/>
        <v>-</v>
      </c>
    </row>
    <row r="74" spans="1:8" ht="12.75">
      <c r="A74" s="54">
        <v>63</v>
      </c>
      <c r="B74" s="55">
        <f>Spisak!A64</f>
        <v>0</v>
      </c>
      <c r="C74" s="56">
        <f>Spisak!D64</f>
        <v>0</v>
      </c>
      <c r="D74" s="57">
        <f>Spisak!Q64</f>
        <v>0</v>
      </c>
      <c r="E74" s="58">
        <f>Spisak!N64</f>
        <v>0</v>
      </c>
      <c r="F74" s="58">
        <f>Spisak!R64</f>
        <v>0</v>
      </c>
      <c r="G74" s="81">
        <f>Spisak!T64</f>
        <v>0</v>
      </c>
      <c r="H74" s="59" t="str">
        <f t="shared" si="0"/>
        <v>-</v>
      </c>
    </row>
    <row r="75" spans="1:8" ht="12.75">
      <c r="A75" s="54">
        <v>64</v>
      </c>
      <c r="B75" s="55">
        <f>Spisak!A65</f>
        <v>0</v>
      </c>
      <c r="C75" s="56">
        <f>Spisak!D65</f>
        <v>0</v>
      </c>
      <c r="D75" s="57">
        <f>Spisak!Q65</f>
        <v>0</v>
      </c>
      <c r="E75" s="58">
        <f>Spisak!N65</f>
        <v>0</v>
      </c>
      <c r="F75" s="58">
        <f>Spisak!R65</f>
        <v>0</v>
      </c>
      <c r="G75" s="81">
        <f>Spisak!T65</f>
        <v>0</v>
      </c>
      <c r="H75" s="59" t="str">
        <f t="shared" si="0"/>
        <v>-</v>
      </c>
    </row>
    <row r="76" spans="1:8" ht="12.75">
      <c r="A76" s="54">
        <v>65</v>
      </c>
      <c r="B76" s="55">
        <f>Spisak!A66</f>
        <v>0</v>
      </c>
      <c r="C76" s="56">
        <f>Spisak!D66</f>
        <v>0</v>
      </c>
      <c r="D76" s="57">
        <f>Spisak!Q66</f>
        <v>0</v>
      </c>
      <c r="E76" s="58">
        <f>Spisak!N66</f>
        <v>0</v>
      </c>
      <c r="F76" s="58">
        <f>Spisak!R66</f>
        <v>0</v>
      </c>
      <c r="G76" s="81">
        <f>Spisak!T66</f>
        <v>0</v>
      </c>
      <c r="H76" s="59" t="str">
        <f t="shared" si="0"/>
        <v>-</v>
      </c>
    </row>
    <row r="77" spans="1:8" ht="12.75">
      <c r="A77" s="54">
        <v>66</v>
      </c>
      <c r="B77" s="55">
        <f>Spisak!A67</f>
        <v>0</v>
      </c>
      <c r="C77" s="56">
        <f>Spisak!D67</f>
        <v>0</v>
      </c>
      <c r="D77" s="57">
        <f>Spisak!Q67</f>
        <v>0</v>
      </c>
      <c r="E77" s="58">
        <f>Spisak!N67</f>
        <v>0</v>
      </c>
      <c r="F77" s="58">
        <f>Spisak!R67</f>
        <v>0</v>
      </c>
      <c r="G77" s="81">
        <f>Spisak!T67</f>
        <v>0</v>
      </c>
      <c r="H77" s="59" t="str">
        <f aca="true" t="shared" si="1" ref="H77:H112">IF(G77=0,"-",VLOOKUP(G77,Tocjene,2,TRUE))</f>
        <v>-</v>
      </c>
    </row>
    <row r="78" spans="1:8" ht="12.75">
      <c r="A78" s="54">
        <v>67</v>
      </c>
      <c r="B78" s="55">
        <f>Spisak!A68</f>
        <v>0</v>
      </c>
      <c r="C78" s="56">
        <f>Spisak!D68</f>
        <v>0</v>
      </c>
      <c r="D78" s="57">
        <f>Spisak!Q68</f>
        <v>0</v>
      </c>
      <c r="E78" s="58">
        <f>Spisak!N68</f>
        <v>0</v>
      </c>
      <c r="F78" s="58">
        <f>Spisak!R68</f>
        <v>0</v>
      </c>
      <c r="G78" s="81">
        <f>Spisak!T68</f>
        <v>0</v>
      </c>
      <c r="H78" s="59" t="str">
        <f t="shared" si="1"/>
        <v>-</v>
      </c>
    </row>
    <row r="79" spans="1:8" ht="12.75">
      <c r="A79" s="54">
        <v>68</v>
      </c>
      <c r="B79" s="55">
        <f>Spisak!A69</f>
        <v>0</v>
      </c>
      <c r="C79" s="56">
        <f>Spisak!D69</f>
        <v>0</v>
      </c>
      <c r="D79" s="57">
        <f>Spisak!Q69</f>
        <v>0</v>
      </c>
      <c r="E79" s="58">
        <f>Spisak!N69</f>
        <v>0</v>
      </c>
      <c r="F79" s="58">
        <f>Spisak!R69</f>
        <v>0</v>
      </c>
      <c r="G79" s="81">
        <f>Spisak!T69</f>
        <v>0</v>
      </c>
      <c r="H79" s="59" t="str">
        <f t="shared" si="1"/>
        <v>-</v>
      </c>
    </row>
    <row r="80" spans="1:8" ht="12.75">
      <c r="A80" s="54">
        <v>69</v>
      </c>
      <c r="B80" s="55">
        <f>Spisak!A70</f>
        <v>0</v>
      </c>
      <c r="C80" s="56">
        <f>Spisak!D70</f>
        <v>0</v>
      </c>
      <c r="D80" s="57">
        <f>Spisak!Q70</f>
        <v>0</v>
      </c>
      <c r="E80" s="58">
        <f>Spisak!N70</f>
        <v>0</v>
      </c>
      <c r="F80" s="58">
        <f>Spisak!R70</f>
        <v>0</v>
      </c>
      <c r="G80" s="81">
        <f>Spisak!T70</f>
        <v>0</v>
      </c>
      <c r="H80" s="59" t="str">
        <f t="shared" si="1"/>
        <v>-</v>
      </c>
    </row>
    <row r="81" spans="1:8" ht="12.75">
      <c r="A81" s="54">
        <v>70</v>
      </c>
      <c r="B81" s="55">
        <f>Spisak!A71</f>
        <v>0</v>
      </c>
      <c r="C81" s="56">
        <f>Spisak!D71</f>
        <v>0</v>
      </c>
      <c r="D81" s="57">
        <f>Spisak!Q71</f>
        <v>0</v>
      </c>
      <c r="E81" s="58">
        <f>Spisak!N71</f>
        <v>0</v>
      </c>
      <c r="F81" s="58">
        <f>Spisak!R71</f>
        <v>0</v>
      </c>
      <c r="G81" s="81">
        <f>Spisak!T71</f>
        <v>0</v>
      </c>
      <c r="H81" s="59" t="str">
        <f t="shared" si="1"/>
        <v>-</v>
      </c>
    </row>
    <row r="82" spans="1:8" ht="12.75">
      <c r="A82" s="54">
        <v>71</v>
      </c>
      <c r="B82" s="55">
        <f>Spisak!A72</f>
        <v>0</v>
      </c>
      <c r="C82" s="56">
        <f>Spisak!D72</f>
        <v>0</v>
      </c>
      <c r="D82" s="57">
        <f>Spisak!Q72</f>
        <v>0</v>
      </c>
      <c r="E82" s="58">
        <f>Spisak!N72</f>
        <v>0</v>
      </c>
      <c r="F82" s="58">
        <f>Spisak!R72</f>
        <v>0</v>
      </c>
      <c r="G82" s="81">
        <f>Spisak!T72</f>
        <v>0</v>
      </c>
      <c r="H82" s="59" t="str">
        <f t="shared" si="1"/>
        <v>-</v>
      </c>
    </row>
    <row r="83" spans="1:8" ht="12.75">
      <c r="A83" s="54">
        <v>72</v>
      </c>
      <c r="B83" s="55">
        <f>Spisak!A73</f>
        <v>0</v>
      </c>
      <c r="C83" s="56">
        <f>Spisak!D73</f>
        <v>0</v>
      </c>
      <c r="D83" s="57">
        <f>Spisak!Q73</f>
        <v>0</v>
      </c>
      <c r="E83" s="58">
        <f>Spisak!N73</f>
        <v>0</v>
      </c>
      <c r="F83" s="58">
        <f>Spisak!R73</f>
        <v>0</v>
      </c>
      <c r="G83" s="81">
        <f>Spisak!T73</f>
        <v>0</v>
      </c>
      <c r="H83" s="59" t="str">
        <f t="shared" si="1"/>
        <v>-</v>
      </c>
    </row>
    <row r="84" spans="1:8" ht="12.75">
      <c r="A84" s="54">
        <v>73</v>
      </c>
      <c r="B84" s="55">
        <f>Spisak!A74</f>
        <v>0</v>
      </c>
      <c r="C84" s="56">
        <f>Spisak!D74</f>
        <v>0</v>
      </c>
      <c r="D84" s="57">
        <f>Spisak!Q74</f>
        <v>0</v>
      </c>
      <c r="E84" s="58">
        <f>Spisak!N74</f>
        <v>0</v>
      </c>
      <c r="F84" s="58">
        <f>Spisak!R74</f>
        <v>0</v>
      </c>
      <c r="G84" s="81">
        <f>Spisak!T74</f>
        <v>0</v>
      </c>
      <c r="H84" s="59" t="str">
        <f t="shared" si="1"/>
        <v>-</v>
      </c>
    </row>
    <row r="85" spans="1:8" ht="12.75">
      <c r="A85" s="54">
        <v>74</v>
      </c>
      <c r="B85" s="55">
        <f>Spisak!A75</f>
        <v>0</v>
      </c>
      <c r="C85" s="56">
        <f>Spisak!D75</f>
        <v>0</v>
      </c>
      <c r="D85" s="57">
        <f>Spisak!Q75</f>
        <v>0</v>
      </c>
      <c r="E85" s="58">
        <f>Spisak!N75</f>
        <v>0</v>
      </c>
      <c r="F85" s="58">
        <f>Spisak!R75</f>
        <v>0</v>
      </c>
      <c r="G85" s="81">
        <f>Spisak!T75</f>
        <v>0</v>
      </c>
      <c r="H85" s="59" t="str">
        <f t="shared" si="1"/>
        <v>-</v>
      </c>
    </row>
    <row r="86" spans="1:8" ht="12.75">
      <c r="A86" s="54">
        <v>75</v>
      </c>
      <c r="B86" s="55">
        <f>Spisak!A76</f>
        <v>0</v>
      </c>
      <c r="C86" s="56">
        <f>Spisak!D76</f>
        <v>0</v>
      </c>
      <c r="D86" s="57">
        <f>Spisak!Q76</f>
        <v>0</v>
      </c>
      <c r="E86" s="58">
        <f>Spisak!N76</f>
        <v>0</v>
      </c>
      <c r="F86" s="58">
        <f>Spisak!R76</f>
        <v>0</v>
      </c>
      <c r="G86" s="81">
        <f>Spisak!T76</f>
        <v>0</v>
      </c>
      <c r="H86" s="59" t="str">
        <f t="shared" si="1"/>
        <v>-</v>
      </c>
    </row>
    <row r="87" spans="1:8" ht="12.75">
      <c r="A87" s="54">
        <v>76</v>
      </c>
      <c r="B87" s="55">
        <f>Spisak!A77</f>
        <v>0</v>
      </c>
      <c r="C87" s="56">
        <f>Spisak!D77</f>
        <v>0</v>
      </c>
      <c r="D87" s="57">
        <f>Spisak!Q77</f>
        <v>0</v>
      </c>
      <c r="E87" s="58">
        <f>Spisak!N77</f>
        <v>0</v>
      </c>
      <c r="F87" s="58">
        <f>Spisak!R77</f>
        <v>0</v>
      </c>
      <c r="G87" s="81">
        <f>Spisak!T77</f>
        <v>0</v>
      </c>
      <c r="H87" s="59" t="str">
        <f t="shared" si="1"/>
        <v>-</v>
      </c>
    </row>
    <row r="88" spans="1:8" ht="12.75">
      <c r="A88" s="54">
        <v>77</v>
      </c>
      <c r="B88" s="55">
        <f>Spisak!A78</f>
        <v>0</v>
      </c>
      <c r="C88" s="56">
        <f>Spisak!D78</f>
        <v>0</v>
      </c>
      <c r="D88" s="57">
        <f>Spisak!Q78</f>
        <v>0</v>
      </c>
      <c r="E88" s="58">
        <f>Spisak!N78</f>
        <v>0</v>
      </c>
      <c r="F88" s="58">
        <f>Spisak!R78</f>
        <v>0</v>
      </c>
      <c r="G88" s="81">
        <f>Spisak!T78</f>
        <v>0</v>
      </c>
      <c r="H88" s="59" t="str">
        <f t="shared" si="1"/>
        <v>-</v>
      </c>
    </row>
    <row r="89" spans="1:8" ht="12.75">
      <c r="A89" s="54">
        <v>78</v>
      </c>
      <c r="B89" s="55">
        <f>Spisak!A79</f>
        <v>0</v>
      </c>
      <c r="C89" s="56">
        <f>Spisak!D79</f>
        <v>0</v>
      </c>
      <c r="D89" s="57">
        <f>Spisak!Q79</f>
        <v>0</v>
      </c>
      <c r="E89" s="58">
        <f>Spisak!N79</f>
        <v>0</v>
      </c>
      <c r="F89" s="58">
        <f>Spisak!R79</f>
        <v>0</v>
      </c>
      <c r="G89" s="81">
        <f>Spisak!T79</f>
        <v>0</v>
      </c>
      <c r="H89" s="59" t="str">
        <f t="shared" si="1"/>
        <v>-</v>
      </c>
    </row>
    <row r="90" spans="1:8" ht="12.75">
      <c r="A90" s="54">
        <v>79</v>
      </c>
      <c r="B90" s="55">
        <f>Spisak!A80</f>
        <v>0</v>
      </c>
      <c r="C90" s="56">
        <f>Spisak!D80</f>
        <v>0</v>
      </c>
      <c r="D90" s="57">
        <f>Spisak!Q80</f>
        <v>0</v>
      </c>
      <c r="E90" s="58">
        <f>Spisak!N80</f>
        <v>0</v>
      </c>
      <c r="F90" s="58">
        <f>Spisak!R80</f>
        <v>0</v>
      </c>
      <c r="G90" s="81">
        <f>Spisak!T80</f>
        <v>0</v>
      </c>
      <c r="H90" s="59" t="str">
        <f t="shared" si="1"/>
        <v>-</v>
      </c>
    </row>
    <row r="91" spans="1:8" ht="12.75">
      <c r="A91" s="54">
        <v>80</v>
      </c>
      <c r="B91" s="55">
        <f>Spisak!A81</f>
        <v>0</v>
      </c>
      <c r="C91" s="56">
        <f>Spisak!D81</f>
        <v>0</v>
      </c>
      <c r="D91" s="57">
        <f>Spisak!Q81</f>
        <v>0</v>
      </c>
      <c r="E91" s="58">
        <f>Spisak!N81</f>
        <v>0</v>
      </c>
      <c r="F91" s="58">
        <f>Spisak!R81</f>
        <v>0</v>
      </c>
      <c r="G91" s="81">
        <f>Spisak!T81</f>
        <v>0</v>
      </c>
      <c r="H91" s="59" t="str">
        <f t="shared" si="1"/>
        <v>-</v>
      </c>
    </row>
    <row r="92" spans="1:8" ht="12.75">
      <c r="A92" s="54">
        <v>81</v>
      </c>
      <c r="B92" s="55">
        <f>Spisak!A82</f>
        <v>0</v>
      </c>
      <c r="C92" s="56">
        <f>Spisak!D82</f>
        <v>0</v>
      </c>
      <c r="D92" s="57">
        <f>Spisak!Q82</f>
        <v>0</v>
      </c>
      <c r="E92" s="58">
        <f>Spisak!N82</f>
        <v>0</v>
      </c>
      <c r="F92" s="58">
        <f>Spisak!R82</f>
        <v>0</v>
      </c>
      <c r="G92" s="81">
        <f>Spisak!T82</f>
        <v>0</v>
      </c>
      <c r="H92" s="59" t="str">
        <f t="shared" si="1"/>
        <v>-</v>
      </c>
    </row>
    <row r="93" spans="1:8" ht="12.75">
      <c r="A93" s="54">
        <v>82</v>
      </c>
      <c r="B93" s="55">
        <f>Spisak!A83</f>
        <v>0</v>
      </c>
      <c r="C93" s="56">
        <f>Spisak!D83</f>
        <v>0</v>
      </c>
      <c r="D93" s="57">
        <f>Spisak!Q83</f>
        <v>0</v>
      </c>
      <c r="E93" s="58">
        <f>Spisak!N83</f>
        <v>0</v>
      </c>
      <c r="F93" s="58">
        <f>Spisak!R83</f>
        <v>0</v>
      </c>
      <c r="G93" s="81">
        <f>Spisak!T83</f>
        <v>0</v>
      </c>
      <c r="H93" s="59" t="str">
        <f t="shared" si="1"/>
        <v>-</v>
      </c>
    </row>
    <row r="94" spans="1:8" ht="12.75">
      <c r="A94" s="54">
        <v>83</v>
      </c>
      <c r="B94" s="55">
        <f>Spisak!A84</f>
        <v>0</v>
      </c>
      <c r="C94" s="56">
        <f>Spisak!D84</f>
        <v>0</v>
      </c>
      <c r="D94" s="57">
        <f>Spisak!Q84</f>
        <v>0</v>
      </c>
      <c r="E94" s="58">
        <f>Spisak!N84</f>
        <v>0</v>
      </c>
      <c r="F94" s="58">
        <f>Spisak!R84</f>
        <v>0</v>
      </c>
      <c r="G94" s="81">
        <f>Spisak!T84</f>
        <v>0</v>
      </c>
      <c r="H94" s="59" t="str">
        <f t="shared" si="1"/>
        <v>-</v>
      </c>
    </row>
    <row r="95" spans="1:8" ht="12.75">
      <c r="A95" s="54">
        <v>84</v>
      </c>
      <c r="B95" s="55">
        <f>Spisak!A85</f>
        <v>0</v>
      </c>
      <c r="C95" s="56">
        <f>Spisak!D85</f>
        <v>0</v>
      </c>
      <c r="D95" s="57">
        <f>Spisak!Q85</f>
        <v>0</v>
      </c>
      <c r="E95" s="58">
        <f>Spisak!N85</f>
        <v>0</v>
      </c>
      <c r="F95" s="58">
        <f>Spisak!R85</f>
        <v>0</v>
      </c>
      <c r="G95" s="81">
        <f>Spisak!T85</f>
        <v>0</v>
      </c>
      <c r="H95" s="59" t="str">
        <f t="shared" si="1"/>
        <v>-</v>
      </c>
    </row>
    <row r="96" spans="1:8" ht="12.75">
      <c r="A96" s="54">
        <v>85</v>
      </c>
      <c r="B96" s="55">
        <f>Spisak!A86</f>
        <v>0</v>
      </c>
      <c r="C96" s="56">
        <f>Spisak!D86</f>
        <v>0</v>
      </c>
      <c r="D96" s="57">
        <f>Spisak!Q86</f>
        <v>0</v>
      </c>
      <c r="E96" s="58">
        <f>Spisak!N86</f>
        <v>0</v>
      </c>
      <c r="F96" s="58">
        <f>Spisak!R86</f>
        <v>0</v>
      </c>
      <c r="G96" s="81">
        <f>Spisak!T86</f>
        <v>0</v>
      </c>
      <c r="H96" s="59" t="str">
        <f t="shared" si="1"/>
        <v>-</v>
      </c>
    </row>
    <row r="97" spans="1:8" ht="12.75">
      <c r="A97" s="54">
        <v>86</v>
      </c>
      <c r="B97" s="55">
        <f>Spisak!A87</f>
        <v>0</v>
      </c>
      <c r="C97" s="56">
        <f>Spisak!D87</f>
        <v>0</v>
      </c>
      <c r="D97" s="57">
        <f>Spisak!Q87</f>
        <v>0</v>
      </c>
      <c r="E97" s="58">
        <f>Spisak!N87</f>
        <v>0</v>
      </c>
      <c r="F97" s="58">
        <f>Spisak!R87</f>
        <v>0</v>
      </c>
      <c r="G97" s="81">
        <f>Spisak!T87</f>
        <v>0</v>
      </c>
      <c r="H97" s="59" t="str">
        <f t="shared" si="1"/>
        <v>-</v>
      </c>
    </row>
    <row r="98" spans="1:8" ht="12.75">
      <c r="A98" s="54">
        <v>87</v>
      </c>
      <c r="B98" s="55">
        <f>Spisak!A88</f>
        <v>0</v>
      </c>
      <c r="C98" s="56">
        <f>Spisak!D88</f>
        <v>0</v>
      </c>
      <c r="D98" s="57">
        <f>Spisak!Q88</f>
        <v>0</v>
      </c>
      <c r="E98" s="58">
        <f>Spisak!N88</f>
        <v>0</v>
      </c>
      <c r="F98" s="58">
        <f>Spisak!R88</f>
        <v>0</v>
      </c>
      <c r="G98" s="81">
        <f>Spisak!T88</f>
        <v>0</v>
      </c>
      <c r="H98" s="59" t="str">
        <f t="shared" si="1"/>
        <v>-</v>
      </c>
    </row>
    <row r="99" spans="1:8" ht="12.75">
      <c r="A99" s="54">
        <v>88</v>
      </c>
      <c r="B99" s="55">
        <f>Spisak!A89</f>
        <v>0</v>
      </c>
      <c r="C99" s="56">
        <f>Spisak!D89</f>
        <v>0</v>
      </c>
      <c r="D99" s="57">
        <f>Spisak!Q89</f>
        <v>0</v>
      </c>
      <c r="E99" s="58">
        <f>Spisak!N89</f>
        <v>0</v>
      </c>
      <c r="F99" s="58">
        <f>Spisak!R89</f>
        <v>0</v>
      </c>
      <c r="G99" s="81">
        <f>Spisak!T89</f>
        <v>0</v>
      </c>
      <c r="H99" s="59" t="str">
        <f t="shared" si="1"/>
        <v>-</v>
      </c>
    </row>
    <row r="100" spans="1:8" ht="12.75">
      <c r="A100" s="54">
        <v>89</v>
      </c>
      <c r="B100" s="55">
        <f>Spisak!A90</f>
        <v>0</v>
      </c>
      <c r="C100" s="56">
        <f>Spisak!D90</f>
        <v>0</v>
      </c>
      <c r="D100" s="57">
        <f>Spisak!Q90</f>
        <v>0</v>
      </c>
      <c r="E100" s="58">
        <f>Spisak!N90</f>
        <v>0</v>
      </c>
      <c r="F100" s="58">
        <f>Spisak!R90</f>
        <v>0</v>
      </c>
      <c r="G100" s="81">
        <f>Spisak!T90</f>
        <v>0</v>
      </c>
      <c r="H100" s="59" t="str">
        <f t="shared" si="1"/>
        <v>-</v>
      </c>
    </row>
    <row r="101" spans="1:8" ht="12.75">
      <c r="A101" s="54">
        <v>90</v>
      </c>
      <c r="B101" s="55">
        <f>Spisak!A91</f>
        <v>0</v>
      </c>
      <c r="C101" s="56">
        <f>Spisak!D91</f>
        <v>0</v>
      </c>
      <c r="D101" s="57">
        <f>Spisak!Q91</f>
        <v>0</v>
      </c>
      <c r="E101" s="58">
        <f>Spisak!N91</f>
        <v>0</v>
      </c>
      <c r="F101" s="58">
        <f>Spisak!R91</f>
        <v>0</v>
      </c>
      <c r="G101" s="81">
        <f>Spisak!T91</f>
        <v>0</v>
      </c>
      <c r="H101" s="59" t="str">
        <f t="shared" si="1"/>
        <v>-</v>
      </c>
    </row>
    <row r="102" spans="1:8" ht="12.75">
      <c r="A102" s="54">
        <v>91</v>
      </c>
      <c r="B102" s="55">
        <f>Spisak!A92</f>
        <v>0</v>
      </c>
      <c r="C102" s="56">
        <f>Spisak!D92</f>
        <v>0</v>
      </c>
      <c r="D102" s="57">
        <f>Spisak!Q92</f>
        <v>0</v>
      </c>
      <c r="E102" s="58">
        <f>Spisak!N92</f>
        <v>0</v>
      </c>
      <c r="F102" s="58">
        <f>Spisak!R92</f>
        <v>0</v>
      </c>
      <c r="G102" s="81">
        <f>Spisak!T92</f>
        <v>0</v>
      </c>
      <c r="H102" s="59" t="str">
        <f t="shared" si="1"/>
        <v>-</v>
      </c>
    </row>
    <row r="103" spans="1:8" ht="12.75">
      <c r="A103" s="54">
        <v>92</v>
      </c>
      <c r="B103" s="55">
        <f>Spisak!A93</f>
        <v>0</v>
      </c>
      <c r="C103" s="56">
        <f>Spisak!D93</f>
        <v>0</v>
      </c>
      <c r="D103" s="57">
        <f>Spisak!Q93</f>
        <v>0</v>
      </c>
      <c r="E103" s="58">
        <f>Spisak!N93</f>
        <v>0</v>
      </c>
      <c r="F103" s="58">
        <f>Spisak!R93</f>
        <v>0</v>
      </c>
      <c r="G103" s="81">
        <f>Spisak!T93</f>
        <v>0</v>
      </c>
      <c r="H103" s="59" t="str">
        <f t="shared" si="1"/>
        <v>-</v>
      </c>
    </row>
    <row r="104" spans="1:8" ht="12.75">
      <c r="A104" s="54">
        <v>93</v>
      </c>
      <c r="B104" s="55">
        <f>Spisak!A94</f>
        <v>0</v>
      </c>
      <c r="C104" s="56">
        <f>Spisak!D94</f>
        <v>0</v>
      </c>
      <c r="D104" s="57">
        <f>Spisak!Q94</f>
        <v>0</v>
      </c>
      <c r="E104" s="58">
        <f>Spisak!N94</f>
        <v>0</v>
      </c>
      <c r="F104" s="58">
        <f>Spisak!R94</f>
        <v>0</v>
      </c>
      <c r="G104" s="81">
        <f>Spisak!T94</f>
        <v>0</v>
      </c>
      <c r="H104" s="59" t="str">
        <f t="shared" si="1"/>
        <v>-</v>
      </c>
    </row>
    <row r="105" spans="1:8" ht="12.75">
      <c r="A105" s="54">
        <v>94</v>
      </c>
      <c r="B105" s="55">
        <f>Spisak!A95</f>
        <v>0</v>
      </c>
      <c r="C105" s="56">
        <f>Spisak!D95</f>
        <v>0</v>
      </c>
      <c r="D105" s="57">
        <f>Spisak!Q95</f>
        <v>0</v>
      </c>
      <c r="E105" s="58">
        <f>Spisak!N95</f>
        <v>0</v>
      </c>
      <c r="F105" s="58">
        <f>Spisak!R95</f>
        <v>0</v>
      </c>
      <c r="G105" s="81">
        <f>Spisak!T95</f>
        <v>0</v>
      </c>
      <c r="H105" s="59" t="str">
        <f t="shared" si="1"/>
        <v>-</v>
      </c>
    </row>
    <row r="106" spans="1:8" ht="12.75">
      <c r="A106" s="54">
        <v>95</v>
      </c>
      <c r="B106" s="55">
        <f>Spisak!A96</f>
        <v>0</v>
      </c>
      <c r="C106" s="56">
        <f>Spisak!D96</f>
        <v>0</v>
      </c>
      <c r="D106" s="57">
        <f>Spisak!Q96</f>
        <v>0</v>
      </c>
      <c r="E106" s="58">
        <f>Spisak!N96</f>
        <v>0</v>
      </c>
      <c r="F106" s="58">
        <f>Spisak!R96</f>
        <v>0</v>
      </c>
      <c r="G106" s="81">
        <f>Spisak!T96</f>
        <v>0</v>
      </c>
      <c r="H106" s="59" t="str">
        <f t="shared" si="1"/>
        <v>-</v>
      </c>
    </row>
    <row r="107" spans="1:8" ht="12.75">
      <c r="A107" s="54">
        <v>96</v>
      </c>
      <c r="B107" s="55">
        <f>Spisak!A97</f>
        <v>0</v>
      </c>
      <c r="C107" s="56">
        <f>Spisak!D97</f>
        <v>0</v>
      </c>
      <c r="D107" s="57">
        <f>Spisak!Q97</f>
        <v>0</v>
      </c>
      <c r="E107" s="58">
        <f>Spisak!N97</f>
        <v>0</v>
      </c>
      <c r="F107" s="58">
        <f>Spisak!R97</f>
        <v>0</v>
      </c>
      <c r="G107" s="81">
        <f>Spisak!T97</f>
        <v>0</v>
      </c>
      <c r="H107" s="59" t="str">
        <f t="shared" si="1"/>
        <v>-</v>
      </c>
    </row>
    <row r="108" spans="1:8" ht="12.75">
      <c r="A108" s="54">
        <v>97</v>
      </c>
      <c r="B108" s="55">
        <f>Spisak!A98</f>
        <v>0</v>
      </c>
      <c r="C108" s="56">
        <f>Spisak!D98</f>
        <v>0</v>
      </c>
      <c r="D108" s="57">
        <f>Spisak!Q98</f>
        <v>0</v>
      </c>
      <c r="E108" s="58">
        <f>Spisak!N98</f>
        <v>0</v>
      </c>
      <c r="F108" s="58">
        <f>Spisak!R98</f>
        <v>0</v>
      </c>
      <c r="G108" s="81">
        <f>Spisak!T98</f>
        <v>0</v>
      </c>
      <c r="H108" s="59" t="str">
        <f t="shared" si="1"/>
        <v>-</v>
      </c>
    </row>
    <row r="109" spans="1:8" ht="12.75">
      <c r="A109" s="54">
        <v>98</v>
      </c>
      <c r="B109" s="55">
        <f>Spisak!A99</f>
        <v>0</v>
      </c>
      <c r="C109" s="56">
        <f>Spisak!D99</f>
        <v>0</v>
      </c>
      <c r="D109" s="57">
        <f>Spisak!Q99</f>
        <v>0</v>
      </c>
      <c r="E109" s="58">
        <f>Spisak!N99</f>
        <v>0</v>
      </c>
      <c r="F109" s="58">
        <f>Spisak!R99</f>
        <v>0</v>
      </c>
      <c r="G109" s="81">
        <f>Spisak!T99</f>
        <v>0</v>
      </c>
      <c r="H109" s="59" t="str">
        <f t="shared" si="1"/>
        <v>-</v>
      </c>
    </row>
    <row r="110" spans="1:8" ht="12.75">
      <c r="A110" s="54">
        <v>99</v>
      </c>
      <c r="B110" s="55">
        <f>Spisak!A100</f>
        <v>0</v>
      </c>
      <c r="C110" s="56">
        <f>Spisak!D100</f>
        <v>0</v>
      </c>
      <c r="D110" s="57">
        <f>Spisak!Q100</f>
        <v>0</v>
      </c>
      <c r="E110" s="58">
        <f>Spisak!N100</f>
        <v>0</v>
      </c>
      <c r="F110" s="58">
        <f>Spisak!R100</f>
        <v>0</v>
      </c>
      <c r="G110" s="81">
        <f>Spisak!T100</f>
        <v>0</v>
      </c>
      <c r="H110" s="59" t="str">
        <f t="shared" si="1"/>
        <v>-</v>
      </c>
    </row>
    <row r="111" spans="1:8" ht="12.75">
      <c r="A111" s="54">
        <v>100</v>
      </c>
      <c r="B111" s="55">
        <f>Spisak!A101</f>
        <v>0</v>
      </c>
      <c r="C111" s="56">
        <f>Spisak!D101</f>
        <v>0</v>
      </c>
      <c r="D111" s="57">
        <f>Spisak!Q101</f>
        <v>0</v>
      </c>
      <c r="E111" s="58">
        <f>Spisak!N101</f>
        <v>0</v>
      </c>
      <c r="F111" s="58">
        <f>Spisak!R101</f>
        <v>0</v>
      </c>
      <c r="G111" s="81">
        <f>Spisak!T101</f>
        <v>0</v>
      </c>
      <c r="H111" s="59" t="str">
        <f t="shared" si="1"/>
        <v>-</v>
      </c>
    </row>
    <row r="112" spans="1:8" ht="12.75">
      <c r="A112" s="54">
        <v>101</v>
      </c>
      <c r="B112" s="55">
        <f>Spisak!A102</f>
        <v>0</v>
      </c>
      <c r="C112" s="56">
        <f>Spisak!D102</f>
        <v>0</v>
      </c>
      <c r="D112" s="57">
        <f>Spisak!Q102</f>
        <v>0</v>
      </c>
      <c r="E112" s="58">
        <f>Spisak!N102</f>
        <v>0</v>
      </c>
      <c r="F112" s="58">
        <f>Spisak!R102</f>
        <v>0</v>
      </c>
      <c r="G112" s="81">
        <f>Spisak!T102</f>
        <v>0</v>
      </c>
      <c r="H112" s="59" t="str">
        <f t="shared" si="1"/>
        <v>-</v>
      </c>
    </row>
    <row r="115" spans="5:7" ht="12.75">
      <c r="E115" s="7"/>
      <c r="F115" s="7"/>
      <c r="G115" s="7" t="s">
        <v>44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68</v>
      </c>
      <c r="B1" t="s">
        <v>98</v>
      </c>
      <c r="C1" t="s">
        <v>99</v>
      </c>
      <c r="D1" t="s">
        <v>100</v>
      </c>
    </row>
    <row r="2" spans="1:4" ht="12.75">
      <c r="A2" t="s">
        <v>85</v>
      </c>
      <c r="B2" t="s">
        <v>98</v>
      </c>
      <c r="C2" t="s">
        <v>101</v>
      </c>
      <c r="D2" t="s">
        <v>102</v>
      </c>
    </row>
    <row r="3" spans="1:4" ht="12.75">
      <c r="A3" t="s">
        <v>69</v>
      </c>
      <c r="B3" t="s">
        <v>98</v>
      </c>
      <c r="C3" t="s">
        <v>103</v>
      </c>
      <c r="D3" t="s">
        <v>104</v>
      </c>
    </row>
    <row r="4" spans="1:4" ht="12.75">
      <c r="A4" t="s">
        <v>70</v>
      </c>
      <c r="B4" t="s">
        <v>98</v>
      </c>
      <c r="C4" t="s">
        <v>105</v>
      </c>
      <c r="D4" t="s">
        <v>106</v>
      </c>
    </row>
    <row r="5" spans="1:4" ht="12.75">
      <c r="A5" t="s">
        <v>107</v>
      </c>
      <c r="B5" t="s">
        <v>98</v>
      </c>
      <c r="C5" t="s">
        <v>108</v>
      </c>
      <c r="D5" t="s">
        <v>109</v>
      </c>
    </row>
    <row r="6" spans="1:4" ht="12.75">
      <c r="A6" t="s">
        <v>71</v>
      </c>
      <c r="B6" t="s">
        <v>98</v>
      </c>
      <c r="C6" t="s">
        <v>110</v>
      </c>
      <c r="D6" t="s">
        <v>111</v>
      </c>
    </row>
    <row r="7" spans="1:4" ht="12.75">
      <c r="A7" t="s">
        <v>90</v>
      </c>
      <c r="B7" t="s">
        <v>98</v>
      </c>
      <c r="C7" t="s">
        <v>112</v>
      </c>
      <c r="D7" t="s">
        <v>113</v>
      </c>
    </row>
    <row r="8" spans="1:4" ht="12.75">
      <c r="A8" t="s">
        <v>114</v>
      </c>
      <c r="B8" t="s">
        <v>98</v>
      </c>
      <c r="C8" t="s">
        <v>115</v>
      </c>
      <c r="D8" t="s">
        <v>116</v>
      </c>
    </row>
    <row r="9" spans="1:4" ht="12.75">
      <c r="A9" t="s">
        <v>91</v>
      </c>
      <c r="B9" t="s">
        <v>98</v>
      </c>
      <c r="C9" t="s">
        <v>117</v>
      </c>
      <c r="D9" t="s">
        <v>118</v>
      </c>
    </row>
    <row r="10" spans="1:4" ht="12.75">
      <c r="A10" t="s">
        <v>72</v>
      </c>
      <c r="B10" t="s">
        <v>98</v>
      </c>
      <c r="C10" t="s">
        <v>119</v>
      </c>
      <c r="D10" t="s">
        <v>120</v>
      </c>
    </row>
    <row r="11" spans="1:4" ht="12.75">
      <c r="A11" t="s">
        <v>73</v>
      </c>
      <c r="B11" t="s">
        <v>98</v>
      </c>
      <c r="C11" t="s">
        <v>121</v>
      </c>
      <c r="D11" t="s">
        <v>122</v>
      </c>
    </row>
    <row r="12" spans="1:4" ht="12.75">
      <c r="A12" t="s">
        <v>86</v>
      </c>
      <c r="B12" t="s">
        <v>98</v>
      </c>
      <c r="C12" t="s">
        <v>123</v>
      </c>
      <c r="D12" t="s">
        <v>124</v>
      </c>
    </row>
    <row r="13" spans="1:4" ht="12.75">
      <c r="A13" t="s">
        <v>83</v>
      </c>
      <c r="B13" t="s">
        <v>98</v>
      </c>
      <c r="C13" t="s">
        <v>125</v>
      </c>
      <c r="D13" t="s">
        <v>126</v>
      </c>
    </row>
    <row r="14" spans="1:4" ht="12.75">
      <c r="A14" t="s">
        <v>127</v>
      </c>
      <c r="B14" t="s">
        <v>98</v>
      </c>
      <c r="C14" t="s">
        <v>128</v>
      </c>
      <c r="D14" t="s">
        <v>129</v>
      </c>
    </row>
    <row r="15" spans="1:4" ht="12.75">
      <c r="A15" t="s">
        <v>74</v>
      </c>
      <c r="B15" t="s">
        <v>98</v>
      </c>
      <c r="C15" t="s">
        <v>130</v>
      </c>
      <c r="D15" t="s">
        <v>131</v>
      </c>
    </row>
    <row r="16" spans="1:4" ht="12.75">
      <c r="A16" t="s">
        <v>75</v>
      </c>
      <c r="B16" t="s">
        <v>98</v>
      </c>
      <c r="C16" t="s">
        <v>132</v>
      </c>
      <c r="D16" t="s">
        <v>133</v>
      </c>
    </row>
    <row r="17" spans="1:4" ht="12.75">
      <c r="A17" t="s">
        <v>76</v>
      </c>
      <c r="B17" t="s">
        <v>98</v>
      </c>
      <c r="C17" t="s">
        <v>115</v>
      </c>
      <c r="D17" t="s">
        <v>134</v>
      </c>
    </row>
    <row r="18" spans="1:4" ht="12.75">
      <c r="A18" t="s">
        <v>87</v>
      </c>
      <c r="B18" t="s">
        <v>98</v>
      </c>
      <c r="C18" t="s">
        <v>135</v>
      </c>
      <c r="D18" t="s">
        <v>136</v>
      </c>
    </row>
    <row r="19" spans="1:4" ht="12.75">
      <c r="A19" t="s">
        <v>137</v>
      </c>
      <c r="B19" t="s">
        <v>98</v>
      </c>
      <c r="C19" t="s">
        <v>138</v>
      </c>
      <c r="D19" t="s">
        <v>139</v>
      </c>
    </row>
    <row r="20" spans="1:4" ht="12.75">
      <c r="A20" t="s">
        <v>92</v>
      </c>
      <c r="B20" t="s">
        <v>98</v>
      </c>
      <c r="C20" t="s">
        <v>140</v>
      </c>
      <c r="D20" t="s">
        <v>141</v>
      </c>
    </row>
    <row r="21" spans="1:4" ht="12.75">
      <c r="A21" t="s">
        <v>77</v>
      </c>
      <c r="B21" t="s">
        <v>98</v>
      </c>
      <c r="C21" t="s">
        <v>142</v>
      </c>
      <c r="D21" t="s">
        <v>143</v>
      </c>
    </row>
    <row r="22" spans="1:4" ht="12.75">
      <c r="A22" t="s">
        <v>94</v>
      </c>
      <c r="B22" t="s">
        <v>98</v>
      </c>
      <c r="C22" t="s">
        <v>130</v>
      </c>
      <c r="D22" t="s">
        <v>144</v>
      </c>
    </row>
    <row r="23" spans="1:4" ht="12.75">
      <c r="A23" t="s">
        <v>145</v>
      </c>
      <c r="B23" t="s">
        <v>98</v>
      </c>
      <c r="C23" t="s">
        <v>146</v>
      </c>
      <c r="D23" t="s">
        <v>147</v>
      </c>
    </row>
    <row r="24" spans="1:4" ht="12.75">
      <c r="A24" t="s">
        <v>148</v>
      </c>
      <c r="B24" t="s">
        <v>98</v>
      </c>
      <c r="C24" t="s">
        <v>149</v>
      </c>
      <c r="D24" t="s">
        <v>150</v>
      </c>
    </row>
    <row r="25" spans="1:4" ht="12.75">
      <c r="A25" t="s">
        <v>151</v>
      </c>
      <c r="B25" t="s">
        <v>98</v>
      </c>
      <c r="C25" t="s">
        <v>103</v>
      </c>
      <c r="D25" t="s">
        <v>152</v>
      </c>
    </row>
    <row r="26" spans="1:4" ht="12.75">
      <c r="A26" t="s">
        <v>78</v>
      </c>
      <c r="B26" t="s">
        <v>98</v>
      </c>
      <c r="C26" t="s">
        <v>153</v>
      </c>
      <c r="D26" t="s">
        <v>154</v>
      </c>
    </row>
    <row r="27" spans="1:4" ht="12.75">
      <c r="A27" t="s">
        <v>79</v>
      </c>
      <c r="B27" t="s">
        <v>98</v>
      </c>
      <c r="C27" t="s">
        <v>155</v>
      </c>
      <c r="D27" t="s">
        <v>156</v>
      </c>
    </row>
    <row r="28" spans="1:4" ht="12.75">
      <c r="A28" t="s">
        <v>80</v>
      </c>
      <c r="B28" t="s">
        <v>98</v>
      </c>
      <c r="C28" t="s">
        <v>157</v>
      </c>
      <c r="D28" t="s">
        <v>158</v>
      </c>
    </row>
    <row r="29" spans="1:4" ht="12.75">
      <c r="A29" t="s">
        <v>81</v>
      </c>
      <c r="B29" t="s">
        <v>98</v>
      </c>
      <c r="C29" t="s">
        <v>159</v>
      </c>
      <c r="D29" t="s">
        <v>160</v>
      </c>
    </row>
    <row r="30" spans="1:4" ht="12.75">
      <c r="A30" t="s">
        <v>89</v>
      </c>
      <c r="B30" t="s">
        <v>98</v>
      </c>
      <c r="C30" t="s">
        <v>161</v>
      </c>
      <c r="D30" t="s">
        <v>162</v>
      </c>
    </row>
    <row r="31" spans="1:4" ht="12.75">
      <c r="A31" t="s">
        <v>93</v>
      </c>
      <c r="B31" t="s">
        <v>98</v>
      </c>
      <c r="C31" t="s">
        <v>163</v>
      </c>
      <c r="D31" t="s">
        <v>164</v>
      </c>
    </row>
    <row r="32" spans="1:4" ht="12.75">
      <c r="A32" t="s">
        <v>82</v>
      </c>
      <c r="B32" t="s">
        <v>98</v>
      </c>
      <c r="C32" t="s">
        <v>165</v>
      </c>
      <c r="D32" t="s">
        <v>166</v>
      </c>
    </row>
    <row r="33" spans="1:4" ht="12.75">
      <c r="A33" t="s">
        <v>88</v>
      </c>
      <c r="B33" t="s">
        <v>98</v>
      </c>
      <c r="C33" t="s">
        <v>103</v>
      </c>
      <c r="D33" t="s">
        <v>167</v>
      </c>
    </row>
    <row r="34" spans="1:4" ht="12.75">
      <c r="A34" t="s">
        <v>84</v>
      </c>
      <c r="B34" t="s">
        <v>98</v>
      </c>
      <c r="C34" t="s">
        <v>168</v>
      </c>
      <c r="D34" t="s">
        <v>169</v>
      </c>
    </row>
    <row r="35" spans="1:4" ht="12.75">
      <c r="A35" t="s">
        <v>83</v>
      </c>
      <c r="B35" t="s">
        <v>170</v>
      </c>
      <c r="C35" t="s">
        <v>171</v>
      </c>
      <c r="D35" t="s">
        <v>172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2017-11-15T07:54:23Z</cp:lastPrinted>
  <dcterms:created xsi:type="dcterms:W3CDTF">1999-11-01T09:35:38Z</dcterms:created>
  <dcterms:modified xsi:type="dcterms:W3CDTF">2018-01-03T10:58:08Z</dcterms:modified>
  <cp:category/>
  <cp:version/>
  <cp:contentType/>
  <cp:contentStatus/>
</cp:coreProperties>
</file>