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<sst xmlns="http://schemas.openxmlformats.org/spreadsheetml/2006/main" count="1279" uniqueCount="317">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</sst>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40" fillId="0" borderId="0" xfId="93">
      <alignment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177" t="s">
        <v>119</v>
      </c>
      <c r="B39" s="177" t="s">
        <v>170</v>
      </c>
      <c r="C39" s="177" t="s">
        <v>202</v>
      </c>
      <c r="D39" s="177" t="s">
        <v>219</v>
      </c>
      <c r="E39" s="177" t="s">
        <v>62</v>
      </c>
      <c r="F39" s="177" t="s">
        <v>59</v>
      </c>
      <c r="G39" s="177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177" t="s">
        <v>121</v>
      </c>
      <c r="B40" s="177" t="s">
        <v>170</v>
      </c>
      <c r="C40" s="177" t="s">
        <v>141</v>
      </c>
      <c r="D40" s="177" t="s">
        <v>220</v>
      </c>
      <c r="E40" s="177" t="s">
        <v>62</v>
      </c>
      <c r="F40" s="177" t="s">
        <v>59</v>
      </c>
      <c r="G40" s="177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177" t="s">
        <v>122</v>
      </c>
      <c r="B41" s="177" t="s">
        <v>170</v>
      </c>
      <c r="C41" s="177" t="s">
        <v>61</v>
      </c>
      <c r="D41" s="177" t="s">
        <v>221</v>
      </c>
      <c r="E41" s="177" t="s">
        <v>62</v>
      </c>
      <c r="F41" s="177" t="s">
        <v>59</v>
      </c>
      <c r="G41" s="177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177" t="s">
        <v>124</v>
      </c>
      <c r="B42" s="177" t="s">
        <v>170</v>
      </c>
      <c r="C42" s="177" t="s">
        <v>123</v>
      </c>
      <c r="D42" s="177" t="s">
        <v>222</v>
      </c>
      <c r="E42" s="177" t="s">
        <v>62</v>
      </c>
      <c r="F42" s="177" t="s">
        <v>59</v>
      </c>
      <c r="G42" s="177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177" t="s">
        <v>126</v>
      </c>
      <c r="B43" s="177" t="s">
        <v>170</v>
      </c>
      <c r="C43" s="177" t="s">
        <v>223</v>
      </c>
      <c r="D43" s="177" t="s">
        <v>137</v>
      </c>
      <c r="E43" s="177" t="s">
        <v>62</v>
      </c>
      <c r="F43" s="177" t="s">
        <v>59</v>
      </c>
      <c r="G43" s="177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177" t="s">
        <v>127</v>
      </c>
      <c r="B44" s="177" t="s">
        <v>170</v>
      </c>
      <c r="C44" s="177" t="s">
        <v>224</v>
      </c>
      <c r="D44" s="177" t="s">
        <v>160</v>
      </c>
      <c r="E44" s="177" t="s">
        <v>62</v>
      </c>
      <c r="F44" s="177" t="s">
        <v>59</v>
      </c>
      <c r="G44" s="177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177" t="s">
        <v>128</v>
      </c>
      <c r="B45" s="177" t="s">
        <v>170</v>
      </c>
      <c r="C45" s="177" t="s">
        <v>125</v>
      </c>
      <c r="D45" s="177" t="s">
        <v>225</v>
      </c>
      <c r="E45" s="177" t="s">
        <v>62</v>
      </c>
      <c r="F45" s="177" t="s">
        <v>59</v>
      </c>
      <c r="G45" s="177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177" t="s">
        <v>129</v>
      </c>
      <c r="B46" s="177" t="s">
        <v>170</v>
      </c>
      <c r="C46" s="177" t="s">
        <v>144</v>
      </c>
      <c r="D46" s="177" t="s">
        <v>138</v>
      </c>
      <c r="E46" s="177" t="s">
        <v>62</v>
      </c>
      <c r="F46" s="177" t="s">
        <v>59</v>
      </c>
      <c r="G46" s="177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177" t="s">
        <v>130</v>
      </c>
      <c r="B47" s="177" t="s">
        <v>170</v>
      </c>
      <c r="C47" s="177" t="s">
        <v>110</v>
      </c>
      <c r="D47" s="177" t="s">
        <v>135</v>
      </c>
      <c r="E47" s="177" t="s">
        <v>62</v>
      </c>
      <c r="F47" s="177" t="s">
        <v>59</v>
      </c>
      <c r="G47" s="177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177" t="s">
        <v>131</v>
      </c>
      <c r="B48" s="177" t="s">
        <v>170</v>
      </c>
      <c r="C48" s="177" t="s">
        <v>226</v>
      </c>
      <c r="D48" s="177" t="s">
        <v>227</v>
      </c>
      <c r="E48" s="177" t="s">
        <v>62</v>
      </c>
      <c r="F48" s="177" t="s">
        <v>59</v>
      </c>
      <c r="G48" s="177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177" t="s">
        <v>132</v>
      </c>
      <c r="B49" s="177" t="s">
        <v>170</v>
      </c>
      <c r="C49" s="177" t="s">
        <v>142</v>
      </c>
      <c r="D49" s="177" t="s">
        <v>228</v>
      </c>
      <c r="E49" s="177" t="s">
        <v>62</v>
      </c>
      <c r="F49" s="177" t="s">
        <v>59</v>
      </c>
      <c r="G49" s="177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177" t="s">
        <v>133</v>
      </c>
      <c r="B50" s="177" t="s">
        <v>170</v>
      </c>
      <c r="C50" s="177" t="s">
        <v>229</v>
      </c>
      <c r="D50" s="177" t="s">
        <v>230</v>
      </c>
      <c r="E50" s="177" t="s">
        <v>62</v>
      </c>
      <c r="F50" s="177" t="s">
        <v>59</v>
      </c>
      <c r="G50" s="177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177" t="s">
        <v>113</v>
      </c>
      <c r="B51" s="177" t="s">
        <v>60</v>
      </c>
      <c r="C51" s="177" t="s">
        <v>114</v>
      </c>
      <c r="D51" s="177" t="s">
        <v>115</v>
      </c>
      <c r="E51" s="177" t="s">
        <v>86</v>
      </c>
      <c r="F51" s="177" t="s">
        <v>65</v>
      </c>
      <c r="G51" s="177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177"/>
      <c r="B58" s="177"/>
      <c r="C58" s="177"/>
      <c r="D58" s="177"/>
      <c r="E58" s="177"/>
      <c r="F58" s="177"/>
      <c r="G58" s="177"/>
      <c r="AC58">
        <f t="shared" si="0"/>
      </c>
    </row>
    <row r="59" spans="1:29" ht="15">
      <c r="A59" s="177"/>
      <c r="B59" s="177"/>
      <c r="C59" s="177"/>
      <c r="D59" s="177"/>
      <c r="E59" s="177"/>
      <c r="F59" s="177"/>
      <c r="G59" s="177"/>
      <c r="AC59">
        <f t="shared" si="0"/>
      </c>
    </row>
    <row r="60" spans="1:29" ht="15">
      <c r="A60" s="177"/>
      <c r="B60" s="177"/>
      <c r="C60" s="177"/>
      <c r="D60" s="177"/>
      <c r="E60" s="177"/>
      <c r="F60" s="177"/>
      <c r="G60" s="177"/>
      <c r="AC60">
        <f t="shared" si="0"/>
      </c>
    </row>
    <row r="61" spans="1:29" ht="15">
      <c r="A61" s="177"/>
      <c r="B61" s="177"/>
      <c r="C61" s="177"/>
      <c r="D61" s="177"/>
      <c r="E61" s="177"/>
      <c r="F61" s="177"/>
      <c r="G61" s="177"/>
      <c r="L61" s="68" t="s">
        <v>148</v>
      </c>
      <c r="AC61">
        <f t="shared" si="0"/>
      </c>
    </row>
    <row r="62" spans="1:29" ht="15">
      <c r="A62" s="177"/>
      <c r="B62" s="177"/>
      <c r="C62" s="177"/>
      <c r="D62" s="177"/>
      <c r="E62" s="177"/>
      <c r="F62" s="177"/>
      <c r="G62" s="177"/>
      <c r="L62" s="68" t="s">
        <v>150</v>
      </c>
      <c r="AC62">
        <f t="shared" si="0"/>
      </c>
    </row>
    <row r="63" spans="1:29" ht="15">
      <c r="A63" s="177"/>
      <c r="B63" s="177"/>
      <c r="C63" s="177"/>
      <c r="D63" s="177"/>
      <c r="E63" s="177"/>
      <c r="F63" s="177"/>
      <c r="G63" s="177"/>
      <c r="AC63">
        <f t="shared" si="0"/>
      </c>
    </row>
    <row r="64" spans="1:29" ht="15">
      <c r="A64" s="177"/>
      <c r="B64" s="177"/>
      <c r="C64" s="177"/>
      <c r="D64" s="177"/>
      <c r="E64" s="177"/>
      <c r="F64" s="177"/>
      <c r="G64" s="177"/>
      <c r="AC64">
        <f t="shared" si="0"/>
      </c>
    </row>
    <row r="65" spans="1:29" ht="15">
      <c r="A65" s="177"/>
      <c r="B65" s="177"/>
      <c r="C65" s="177"/>
      <c r="D65" s="177"/>
      <c r="E65" s="177"/>
      <c r="F65" s="177"/>
      <c r="G65" s="177"/>
      <c r="AC65">
        <f t="shared" si="0"/>
      </c>
    </row>
    <row r="66" spans="1:29" ht="15">
      <c r="A66" s="177"/>
      <c r="B66" s="177"/>
      <c r="C66" s="177"/>
      <c r="D66" s="177"/>
      <c r="E66" s="177"/>
      <c r="F66" s="177"/>
      <c r="G66" s="177"/>
      <c r="AC66">
        <f aca="true" t="shared" si="3" ref="AC66:AC81">IF(T66&lt;&gt;$AA$1,T66,IF(S66=$AA$1,"",S66))</f>
      </c>
    </row>
    <row r="67" spans="1:29" ht="15">
      <c r="A67" s="177"/>
      <c r="B67" s="177"/>
      <c r="C67" s="177"/>
      <c r="D67" s="177"/>
      <c r="E67" s="177"/>
      <c r="F67" s="177"/>
      <c r="G67" s="177"/>
      <c r="AC67">
        <f t="shared" si="3"/>
      </c>
    </row>
    <row r="68" spans="1:29" ht="15">
      <c r="A68" s="177"/>
      <c r="B68" s="177"/>
      <c r="C68" s="177"/>
      <c r="D68" s="177"/>
      <c r="E68" s="177"/>
      <c r="F68" s="177"/>
      <c r="G68" s="177"/>
      <c r="AC68">
        <f t="shared" si="3"/>
      </c>
    </row>
    <row r="69" spans="1:29" ht="15">
      <c r="A69" s="177"/>
      <c r="B69" s="177"/>
      <c r="C69" s="177"/>
      <c r="D69" s="177"/>
      <c r="E69" s="177"/>
      <c r="F69" s="177"/>
      <c r="G69" s="177"/>
      <c r="AC69">
        <f t="shared" si="3"/>
      </c>
    </row>
    <row r="70" spans="1:29" ht="15">
      <c r="A70" s="177"/>
      <c r="B70" s="177"/>
      <c r="C70" s="177"/>
      <c r="D70" s="177"/>
      <c r="E70" s="177"/>
      <c r="F70" s="177"/>
      <c r="G70" s="177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22.5" customHeight="1">
      <c r="A3" s="153" t="s">
        <v>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54" t="s">
        <v>313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18.75" customHeight="1">
      <c r="A7" s="154" t="str">
        <f>CONCATENATE("Semestar: I(prvi), akademska ",My!R2," godina")</f>
        <v>Semestar: I(prvi), akademska 2017/18 godina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5" t="s">
        <v>31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2017/18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4" t="s">
        <v>33</v>
      </c>
      <c r="B15" s="167" t="s">
        <v>34</v>
      </c>
      <c r="C15" s="170" t="s">
        <v>35</v>
      </c>
      <c r="D15" s="157" t="s">
        <v>36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73"/>
      <c r="P15" s="157" t="s">
        <v>37</v>
      </c>
      <c r="Q15" s="158"/>
      <c r="R15" s="158"/>
      <c r="S15" s="159"/>
    </row>
    <row r="16" spans="1:19" ht="15.75" customHeight="1">
      <c r="A16" s="165"/>
      <c r="B16" s="168"/>
      <c r="C16" s="171"/>
      <c r="D16" s="174" t="s">
        <v>38</v>
      </c>
      <c r="E16" s="163"/>
      <c r="F16" s="162" t="s">
        <v>39</v>
      </c>
      <c r="G16" s="163"/>
      <c r="H16" s="162" t="s">
        <v>40</v>
      </c>
      <c r="I16" s="163"/>
      <c r="J16" s="162" t="s">
        <v>41</v>
      </c>
      <c r="K16" s="163"/>
      <c r="L16" s="162" t="s">
        <v>42</v>
      </c>
      <c r="M16" s="163"/>
      <c r="N16" s="162" t="s">
        <v>43</v>
      </c>
      <c r="O16" s="175"/>
      <c r="P16" s="160" t="s">
        <v>44</v>
      </c>
      <c r="Q16" s="176"/>
      <c r="R16" s="160" t="s">
        <v>45</v>
      </c>
      <c r="S16" s="161"/>
    </row>
    <row r="17" spans="1:19" ht="23.25" customHeight="1" thickBot="1">
      <c r="A17" s="166"/>
      <c r="B17" s="169"/>
      <c r="C17" s="172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17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17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29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3.4482758620689653</v>
      </c>
      <c r="N19" s="32">
        <f>C19-P19</f>
        <v>28</v>
      </c>
      <c r="O19" s="31">
        <f>IF($C19=0,0,N19*100/$C19)</f>
        <v>96.55172413793103</v>
      </c>
      <c r="P19" s="32">
        <f>SUM(D19,F19,H19,J19,L19)</f>
        <v>1</v>
      </c>
      <c r="Q19" s="31">
        <f>IF($C19=0,0,P19*100/($P19+$R19))</f>
        <v>3.4482758620689653</v>
      </c>
      <c r="R19" s="32">
        <f>N19</f>
        <v>28</v>
      </c>
      <c r="S19" s="33">
        <f>IF($C19=0,0,R19*100/($P19+$R19))</f>
        <v>96.55172413793103</v>
      </c>
    </row>
    <row r="20" spans="1:19" ht="15.75">
      <c r="A20" s="29">
        <v>3</v>
      </c>
      <c r="B20" s="30" t="s">
        <v>306</v>
      </c>
      <c r="C20" s="31">
        <f>COUNTIF(C_predlog!T8:T115,"&gt;0")</f>
        <v>40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2.5</v>
      </c>
      <c r="N20" s="32">
        <f>C20-P20</f>
        <v>39</v>
      </c>
      <c r="O20" s="31">
        <f>IF($C20=0,0,N20*100/$C20)</f>
        <v>97.5</v>
      </c>
      <c r="P20" s="32">
        <f>SUM(D20,F20,H20,J20,L20)</f>
        <v>1</v>
      </c>
      <c r="Q20" s="31">
        <f>IF($C20=0,0,P20*100/($P20+$R20))</f>
        <v>2.5</v>
      </c>
      <c r="R20" s="32">
        <f>N20</f>
        <v>39</v>
      </c>
      <c r="S20" s="33">
        <f>IF($C20=0,0,R20*100/($P20+$R20))</f>
        <v>97.5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1" t="str">
        <f>CONCATENATE("Podgorica,   januar 20",RIGHT(My!R2,2),". god.")</f>
        <v>Podgorica,   januar 2018. god.</v>
      </c>
      <c r="B25" s="151"/>
      <c r="D25" s="151" t="s">
        <v>47</v>
      </c>
      <c r="E25" s="151"/>
      <c r="F25" s="151"/>
      <c r="G25" s="151"/>
      <c r="H25" s="151"/>
      <c r="I25" s="151"/>
      <c r="N25" s="152" t="s">
        <v>48</v>
      </c>
      <c r="O25" s="152"/>
      <c r="P25" s="152"/>
      <c r="Q25" s="152"/>
    </row>
    <row r="27" spans="4:18" ht="15">
      <c r="D27" s="156" t="s">
        <v>166</v>
      </c>
      <c r="E27" s="156"/>
      <c r="F27" s="156"/>
      <c r="G27" s="156"/>
      <c r="H27" s="156"/>
      <c r="I27" s="156"/>
      <c r="J27" s="156"/>
      <c r="L27" s="72"/>
      <c r="M27" s="156" t="s">
        <v>165</v>
      </c>
      <c r="N27" s="156"/>
      <c r="O27" s="156"/>
      <c r="P27" s="156"/>
      <c r="Q27" s="156"/>
      <c r="R27" s="156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177" t="s">
        <v>70</v>
      </c>
      <c r="B39" s="177" t="s">
        <v>314</v>
      </c>
      <c r="C39" s="177" t="s">
        <v>315</v>
      </c>
      <c r="D39" s="177" t="s">
        <v>316</v>
      </c>
      <c r="E39" s="177" t="s">
        <v>86</v>
      </c>
      <c r="F39" s="177" t="s">
        <v>66</v>
      </c>
      <c r="G39" s="177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34">
      <selection activeCell="T67" sqref="T6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3"/>
      <c r="U1" s="83"/>
    </row>
    <row r="2" spans="1:21" ht="12.75">
      <c r="A2" s="84" t="s">
        <v>49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8" t="s">
        <v>21</v>
      </c>
      <c r="P2" s="89"/>
      <c r="Q2" s="89"/>
      <c r="R2" s="90"/>
      <c r="S2" s="90"/>
      <c r="T2" s="90"/>
      <c r="U2" s="91"/>
    </row>
    <row r="3" spans="1:21" ht="21" customHeight="1">
      <c r="A3" s="92" t="s">
        <v>168</v>
      </c>
      <c r="B3" s="92"/>
      <c r="C3" s="92"/>
      <c r="D3" s="93" t="s">
        <v>309</v>
      </c>
      <c r="E3" s="93"/>
      <c r="F3" s="93"/>
      <c r="G3" s="93"/>
      <c r="H3" s="94" t="s">
        <v>50</v>
      </c>
      <c r="I3" s="94"/>
      <c r="J3" s="94"/>
      <c r="K3" s="94"/>
      <c r="L3" s="94"/>
      <c r="M3" s="94"/>
      <c r="N3" s="94"/>
      <c r="O3" s="94"/>
      <c r="P3" s="94"/>
      <c r="Q3" s="95" t="s">
        <v>169</v>
      </c>
      <c r="R3" s="95"/>
      <c r="S3" s="95"/>
      <c r="T3" s="95"/>
      <c r="U3" s="9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6" t="s">
        <v>1</v>
      </c>
      <c r="B5" s="99" t="s">
        <v>2</v>
      </c>
      <c r="C5" s="102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 t="s">
        <v>4</v>
      </c>
      <c r="U5" s="105" t="s">
        <v>5</v>
      </c>
    </row>
    <row r="6" spans="1:21" ht="21" customHeight="1">
      <c r="A6" s="97"/>
      <c r="B6" s="100"/>
      <c r="C6" s="40"/>
      <c r="D6" s="107" t="s">
        <v>6</v>
      </c>
      <c r="E6" s="107"/>
      <c r="F6" s="107"/>
      <c r="G6" s="107"/>
      <c r="H6" s="107"/>
      <c r="I6" s="107" t="s">
        <v>7</v>
      </c>
      <c r="J6" s="107"/>
      <c r="K6" s="107"/>
      <c r="L6" s="107" t="s">
        <v>8</v>
      </c>
      <c r="M6" s="107"/>
      <c r="N6" s="107"/>
      <c r="O6" s="107" t="s">
        <v>9</v>
      </c>
      <c r="P6" s="107"/>
      <c r="Q6" s="107"/>
      <c r="R6" s="107" t="s">
        <v>10</v>
      </c>
      <c r="S6" s="107"/>
      <c r="T6" s="103"/>
      <c r="U6" s="105"/>
    </row>
    <row r="7" spans="1:21" ht="21" customHeight="1" thickBot="1">
      <c r="A7" s="98"/>
      <c r="B7" s="101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4"/>
      <c r="U7" s="106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14</v>
      </c>
      <c r="P8" s="47"/>
      <c r="Q8" s="46"/>
      <c r="R8" s="44"/>
      <c r="S8" s="44"/>
      <c r="T8" s="44">
        <f aca="true" t="shared" si="0" ref="T8:T37">SUM(D8:E8,O8,P8,MAX(R8,S8))</f>
        <v>14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10</v>
      </c>
      <c r="P11" s="52"/>
      <c r="Q11" s="51"/>
      <c r="R11" s="49"/>
      <c r="S11" s="49"/>
      <c r="T11" s="44">
        <f t="shared" si="0"/>
        <v>10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7</v>
      </c>
      <c r="P13" s="52"/>
      <c r="Q13" s="51"/>
      <c r="R13" s="49"/>
      <c r="S13" s="49"/>
      <c r="T13" s="44">
        <f t="shared" si="0"/>
        <v>7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37</v>
      </c>
      <c r="P18" s="52"/>
      <c r="Q18" s="51"/>
      <c r="R18" s="49"/>
      <c r="S18" s="49"/>
      <c r="T18" s="44">
        <f t="shared" si="0"/>
        <v>37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41.5</v>
      </c>
      <c r="P20" s="52"/>
      <c r="Q20" s="51"/>
      <c r="R20" s="49"/>
      <c r="S20" s="49"/>
      <c r="T20" s="44">
        <f t="shared" si="0"/>
        <v>41.5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28</v>
      </c>
      <c r="P21" s="52"/>
      <c r="Q21" s="51"/>
      <c r="R21" s="49"/>
      <c r="S21" s="49"/>
      <c r="T21" s="44">
        <f t="shared" si="0"/>
        <v>28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5</v>
      </c>
      <c r="P22" s="52"/>
      <c r="Q22" s="51"/>
      <c r="R22" s="49"/>
      <c r="S22" s="49"/>
      <c r="T22" s="44">
        <f t="shared" si="0"/>
        <v>5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10</v>
      </c>
      <c r="P29" s="52"/>
      <c r="Q29" s="51"/>
      <c r="R29" s="49"/>
      <c r="S29" s="49"/>
      <c r="T29" s="44">
        <f t="shared" si="0"/>
        <v>10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36</v>
      </c>
      <c r="P31" s="52"/>
      <c r="Q31" s="51"/>
      <c r="R31" s="49"/>
      <c r="S31" s="49"/>
      <c r="T31" s="44">
        <f t="shared" si="0"/>
        <v>36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21</v>
      </c>
      <c r="P33" s="52"/>
      <c r="Q33" s="51"/>
      <c r="R33" s="49"/>
      <c r="S33" s="53"/>
      <c r="T33" s="44">
        <f t="shared" si="0"/>
        <v>21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/>
      <c r="Q35" s="51"/>
      <c r="R35" s="49"/>
      <c r="S35" s="53"/>
      <c r="T35" s="44">
        <f t="shared" si="0"/>
        <v>8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16.5</v>
      </c>
      <c r="P36" s="52"/>
      <c r="Q36" s="51"/>
      <c r="R36" s="49"/>
      <c r="S36" s="53"/>
      <c r="T36" s="44">
        <f t="shared" si="0"/>
        <v>16.5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82" t="s">
        <v>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3"/>
      <c r="U40" s="83"/>
    </row>
    <row r="41" spans="1:21" ht="12.75">
      <c r="A41" s="84" t="s">
        <v>49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8" t="s">
        <v>21</v>
      </c>
      <c r="P41" s="89"/>
      <c r="Q41" s="89"/>
      <c r="R41" s="90"/>
      <c r="S41" s="90"/>
      <c r="T41" s="90"/>
      <c r="U41" s="91"/>
    </row>
    <row r="42" spans="1:21" ht="21" customHeight="1">
      <c r="A42" s="92" t="s">
        <v>168</v>
      </c>
      <c r="B42" s="92"/>
      <c r="C42" s="92"/>
      <c r="D42" s="93" t="s">
        <v>309</v>
      </c>
      <c r="E42" s="93"/>
      <c r="F42" s="93"/>
      <c r="G42" s="93"/>
      <c r="H42" s="94" t="s">
        <v>50</v>
      </c>
      <c r="I42" s="94"/>
      <c r="J42" s="94"/>
      <c r="K42" s="94"/>
      <c r="L42" s="94"/>
      <c r="M42" s="94"/>
      <c r="N42" s="94"/>
      <c r="O42" s="94"/>
      <c r="P42" s="94"/>
      <c r="Q42" s="95" t="s">
        <v>169</v>
      </c>
      <c r="R42" s="95"/>
      <c r="S42" s="95"/>
      <c r="T42" s="95"/>
      <c r="U42" s="95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6" t="s">
        <v>1</v>
      </c>
      <c r="B44" s="99" t="s">
        <v>2</v>
      </c>
      <c r="C44" s="102" t="s">
        <v>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 t="s">
        <v>4</v>
      </c>
      <c r="U44" s="105" t="s">
        <v>5</v>
      </c>
    </row>
    <row r="45" spans="1:21" ht="21" customHeight="1">
      <c r="A45" s="97"/>
      <c r="B45" s="100"/>
      <c r="C45" s="40"/>
      <c r="D45" s="107" t="s">
        <v>6</v>
      </c>
      <c r="E45" s="107"/>
      <c r="F45" s="107"/>
      <c r="G45" s="107"/>
      <c r="H45" s="107"/>
      <c r="I45" s="107" t="s">
        <v>7</v>
      </c>
      <c r="J45" s="107"/>
      <c r="K45" s="107"/>
      <c r="L45" s="107" t="s">
        <v>8</v>
      </c>
      <c r="M45" s="107"/>
      <c r="N45" s="107"/>
      <c r="O45" s="107" t="s">
        <v>9</v>
      </c>
      <c r="P45" s="107"/>
      <c r="Q45" s="107"/>
      <c r="R45" s="107" t="s">
        <v>10</v>
      </c>
      <c r="S45" s="107"/>
      <c r="T45" s="103"/>
      <c r="U45" s="105"/>
    </row>
    <row r="46" spans="1:21" ht="21" customHeight="1" thickBot="1">
      <c r="A46" s="98"/>
      <c r="B46" s="101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4"/>
      <c r="U46" s="106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7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7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1</v>
      </c>
      <c r="P51"/>
      <c r="Q51" s="51"/>
      <c r="R51" s="49"/>
      <c r="S51" s="49"/>
      <c r="T51" s="44">
        <f t="shared" si="3"/>
        <v>1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</v>
      </c>
      <c r="P52" s="52"/>
      <c r="Q52" s="51"/>
      <c r="R52" s="49"/>
      <c r="S52" s="49"/>
      <c r="T52" s="44">
        <f t="shared" si="3"/>
        <v>1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15</v>
      </c>
      <c r="P53" s="52"/>
      <c r="Q53" s="51"/>
      <c r="R53" s="49"/>
      <c r="S53" s="49"/>
      <c r="T53" s="44">
        <f t="shared" si="3"/>
        <v>15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19</v>
      </c>
      <c r="P54" s="52"/>
      <c r="Q54" s="51"/>
      <c r="R54" s="49"/>
      <c r="S54" s="49"/>
      <c r="T54" s="44">
        <f t="shared" si="3"/>
        <v>19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14</v>
      </c>
      <c r="P55" s="52"/>
      <c r="Q55" s="51"/>
      <c r="R55" s="49"/>
      <c r="S55" s="49"/>
      <c r="T55" s="44">
        <f t="shared" si="3"/>
        <v>14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26.5</v>
      </c>
      <c r="P56" s="52"/>
      <c r="Q56" s="51"/>
      <c r="R56" s="49"/>
      <c r="S56" s="49"/>
      <c r="T56" s="44">
        <f t="shared" si="3"/>
        <v>26.5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21</v>
      </c>
      <c r="P59" s="52"/>
      <c r="Q59" s="51"/>
      <c r="R59" s="49"/>
      <c r="S59" s="49"/>
      <c r="T59" s="44">
        <f t="shared" si="3"/>
        <v>21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28.5</v>
      </c>
      <c r="P62" s="52"/>
      <c r="Q62" s="51"/>
      <c r="R62" s="49"/>
      <c r="S62" s="49"/>
      <c r="T62" s="44">
        <f t="shared" si="3"/>
        <v>28.5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82" t="s">
        <v>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3"/>
      <c r="T79" s="83"/>
      <c r="U79" s="83"/>
    </row>
    <row r="80" spans="1:21" ht="12.75">
      <c r="A80" s="84" t="s">
        <v>49</v>
      </c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7"/>
      <c r="O80" s="88" t="s">
        <v>21</v>
      </c>
      <c r="P80" s="89"/>
      <c r="Q80" s="89"/>
      <c r="R80" s="90"/>
      <c r="S80" s="90"/>
      <c r="T80" s="90"/>
      <c r="U80" s="91"/>
    </row>
    <row r="81" spans="1:21" ht="21" customHeight="1">
      <c r="A81" s="92" t="s">
        <v>168</v>
      </c>
      <c r="B81" s="92"/>
      <c r="C81" s="92"/>
      <c r="D81" s="93" t="s">
        <v>309</v>
      </c>
      <c r="E81" s="93"/>
      <c r="F81" s="93"/>
      <c r="G81" s="93"/>
      <c r="H81" s="94" t="s">
        <v>50</v>
      </c>
      <c r="I81" s="94"/>
      <c r="J81" s="94"/>
      <c r="K81" s="94"/>
      <c r="L81" s="94"/>
      <c r="M81" s="94"/>
      <c r="N81" s="94"/>
      <c r="O81" s="94"/>
      <c r="P81" s="94"/>
      <c r="Q81" s="95" t="s">
        <v>169</v>
      </c>
      <c r="R81" s="95"/>
      <c r="S81" s="95"/>
      <c r="T81" s="95"/>
      <c r="U81" s="9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6" t="s">
        <v>1</v>
      </c>
      <c r="B83" s="99" t="s">
        <v>2</v>
      </c>
      <c r="C83" s="102" t="s">
        <v>3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3" t="s">
        <v>4</v>
      </c>
      <c r="U83" s="105" t="s">
        <v>5</v>
      </c>
    </row>
    <row r="84" spans="1:21" ht="21" customHeight="1">
      <c r="A84" s="97"/>
      <c r="B84" s="100"/>
      <c r="C84" s="40"/>
      <c r="D84" s="107" t="s">
        <v>6</v>
      </c>
      <c r="E84" s="107"/>
      <c r="F84" s="107"/>
      <c r="G84" s="107"/>
      <c r="H84" s="107"/>
      <c r="I84" s="107" t="s">
        <v>7</v>
      </c>
      <c r="J84" s="107"/>
      <c r="K84" s="107"/>
      <c r="L84" s="107" t="s">
        <v>8</v>
      </c>
      <c r="M84" s="107"/>
      <c r="N84" s="107"/>
      <c r="O84" s="107" t="s">
        <v>9</v>
      </c>
      <c r="P84" s="107"/>
      <c r="Q84" s="107"/>
      <c r="R84" s="107" t="s">
        <v>10</v>
      </c>
      <c r="S84" s="107"/>
      <c r="T84" s="103"/>
      <c r="U84" s="105"/>
    </row>
    <row r="85" spans="1:21" ht="21" customHeight="1" thickBot="1">
      <c r="A85" s="98"/>
      <c r="B85" s="101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4"/>
      <c r="U85" s="106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49</v>
      </c>
      <c r="B2" s="109"/>
      <c r="C2" s="109"/>
      <c r="D2" s="109"/>
      <c r="E2" s="109"/>
      <c r="F2" s="109"/>
    </row>
    <row r="3" spans="1:6" ht="27" customHeight="1">
      <c r="A3" s="110" t="s">
        <v>21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168</v>
      </c>
      <c r="B4" s="111"/>
      <c r="C4" s="111"/>
      <c r="D4" s="111" t="s">
        <v>310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C_predlog!A8</f>
        <v>1/2017</v>
      </c>
      <c r="B8" s="123" t="str">
        <f>C_predlog!B8</f>
        <v>Sandić Marijana</v>
      </c>
      <c r="C8" s="124"/>
      <c r="D8" s="57">
        <f>SUM(C_predlog!D8:Q8)</f>
        <v>14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23" t="str">
        <f>C_predlog!B9</f>
        <v>Pižurica Nikola</v>
      </c>
      <c r="C9" s="124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23" t="str">
        <f>C_predlog!B10</f>
        <v>Potpara Nikola</v>
      </c>
      <c r="C10" s="124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23" t="str">
        <f>C_predlog!B11</f>
        <v>Franović Igor</v>
      </c>
      <c r="C11" s="124"/>
      <c r="D11" s="57">
        <f>SUM(C_predlog!D11:Q11)</f>
        <v>10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23" t="str">
        <f>C_predlog!B12</f>
        <v>Vuletić Dražen</v>
      </c>
      <c r="C12" s="124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23" t="str">
        <f>C_predlog!B13</f>
        <v>Nikočević Alina</v>
      </c>
      <c r="C13" s="124"/>
      <c r="D13" s="57">
        <f>SUM(C_predlog!D13:Q13)</f>
        <v>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23" t="str">
        <f>C_predlog!B14</f>
        <v>Zorić Stefan</v>
      </c>
      <c r="C14" s="124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23" t="str">
        <f>C_predlog!B15</f>
        <v>Spahić Adis</v>
      </c>
      <c r="C15" s="124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23" t="str">
        <f>C_predlog!B16</f>
        <v>Tošić Danilo</v>
      </c>
      <c r="C16" s="124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23" t="str">
        <f>C_predlog!B17</f>
        <v>Bašić Denis</v>
      </c>
      <c r="C17" s="124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23" t="str">
        <f>C_predlog!B18</f>
        <v>Garović Marko</v>
      </c>
      <c r="C18" s="124"/>
      <c r="D18" s="57">
        <f>SUM(C_predlog!D18:Q18)</f>
        <v>37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23" t="str">
        <f>C_predlog!B19</f>
        <v>Šćepanović Georgije</v>
      </c>
      <c r="C19" s="124"/>
      <c r="D19" s="57">
        <f>SUM(C_predlog!D19:Q19)</f>
        <v>28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23" t="str">
        <f>C_predlog!B20</f>
        <v>Radović Danilo</v>
      </c>
      <c r="C20" s="124"/>
      <c r="D20" s="57">
        <f>SUM(C_predlog!D20:Q20)</f>
        <v>41.5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23" t="str">
        <f>C_predlog!B21</f>
        <v>Perunović Jovan</v>
      </c>
      <c r="C21" s="124"/>
      <c r="D21" s="57">
        <f>SUM(C_predlog!D21:Q21)</f>
        <v>28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23" t="str">
        <f>C_predlog!B22</f>
        <v>Barjaktarević Džanan</v>
      </c>
      <c r="C22" s="124"/>
      <c r="D22" s="57">
        <f>SUM(C_predlog!D22:Q22)</f>
        <v>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23" t="str">
        <f>C_predlog!B23</f>
        <v>Dedić Janko</v>
      </c>
      <c r="C23" s="124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23" t="str">
        <f>C_predlog!B24</f>
        <v>Preradović Zorana</v>
      </c>
      <c r="C24" s="124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23" t="str">
        <f>C_predlog!B25</f>
        <v>Vlahović Nikola</v>
      </c>
      <c r="C25" s="124"/>
      <c r="D25" s="57">
        <f>SUM(C_predlog!D25:Q25)</f>
        <v>19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23" t="str">
        <f>C_predlog!B26</f>
        <v>Đukanović Marko</v>
      </c>
      <c r="C26" s="124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23" t="str">
        <f>C_predlog!B27</f>
        <v>Katana Fjolla</v>
      </c>
      <c r="C27" s="124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23" t="str">
        <f>C_predlog!B28</f>
        <v>Hadžimuhović Almir</v>
      </c>
      <c r="C28" s="124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23" t="str">
        <f>C_predlog!B29</f>
        <v>Mehonjić Azra</v>
      </c>
      <c r="C29" s="124"/>
      <c r="D29" s="57">
        <f>SUM(C_predlog!D29:Q29)</f>
        <v>10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23" t="str">
        <f>C_predlog!B30</f>
        <v>Knežević Marija</v>
      </c>
      <c r="C30" s="124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23" t="str">
        <f>C_predlog!B31</f>
        <v>Radnić Aleksa</v>
      </c>
      <c r="C31" s="124"/>
      <c r="D31" s="57">
        <f>SUM(C_predlog!D31:Q31)</f>
        <v>36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23" t="str">
        <f>C_predlog!B32</f>
        <v>Todorović Nikola</v>
      </c>
      <c r="C32" s="124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23" t="str">
        <f>C_predlog!B33</f>
        <v>Vujošević Ivan</v>
      </c>
      <c r="C33" s="124"/>
      <c r="D33" s="57">
        <f>SUM(C_predlog!D33:Q33)</f>
        <v>21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23" t="str">
        <f>C_predlog!B34</f>
        <v>Vulović Krsto</v>
      </c>
      <c r="C34" s="124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23" t="str">
        <f>C_predlog!B35</f>
        <v>Vujović Slobodan</v>
      </c>
      <c r="C35" s="124"/>
      <c r="D35" s="57">
        <f>SUM(C_predlog!D35:Q35)</f>
        <v>8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23" t="str">
        <f>C_predlog!B36</f>
        <v>Šekarić Ilija</v>
      </c>
      <c r="C36" s="124"/>
      <c r="D36" s="57">
        <f>SUM(C_predlog!D36:Q36)</f>
        <v>16.5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23" t="str">
        <f>C_predlog!B37</f>
        <v>Radanović Milena</v>
      </c>
      <c r="C37" s="124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23" t="str">
        <f>C_predlog!B47</f>
        <v>Ivanović Željko</v>
      </c>
      <c r="C38" s="124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23" t="str">
        <f>C_predlog!B48</f>
        <v>Gazivoda Vladimir</v>
      </c>
      <c r="C39" s="124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23" t="str">
        <f>C_predlog!B49</f>
        <v>Milović Nikola</v>
      </c>
      <c r="C40" s="124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23" t="str">
        <f>C_predlog!B50</f>
        <v>Račić Miodrag</v>
      </c>
      <c r="C41" s="124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23" t="str">
        <f>C_predlog!B51</f>
        <v>Đozović Adnan</v>
      </c>
      <c r="C42" s="124"/>
      <c r="D42" s="57">
        <f>SUM(C_predlog!D51:Q51)</f>
        <v>1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23" t="str">
        <f>C_predlog!B52</f>
        <v>Kalač Almin</v>
      </c>
      <c r="C43" s="124"/>
      <c r="D43" s="57">
        <f>SUM(C_predlog!D52:Q52)</f>
        <v>1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23" t="str">
        <f>C_predlog!B53</f>
        <v>Vlahović Marko</v>
      </c>
      <c r="C44" s="124"/>
      <c r="D44" s="57">
        <f>SUM(C_predlog!D53:Q53)</f>
        <v>15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23" t="str">
        <f>C_predlog!B54</f>
        <v>Rašović Marija</v>
      </c>
      <c r="C45" s="124"/>
      <c r="D45" s="57">
        <f>SUM(C_predlog!D54:Q54)</f>
        <v>19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23" t="str">
        <f>C_predlog!B55</f>
        <v>Loncović Pavle</v>
      </c>
      <c r="C46" s="124"/>
      <c r="D46" s="57">
        <f>SUM(C_predlog!D55:Q55)</f>
        <v>14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23" t="str">
        <f>C_predlog!B56</f>
        <v>Vidović Aleksandra</v>
      </c>
      <c r="C47" s="124"/>
      <c r="D47" s="57">
        <f>SUM(C_predlog!D56:Q56)</f>
        <v>26.5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23" t="str">
        <f>C_predlog!B57</f>
        <v>Koprivica Vladimir</v>
      </c>
      <c r="C48" s="124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23" t="str">
        <f>C_predlog!B58</f>
        <v>Gutić Dženis</v>
      </c>
      <c r="C49" s="124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23" t="str">
        <f>C_predlog!B59</f>
        <v>Sutaj Edin</v>
      </c>
      <c r="C50" s="124"/>
      <c r="D50" s="57">
        <f>SUM(C_predlog!D59:Q59)</f>
        <v>21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49</v>
      </c>
      <c r="B54" s="109"/>
      <c r="C54" s="109"/>
      <c r="D54" s="109"/>
      <c r="E54" s="109"/>
      <c r="F54" s="109"/>
    </row>
    <row r="55" spans="1:6" ht="27" customHeight="1">
      <c r="A55" s="110" t="s">
        <v>21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168</v>
      </c>
      <c r="B56" s="111"/>
      <c r="C56" s="111"/>
      <c r="D56" s="111" t="s">
        <v>310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 t="str">
        <f>C_predlog!A60</f>
        <v>45/2017</v>
      </c>
      <c r="B60" s="123" t="str">
        <f>C_predlog!B60</f>
        <v>Filipović Ivana</v>
      </c>
      <c r="C60" s="124"/>
      <c r="D60" s="57">
        <f>SUM(C_predlog!D60:Q60)</f>
        <v>10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23" t="str">
        <f>C_predlog!B61</f>
        <v>Rakočević Jovana</v>
      </c>
      <c r="C61" s="124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23" t="str">
        <f>C_predlog!B62</f>
        <v>Lakićević Miloš</v>
      </c>
      <c r="C62" s="124"/>
      <c r="D62" s="57">
        <f>SUM(C_predlog!D62:Q62)</f>
        <v>28.5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23" t="str">
        <f>C_predlog!B63</f>
        <v>Mušikić Andrija</v>
      </c>
      <c r="C63" s="124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23" t="str">
        <f>C_predlog!B64</f>
        <v>Tatić Danilo</v>
      </c>
      <c r="C64" s="124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23" t="str">
        <f>C_predlog!B65</f>
        <v>Berišaj Bernard</v>
      </c>
      <c r="C65" s="124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23" t="str">
        <f>C_predlog!B66</f>
        <v>Konatar Sava</v>
      </c>
      <c r="C66" s="124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23"/>
      <c r="C67" s="124"/>
      <c r="D67" s="57"/>
      <c r="E67" s="57"/>
      <c r="F67" s="19"/>
    </row>
    <row r="68" spans="1:6" ht="12.75">
      <c r="A68" s="37"/>
      <c r="B68" s="123"/>
      <c r="C68" s="124"/>
      <c r="D68" s="57"/>
      <c r="E68" s="57"/>
      <c r="F68" s="19"/>
    </row>
    <row r="69" spans="1:6" ht="12.75">
      <c r="A69" s="37"/>
      <c r="B69" s="123"/>
      <c r="C69" s="124"/>
      <c r="D69" s="57"/>
      <c r="E69" s="57"/>
      <c r="F69" s="19"/>
    </row>
    <row r="70" spans="1:6" ht="12.75">
      <c r="A70" s="37"/>
      <c r="B70" s="123"/>
      <c r="C70" s="124"/>
      <c r="D70" s="57"/>
      <c r="E70" s="57"/>
      <c r="F70" s="19"/>
    </row>
    <row r="71" spans="1:6" ht="12.75">
      <c r="A71" s="37"/>
      <c r="B71" s="123"/>
      <c r="C71" s="124"/>
      <c r="D71" s="57"/>
      <c r="E71" s="57"/>
      <c r="F71" s="19"/>
    </row>
    <row r="72" spans="1:6" ht="12.75">
      <c r="A72" s="37"/>
      <c r="B72" s="123"/>
      <c r="C72" s="124"/>
      <c r="D72" s="57"/>
      <c r="E72" s="57"/>
      <c r="F72" s="19"/>
    </row>
    <row r="73" spans="1:6" ht="12.75">
      <c r="A73" s="37"/>
      <c r="B73" s="123"/>
      <c r="C73" s="124"/>
      <c r="D73" s="57"/>
      <c r="E73" s="57"/>
      <c r="F73" s="19"/>
    </row>
    <row r="74" spans="1:6" ht="12.75">
      <c r="A74" s="37"/>
      <c r="B74" s="123"/>
      <c r="C74" s="124"/>
      <c r="D74" s="57"/>
      <c r="E74" s="57"/>
      <c r="F74" s="19"/>
    </row>
    <row r="75" spans="1:6" ht="12.75">
      <c r="A75" s="37"/>
      <c r="B75" s="123"/>
      <c r="C75" s="124"/>
      <c r="D75" s="57"/>
      <c r="E75" s="57"/>
      <c r="F75" s="19"/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37"/>
      <c r="B93" s="123"/>
      <c r="C93" s="124"/>
      <c r="D93" s="57"/>
      <c r="E93" s="57"/>
      <c r="F93" s="19"/>
    </row>
    <row r="94" spans="1:6" ht="12.75">
      <c r="A94" s="37"/>
      <c r="B94" s="123"/>
      <c r="C94" s="124"/>
      <c r="D94" s="57"/>
      <c r="E94" s="57"/>
      <c r="F94" s="19"/>
    </row>
    <row r="95" spans="1:6" ht="12.75">
      <c r="A95" s="37"/>
      <c r="B95" s="123"/>
      <c r="C95" s="124"/>
      <c r="D95" s="57"/>
      <c r="E95" s="57"/>
      <c r="F95" s="19"/>
    </row>
    <row r="96" spans="1:6" ht="12.75">
      <c r="A96" s="37"/>
      <c r="B96" s="123"/>
      <c r="C96" s="124"/>
      <c r="D96" s="57"/>
      <c r="E96" s="57"/>
      <c r="F96" s="19"/>
    </row>
    <row r="97" spans="1:6" ht="12.75">
      <c r="A97" s="37"/>
      <c r="B97" s="123"/>
      <c r="C97" s="124"/>
      <c r="D97" s="57"/>
      <c r="E97" s="57"/>
      <c r="F97" s="19"/>
    </row>
    <row r="98" spans="1:6" ht="12.75">
      <c r="A98" s="37"/>
      <c r="B98" s="123"/>
      <c r="C98" s="124"/>
      <c r="D98" s="57"/>
      <c r="E98" s="57"/>
      <c r="F98" s="19"/>
    </row>
    <row r="99" spans="1:6" ht="12.75">
      <c r="A99" s="37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2">
      <selection activeCell="U55" sqref="U5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278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168</v>
      </c>
      <c r="B3" s="147"/>
      <c r="C3" s="147"/>
      <c r="D3" s="148" t="s">
        <v>311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169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24.5</v>
      </c>
      <c r="P8" s="10"/>
      <c r="Q8" s="9"/>
      <c r="R8" s="7"/>
      <c r="S8" s="7"/>
      <c r="T8" s="11">
        <f aca="true" t="shared" si="0" ref="T8:T37">SUM(D8:E8,O8,P8,MAX(R8,S8))</f>
        <v>24.5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14.5</v>
      </c>
      <c r="P9" s="10"/>
      <c r="Q9" s="9"/>
      <c r="R9" s="7"/>
      <c r="S9" s="7"/>
      <c r="T9" s="11">
        <f t="shared" si="0"/>
        <v>14.5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45</v>
      </c>
      <c r="P10" s="10"/>
      <c r="Q10" s="9"/>
      <c r="R10" s="7"/>
      <c r="S10" s="7"/>
      <c r="T10" s="11">
        <f t="shared" si="0"/>
        <v>45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23.5</v>
      </c>
      <c r="P11" s="10"/>
      <c r="Q11" s="9"/>
      <c r="R11" s="7"/>
      <c r="S11" s="7"/>
      <c r="T11" s="11">
        <f t="shared" si="0"/>
        <v>23.5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32.5</v>
      </c>
      <c r="P12" s="10"/>
      <c r="Q12" s="9"/>
      <c r="R12" s="7"/>
      <c r="S12" s="7"/>
      <c r="T12" s="11">
        <f t="shared" si="0"/>
        <v>32.5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8.5</v>
      </c>
      <c r="P16" s="10"/>
      <c r="Q16" s="9"/>
      <c r="R16" s="7"/>
      <c r="S16" s="7"/>
      <c r="T16" s="11">
        <f t="shared" si="0"/>
        <v>8.5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32</v>
      </c>
      <c r="P17" s="10"/>
      <c r="Q17" s="9"/>
      <c r="R17" s="7"/>
      <c r="S17" s="7"/>
      <c r="T17" s="11">
        <f t="shared" si="0"/>
        <v>32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14.5</v>
      </c>
      <c r="P18" s="10"/>
      <c r="Q18" s="9"/>
      <c r="R18" s="7"/>
      <c r="S18" s="7"/>
      <c r="T18" s="11">
        <f t="shared" si="0"/>
        <v>14.5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0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45</v>
      </c>
      <c r="P21" s="10"/>
      <c r="Q21" s="9"/>
      <c r="R21" s="7"/>
      <c r="S21" s="7"/>
      <c r="T21" s="11">
        <f t="shared" si="0"/>
        <v>45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27.5</v>
      </c>
      <c r="P31" s="10"/>
      <c r="Q31" s="9"/>
      <c r="R31" s="7"/>
      <c r="S31" s="7"/>
      <c r="T31" s="11">
        <f t="shared" si="0"/>
        <v>27.5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30.5</v>
      </c>
      <c r="P33" s="10"/>
      <c r="Q33" s="9"/>
      <c r="R33" s="7"/>
      <c r="S33" s="7"/>
      <c r="T33" s="7">
        <f t="shared" si="0"/>
        <v>30.5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35.5</v>
      </c>
      <c r="P34" s="10"/>
      <c r="Q34" s="9"/>
      <c r="R34" s="7"/>
      <c r="S34" s="7"/>
      <c r="T34" s="7">
        <f t="shared" si="0"/>
        <v>35.5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2</v>
      </c>
      <c r="P36" s="10"/>
      <c r="Q36" s="9"/>
      <c r="R36" s="7"/>
      <c r="S36" s="7"/>
      <c r="T36" s="11">
        <f t="shared" si="0"/>
        <v>2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17.5</v>
      </c>
      <c r="P37" s="10"/>
      <c r="Q37" s="9"/>
      <c r="R37" s="7"/>
      <c r="S37" s="7"/>
      <c r="T37" s="7">
        <f t="shared" si="0"/>
        <v>17.5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278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168</v>
      </c>
      <c r="B42" s="147"/>
      <c r="C42" s="147"/>
      <c r="D42" s="148" t="s">
        <v>311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169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</v>
      </c>
      <c r="P47" s="10"/>
      <c r="Q47" s="9"/>
      <c r="R47" s="7"/>
      <c r="S47" s="7"/>
      <c r="T47" s="11">
        <f aca="true" t="shared" si="2" ref="T47:T54">SUM(D47:E47,O47,P47,MAX(R47,S47))</f>
        <v>33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12</v>
      </c>
      <c r="P52" s="10"/>
      <c r="Q52" s="9"/>
      <c r="R52" s="7"/>
      <c r="S52" s="7"/>
      <c r="T52" s="11">
        <f t="shared" si="2"/>
        <v>12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278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168</v>
      </c>
      <c r="B81" s="147"/>
      <c r="C81" s="147"/>
      <c r="D81" s="148" t="s">
        <v>311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169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278</v>
      </c>
      <c r="B2" s="109"/>
      <c r="C2" s="109"/>
      <c r="D2" s="109"/>
      <c r="E2" s="109"/>
      <c r="F2" s="109"/>
    </row>
    <row r="3" spans="1:6" ht="27" customHeight="1">
      <c r="A3" s="110" t="s">
        <v>279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168</v>
      </c>
      <c r="B4" s="111"/>
      <c r="C4" s="111"/>
      <c r="D4" s="111" t="s">
        <v>312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B_predlog!A8</f>
        <v>1/2017</v>
      </c>
      <c r="B8" s="123" t="str">
        <f>B_predlog!B8</f>
        <v>Ljuljić Marina</v>
      </c>
      <c r="C8" s="124"/>
      <c r="D8" s="57">
        <f>SUM(B_predlog!D8:Q8)</f>
        <v>24.5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23" t="str">
        <f>B_predlog!B9</f>
        <v>Rađenović Ksenija</v>
      </c>
      <c r="C9" s="124"/>
      <c r="D9" s="57">
        <f>SUM(B_predlog!D9:Q9)</f>
        <v>14.5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23" t="str">
        <f>B_predlog!B10</f>
        <v>Beljkaš Jana</v>
      </c>
      <c r="C10" s="124"/>
      <c r="D10" s="57">
        <f>SUM(B_predlog!D10:Q10)</f>
        <v>45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23" t="str">
        <f>B_predlog!B11</f>
        <v>Đukanović Marija</v>
      </c>
      <c r="C11" s="124"/>
      <c r="D11" s="57">
        <f>SUM(B_predlog!D11:Q11)</f>
        <v>23.5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23" t="str">
        <f>B_predlog!B12</f>
        <v>Bulajić Ana</v>
      </c>
      <c r="C12" s="124"/>
      <c r="D12" s="57">
        <f>SUM(B_predlog!D12:Q12)</f>
        <v>32.5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23" t="str">
        <f>B_predlog!B13</f>
        <v>Šikmanović Nikolina</v>
      </c>
      <c r="C13" s="124"/>
      <c r="D13" s="57">
        <f>SUM(B_predlog!D13:Q13)</f>
        <v>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23" t="str">
        <f>B_predlog!B14</f>
        <v>Popović Dijana</v>
      </c>
      <c r="C14" s="124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23" t="str">
        <f>B_predlog!B15</f>
        <v>Zakšek Ana</v>
      </c>
      <c r="C15" s="124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23" t="str">
        <f>B_predlog!B16</f>
        <v>Tadić Jovana</v>
      </c>
      <c r="C16" s="124"/>
      <c r="D16" s="57">
        <f>SUM(B_predlog!D16:Q16)</f>
        <v>8.5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23" t="str">
        <f>B_predlog!B17</f>
        <v>Stamatović Dušan</v>
      </c>
      <c r="C17" s="124"/>
      <c r="D17" s="57">
        <f>SUM(B_predlog!D17:Q17)</f>
        <v>32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23" t="str">
        <f>B_predlog!B18</f>
        <v>Golubović Mia</v>
      </c>
      <c r="C18" s="124"/>
      <c r="D18" s="57">
        <f>SUM(B_predlog!D18:Q18)</f>
        <v>14.5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23" t="str">
        <f>B_predlog!B19</f>
        <v>Danilović Bobana</v>
      </c>
      <c r="C19" s="124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23" t="str">
        <f>B_predlog!B20</f>
        <v>Adrović Džefika</v>
      </c>
      <c r="C20" s="124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23" t="str">
        <f>B_predlog!B21</f>
        <v>Jovović Vuk</v>
      </c>
      <c r="C21" s="124"/>
      <c r="D21" s="57">
        <f>SUM(B_predlog!D21:Q21)</f>
        <v>45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23" t="str">
        <f>B_predlog!B22</f>
        <v>Rakočević Marijana</v>
      </c>
      <c r="C22" s="124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23" t="str">
        <f>B_predlog!B23</f>
        <v>Osmanović Imrana</v>
      </c>
      <c r="C23" s="124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23" t="str">
        <f>B_predlog!B24</f>
        <v>Murišić Nikola</v>
      </c>
      <c r="C24" s="124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23" t="str">
        <f>B_predlog!B25</f>
        <v>Lalović Lenka</v>
      </c>
      <c r="C25" s="124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23" t="str">
        <f>B_predlog!B26</f>
        <v>Papović Milica</v>
      </c>
      <c r="C26" s="124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23" t="str">
        <f>B_predlog!B27</f>
        <v>Bulajić Nina</v>
      </c>
      <c r="C27" s="124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23" t="str">
        <f>B_predlog!B28</f>
        <v>Jovović Lana</v>
      </c>
      <c r="C28" s="124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23" t="str">
        <f>B_predlog!B29</f>
        <v>Božović Anđela</v>
      </c>
      <c r="C29" s="124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23" t="str">
        <f>B_predlog!B30</f>
        <v>Lalević Vasilije</v>
      </c>
      <c r="C30" s="124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23" t="str">
        <f>B_predlog!B31</f>
        <v>Lalić Ana</v>
      </c>
      <c r="C31" s="124"/>
      <c r="D31" s="57">
        <f>SUM(B_predlog!D31:Q31)</f>
        <v>27.5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23" t="str">
        <f>B_predlog!B32</f>
        <v>Jovićević Milica</v>
      </c>
      <c r="C32" s="124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23" t="str">
        <f>B_predlog!B33</f>
        <v>Marinković Anđela</v>
      </c>
      <c r="C33" s="124"/>
      <c r="D33" s="57">
        <f>SUM(B_predlog!D33:Q33)</f>
        <v>30.5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23" t="str">
        <f>B_predlog!B34</f>
        <v>Obradović Jana</v>
      </c>
      <c r="C34" s="124"/>
      <c r="D34" s="57">
        <f>SUM(B_predlog!D34:Q34)</f>
        <v>35.5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23" t="str">
        <f>B_predlog!B35</f>
        <v>Erović Edo</v>
      </c>
      <c r="C35" s="124"/>
      <c r="D35" s="57">
        <f>SUM(B_predlog!D35:Q35)</f>
        <v>10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23" t="str">
        <f>B_predlog!B36</f>
        <v>Janjušević Jovan</v>
      </c>
      <c r="C36" s="124"/>
      <c r="D36" s="57">
        <f>SUM(B_predlog!D36:Q36)</f>
        <v>2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23" t="str">
        <f>B_predlog!B37</f>
        <v>Živković Tanja</v>
      </c>
      <c r="C37" s="124"/>
      <c r="D37" s="57">
        <f>SUM(B_predlog!D37:Q37)</f>
        <v>17.5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23" t="str">
        <f>B_predlog!B47</f>
        <v>Komnenović Miloš</v>
      </c>
      <c r="C38" s="124"/>
      <c r="D38" s="57">
        <f>SUM(B_predlog!D47:Q47)</f>
        <v>33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23" t="str">
        <f>B_predlog!B48</f>
        <v>Brnović Marija</v>
      </c>
      <c r="C39" s="124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23" t="str">
        <f>B_predlog!B49</f>
        <v>Petrone Luka</v>
      </c>
      <c r="C40" s="124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23" t="str">
        <f>B_predlog!B50</f>
        <v>Kuzman Nikolina</v>
      </c>
      <c r="C41" s="124"/>
      <c r="D41" s="57">
        <f>SUM(B_predlog!D50:Q50)</f>
        <v>18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23" t="str">
        <f>B_predlog!B51</f>
        <v>Milatović Aleksandar</v>
      </c>
      <c r="C42" s="124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23" t="str">
        <f>B_predlog!B52</f>
        <v>Radunović Ivona</v>
      </c>
      <c r="C43" s="124"/>
      <c r="D43" s="57">
        <f>SUM(B_predlog!D52:Q52)</f>
        <v>12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23" t="str">
        <f>B_predlog!B53</f>
        <v>Milinković Anđela</v>
      </c>
      <c r="C44" s="124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23" t="str">
        <f>B_predlog!B54</f>
        <v>Sinđić Nataša</v>
      </c>
      <c r="C45" s="124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23"/>
      <c r="C46" s="124"/>
      <c r="D46" s="57"/>
      <c r="E46" s="57"/>
      <c r="F46" s="19"/>
    </row>
    <row r="47" spans="1:6" ht="12.75" customHeight="1">
      <c r="A47" s="58"/>
      <c r="B47" s="123"/>
      <c r="C47" s="124"/>
      <c r="D47" s="57"/>
      <c r="E47" s="57"/>
      <c r="F47" s="19"/>
    </row>
    <row r="48" spans="1:6" ht="12.75" customHeight="1">
      <c r="A48" s="58"/>
      <c r="B48" s="123"/>
      <c r="C48" s="124"/>
      <c r="D48" s="57"/>
      <c r="E48" s="57"/>
      <c r="F48" s="19"/>
    </row>
    <row r="49" spans="1:6" ht="12.75" customHeight="1">
      <c r="A49" s="58"/>
      <c r="B49" s="123"/>
      <c r="C49" s="124"/>
      <c r="D49" s="57"/>
      <c r="E49" s="57"/>
      <c r="F49" s="19"/>
    </row>
    <row r="50" spans="1:6" ht="12.75" customHeight="1">
      <c r="A50" s="58"/>
      <c r="B50" s="123"/>
      <c r="C50" s="12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278</v>
      </c>
      <c r="B54" s="109"/>
      <c r="C54" s="109"/>
      <c r="D54" s="109"/>
      <c r="E54" s="109"/>
      <c r="F54" s="109"/>
    </row>
    <row r="55" spans="1:6" ht="27" customHeight="1">
      <c r="A55" s="110" t="s">
        <v>279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168</v>
      </c>
      <c r="B56" s="111"/>
      <c r="C56" s="111"/>
      <c r="D56" s="111" t="s">
        <v>312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>
        <f>B_predlog!A60</f>
        <v>0</v>
      </c>
      <c r="B60" s="123">
        <f>B_predlog!B60</f>
        <v>0</v>
      </c>
      <c r="C60" s="12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23">
        <f>B_predlog!B61</f>
        <v>0</v>
      </c>
      <c r="C61" s="12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23">
        <f>B_predlog!B62</f>
        <v>0</v>
      </c>
      <c r="C62" s="12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23">
        <f>B_predlog!B63</f>
        <v>0</v>
      </c>
      <c r="C63" s="12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23">
        <f>B_predlog!B64</f>
        <v>0</v>
      </c>
      <c r="C64" s="12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23">
        <f>B_predlog!B65</f>
        <v>0</v>
      </c>
      <c r="C65" s="12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23">
        <f>B_predlog!B66</f>
        <v>0</v>
      </c>
      <c r="C66" s="12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23">
        <f>B_predlog!B67</f>
        <v>0</v>
      </c>
      <c r="C67" s="12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23">
        <f>B_predlog!B68</f>
        <v>0</v>
      </c>
      <c r="C68" s="12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23">
        <f>B_predlog!B69</f>
        <v>0</v>
      </c>
      <c r="C69" s="12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23">
        <f>B_predlog!B70</f>
        <v>0</v>
      </c>
      <c r="C70" s="12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23">
        <f>B_predlog!B71</f>
        <v>0</v>
      </c>
      <c r="C71" s="12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23">
        <f>B_predlog!B72</f>
        <v>0</v>
      </c>
      <c r="C72" s="12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23">
        <f>B_predlog!B73</f>
        <v>0</v>
      </c>
      <c r="C73" s="12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23">
        <f>B_predlog!B74</f>
        <v>0</v>
      </c>
      <c r="C74" s="12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23">
        <f>B_predlog!B75</f>
        <v>0</v>
      </c>
      <c r="C75" s="12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58"/>
      <c r="B93" s="123"/>
      <c r="C93" s="124"/>
      <c r="D93" s="57"/>
      <c r="E93" s="57"/>
      <c r="F93" s="19"/>
    </row>
    <row r="94" spans="1:6" ht="12.75">
      <c r="A94" s="58"/>
      <c r="B94" s="123"/>
      <c r="C94" s="124"/>
      <c r="D94" s="57"/>
      <c r="E94" s="57"/>
      <c r="F94" s="19"/>
    </row>
    <row r="95" spans="1:6" ht="12.75">
      <c r="A95" s="58"/>
      <c r="B95" s="123"/>
      <c r="C95" s="124"/>
      <c r="D95" s="57"/>
      <c r="E95" s="57"/>
      <c r="F95" s="19"/>
    </row>
    <row r="96" spans="1:6" ht="12.75">
      <c r="A96" s="58"/>
      <c r="B96" s="123"/>
      <c r="C96" s="124"/>
      <c r="D96" s="57"/>
      <c r="E96" s="57"/>
      <c r="F96" s="19"/>
    </row>
    <row r="97" spans="1:6" ht="12.75">
      <c r="A97" s="58"/>
      <c r="B97" s="123"/>
      <c r="C97" s="124"/>
      <c r="D97" s="57"/>
      <c r="E97" s="57"/>
      <c r="F97" s="19"/>
    </row>
    <row r="98" spans="1:6" ht="12.75">
      <c r="A98" s="58"/>
      <c r="B98" s="123"/>
      <c r="C98" s="124"/>
      <c r="D98" s="57"/>
      <c r="E98" s="57"/>
      <c r="F98" s="19"/>
    </row>
    <row r="99" spans="1:6" ht="12.75">
      <c r="A99" s="58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T35" sqref="T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38"/>
    </row>
    <row r="2" spans="1:21" ht="12.75">
      <c r="A2" s="139" t="s">
        <v>304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 t="s">
        <v>21</v>
      </c>
      <c r="P2" s="144"/>
      <c r="Q2" s="144"/>
      <c r="R2" s="145"/>
      <c r="S2" s="145"/>
      <c r="T2" s="145"/>
      <c r="U2" s="146"/>
    </row>
    <row r="3" spans="1:21" ht="21" customHeight="1">
      <c r="A3" s="147" t="s">
        <v>168</v>
      </c>
      <c r="B3" s="147"/>
      <c r="C3" s="147"/>
      <c r="D3" s="148" t="s">
        <v>311</v>
      </c>
      <c r="E3" s="148"/>
      <c r="F3" s="148"/>
      <c r="G3" s="148"/>
      <c r="H3" s="149" t="s">
        <v>50</v>
      </c>
      <c r="I3" s="149"/>
      <c r="J3" s="149"/>
      <c r="K3" s="149"/>
      <c r="L3" s="149"/>
      <c r="M3" s="149"/>
      <c r="N3" s="149"/>
      <c r="O3" s="149"/>
      <c r="P3" s="149"/>
      <c r="Q3" s="150" t="s">
        <v>169</v>
      </c>
      <c r="R3" s="150"/>
      <c r="S3" s="150"/>
      <c r="T3" s="150"/>
      <c r="U3" s="150"/>
    </row>
    <row r="4" spans="4:8" ht="6.75" customHeight="1">
      <c r="D4" s="2"/>
      <c r="E4" s="2"/>
      <c r="F4" s="2"/>
      <c r="G4" s="2"/>
      <c r="H4" s="2"/>
    </row>
    <row r="5" spans="1:21" ht="21" customHeight="1">
      <c r="A5" s="125" t="s">
        <v>1</v>
      </c>
      <c r="B5" s="128" t="s">
        <v>2</v>
      </c>
      <c r="C5" s="131" t="s">
        <v>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 t="s">
        <v>4</v>
      </c>
      <c r="U5" s="134" t="s">
        <v>5</v>
      </c>
    </row>
    <row r="6" spans="1:21" ht="21" customHeight="1">
      <c r="A6" s="126"/>
      <c r="B6" s="129"/>
      <c r="C6" s="3"/>
      <c r="D6" s="136" t="s">
        <v>6</v>
      </c>
      <c r="E6" s="136"/>
      <c r="F6" s="136"/>
      <c r="G6" s="136"/>
      <c r="H6" s="136"/>
      <c r="I6" s="136" t="s">
        <v>7</v>
      </c>
      <c r="J6" s="136"/>
      <c r="K6" s="136"/>
      <c r="L6" s="136" t="s">
        <v>8</v>
      </c>
      <c r="M6" s="136"/>
      <c r="N6" s="136"/>
      <c r="O6" s="136" t="s">
        <v>9</v>
      </c>
      <c r="P6" s="136"/>
      <c r="Q6" s="136"/>
      <c r="R6" s="136" t="s">
        <v>10</v>
      </c>
      <c r="S6" s="136"/>
      <c r="T6" s="132"/>
      <c r="U6" s="134"/>
    </row>
    <row r="7" spans="1:21" ht="21" customHeight="1">
      <c r="A7" s="127"/>
      <c r="B7" s="130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3"/>
      <c r="U7" s="135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10</v>
      </c>
      <c r="P8" s="10"/>
      <c r="Q8" s="9"/>
      <c r="R8" s="7"/>
      <c r="S8" s="7"/>
      <c r="T8" s="11">
        <f aca="true" t="shared" si="0" ref="T8:T34">SUM(D8:E8,O8,P8,MAX(R8,S8))</f>
        <v>10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9</v>
      </c>
      <c r="P9" s="10"/>
      <c r="Q9" s="9"/>
      <c r="R9" s="7"/>
      <c r="S9" s="7"/>
      <c r="T9" s="11">
        <f t="shared" si="0"/>
        <v>9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18</v>
      </c>
      <c r="P11" s="10"/>
      <c r="Q11" s="9"/>
      <c r="R11" s="7"/>
      <c r="S11" s="7"/>
      <c r="T11" s="11">
        <f t="shared" si="0"/>
        <v>18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3.5</v>
      </c>
      <c r="P12" s="10"/>
      <c r="Q12" s="9"/>
      <c r="R12" s="7"/>
      <c r="S12" s="7"/>
      <c r="T12" s="11">
        <f t="shared" si="0"/>
        <v>3.5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21</v>
      </c>
      <c r="P14" s="10"/>
      <c r="Q14" s="9"/>
      <c r="R14" s="7"/>
      <c r="S14" s="7"/>
      <c r="T14" s="11">
        <f t="shared" si="0"/>
        <v>21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40.5</v>
      </c>
      <c r="P18" s="10"/>
      <c r="Q18" s="9"/>
      <c r="R18" s="7"/>
      <c r="S18" s="7"/>
      <c r="T18" s="11">
        <f t="shared" si="0"/>
        <v>40.5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13</v>
      </c>
      <c r="P21" s="10"/>
      <c r="Q21" s="9"/>
      <c r="R21" s="7"/>
      <c r="S21" s="7"/>
      <c r="T21" s="11">
        <f t="shared" si="0"/>
        <v>13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0</v>
      </c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23</v>
      </c>
      <c r="P23" s="10"/>
      <c r="Q23" s="9"/>
      <c r="R23" s="7"/>
      <c r="S23" s="7"/>
      <c r="T23" s="11">
        <f t="shared" si="0"/>
        <v>23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14</v>
      </c>
      <c r="P29" s="10"/>
      <c r="Q29" s="9"/>
      <c r="R29" s="7"/>
      <c r="S29" s="7"/>
      <c r="T29" s="11">
        <f t="shared" si="0"/>
        <v>14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7" t="s">
        <v>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</row>
    <row r="41" spans="1:21" ht="12.75">
      <c r="A41" s="139" t="s">
        <v>304</v>
      </c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 t="s">
        <v>21</v>
      </c>
      <c r="P41" s="144"/>
      <c r="Q41" s="144"/>
      <c r="R41" s="145"/>
      <c r="S41" s="145"/>
      <c r="T41" s="145"/>
      <c r="U41" s="146"/>
    </row>
    <row r="42" spans="1:21" ht="21" customHeight="1">
      <c r="A42" s="147" t="s">
        <v>168</v>
      </c>
      <c r="B42" s="147"/>
      <c r="C42" s="147"/>
      <c r="D42" s="148" t="s">
        <v>311</v>
      </c>
      <c r="E42" s="148"/>
      <c r="F42" s="148"/>
      <c r="G42" s="148"/>
      <c r="H42" s="149" t="s">
        <v>50</v>
      </c>
      <c r="I42" s="149"/>
      <c r="J42" s="149"/>
      <c r="K42" s="149"/>
      <c r="L42" s="149"/>
      <c r="M42" s="149"/>
      <c r="N42" s="149"/>
      <c r="O42" s="149"/>
      <c r="P42" s="149"/>
      <c r="Q42" s="150" t="s">
        <v>169</v>
      </c>
      <c r="R42" s="150"/>
      <c r="S42" s="150"/>
      <c r="T42" s="150"/>
      <c r="U42" s="150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5" t="s">
        <v>1</v>
      </c>
      <c r="B44" s="128" t="s">
        <v>2</v>
      </c>
      <c r="C44" s="131" t="s">
        <v>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 t="s">
        <v>4</v>
      </c>
      <c r="U44" s="134" t="s">
        <v>5</v>
      </c>
    </row>
    <row r="45" spans="1:21" ht="21" customHeight="1">
      <c r="A45" s="126"/>
      <c r="B45" s="129"/>
      <c r="C45" s="3"/>
      <c r="D45" s="136" t="s">
        <v>6</v>
      </c>
      <c r="E45" s="136"/>
      <c r="F45" s="136"/>
      <c r="G45" s="136"/>
      <c r="H45" s="136"/>
      <c r="I45" s="136" t="s">
        <v>7</v>
      </c>
      <c r="J45" s="136"/>
      <c r="K45" s="136"/>
      <c r="L45" s="136" t="s">
        <v>8</v>
      </c>
      <c r="M45" s="136"/>
      <c r="N45" s="136"/>
      <c r="O45" s="136" t="s">
        <v>9</v>
      </c>
      <c r="P45" s="136"/>
      <c r="Q45" s="136"/>
      <c r="R45" s="136" t="s">
        <v>10</v>
      </c>
      <c r="S45" s="136"/>
      <c r="T45" s="132"/>
      <c r="U45" s="134"/>
    </row>
    <row r="46" spans="1:21" ht="21" customHeight="1">
      <c r="A46" s="127"/>
      <c r="B46" s="130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3"/>
      <c r="U46" s="135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7" t="s">
        <v>0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8"/>
      <c r="T79" s="138"/>
      <c r="U79" s="138"/>
    </row>
    <row r="80" spans="1:21" ht="12.75">
      <c r="A80" s="139" t="s">
        <v>304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  <c r="O80" s="143" t="s">
        <v>21</v>
      </c>
      <c r="P80" s="144"/>
      <c r="Q80" s="144"/>
      <c r="R80" s="145"/>
      <c r="S80" s="145"/>
      <c r="T80" s="145"/>
      <c r="U80" s="146"/>
    </row>
    <row r="81" spans="1:21" ht="21" customHeight="1">
      <c r="A81" s="147" t="s">
        <v>168</v>
      </c>
      <c r="B81" s="147"/>
      <c r="C81" s="147"/>
      <c r="D81" s="148" t="s">
        <v>311</v>
      </c>
      <c r="E81" s="148"/>
      <c r="F81" s="148"/>
      <c r="G81" s="148"/>
      <c r="H81" s="149" t="s">
        <v>50</v>
      </c>
      <c r="I81" s="149"/>
      <c r="J81" s="149"/>
      <c r="K81" s="149"/>
      <c r="L81" s="149"/>
      <c r="M81" s="149"/>
      <c r="N81" s="149"/>
      <c r="O81" s="149"/>
      <c r="P81" s="149"/>
      <c r="Q81" s="150" t="s">
        <v>169</v>
      </c>
      <c r="R81" s="150"/>
      <c r="S81" s="150"/>
      <c r="T81" s="150"/>
      <c r="U81" s="150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5" t="s">
        <v>1</v>
      </c>
      <c r="B83" s="128" t="s">
        <v>2</v>
      </c>
      <c r="C83" s="131" t="s">
        <v>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2" t="s">
        <v>4</v>
      </c>
      <c r="U83" s="134" t="s">
        <v>5</v>
      </c>
    </row>
    <row r="84" spans="1:21" ht="21" customHeight="1">
      <c r="A84" s="126"/>
      <c r="B84" s="129"/>
      <c r="C84" s="3"/>
      <c r="D84" s="136" t="s">
        <v>6</v>
      </c>
      <c r="E84" s="136"/>
      <c r="F84" s="136"/>
      <c r="G84" s="136"/>
      <c r="H84" s="136"/>
      <c r="I84" s="136" t="s">
        <v>7</v>
      </c>
      <c r="J84" s="136"/>
      <c r="K84" s="136"/>
      <c r="L84" s="136" t="s">
        <v>8</v>
      </c>
      <c r="M84" s="136"/>
      <c r="N84" s="136"/>
      <c r="O84" s="136" t="s">
        <v>9</v>
      </c>
      <c r="P84" s="136"/>
      <c r="Q84" s="136"/>
      <c r="R84" s="136" t="s">
        <v>10</v>
      </c>
      <c r="S84" s="136"/>
      <c r="T84" s="132"/>
      <c r="U84" s="134"/>
    </row>
    <row r="85" spans="1:21" ht="21" customHeight="1">
      <c r="A85" s="127"/>
      <c r="B85" s="130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3"/>
      <c r="U85" s="135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8" t="s">
        <v>20</v>
      </c>
      <c r="B1" s="108"/>
      <c r="C1" s="108"/>
      <c r="D1" s="108"/>
      <c r="E1" s="108"/>
      <c r="F1" s="13"/>
    </row>
    <row r="2" spans="1:6" ht="17.25" customHeight="1">
      <c r="A2" s="109" t="s">
        <v>278</v>
      </c>
      <c r="B2" s="109"/>
      <c r="C2" s="109"/>
      <c r="D2" s="109"/>
      <c r="E2" s="109"/>
      <c r="F2" s="109"/>
    </row>
    <row r="3" spans="1:6" ht="27" customHeight="1">
      <c r="A3" s="110" t="s">
        <v>279</v>
      </c>
      <c r="B3" s="110"/>
      <c r="C3" s="111" t="s">
        <v>50</v>
      </c>
      <c r="D3" s="111"/>
      <c r="E3" s="111"/>
      <c r="F3" s="111"/>
    </row>
    <row r="4" spans="1:6" ht="17.25" customHeight="1">
      <c r="A4" s="111" t="s">
        <v>168</v>
      </c>
      <c r="B4" s="111"/>
      <c r="C4" s="111"/>
      <c r="D4" s="111" t="s">
        <v>312</v>
      </c>
      <c r="E4" s="111"/>
      <c r="F4" s="111"/>
    </row>
    <row r="5" spans="1:6" ht="4.5" customHeight="1">
      <c r="A5" s="112"/>
      <c r="B5" s="112"/>
      <c r="C5" s="112"/>
      <c r="D5" s="112"/>
      <c r="E5" s="112"/>
      <c r="F5" s="112"/>
    </row>
    <row r="6" spans="1:6" s="16" customFormat="1" ht="25.5" customHeight="1">
      <c r="A6" s="113" t="s">
        <v>1</v>
      </c>
      <c r="B6" s="115" t="s">
        <v>22</v>
      </c>
      <c r="C6" s="116"/>
      <c r="D6" s="119" t="s">
        <v>23</v>
      </c>
      <c r="E6" s="120"/>
      <c r="F6" s="121" t="s">
        <v>24</v>
      </c>
    </row>
    <row r="7" spans="1:6" s="16" customFormat="1" ht="42" customHeight="1" thickBot="1">
      <c r="A7" s="114"/>
      <c r="B7" s="117"/>
      <c r="C7" s="118"/>
      <c r="D7" s="17" t="s">
        <v>25</v>
      </c>
      <c r="E7" s="18" t="s">
        <v>26</v>
      </c>
      <c r="F7" s="122"/>
    </row>
    <row r="8" spans="1:6" ht="12.75" customHeight="1" thickTop="1">
      <c r="A8" s="37" t="str">
        <f>A_predlog!A8</f>
        <v>1/2017</v>
      </c>
      <c r="B8" s="123" t="str">
        <f>A_predlog!B8</f>
        <v>Pejović Ivan</v>
      </c>
      <c r="C8" s="124"/>
      <c r="D8" s="57">
        <f>SUM(A_predlog!D8:Q8)</f>
        <v>10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23" t="str">
        <f>A_predlog!B9</f>
        <v>Đokaj Edona</v>
      </c>
      <c r="C9" s="124"/>
      <c r="D9" s="57">
        <f>SUM(A_predlog!D9:Q9)</f>
        <v>9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23" t="str">
        <f>A_predlog!B10</f>
        <v>Marić Vladimir</v>
      </c>
      <c r="C10" s="124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23" t="str">
        <f>A_predlog!B11</f>
        <v>Ostojić Anja</v>
      </c>
      <c r="C11" s="124"/>
      <c r="D11" s="57">
        <f>SUM(A_predlog!D11:Q11)</f>
        <v>18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23" t="str">
        <f>A_predlog!B12</f>
        <v>Junčaj Marina</v>
      </c>
      <c r="C12" s="124"/>
      <c r="D12" s="57">
        <f>SUM(A_predlog!D12:Q12)</f>
        <v>3.5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23" t="str">
        <f>A_predlog!B13</f>
        <v>Pavićević Maša</v>
      </c>
      <c r="C13" s="124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23" t="str">
        <f>A_predlog!B14</f>
        <v>Ćuković Sara</v>
      </c>
      <c r="C14" s="124"/>
      <c r="D14" s="57">
        <f>SUM(A_predlog!D14:Q14)</f>
        <v>21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23" t="str">
        <f>A_predlog!B15</f>
        <v>Barjaktarović Danijela</v>
      </c>
      <c r="C15" s="124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23" t="str">
        <f>A_predlog!B16</f>
        <v>Raičević Ivana</v>
      </c>
      <c r="C16" s="124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23" t="str">
        <f>A_predlog!B17</f>
        <v>Strunjaš Sanja</v>
      </c>
      <c r="C17" s="124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23" t="str">
        <f>A_predlog!B18</f>
        <v>Junčaj Teuta</v>
      </c>
      <c r="C18" s="124"/>
      <c r="D18" s="57">
        <f>SUM(A_predlog!D18:Q18)</f>
        <v>40.5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23" t="str">
        <f>A_predlog!B19</f>
        <v>Leković Vuk</v>
      </c>
      <c r="C19" s="124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23" t="str">
        <f>A_predlog!B20</f>
        <v>Perović Maja</v>
      </c>
      <c r="C20" s="124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23" t="str">
        <f>A_predlog!B21</f>
        <v>Drobnjak Andrija</v>
      </c>
      <c r="C21" s="124"/>
      <c r="D21" s="57">
        <f>SUM(A_predlog!D21:Q21)</f>
        <v>13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23" t="str">
        <f>A_predlog!B22</f>
        <v>Čekić Muzafera</v>
      </c>
      <c r="C22" s="124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23" t="str">
        <f>A_predlog!B23</f>
        <v>Pejović Ana</v>
      </c>
      <c r="C23" s="124"/>
      <c r="D23" s="57">
        <f>SUM(A_predlog!D23:Q23)</f>
        <v>23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23" t="str">
        <f>A_predlog!B24</f>
        <v>Krivokapić Aleksandra</v>
      </c>
      <c r="C24" s="124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23" t="str">
        <f>A_predlog!B25</f>
        <v>Krivokapić Marijeta</v>
      </c>
      <c r="C25" s="124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23" t="str">
        <f>A_predlog!B26</f>
        <v>Božović Ivana</v>
      </c>
      <c r="C26" s="124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23" t="str">
        <f>A_predlog!B27</f>
        <v>Čubrović Nikola</v>
      </c>
      <c r="C27" s="124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23" t="str">
        <f>A_predlog!B28</f>
        <v>Klikovac Jovana</v>
      </c>
      <c r="C28" s="124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23" t="str">
        <f>A_predlog!B29</f>
        <v>Fatić Ivana</v>
      </c>
      <c r="C29" s="124"/>
      <c r="D29" s="57">
        <f>SUM(A_predlog!D29:Q29)</f>
        <v>14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23" t="str">
        <f>A_predlog!B30</f>
        <v>Đurović Mima</v>
      </c>
      <c r="C30" s="124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23" t="str">
        <f>A_predlog!B31</f>
        <v>Obradović Milica</v>
      </c>
      <c r="C31" s="124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23" t="str">
        <f>A_predlog!B32</f>
        <v>Maraš Andrea</v>
      </c>
      <c r="C32" s="124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23" t="str">
        <f>A_predlog!B33</f>
        <v>Bukilić Pavle</v>
      </c>
      <c r="C33" s="124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23" t="str">
        <f>A_predlog!B34</f>
        <v>Sekulović Milutin</v>
      </c>
      <c r="C34" s="124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23"/>
      <c r="C35" s="124"/>
      <c r="D35" s="57"/>
      <c r="E35" s="57"/>
      <c r="F35" s="19"/>
    </row>
    <row r="36" spans="1:6" ht="12.75" customHeight="1">
      <c r="A36" s="37"/>
      <c r="B36" s="123"/>
      <c r="C36" s="124"/>
      <c r="D36" s="57"/>
      <c r="E36" s="57"/>
      <c r="F36" s="19"/>
    </row>
    <row r="37" spans="1:6" ht="12.75" customHeight="1">
      <c r="A37" s="37"/>
      <c r="B37" s="123"/>
      <c r="C37" s="124"/>
      <c r="D37" s="57"/>
      <c r="E37" s="57"/>
      <c r="F37" s="19"/>
    </row>
    <row r="38" spans="1:6" ht="12.75" customHeight="1">
      <c r="A38" s="58"/>
      <c r="B38" s="123"/>
      <c r="C38" s="124"/>
      <c r="D38" s="57"/>
      <c r="E38" s="57"/>
      <c r="F38" s="19"/>
    </row>
    <row r="39" spans="1:6" ht="12.75" customHeight="1">
      <c r="A39" s="58"/>
      <c r="B39" s="123"/>
      <c r="C39" s="124"/>
      <c r="D39" s="57"/>
      <c r="E39" s="57"/>
      <c r="F39" s="19"/>
    </row>
    <row r="40" spans="1:6" ht="12.75" customHeight="1">
      <c r="A40" s="58"/>
      <c r="B40" s="123"/>
      <c r="C40" s="124"/>
      <c r="D40" s="57"/>
      <c r="E40" s="57"/>
      <c r="F40" s="19"/>
    </row>
    <row r="41" spans="1:6" ht="12.75" customHeight="1">
      <c r="A41" s="58"/>
      <c r="B41" s="123"/>
      <c r="C41" s="124"/>
      <c r="D41" s="57"/>
      <c r="E41" s="57"/>
      <c r="F41" s="19"/>
    </row>
    <row r="42" spans="1:6" ht="12.75" customHeight="1">
      <c r="A42" s="58"/>
      <c r="B42" s="123"/>
      <c r="C42" s="124"/>
      <c r="D42" s="57"/>
      <c r="E42" s="57"/>
      <c r="F42" s="19"/>
    </row>
    <row r="43" spans="1:6" ht="12.75" customHeight="1">
      <c r="A43" s="58"/>
      <c r="B43" s="123"/>
      <c r="C43" s="124"/>
      <c r="D43" s="57"/>
      <c r="E43" s="57"/>
      <c r="F43" s="19"/>
    </row>
    <row r="44" spans="1:6" ht="12.75" customHeight="1">
      <c r="A44" s="58"/>
      <c r="B44" s="123"/>
      <c r="C44" s="124"/>
      <c r="D44" s="57"/>
      <c r="E44" s="57"/>
      <c r="F44" s="19"/>
    </row>
    <row r="45" spans="1:6" ht="12.75" customHeight="1">
      <c r="A45" s="58"/>
      <c r="B45" s="123"/>
      <c r="C45" s="124"/>
      <c r="D45" s="57"/>
      <c r="E45" s="57"/>
      <c r="F45" s="19"/>
    </row>
    <row r="46" spans="1:6" ht="12.75" customHeight="1">
      <c r="A46" s="58"/>
      <c r="B46" s="123"/>
      <c r="C46" s="124"/>
      <c r="D46" s="57"/>
      <c r="E46" s="57"/>
      <c r="F46" s="19"/>
    </row>
    <row r="47" spans="1:6" ht="12.75" customHeight="1">
      <c r="A47" s="58"/>
      <c r="B47" s="123"/>
      <c r="C47" s="124"/>
      <c r="D47" s="57"/>
      <c r="E47" s="57"/>
      <c r="F47" s="19"/>
    </row>
    <row r="48" spans="1:6" ht="12.75" customHeight="1">
      <c r="A48" s="58"/>
      <c r="B48" s="123"/>
      <c r="C48" s="124"/>
      <c r="D48" s="57"/>
      <c r="E48" s="57"/>
      <c r="F48" s="19"/>
    </row>
    <row r="49" spans="1:6" ht="12.75" customHeight="1">
      <c r="A49" s="58"/>
      <c r="B49" s="123"/>
      <c r="C49" s="124"/>
      <c r="D49" s="57"/>
      <c r="E49" s="57"/>
      <c r="F49" s="19"/>
    </row>
    <row r="50" spans="1:6" ht="12.75" customHeight="1">
      <c r="A50" s="58"/>
      <c r="B50" s="123"/>
      <c r="C50" s="124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08" t="s">
        <v>20</v>
      </c>
      <c r="B53" s="108"/>
      <c r="C53" s="108"/>
      <c r="D53" s="108"/>
      <c r="E53" s="108"/>
      <c r="F53" s="13"/>
    </row>
    <row r="54" spans="1:6" ht="17.25" customHeight="1">
      <c r="A54" s="109" t="s">
        <v>278</v>
      </c>
      <c r="B54" s="109"/>
      <c r="C54" s="109"/>
      <c r="D54" s="109"/>
      <c r="E54" s="109"/>
      <c r="F54" s="109"/>
    </row>
    <row r="55" spans="1:6" ht="27" customHeight="1">
      <c r="A55" s="110" t="s">
        <v>279</v>
      </c>
      <c r="B55" s="110"/>
      <c r="C55" s="111" t="s">
        <v>50</v>
      </c>
      <c r="D55" s="111"/>
      <c r="E55" s="111"/>
      <c r="F55" s="111"/>
    </row>
    <row r="56" spans="1:6" ht="17.25" customHeight="1">
      <c r="A56" s="111" t="s">
        <v>168</v>
      </c>
      <c r="B56" s="111"/>
      <c r="C56" s="111"/>
      <c r="D56" s="111" t="s">
        <v>312</v>
      </c>
      <c r="E56" s="111"/>
      <c r="F56" s="111"/>
    </row>
    <row r="57" spans="1:6" ht="4.5" customHeight="1">
      <c r="A57" s="112"/>
      <c r="B57" s="112"/>
      <c r="C57" s="112"/>
      <c r="D57" s="112"/>
      <c r="E57" s="112"/>
      <c r="F57" s="112"/>
    </row>
    <row r="58" spans="1:6" ht="25.5" customHeight="1">
      <c r="A58" s="113" t="s">
        <v>1</v>
      </c>
      <c r="B58" s="115" t="s">
        <v>22</v>
      </c>
      <c r="C58" s="116"/>
      <c r="D58" s="119" t="s">
        <v>23</v>
      </c>
      <c r="E58" s="120"/>
      <c r="F58" s="121" t="s">
        <v>24</v>
      </c>
    </row>
    <row r="59" spans="1:6" ht="42" customHeight="1" thickBot="1">
      <c r="A59" s="114"/>
      <c r="B59" s="117"/>
      <c r="C59" s="118"/>
      <c r="D59" s="17" t="s">
        <v>25</v>
      </c>
      <c r="E59" s="18" t="s">
        <v>26</v>
      </c>
      <c r="F59" s="122"/>
    </row>
    <row r="60" spans="1:6" ht="13.5" thickTop="1">
      <c r="A60" s="37">
        <f>A_predlog!A60</f>
        <v>0</v>
      </c>
      <c r="B60" s="123">
        <f>A_predlog!B60</f>
        <v>0</v>
      </c>
      <c r="C60" s="12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23">
        <f>A_predlog!B61</f>
        <v>0</v>
      </c>
      <c r="C61" s="12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23">
        <f>A_predlog!B62</f>
        <v>0</v>
      </c>
      <c r="C62" s="12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23">
        <f>A_predlog!B63</f>
        <v>0</v>
      </c>
      <c r="C63" s="12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23">
        <f>A_predlog!B64</f>
        <v>0</v>
      </c>
      <c r="C64" s="12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23">
        <f>A_predlog!B65</f>
        <v>0</v>
      </c>
      <c r="C65" s="12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23">
        <f>A_predlog!B66</f>
        <v>0</v>
      </c>
      <c r="C66" s="12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23">
        <f>A_predlog!B67</f>
        <v>0</v>
      </c>
      <c r="C67" s="12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23">
        <f>A_predlog!B68</f>
        <v>0</v>
      </c>
      <c r="C68" s="12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23">
        <f>A_predlog!B69</f>
        <v>0</v>
      </c>
      <c r="C69" s="12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23">
        <f>A_predlog!B70</f>
        <v>0</v>
      </c>
      <c r="C70" s="12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23">
        <f>A_predlog!B71</f>
        <v>0</v>
      </c>
      <c r="C71" s="12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23">
        <f>A_predlog!B72</f>
        <v>0</v>
      </c>
      <c r="C72" s="12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23">
        <f>A_predlog!B73</f>
        <v>0</v>
      </c>
      <c r="C73" s="12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23">
        <f>A_predlog!B74</f>
        <v>0</v>
      </c>
      <c r="C74" s="12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23">
        <f>A_predlog!B75</f>
        <v>0</v>
      </c>
      <c r="C75" s="12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23"/>
      <c r="C76" s="124"/>
      <c r="D76" s="57"/>
      <c r="E76" s="57"/>
      <c r="F76" s="19"/>
    </row>
    <row r="77" spans="1:6" ht="12.75">
      <c r="A77" s="37"/>
      <c r="B77" s="123"/>
      <c r="C77" s="124"/>
      <c r="D77" s="57"/>
      <c r="E77" s="57"/>
      <c r="F77" s="19"/>
    </row>
    <row r="78" spans="1:6" ht="12.75">
      <c r="A78" s="37"/>
      <c r="B78" s="123"/>
      <c r="C78" s="124"/>
      <c r="D78" s="57"/>
      <c r="E78" s="57"/>
      <c r="F78" s="19"/>
    </row>
    <row r="79" spans="1:6" ht="12.75">
      <c r="A79" s="37"/>
      <c r="B79" s="123"/>
      <c r="C79" s="124"/>
      <c r="D79" s="57"/>
      <c r="E79" s="57"/>
      <c r="F79" s="19"/>
    </row>
    <row r="80" spans="1:6" ht="12.75">
      <c r="A80" s="37"/>
      <c r="B80" s="123"/>
      <c r="C80" s="124"/>
      <c r="D80" s="57"/>
      <c r="E80" s="57"/>
      <c r="F80" s="19"/>
    </row>
    <row r="81" spans="1:6" ht="12.75">
      <c r="A81" s="37"/>
      <c r="B81" s="123"/>
      <c r="C81" s="124"/>
      <c r="D81" s="57"/>
      <c r="E81" s="57"/>
      <c r="F81" s="19"/>
    </row>
    <row r="82" spans="1:6" ht="12.75">
      <c r="A82" s="37"/>
      <c r="B82" s="123"/>
      <c r="C82" s="124"/>
      <c r="D82" s="57"/>
      <c r="E82" s="57"/>
      <c r="F82" s="19"/>
    </row>
    <row r="83" spans="1:6" ht="12.75">
      <c r="A83" s="37"/>
      <c r="B83" s="123"/>
      <c r="C83" s="124"/>
      <c r="D83" s="57"/>
      <c r="E83" s="57"/>
      <c r="F83" s="19"/>
    </row>
    <row r="84" spans="1:6" ht="12.75">
      <c r="A84" s="37"/>
      <c r="B84" s="123"/>
      <c r="C84" s="124"/>
      <c r="D84" s="57"/>
      <c r="E84" s="57"/>
      <c r="F84" s="19"/>
    </row>
    <row r="85" spans="1:6" ht="12.75">
      <c r="A85" s="37"/>
      <c r="B85" s="123"/>
      <c r="C85" s="124"/>
      <c r="D85" s="57"/>
      <c r="E85" s="57"/>
      <c r="F85" s="19"/>
    </row>
    <row r="86" spans="1:6" ht="12.75">
      <c r="A86" s="37"/>
      <c r="B86" s="123"/>
      <c r="C86" s="124"/>
      <c r="D86" s="57"/>
      <c r="E86" s="57"/>
      <c r="F86" s="19"/>
    </row>
    <row r="87" spans="1:6" ht="12.75">
      <c r="A87" s="37"/>
      <c r="B87" s="123"/>
      <c r="C87" s="124"/>
      <c r="D87" s="57"/>
      <c r="E87" s="57"/>
      <c r="F87" s="19"/>
    </row>
    <row r="88" spans="1:6" ht="12.75">
      <c r="A88" s="37"/>
      <c r="B88" s="123"/>
      <c r="C88" s="124"/>
      <c r="D88" s="57"/>
      <c r="E88" s="57"/>
      <c r="F88" s="19"/>
    </row>
    <row r="89" spans="1:6" ht="12.75">
      <c r="A89" s="37"/>
      <c r="B89" s="123"/>
      <c r="C89" s="124"/>
      <c r="D89" s="57"/>
      <c r="E89" s="57"/>
      <c r="F89" s="19"/>
    </row>
    <row r="90" spans="1:6" ht="12.75">
      <c r="A90" s="37"/>
      <c r="B90" s="123"/>
      <c r="C90" s="124"/>
      <c r="D90" s="57"/>
      <c r="E90" s="57"/>
      <c r="F90" s="19"/>
    </row>
    <row r="91" spans="1:6" ht="12.75">
      <c r="A91" s="37"/>
      <c r="B91" s="123"/>
      <c r="C91" s="124"/>
      <c r="D91" s="57"/>
      <c r="E91" s="57"/>
      <c r="F91" s="19"/>
    </row>
    <row r="92" spans="1:6" ht="12.75">
      <c r="A92" s="37"/>
      <c r="B92" s="123"/>
      <c r="C92" s="124"/>
      <c r="D92" s="57"/>
      <c r="E92" s="57"/>
      <c r="F92" s="19"/>
    </row>
    <row r="93" spans="1:6" ht="12.75">
      <c r="A93" s="58"/>
      <c r="B93" s="123"/>
      <c r="C93" s="124"/>
      <c r="D93" s="57"/>
      <c r="E93" s="57"/>
      <c r="F93" s="19"/>
    </row>
    <row r="94" spans="1:6" ht="12.75">
      <c r="A94" s="58"/>
      <c r="B94" s="123"/>
      <c r="C94" s="124"/>
      <c r="D94" s="57"/>
      <c r="E94" s="57"/>
      <c r="F94" s="19"/>
    </row>
    <row r="95" spans="1:6" ht="12.75">
      <c r="A95" s="58"/>
      <c r="B95" s="123"/>
      <c r="C95" s="124"/>
      <c r="D95" s="57"/>
      <c r="E95" s="57"/>
      <c r="F95" s="19"/>
    </row>
    <row r="96" spans="1:6" ht="12.75">
      <c r="A96" s="58"/>
      <c r="B96" s="123"/>
      <c r="C96" s="124"/>
      <c r="D96" s="57"/>
      <c r="E96" s="57"/>
      <c r="F96" s="19"/>
    </row>
    <row r="97" spans="1:6" ht="12.75">
      <c r="A97" s="58"/>
      <c r="B97" s="123"/>
      <c r="C97" s="124"/>
      <c r="D97" s="57"/>
      <c r="E97" s="57"/>
      <c r="F97" s="19"/>
    </row>
    <row r="98" spans="1:6" ht="12.75">
      <c r="A98" s="58"/>
      <c r="B98" s="123"/>
      <c r="C98" s="124"/>
      <c r="D98" s="57"/>
      <c r="E98" s="57"/>
      <c r="F98" s="19"/>
    </row>
    <row r="99" spans="1:6" ht="12.75">
      <c r="A99" s="58"/>
      <c r="B99" s="123"/>
      <c r="C99" s="124"/>
      <c r="D99" s="57"/>
      <c r="E99" s="57"/>
      <c r="F99" s="19"/>
    </row>
    <row r="100" spans="1:6" ht="12.75">
      <c r="A100" s="58"/>
      <c r="B100" s="123"/>
      <c r="C100" s="124"/>
      <c r="D100" s="57"/>
      <c r="E100" s="57"/>
      <c r="F100" s="19"/>
    </row>
    <row r="101" spans="1:6" ht="12.75">
      <c r="A101" s="58"/>
      <c r="B101" s="123"/>
      <c r="C101" s="124"/>
      <c r="D101" s="57"/>
      <c r="E101" s="57"/>
      <c r="F101" s="19"/>
    </row>
    <row r="102" spans="1:6" ht="12.75">
      <c r="A102" s="58"/>
      <c r="B102" s="123"/>
      <c r="C102" s="124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2017-12-09T01:11:16Z</dcterms:modified>
  <cp:category/>
  <cp:version/>
  <cp:contentType/>
  <cp:contentStatus/>
</cp:coreProperties>
</file>