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70" activeTab="0"/>
  </bookViews>
  <sheets>
    <sheet name="Rezultati" sheetId="1" r:id="rId1"/>
    <sheet name="Evidencija" sheetId="2" r:id="rId2"/>
    <sheet name="Zakljucne" sheetId="3" r:id="rId3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<sst xmlns="http://schemas.openxmlformats.org/spreadsheetml/2006/main" count="295" uniqueCount="135">
  <si>
    <t>Broj indeksa</t>
  </si>
  <si>
    <t>D1</t>
  </si>
  <si>
    <t>D2</t>
  </si>
  <si>
    <t>D3</t>
  </si>
  <si>
    <t>D4</t>
  </si>
  <si>
    <t>D5</t>
  </si>
  <si>
    <t>K1</t>
  </si>
  <si>
    <t>Kp1</t>
  </si>
  <si>
    <t>K2</t>
  </si>
  <si>
    <t>Kp2</t>
  </si>
  <si>
    <t>Ispit</t>
  </si>
  <si>
    <t>Pop.</t>
  </si>
  <si>
    <t>Zbir</t>
  </si>
  <si>
    <t>Ocjena</t>
  </si>
  <si>
    <t>Domaći zadaci</t>
  </si>
  <si>
    <t>Kolokvijumi</t>
  </si>
  <si>
    <t>R. br.</t>
  </si>
  <si>
    <t>OBRAZAC za evidenciju osvojenih poena na predmetu i predlog ocjene</t>
  </si>
  <si>
    <t xml:space="preserve">STUDIJE: </t>
  </si>
  <si>
    <t>BROJ OSVOJENIH POENA ZA SVAKI OBLIK PROVJERE ZNANJA STUDENTA</t>
  </si>
  <si>
    <t>PREDLOG OCJENE</t>
  </si>
  <si>
    <t>broj</t>
  </si>
  <si>
    <t>DOMAĆI ZADACI</t>
  </si>
  <si>
    <t>TESTOVI</t>
  </si>
  <si>
    <t>KOLOKVIJUMI</t>
  </si>
  <si>
    <t>I</t>
  </si>
  <si>
    <t>II</t>
  </si>
  <si>
    <t>PI</t>
  </si>
  <si>
    <t>PII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</si>
  <si>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</si>
  <si>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</si>
  <si>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</si>
  <si>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</si>
  <si>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</si>
  <si>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</si>
  <si>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</si>
  <si>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</si>
  <si>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</si>
  <si>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UKUPNO POENA</t>
  </si>
  <si>
    <t>ECTS kredita</t>
  </si>
  <si>
    <t>Laboratorije</t>
  </si>
  <si>
    <t>L+D+K</t>
  </si>
  <si>
    <r>
      <t>LABORATORIJSKE</t>
    </r>
    <r>
      <rPr>
        <b/>
        <sz val="6"/>
        <color indexed="8"/>
        <rFont val="Arial"/>
        <family val="2"/>
      </rPr>
      <t xml:space="preserve"> </t>
    </r>
  </si>
  <si>
    <t>VJEŽBE</t>
  </si>
  <si>
    <t>SARADNIK: Mr Ana Zogović</t>
  </si>
  <si>
    <t>Prodekan za nastavu:</t>
  </si>
  <si>
    <t>_____________________</t>
  </si>
  <si>
    <t>Evidencioni</t>
  </si>
  <si>
    <t>64/2016</t>
  </si>
  <si>
    <t>78/2016</t>
  </si>
  <si>
    <t>87/2016</t>
  </si>
  <si>
    <t>Danijela Janković</t>
  </si>
  <si>
    <t>Radoš Pođanin</t>
  </si>
  <si>
    <t>Filip Laličić</t>
  </si>
  <si>
    <t>Nikola Radunović</t>
  </si>
  <si>
    <t>Petar Čarapić</t>
  </si>
  <si>
    <t>Ivan Uskoković</t>
  </si>
  <si>
    <t>Dragan Bošnjak</t>
  </si>
  <si>
    <t>102/2016</t>
  </si>
  <si>
    <t>128/2016</t>
  </si>
  <si>
    <t>57/2015</t>
  </si>
  <si>
    <t>80/2015</t>
  </si>
  <si>
    <r>
      <t>Studijski program:</t>
    </r>
    <r>
      <rPr>
        <b/>
        <sz val="10"/>
        <rFont val="Arial"/>
        <family val="2"/>
      </rPr>
      <t xml:space="preserve"> </t>
    </r>
  </si>
  <si>
    <t>STUDIJE PRIMIJENJENOG RAČUNARSTVA</t>
  </si>
  <si>
    <t>NASTAVNIK: Prof. dr Jadranka Radović</t>
  </si>
  <si>
    <t>Studije:</t>
  </si>
  <si>
    <t>OSNOVNE</t>
  </si>
  <si>
    <t>NASTAVNIK: Prof. dr Gojko Joksimović</t>
  </si>
  <si>
    <t xml:space="preserve">Predmet: </t>
  </si>
  <si>
    <t>OSNOVE ELEKTROTEHNIKE</t>
  </si>
  <si>
    <t>Broj ECTS kredita: 6,5</t>
  </si>
  <si>
    <r>
      <t>STUDIJSKI PROGRAM:</t>
    </r>
    <r>
      <rPr>
        <b/>
        <sz val="11"/>
        <color indexed="8"/>
        <rFont val="Arial"/>
        <family val="2"/>
      </rPr>
      <t xml:space="preserve"> STUDIJE PRIMIJENJENOG RAČUNARSTVA </t>
    </r>
  </si>
  <si>
    <t xml:space="preserve">PREDMET: </t>
  </si>
  <si>
    <t>6,5</t>
  </si>
  <si>
    <t>SARADNIK: Mr Vladan Durković</t>
  </si>
  <si>
    <t>3/2017</t>
  </si>
  <si>
    <t>Nemanja Radović</t>
  </si>
  <si>
    <t>4/2017</t>
  </si>
  <si>
    <t>Sreto Rakonjac</t>
  </si>
  <si>
    <t>8/2017</t>
  </si>
  <si>
    <t>Denis Suljević</t>
  </si>
  <si>
    <t>10/2017</t>
  </si>
  <si>
    <t>Miljan Jevtović</t>
  </si>
  <si>
    <t>26/2017</t>
  </si>
  <si>
    <t>Luka Radulović</t>
  </si>
  <si>
    <t>27/2017</t>
  </si>
  <si>
    <t>Filip Mrdaković</t>
  </si>
  <si>
    <t>28/2017</t>
  </si>
  <si>
    <t>Ravijojla Klačar</t>
  </si>
  <si>
    <t>33/2017</t>
  </si>
  <si>
    <t>Stefan Popović</t>
  </si>
  <si>
    <t>37/2017</t>
  </si>
  <si>
    <t>Mihailo Jevrić</t>
  </si>
  <si>
    <t>51/2017</t>
  </si>
  <si>
    <t>Filip Kustudić</t>
  </si>
  <si>
    <t>58/2017</t>
  </si>
  <si>
    <t>Jovan Mijušković</t>
  </si>
  <si>
    <t>74/2017</t>
  </si>
  <si>
    <t>Veljko Bojović</t>
  </si>
  <si>
    <t>75/2017</t>
  </si>
  <si>
    <t>Ado Gargović</t>
  </si>
  <si>
    <t>83/2017</t>
  </si>
  <si>
    <t>Miloš Vojinović</t>
  </si>
  <si>
    <t>85/2017</t>
  </si>
  <si>
    <t>Dragutin Marković</t>
  </si>
  <si>
    <t>86/2017</t>
  </si>
  <si>
    <t>Anastasija Bajović</t>
  </si>
  <si>
    <t>93/2017</t>
  </si>
  <si>
    <t>Eldin Ibrahimović</t>
  </si>
  <si>
    <t>98/2017</t>
  </si>
  <si>
    <t>Denis Adrović</t>
  </si>
  <si>
    <t>100/2017</t>
  </si>
  <si>
    <t>Jovana Nedović</t>
  </si>
  <si>
    <t>107/2017</t>
  </si>
  <si>
    <t>Boban Banjević</t>
  </si>
  <si>
    <t>109/2017</t>
  </si>
  <si>
    <t>Gavrilo Vujačić</t>
  </si>
  <si>
    <t>113/2017</t>
  </si>
  <si>
    <t>Matija Mitrović</t>
  </si>
  <si>
    <t>114/2017</t>
  </si>
  <si>
    <t>Božo Krivokapić</t>
  </si>
  <si>
    <t>117/2017</t>
  </si>
  <si>
    <t>Luka Daković</t>
  </si>
  <si>
    <t>118/2017</t>
  </si>
  <si>
    <t>Radun Tomović</t>
  </si>
  <si>
    <t>122/2017</t>
  </si>
  <si>
    <t>Dženis Gutić</t>
  </si>
  <si>
    <t>124/2017</t>
  </si>
  <si>
    <t>Radoje Mojašević</t>
  </si>
  <si>
    <t>127/2017</t>
  </si>
  <si>
    <t>Luka Rovčanin</t>
  </si>
  <si>
    <t>130/2017</t>
  </si>
  <si>
    <t>Marko Vlahović</t>
  </si>
  <si>
    <t>35/2016</t>
  </si>
  <si>
    <t>Ivan Kovačevic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</si>
</sst>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  <numFmt numFmtId="218" formatCode="[$-409]h:mm:ss\ AM/PM"/>
    <numFmt numFmtId="219" formatCode="[$-409]dddd\,\ mmmm\ dd\,\ yyyy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1" fillId="32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Border="1" applyAlignment="1">
      <alignment/>
    </xf>
    <xf numFmtId="0" fontId="1" fillId="0" borderId="0" xfId="58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17" fillId="32" borderId="10" xfId="59" applyFont="1" applyFill="1" applyBorder="1" applyAlignment="1">
      <alignment wrapText="1"/>
      <protection/>
    </xf>
    <xf numFmtId="0" fontId="0" fillId="0" borderId="10" xfId="59" applyBorder="1">
      <alignment/>
      <protection/>
    </xf>
    <xf numFmtId="0" fontId="1" fillId="0" borderId="30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33" xfId="0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0" fontId="1" fillId="32" borderId="34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/>
    </xf>
    <xf numFmtId="0" fontId="1" fillId="32" borderId="36" xfId="0" applyFont="1" applyFill="1" applyBorder="1" applyAlignment="1">
      <alignment horizontal="center"/>
    </xf>
    <xf numFmtId="0" fontId="1" fillId="32" borderId="37" xfId="0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7" fillId="32" borderId="0" xfId="59" applyFont="1" applyFill="1" applyBorder="1" applyAlignment="1">
      <alignment wrapText="1"/>
      <protection/>
    </xf>
    <xf numFmtId="0" fontId="0" fillId="0" borderId="0" xfId="59" applyBorder="1">
      <alignment/>
      <protection/>
    </xf>
    <xf numFmtId="0" fontId="0" fillId="0" borderId="10" xfId="59" applyFont="1" applyBorder="1">
      <alignment/>
      <protection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38" xfId="0" applyNumberFormat="1" applyFont="1" applyFill="1" applyBorder="1" applyAlignment="1">
      <alignment horizontal="center"/>
    </xf>
    <xf numFmtId="213" fontId="0" fillId="0" borderId="10" xfId="0" applyNumberFormat="1" applyFont="1" applyBorder="1" applyAlignment="1">
      <alignment horizontal="center"/>
    </xf>
    <xf numFmtId="21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12" fillId="0" borderId="22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49" fontId="19" fillId="0" borderId="38" xfId="0" applyNumberFormat="1" applyFont="1" applyBorder="1" applyAlignment="1">
      <alignment/>
    </xf>
    <xf numFmtId="0" fontId="20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3" xfId="0" applyNumberFormat="1" applyFont="1" applyBorder="1" applyAlignment="1">
      <alignment/>
    </xf>
    <xf numFmtId="0" fontId="22" fillId="0" borderId="33" xfId="0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58" applyFont="1" applyAlignment="1">
      <alignment horizontal="right"/>
      <protection/>
    </xf>
    <xf numFmtId="0" fontId="18" fillId="0" borderId="0" xfId="58" applyFont="1">
      <alignment/>
      <protection/>
    </xf>
    <xf numFmtId="0" fontId="14" fillId="0" borderId="29" xfId="58" applyFont="1" applyBorder="1" applyAlignment="1">
      <alignment/>
      <protection/>
    </xf>
    <xf numFmtId="0" fontId="15" fillId="0" borderId="46" xfId="58" applyFont="1" applyBorder="1" applyAlignment="1">
      <alignment horizontal="left"/>
      <protection/>
    </xf>
    <xf numFmtId="0" fontId="0" fillId="0" borderId="46" xfId="58" applyBorder="1" applyAlignment="1">
      <alignment horizontal="right"/>
      <protection/>
    </xf>
    <xf numFmtId="0" fontId="0" fillId="0" borderId="46" xfId="58" applyBorder="1" applyAlignment="1">
      <alignment/>
      <protection/>
    </xf>
    <xf numFmtId="0" fontId="0" fillId="0" borderId="47" xfId="58" applyBorder="1" applyAlignment="1">
      <alignment horizontal="right"/>
      <protection/>
    </xf>
    <xf numFmtId="0" fontId="0" fillId="0" borderId="45" xfId="58" applyNumberFormat="1" applyBorder="1" applyAlignment="1">
      <alignment horizontal="center"/>
      <protection/>
    </xf>
    <xf numFmtId="0" fontId="0" fillId="0" borderId="48" xfId="58" applyNumberFormat="1" applyBorder="1" applyAlignment="1">
      <alignment horizontal="center"/>
      <protection/>
    </xf>
    <xf numFmtId="0" fontId="1" fillId="0" borderId="45" xfId="58" applyFont="1" applyBorder="1" applyAlignment="1">
      <alignment horizontal="center"/>
      <protection/>
    </xf>
    <xf numFmtId="0" fontId="1" fillId="0" borderId="48" xfId="58" applyFont="1" applyBorder="1" applyAlignment="1">
      <alignment horizontal="center"/>
      <protection/>
    </xf>
    <xf numFmtId="0" fontId="23" fillId="0" borderId="27" xfId="58" applyFont="1" applyBorder="1" applyAlignment="1">
      <alignment/>
      <protection/>
    </xf>
    <xf numFmtId="0" fontId="23" fillId="0" borderId="33" xfId="58" applyFont="1" applyBorder="1" applyAlignment="1">
      <alignment horizontal="left"/>
      <protection/>
    </xf>
    <xf numFmtId="0" fontId="18" fillId="0" borderId="33" xfId="58" applyFont="1" applyBorder="1" applyAlignment="1">
      <alignment horizontal="right"/>
      <protection/>
    </xf>
    <xf numFmtId="0" fontId="18" fillId="0" borderId="33" xfId="58" applyFont="1" applyBorder="1" applyAlignment="1">
      <alignment/>
      <protection/>
    </xf>
    <xf numFmtId="0" fontId="18" fillId="0" borderId="49" xfId="58" applyFont="1" applyBorder="1" applyAlignment="1">
      <alignment horizontal="right"/>
      <protection/>
    </xf>
    <xf numFmtId="0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NumberFormat="1" applyFont="1" applyBorder="1" applyAlignment="1">
      <alignment/>
    </xf>
    <xf numFmtId="0" fontId="17" fillId="32" borderId="48" xfId="59" applyFont="1" applyFill="1" applyBorder="1" applyAlignment="1">
      <alignment wrapText="1"/>
      <protection/>
    </xf>
    <xf numFmtId="49" fontId="8" fillId="0" borderId="24" xfId="0" applyNumberFormat="1" applyFont="1" applyBorder="1" applyAlignment="1">
      <alignment horizontal="center"/>
    </xf>
    <xf numFmtId="0" fontId="0" fillId="0" borderId="48" xfId="59" applyBorder="1">
      <alignment/>
      <protection/>
    </xf>
    <xf numFmtId="0" fontId="17" fillId="0" borderId="10" xfId="59" applyFont="1" applyFill="1" applyBorder="1" applyAlignment="1">
      <alignment wrapText="1"/>
      <protection/>
    </xf>
    <xf numFmtId="0" fontId="0" fillId="0" borderId="10" xfId="59" applyFill="1" applyBorder="1">
      <alignment/>
      <protection/>
    </xf>
    <xf numFmtId="0" fontId="1" fillId="0" borderId="50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7" fontId="26" fillId="32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32" borderId="0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38" xfId="58" applyFont="1" applyBorder="1" applyAlignment="1">
      <alignment/>
      <protection/>
    </xf>
    <xf numFmtId="0" fontId="0" fillId="0" borderId="30" xfId="58" applyFont="1" applyBorder="1" applyAlignment="1">
      <alignment horizontal="right"/>
      <protection/>
    </xf>
    <xf numFmtId="0" fontId="1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 vertical="top"/>
    </xf>
    <xf numFmtId="49" fontId="0" fillId="0" borderId="27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NumberFormat="1" applyFont="1" applyBorder="1" applyAlignment="1">
      <alignment/>
    </xf>
    <xf numFmtId="0" fontId="10" fillId="0" borderId="33" xfId="0" applyNumberFormat="1" applyFont="1" applyBorder="1" applyAlignment="1">
      <alignment/>
    </xf>
    <xf numFmtId="0" fontId="18" fillId="0" borderId="33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0" xfId="59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0" xfId="59" applyFont="1" applyBorder="1">
      <alignment/>
      <protection/>
    </xf>
    <xf numFmtId="0" fontId="25" fillId="32" borderId="10" xfId="59" applyFont="1" applyFill="1" applyBorder="1" applyAlignment="1">
      <alignment wrapText="1"/>
      <protection/>
    </xf>
    <xf numFmtId="0" fontId="0" fillId="32" borderId="23" xfId="0" applyFont="1" applyFill="1" applyBorder="1" applyAlignment="1">
      <alignment/>
    </xf>
    <xf numFmtId="49" fontId="0" fillId="32" borderId="47" xfId="0" applyNumberFormat="1" applyFont="1" applyFill="1" applyBorder="1" applyAlignment="1">
      <alignment/>
    </xf>
    <xf numFmtId="0" fontId="0" fillId="32" borderId="51" xfId="0" applyFont="1" applyFill="1" applyBorder="1" applyAlignment="1">
      <alignment/>
    </xf>
    <xf numFmtId="0" fontId="0" fillId="32" borderId="23" xfId="0" applyFont="1" applyFill="1" applyBorder="1" applyAlignment="1">
      <alignment horizontal="center"/>
    </xf>
    <xf numFmtId="0" fontId="0" fillId="32" borderId="46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21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5" fillId="32" borderId="0" xfId="59" applyFont="1" applyFill="1" applyBorder="1" applyAlignment="1">
      <alignment wrapText="1"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50" xfId="0" applyFont="1" applyFill="1" applyBorder="1" applyAlignment="1">
      <alignment horizontal="center"/>
    </xf>
    <xf numFmtId="0" fontId="1" fillId="32" borderId="45" xfId="58" applyFont="1" applyFill="1" applyBorder="1" applyAlignment="1">
      <alignment horizontal="center"/>
      <protection/>
    </xf>
    <xf numFmtId="0" fontId="28" fillId="32" borderId="47" xfId="0" applyFont="1" applyFill="1" applyBorder="1" applyAlignment="1">
      <alignment horizontal="center"/>
    </xf>
    <xf numFmtId="0" fontId="28" fillId="32" borderId="0" xfId="0" applyFont="1" applyFill="1" applyBorder="1" applyAlignment="1">
      <alignment/>
    </xf>
    <xf numFmtId="0" fontId="29" fillId="32" borderId="33" xfId="0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29" fillId="32" borderId="30" xfId="0" applyFont="1" applyFill="1" applyBorder="1" applyAlignment="1">
      <alignment horizontal="center"/>
    </xf>
    <xf numFmtId="0" fontId="29" fillId="32" borderId="0" xfId="0" applyFont="1" applyFill="1" applyBorder="1" applyAlignment="1">
      <alignment horizontal="center"/>
    </xf>
    <xf numFmtId="0" fontId="28" fillId="32" borderId="47" xfId="0" applyFont="1" applyFill="1" applyBorder="1" applyAlignment="1">
      <alignment/>
    </xf>
    <xf numFmtId="0" fontId="29" fillId="32" borderId="52" xfId="0" applyFont="1" applyFill="1" applyBorder="1" applyAlignment="1">
      <alignment horizontal="center"/>
    </xf>
    <xf numFmtId="0" fontId="28" fillId="32" borderId="30" xfId="0" applyFont="1" applyFill="1" applyBorder="1" applyAlignment="1">
      <alignment/>
    </xf>
    <xf numFmtId="2" fontId="29" fillId="32" borderId="32" xfId="0" applyNumberFormat="1" applyFont="1" applyFill="1" applyBorder="1" applyAlignment="1">
      <alignment horizontal="center"/>
    </xf>
    <xf numFmtId="2" fontId="29" fillId="32" borderId="41" xfId="0" applyNumberFormat="1" applyFont="1" applyFill="1" applyBorder="1" applyAlignment="1">
      <alignment horizontal="center"/>
    </xf>
    <xf numFmtId="0" fontId="28" fillId="32" borderId="0" xfId="0" applyFont="1" applyFill="1" applyBorder="1" applyAlignment="1">
      <alignment horizontal="left"/>
    </xf>
    <xf numFmtId="0" fontId="29" fillId="32" borderId="33" xfId="0" applyFont="1" applyFill="1" applyBorder="1" applyAlignment="1">
      <alignment horizontal="center"/>
    </xf>
    <xf numFmtId="0" fontId="29" fillId="32" borderId="14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213" fontId="64" fillId="0" borderId="10" xfId="0" applyNumberFormat="1" applyFont="1" applyBorder="1" applyAlignment="1">
      <alignment horizontal="center"/>
    </xf>
    <xf numFmtId="213" fontId="64" fillId="0" borderId="10" xfId="0" applyNumberFormat="1" applyFont="1" applyBorder="1" applyAlignment="1">
      <alignment horizontal="center"/>
    </xf>
    <xf numFmtId="0" fontId="1" fillId="32" borderId="53" xfId="0" applyFont="1" applyFill="1" applyBorder="1" applyAlignment="1">
      <alignment horizontal="center"/>
    </xf>
    <xf numFmtId="0" fontId="1" fillId="32" borderId="54" xfId="0" applyFont="1" applyFill="1" applyBorder="1" applyAlignment="1">
      <alignment horizontal="center"/>
    </xf>
    <xf numFmtId="0" fontId="1" fillId="32" borderId="55" xfId="0" applyFont="1" applyFill="1" applyBorder="1" applyAlignment="1">
      <alignment horizontal="center"/>
    </xf>
    <xf numFmtId="0" fontId="1" fillId="32" borderId="56" xfId="0" applyFont="1" applyFill="1" applyBorder="1" applyAlignment="1">
      <alignment horizontal="center"/>
    </xf>
    <xf numFmtId="0" fontId="5" fillId="0" borderId="29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center"/>
    </xf>
    <xf numFmtId="0" fontId="12" fillId="0" borderId="59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48" xfId="0" applyFont="1" applyBorder="1" applyAlignment="1">
      <alignment horizontal="center" vertical="center" textRotation="90" wrapText="1"/>
    </xf>
    <xf numFmtId="0" fontId="12" fillId="0" borderId="16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60" xfId="0" applyNumberFormat="1" applyFont="1" applyFill="1" applyBorder="1" applyAlignment="1">
      <alignment horizontal="center"/>
    </xf>
    <xf numFmtId="0" fontId="12" fillId="0" borderId="50" xfId="0" applyNumberFormat="1" applyFont="1" applyFill="1" applyBorder="1" applyAlignment="1">
      <alignment horizontal="center"/>
    </xf>
    <xf numFmtId="0" fontId="12" fillId="0" borderId="61" xfId="0" applyNumberFormat="1" applyFont="1" applyFill="1" applyBorder="1" applyAlignment="1">
      <alignment horizontal="center"/>
    </xf>
    <xf numFmtId="0" fontId="12" fillId="0" borderId="27" xfId="0" applyNumberFormat="1" applyFont="1" applyFill="1" applyBorder="1" applyAlignment="1">
      <alignment horizontal="center"/>
    </xf>
    <xf numFmtId="0" fontId="12" fillId="0" borderId="33" xfId="0" applyNumberFormat="1" applyFont="1" applyFill="1" applyBorder="1" applyAlignment="1">
      <alignment horizontal="center"/>
    </xf>
    <xf numFmtId="0" fontId="12" fillId="0" borderId="49" xfId="0" applyNumberFormat="1" applyFont="1" applyFill="1" applyBorder="1" applyAlignment="1">
      <alignment horizontal="center"/>
    </xf>
    <xf numFmtId="0" fontId="1" fillId="0" borderId="23" xfId="60" applyFont="1" applyFill="1" applyBorder="1" applyAlignment="1">
      <alignment horizontal="center" vertical="center" wrapText="1"/>
      <protection/>
    </xf>
    <xf numFmtId="0" fontId="1" fillId="0" borderId="24" xfId="60" applyFont="1" applyFill="1" applyBorder="1" applyAlignment="1">
      <alignment horizontal="center" vertical="center" wrapText="1"/>
      <protection/>
    </xf>
    <xf numFmtId="0" fontId="1" fillId="0" borderId="48" xfId="60" applyFont="1" applyFill="1" applyBorder="1" applyAlignment="1">
      <alignment horizontal="center" vertical="center" wrapText="1"/>
      <protection/>
    </xf>
    <xf numFmtId="0" fontId="1" fillId="0" borderId="62" xfId="60" applyFont="1" applyFill="1" applyBorder="1" applyAlignment="1">
      <alignment horizontal="center" vertical="center" wrapText="1"/>
      <protection/>
    </xf>
    <xf numFmtId="0" fontId="1" fillId="0" borderId="25" xfId="60" applyFont="1" applyFill="1" applyBorder="1" applyAlignment="1">
      <alignment horizontal="center" vertical="center" wrapText="1"/>
      <protection/>
    </xf>
    <xf numFmtId="0" fontId="1" fillId="0" borderId="28" xfId="60" applyFont="1" applyFill="1" applyBorder="1" applyAlignment="1">
      <alignment horizontal="center" vertical="center" wrapText="1"/>
      <protection/>
    </xf>
    <xf numFmtId="0" fontId="1" fillId="0" borderId="63" xfId="60" applyFont="1" applyFill="1" applyBorder="1" applyAlignment="1">
      <alignment horizontal="center" vertical="center" wrapText="1"/>
      <protection/>
    </xf>
    <xf numFmtId="0" fontId="1" fillId="0" borderId="64" xfId="58" applyFont="1" applyFill="1" applyBorder="1" applyAlignment="1">
      <alignment horizontal="center"/>
      <protection/>
    </xf>
    <xf numFmtId="0" fontId="1" fillId="0" borderId="65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2"/>
  <sheetViews>
    <sheetView tabSelected="1" view="pageBreakPreview" zoomScale="110" zoomScaleSheetLayoutView="110" zoomScalePageLayoutView="0" workbookViewId="0" topLeftCell="A1">
      <pane ySplit="2" topLeftCell="A3" activePane="bottomLeft" state="frozen"/>
      <selection pane="topLeft" activeCell="A1" sqref="A1"/>
      <selection pane="bottomLeft" activeCell="K24" sqref="K24"/>
    </sheetView>
  </sheetViews>
  <sheetFormatPr defaultColWidth="9.140625" defaultRowHeight="12.75"/>
  <cols>
    <col min="1" max="1" width="6.140625" style="0" customWidth="1"/>
    <col min="2" max="2" width="12.8515625" style="1" customWidth="1"/>
    <col min="3" max="3" width="22.140625" style="0" customWidth="1"/>
    <col min="4" max="4" width="13.28125" style="17" customWidth="1"/>
    <col min="5" max="5" width="5.57421875" style="0" customWidth="1"/>
    <col min="6" max="6" width="5.7109375" style="0" customWidth="1"/>
    <col min="7" max="7" width="4.8515625" style="17" customWidth="1"/>
    <col min="8" max="8" width="5.140625" style="0" customWidth="1"/>
    <col min="9" max="9" width="4.421875" style="0" customWidth="1"/>
    <col min="10" max="10" width="5.8515625" style="0" customWidth="1"/>
    <col min="11" max="11" width="5.28125" style="0" customWidth="1"/>
    <col min="12" max="12" width="4.8515625" style="0" customWidth="1"/>
    <col min="13" max="13" width="5.7109375" style="17" customWidth="1"/>
    <col min="15" max="15" width="7.421875" style="0" customWidth="1"/>
    <col min="16" max="16" width="6.00390625" style="0" customWidth="1"/>
    <col min="17" max="17" width="7.8515625" style="0" customWidth="1"/>
    <col min="18" max="18" width="7.57421875" style="0" customWidth="1"/>
    <col min="19" max="19" width="15.8515625" style="0" customWidth="1"/>
    <col min="20" max="20" width="15.28125" style="0" customWidth="1"/>
    <col min="21" max="21" width="8.8515625" style="0" customWidth="1"/>
    <col min="22" max="22" width="12.00390625" style="0" customWidth="1"/>
    <col min="23" max="23" width="14.57421875" style="0" customWidth="1"/>
    <col min="24" max="24" width="7.421875" style="0" customWidth="1"/>
    <col min="25" max="25" width="12.140625" style="0" customWidth="1"/>
    <col min="26" max="26" width="7.8515625" style="0" customWidth="1"/>
    <col min="27" max="27" width="13.00390625" style="0" customWidth="1"/>
    <col min="28" max="28" width="12.421875" style="0" customWidth="1"/>
    <col min="29" max="29" width="12.00390625" style="0" customWidth="1"/>
  </cols>
  <sheetData>
    <row r="1" spans="1:31" ht="13.5" thickBot="1">
      <c r="A1" s="169"/>
      <c r="B1" s="170"/>
      <c r="C1" s="171"/>
      <c r="D1" s="172"/>
      <c r="E1" s="199" t="s">
        <v>14</v>
      </c>
      <c r="F1" s="200"/>
      <c r="G1" s="200"/>
      <c r="H1" s="200"/>
      <c r="I1" s="201"/>
      <c r="J1" s="202" t="s">
        <v>15</v>
      </c>
      <c r="K1" s="200"/>
      <c r="L1" s="200"/>
      <c r="M1" s="201"/>
      <c r="N1" s="173"/>
      <c r="O1" s="174"/>
      <c r="P1" s="169"/>
      <c r="Q1" s="169"/>
      <c r="R1" s="174"/>
      <c r="S1" s="43"/>
      <c r="T1" s="55"/>
      <c r="U1" s="45"/>
      <c r="V1" s="45"/>
      <c r="W1" s="46"/>
      <c r="X1" s="46"/>
      <c r="AA1" s="46"/>
      <c r="AB1" s="72"/>
      <c r="AC1" s="72"/>
      <c r="AD1" s="72"/>
      <c r="AE1" s="72"/>
    </row>
    <row r="2" spans="1:31" ht="13.5" thickBot="1">
      <c r="A2" s="39" t="s">
        <v>16</v>
      </c>
      <c r="B2" s="77" t="s">
        <v>0</v>
      </c>
      <c r="C2" s="78" t="s">
        <v>35</v>
      </c>
      <c r="D2" s="39" t="s">
        <v>40</v>
      </c>
      <c r="E2" s="79" t="s">
        <v>1</v>
      </c>
      <c r="F2" s="80" t="s">
        <v>2</v>
      </c>
      <c r="G2" s="80" t="s">
        <v>3</v>
      </c>
      <c r="H2" s="80" t="s">
        <v>4</v>
      </c>
      <c r="I2" s="81" t="s">
        <v>5</v>
      </c>
      <c r="J2" s="79" t="s">
        <v>6</v>
      </c>
      <c r="K2" s="80" t="s">
        <v>7</v>
      </c>
      <c r="L2" s="80" t="s">
        <v>8</v>
      </c>
      <c r="M2" s="81" t="s">
        <v>9</v>
      </c>
      <c r="N2" s="39" t="s">
        <v>41</v>
      </c>
      <c r="O2" s="39" t="s">
        <v>10</v>
      </c>
      <c r="P2" s="82" t="s">
        <v>11</v>
      </c>
      <c r="Q2" s="82" t="s">
        <v>12</v>
      </c>
      <c r="R2" s="39" t="s">
        <v>13</v>
      </c>
      <c r="S2" s="44"/>
      <c r="T2" s="56"/>
      <c r="U2" s="61"/>
      <c r="V2" s="182"/>
      <c r="W2" s="183"/>
      <c r="X2" s="184"/>
      <c r="Y2" s="184"/>
      <c r="Z2" s="185"/>
      <c r="AA2" s="73"/>
      <c r="AB2" s="74"/>
      <c r="AC2" s="75"/>
      <c r="AD2" s="75"/>
      <c r="AE2" s="72"/>
    </row>
    <row r="3" spans="1:31" ht="12.75">
      <c r="A3" s="166">
        <v>3</v>
      </c>
      <c r="B3" s="168" t="s">
        <v>75</v>
      </c>
      <c r="C3" s="165" t="s">
        <v>76</v>
      </c>
      <c r="D3" s="93">
        <v>5</v>
      </c>
      <c r="E3" s="40">
        <v>1.5</v>
      </c>
      <c r="F3" s="91"/>
      <c r="G3" s="151"/>
      <c r="H3" s="151"/>
      <c r="I3" s="40"/>
      <c r="J3" s="40">
        <v>16</v>
      </c>
      <c r="K3" s="151">
        <v>27.5</v>
      </c>
      <c r="L3" s="40"/>
      <c r="M3" s="151"/>
      <c r="N3" s="151">
        <f aca="true" t="shared" si="0" ref="N3:N13">SUM(E3:I3)+D3+MAX(J3:K3)+MAX(L3:M3)</f>
        <v>34</v>
      </c>
      <c r="O3" s="151"/>
      <c r="P3" s="175"/>
      <c r="Q3" s="151">
        <f aca="true" t="shared" si="1" ref="Q3:Q10">N3+MAX(O3,P3)</f>
        <v>34</v>
      </c>
      <c r="R3" s="83" t="str">
        <f aca="true" t="shared" si="2" ref="R3:R13">IF(Q3&gt;=90,"A",IF(Q3&gt;=80,"B",IF(Q3&gt;=70,"C",IF(Q3&gt;=60,"D",IF(Q3&gt;=50,"E","F")))))</f>
        <v>F</v>
      </c>
      <c r="S3" s="151"/>
      <c r="T3" s="41"/>
      <c r="U3" s="90"/>
      <c r="V3" s="186"/>
      <c r="W3" s="190"/>
      <c r="X3" s="191"/>
      <c r="Y3" s="192"/>
      <c r="Z3" s="187"/>
      <c r="AA3" s="50"/>
      <c r="AB3" s="70"/>
      <c r="AC3" s="71"/>
      <c r="AD3" s="76"/>
      <c r="AE3" s="72"/>
    </row>
    <row r="4" spans="1:31" ht="12.75">
      <c r="A4" s="166">
        <v>4</v>
      </c>
      <c r="B4" s="168" t="s">
        <v>77</v>
      </c>
      <c r="C4" s="165" t="s">
        <v>78</v>
      </c>
      <c r="D4" s="93">
        <v>5</v>
      </c>
      <c r="E4" s="40"/>
      <c r="F4" s="91"/>
      <c r="G4" s="151"/>
      <c r="H4" s="151"/>
      <c r="I4" s="40"/>
      <c r="J4" s="40">
        <v>0</v>
      </c>
      <c r="K4" s="151">
        <v>17</v>
      </c>
      <c r="L4" s="40"/>
      <c r="M4" s="40"/>
      <c r="N4" s="151">
        <f t="shared" si="0"/>
        <v>22</v>
      </c>
      <c r="O4" s="151">
        <v>0</v>
      </c>
      <c r="P4" s="197">
        <v>17</v>
      </c>
      <c r="Q4" s="151">
        <f t="shared" si="1"/>
        <v>39</v>
      </c>
      <c r="R4" s="83" t="str">
        <f t="shared" si="2"/>
        <v>F</v>
      </c>
      <c r="S4" s="151"/>
      <c r="T4" s="41"/>
      <c r="U4" s="90"/>
      <c r="V4" s="186"/>
      <c r="W4" s="190"/>
      <c r="X4" s="191"/>
      <c r="Y4" s="192"/>
      <c r="Z4" s="187"/>
      <c r="AA4" s="50"/>
      <c r="AB4" s="70"/>
      <c r="AC4" s="71"/>
      <c r="AD4" s="76"/>
      <c r="AE4" s="72"/>
    </row>
    <row r="5" spans="1:30" ht="13.5" thickBot="1">
      <c r="A5" s="166">
        <v>8</v>
      </c>
      <c r="B5" s="168" t="s">
        <v>79</v>
      </c>
      <c r="C5" s="165" t="s">
        <v>80</v>
      </c>
      <c r="D5" s="93">
        <v>5</v>
      </c>
      <c r="E5" s="40">
        <v>2.5</v>
      </c>
      <c r="F5" s="91">
        <v>2.5</v>
      </c>
      <c r="G5" s="151"/>
      <c r="H5" s="151"/>
      <c r="I5" s="151"/>
      <c r="J5" s="40">
        <v>15</v>
      </c>
      <c r="K5" s="196">
        <v>36</v>
      </c>
      <c r="L5" s="40"/>
      <c r="M5" s="151"/>
      <c r="N5" s="151">
        <f t="shared" si="0"/>
        <v>46</v>
      </c>
      <c r="O5" s="151"/>
      <c r="P5" s="197">
        <v>25</v>
      </c>
      <c r="Q5" s="151">
        <f t="shared" si="1"/>
        <v>71</v>
      </c>
      <c r="R5" s="83" t="str">
        <f t="shared" si="2"/>
        <v>C</v>
      </c>
      <c r="S5" s="151"/>
      <c r="T5" s="41"/>
      <c r="U5" s="90"/>
      <c r="V5" s="186"/>
      <c r="W5" s="193"/>
      <c r="X5" s="194"/>
      <c r="Y5" s="194"/>
      <c r="Z5" s="187"/>
      <c r="AA5" s="49"/>
      <c r="AB5" s="54"/>
      <c r="AC5" s="51"/>
      <c r="AD5" s="18"/>
    </row>
    <row r="6" spans="1:30" ht="12.75">
      <c r="A6" s="166">
        <v>10</v>
      </c>
      <c r="B6" s="168" t="s">
        <v>81</v>
      </c>
      <c r="C6" s="165" t="s">
        <v>82</v>
      </c>
      <c r="D6" s="93">
        <v>5</v>
      </c>
      <c r="E6" s="40">
        <v>2.5</v>
      </c>
      <c r="F6" s="91"/>
      <c r="G6" s="151"/>
      <c r="H6" s="151"/>
      <c r="I6" s="40"/>
      <c r="J6" s="84">
        <v>17.5</v>
      </c>
      <c r="K6" s="151"/>
      <c r="L6" s="40"/>
      <c r="M6" s="151"/>
      <c r="N6" s="151">
        <f t="shared" si="0"/>
        <v>25</v>
      </c>
      <c r="O6" s="151">
        <v>4</v>
      </c>
      <c r="P6" s="197">
        <v>0</v>
      </c>
      <c r="Q6" s="151">
        <f t="shared" si="1"/>
        <v>29</v>
      </c>
      <c r="R6" s="83" t="str">
        <f t="shared" si="2"/>
        <v>F</v>
      </c>
      <c r="S6" s="151"/>
      <c r="T6" s="41"/>
      <c r="U6" s="90"/>
      <c r="V6" s="186"/>
      <c r="W6" s="188"/>
      <c r="X6" s="195"/>
      <c r="Y6" s="189"/>
      <c r="Z6" s="187"/>
      <c r="AA6" s="50"/>
      <c r="AB6" s="54"/>
      <c r="AC6" s="1"/>
      <c r="AD6" s="18"/>
    </row>
    <row r="7" spans="1:30" ht="12.75">
      <c r="A7" s="166">
        <v>25</v>
      </c>
      <c r="B7" s="168" t="s">
        <v>83</v>
      </c>
      <c r="C7" s="165" t="s">
        <v>84</v>
      </c>
      <c r="D7" s="93"/>
      <c r="E7" s="40">
        <v>2.5</v>
      </c>
      <c r="F7" s="91">
        <v>2.5</v>
      </c>
      <c r="G7" s="151"/>
      <c r="H7" s="151"/>
      <c r="I7" s="40"/>
      <c r="J7" s="40">
        <v>25</v>
      </c>
      <c r="K7" s="151"/>
      <c r="L7" s="40"/>
      <c r="M7" s="151"/>
      <c r="N7" s="151">
        <f t="shared" si="0"/>
        <v>30</v>
      </c>
      <c r="O7" s="151"/>
      <c r="P7" s="197">
        <v>21</v>
      </c>
      <c r="Q7" s="151">
        <f t="shared" si="1"/>
        <v>51</v>
      </c>
      <c r="R7" s="83" t="str">
        <f t="shared" si="2"/>
        <v>E</v>
      </c>
      <c r="S7" s="151"/>
      <c r="T7" s="41"/>
      <c r="U7" s="90"/>
      <c r="V7" s="62"/>
      <c r="W7" s="51"/>
      <c r="X7" s="51"/>
      <c r="Y7" s="51"/>
      <c r="Z7" s="51"/>
      <c r="AA7" s="50"/>
      <c r="AB7" s="52"/>
      <c r="AC7" s="1"/>
      <c r="AD7" s="18"/>
    </row>
    <row r="8" spans="1:30" ht="12.75">
      <c r="A8" s="166">
        <v>26</v>
      </c>
      <c r="B8" s="168" t="s">
        <v>85</v>
      </c>
      <c r="C8" s="165" t="s">
        <v>86</v>
      </c>
      <c r="D8" s="93">
        <v>5</v>
      </c>
      <c r="E8" s="40">
        <v>2.5</v>
      </c>
      <c r="F8" s="91"/>
      <c r="G8" s="151"/>
      <c r="H8" s="151"/>
      <c r="I8" s="151"/>
      <c r="J8" s="40">
        <v>11.5</v>
      </c>
      <c r="K8" s="196">
        <v>42</v>
      </c>
      <c r="L8" s="40"/>
      <c r="M8" s="151"/>
      <c r="N8" s="151">
        <f t="shared" si="0"/>
        <v>49.5</v>
      </c>
      <c r="O8" s="151">
        <v>16</v>
      </c>
      <c r="P8" s="197">
        <v>33</v>
      </c>
      <c r="Q8" s="151">
        <f t="shared" si="1"/>
        <v>82.5</v>
      </c>
      <c r="R8" s="83" t="str">
        <f t="shared" si="2"/>
        <v>B</v>
      </c>
      <c r="S8" s="151"/>
      <c r="T8" s="41"/>
      <c r="U8" s="90"/>
      <c r="V8" s="62"/>
      <c r="W8" s="51"/>
      <c r="X8" s="51"/>
      <c r="Y8" s="51"/>
      <c r="Z8" s="51"/>
      <c r="AA8" s="49"/>
      <c r="AB8" s="52"/>
      <c r="AC8" s="51"/>
      <c r="AD8" s="18"/>
    </row>
    <row r="9" spans="1:30" ht="12.75">
      <c r="A9" s="166">
        <v>27</v>
      </c>
      <c r="B9" s="168" t="s">
        <v>87</v>
      </c>
      <c r="C9" s="165" t="s">
        <v>88</v>
      </c>
      <c r="D9" s="93">
        <v>5</v>
      </c>
      <c r="E9" s="40">
        <v>2</v>
      </c>
      <c r="F9" s="91">
        <v>2.5</v>
      </c>
      <c r="G9" s="151"/>
      <c r="H9" s="151"/>
      <c r="I9" s="151"/>
      <c r="J9" s="40">
        <v>4</v>
      </c>
      <c r="K9" s="196">
        <v>12</v>
      </c>
      <c r="L9" s="40"/>
      <c r="M9" s="151"/>
      <c r="N9" s="151">
        <f t="shared" si="0"/>
        <v>21.5</v>
      </c>
      <c r="O9" s="151">
        <v>9</v>
      </c>
      <c r="P9" s="198">
        <v>2</v>
      </c>
      <c r="Q9" s="151">
        <f t="shared" si="1"/>
        <v>30.5</v>
      </c>
      <c r="R9" s="83" t="str">
        <f t="shared" si="2"/>
        <v>F</v>
      </c>
      <c r="S9" s="151"/>
      <c r="T9" s="41"/>
      <c r="U9" s="90"/>
      <c r="V9" s="62"/>
      <c r="W9" s="51"/>
      <c r="X9" s="51"/>
      <c r="Y9" s="51"/>
      <c r="Z9" s="51"/>
      <c r="AA9" s="49"/>
      <c r="AB9" s="52"/>
      <c r="AC9" s="51"/>
      <c r="AD9" s="18"/>
    </row>
    <row r="10" spans="1:30" ht="12.75">
      <c r="A10" s="166">
        <v>32</v>
      </c>
      <c r="B10" s="168" t="s">
        <v>89</v>
      </c>
      <c r="C10" s="165" t="s">
        <v>90</v>
      </c>
      <c r="D10" s="93">
        <v>5</v>
      </c>
      <c r="E10" s="40">
        <v>2.5</v>
      </c>
      <c r="F10" s="91">
        <v>2.5</v>
      </c>
      <c r="G10" s="151"/>
      <c r="H10" s="151"/>
      <c r="I10" s="151"/>
      <c r="J10" s="40">
        <v>2</v>
      </c>
      <c r="K10" s="151">
        <v>20.5</v>
      </c>
      <c r="L10" s="40"/>
      <c r="M10" s="151"/>
      <c r="N10" s="151">
        <f t="shared" si="0"/>
        <v>30.5</v>
      </c>
      <c r="O10" s="151">
        <v>0</v>
      </c>
      <c r="P10" s="197">
        <v>15</v>
      </c>
      <c r="Q10" s="151">
        <f t="shared" si="1"/>
        <v>45.5</v>
      </c>
      <c r="R10" s="83" t="str">
        <f t="shared" si="2"/>
        <v>F</v>
      </c>
      <c r="S10" s="151"/>
      <c r="T10" s="41"/>
      <c r="U10" s="90"/>
      <c r="V10" s="62"/>
      <c r="W10" s="51"/>
      <c r="X10" s="51"/>
      <c r="Y10" s="51"/>
      <c r="Z10" s="51"/>
      <c r="AA10" s="49"/>
      <c r="AB10" s="52"/>
      <c r="AC10" s="51"/>
      <c r="AD10" s="18"/>
    </row>
    <row r="11" spans="1:30" ht="12.75">
      <c r="A11" s="166">
        <v>35</v>
      </c>
      <c r="B11" s="168" t="s">
        <v>91</v>
      </c>
      <c r="C11" s="165" t="s">
        <v>92</v>
      </c>
      <c r="D11" s="93"/>
      <c r="E11" s="40"/>
      <c r="F11" s="91"/>
      <c r="G11" s="151"/>
      <c r="H11" s="151"/>
      <c r="I11" s="151"/>
      <c r="J11" s="40">
        <v>0</v>
      </c>
      <c r="K11" s="196">
        <v>0</v>
      </c>
      <c r="L11" s="40"/>
      <c r="M11" s="151"/>
      <c r="N11" s="151">
        <f t="shared" si="0"/>
        <v>0</v>
      </c>
      <c r="O11" s="151">
        <v>0</v>
      </c>
      <c r="P11" s="175">
        <v>24</v>
      </c>
      <c r="Q11" s="151">
        <f>N11+MAX(O11,P11)</f>
        <v>24</v>
      </c>
      <c r="R11" s="83" t="str">
        <f t="shared" si="2"/>
        <v>F</v>
      </c>
      <c r="S11" s="151"/>
      <c r="T11" s="41"/>
      <c r="U11" s="90"/>
      <c r="V11" s="62"/>
      <c r="W11" s="51"/>
      <c r="X11" s="51"/>
      <c r="Y11" s="51"/>
      <c r="Z11" s="51"/>
      <c r="AA11" s="49"/>
      <c r="AB11" s="52"/>
      <c r="AC11" s="51"/>
      <c r="AD11" s="52"/>
    </row>
    <row r="12" spans="1:30" ht="12.75">
      <c r="A12" s="166">
        <v>49</v>
      </c>
      <c r="B12" s="168" t="s">
        <v>93</v>
      </c>
      <c r="C12" s="165" t="s">
        <v>94</v>
      </c>
      <c r="D12" s="93"/>
      <c r="E12" s="40">
        <v>2.5</v>
      </c>
      <c r="F12" s="91">
        <v>2.5</v>
      </c>
      <c r="G12" s="151"/>
      <c r="H12" s="151"/>
      <c r="I12" s="151"/>
      <c r="J12" s="40">
        <v>19</v>
      </c>
      <c r="K12" s="151">
        <v>22.5</v>
      </c>
      <c r="L12" s="40"/>
      <c r="M12" s="151"/>
      <c r="N12" s="151">
        <f t="shared" si="0"/>
        <v>27.5</v>
      </c>
      <c r="O12" s="151"/>
      <c r="P12" s="197">
        <v>11</v>
      </c>
      <c r="Q12" s="151">
        <f>N12+MAX(O12,P12)</f>
        <v>38.5</v>
      </c>
      <c r="R12" s="83" t="str">
        <f t="shared" si="2"/>
        <v>F</v>
      </c>
      <c r="S12" s="151"/>
      <c r="T12" s="41"/>
      <c r="U12" s="90"/>
      <c r="V12" s="62"/>
      <c r="W12" s="51"/>
      <c r="X12" s="51"/>
      <c r="Y12" s="51"/>
      <c r="Z12" s="51"/>
      <c r="AA12" s="49"/>
      <c r="AB12" s="52"/>
      <c r="AC12" s="51"/>
      <c r="AD12" s="52"/>
    </row>
    <row r="13" spans="1:30" ht="12.75">
      <c r="A13" s="166">
        <v>56</v>
      </c>
      <c r="B13" s="168" t="s">
        <v>95</v>
      </c>
      <c r="C13" s="165" t="s">
        <v>96</v>
      </c>
      <c r="D13" s="93">
        <v>5</v>
      </c>
      <c r="E13" s="40">
        <v>2.5</v>
      </c>
      <c r="F13" s="91">
        <v>2.5</v>
      </c>
      <c r="G13" s="151"/>
      <c r="H13" s="151"/>
      <c r="I13" s="151"/>
      <c r="J13" s="40">
        <v>8</v>
      </c>
      <c r="K13" s="196">
        <v>13</v>
      </c>
      <c r="L13" s="40"/>
      <c r="M13" s="151"/>
      <c r="N13" s="151">
        <f t="shared" si="0"/>
        <v>23</v>
      </c>
      <c r="O13" s="151">
        <v>0</v>
      </c>
      <c r="P13" s="197">
        <v>7</v>
      </c>
      <c r="Q13" s="151">
        <f>N13+MAX(O13,P13)</f>
        <v>30</v>
      </c>
      <c r="R13" s="83" t="str">
        <f t="shared" si="2"/>
        <v>F</v>
      </c>
      <c r="S13" s="151"/>
      <c r="T13" s="57"/>
      <c r="U13" s="90"/>
      <c r="V13" s="62"/>
      <c r="W13" s="51"/>
      <c r="X13" s="53"/>
      <c r="Y13" s="51"/>
      <c r="Z13" s="51"/>
      <c r="AA13" s="49"/>
      <c r="AB13" s="52"/>
      <c r="AC13" s="51"/>
      <c r="AD13" s="52"/>
    </row>
    <row r="14" spans="1:30" ht="12.75">
      <c r="A14" s="166">
        <v>72</v>
      </c>
      <c r="B14" s="168" t="s">
        <v>97</v>
      </c>
      <c r="C14" s="165" t="s">
        <v>98</v>
      </c>
      <c r="D14" s="93"/>
      <c r="E14" s="40">
        <v>2.5</v>
      </c>
      <c r="F14" s="91">
        <v>2.5</v>
      </c>
      <c r="G14" s="151"/>
      <c r="H14" s="151"/>
      <c r="I14" s="151"/>
      <c r="J14" s="40">
        <v>28</v>
      </c>
      <c r="K14" s="151"/>
      <c r="L14" s="40"/>
      <c r="M14" s="151"/>
      <c r="N14" s="151">
        <f aca="true" t="shared" si="3" ref="N14:N32">SUM(E14:I14)+D14+MAX(J14:K14)+MAX(L14:M14)</f>
        <v>33</v>
      </c>
      <c r="O14" s="151">
        <v>8</v>
      </c>
      <c r="P14" s="175"/>
      <c r="Q14" s="151">
        <f aca="true" t="shared" si="4" ref="Q14:Q20">N14+MAX(O14,P14)</f>
        <v>41</v>
      </c>
      <c r="R14" s="83" t="str">
        <f aca="true" t="shared" si="5" ref="R14:R31">IF(Q14&gt;=90,"A",IF(Q14&gt;=80,"B",IF(Q14&gt;=70,"C",IF(Q14&gt;=60,"D",IF(Q14&gt;=50,"E","F")))))</f>
        <v>F</v>
      </c>
      <c r="S14" s="151"/>
      <c r="T14" s="57"/>
      <c r="U14" s="90"/>
      <c r="V14" s="62"/>
      <c r="W14" s="51"/>
      <c r="X14" s="51"/>
      <c r="Y14" s="51"/>
      <c r="Z14" s="51"/>
      <c r="AA14" s="49"/>
      <c r="AB14" s="52"/>
      <c r="AC14" s="51"/>
      <c r="AD14" s="52"/>
    </row>
    <row r="15" spans="1:30" ht="12.75">
      <c r="A15" s="166">
        <v>73</v>
      </c>
      <c r="B15" s="168" t="s">
        <v>99</v>
      </c>
      <c r="C15" s="165" t="s">
        <v>100</v>
      </c>
      <c r="D15" s="93"/>
      <c r="E15" s="40">
        <v>2.5</v>
      </c>
      <c r="F15" s="91">
        <v>2.5</v>
      </c>
      <c r="G15" s="151"/>
      <c r="H15" s="151"/>
      <c r="I15" s="151"/>
      <c r="J15" s="40">
        <v>20.5</v>
      </c>
      <c r="K15" s="151"/>
      <c r="L15" s="40"/>
      <c r="M15" s="151"/>
      <c r="N15" s="151">
        <f t="shared" si="3"/>
        <v>25.5</v>
      </c>
      <c r="O15" s="151">
        <v>14.5</v>
      </c>
      <c r="P15" s="175">
        <v>16</v>
      </c>
      <c r="Q15" s="151">
        <f t="shared" si="4"/>
        <v>41.5</v>
      </c>
      <c r="R15" s="83" t="str">
        <f t="shared" si="5"/>
        <v>F</v>
      </c>
      <c r="S15" s="151"/>
      <c r="T15" s="57"/>
      <c r="U15" s="90"/>
      <c r="V15" s="62"/>
      <c r="W15" s="51"/>
      <c r="X15" s="51"/>
      <c r="Y15" s="51"/>
      <c r="Z15" s="51"/>
      <c r="AA15" s="49"/>
      <c r="AB15" s="52"/>
      <c r="AC15" s="51"/>
      <c r="AD15" s="52"/>
    </row>
    <row r="16" spans="1:30" ht="12.75">
      <c r="A16" s="166">
        <v>81</v>
      </c>
      <c r="B16" s="168" t="s">
        <v>101</v>
      </c>
      <c r="C16" s="165" t="s">
        <v>102</v>
      </c>
      <c r="D16" s="93">
        <v>5</v>
      </c>
      <c r="E16" s="40"/>
      <c r="F16" s="91">
        <v>2.5</v>
      </c>
      <c r="G16" s="151"/>
      <c r="H16" s="151"/>
      <c r="I16" s="40"/>
      <c r="J16" s="40">
        <v>0</v>
      </c>
      <c r="K16" s="196">
        <v>2</v>
      </c>
      <c r="L16" s="40"/>
      <c r="M16" s="151"/>
      <c r="N16" s="151">
        <f t="shared" si="3"/>
        <v>9.5</v>
      </c>
      <c r="O16" s="151"/>
      <c r="P16" s="175">
        <v>24</v>
      </c>
      <c r="Q16" s="151">
        <f t="shared" si="4"/>
        <v>33.5</v>
      </c>
      <c r="R16" s="83" t="str">
        <f t="shared" si="5"/>
        <v>F</v>
      </c>
      <c r="S16" s="151"/>
      <c r="T16" s="57"/>
      <c r="U16" s="90"/>
      <c r="V16" s="62"/>
      <c r="W16" s="51"/>
      <c r="X16" s="51"/>
      <c r="Y16" s="51"/>
      <c r="Z16" s="59"/>
      <c r="AA16" s="50"/>
      <c r="AB16" s="52"/>
      <c r="AC16" s="51"/>
      <c r="AD16" s="52"/>
    </row>
    <row r="17" spans="1:30" ht="12.75">
      <c r="A17" s="166">
        <v>83</v>
      </c>
      <c r="B17" s="168" t="s">
        <v>103</v>
      </c>
      <c r="C17" s="165" t="s">
        <v>104</v>
      </c>
      <c r="D17" s="93">
        <v>5</v>
      </c>
      <c r="E17" s="40">
        <v>2.5</v>
      </c>
      <c r="F17" s="91">
        <v>2.5</v>
      </c>
      <c r="G17" s="151"/>
      <c r="H17" s="151"/>
      <c r="I17" s="40"/>
      <c r="J17" s="40">
        <v>6</v>
      </c>
      <c r="K17" s="151">
        <v>21</v>
      </c>
      <c r="L17" s="40"/>
      <c r="M17" s="151"/>
      <c r="N17" s="151">
        <f t="shared" si="3"/>
        <v>31</v>
      </c>
      <c r="O17" s="151">
        <v>0</v>
      </c>
      <c r="P17" s="197">
        <v>9</v>
      </c>
      <c r="Q17" s="151">
        <f t="shared" si="4"/>
        <v>40</v>
      </c>
      <c r="R17" s="83" t="str">
        <f t="shared" si="5"/>
        <v>F</v>
      </c>
      <c r="S17" s="151"/>
      <c r="T17" s="57"/>
      <c r="U17" s="90"/>
      <c r="V17" s="62"/>
      <c r="W17" s="51"/>
      <c r="X17" s="51"/>
      <c r="Y17" s="51"/>
      <c r="Z17" s="51"/>
      <c r="AA17" s="50"/>
      <c r="AB17" s="52"/>
      <c r="AC17" s="51"/>
      <c r="AD17" s="52"/>
    </row>
    <row r="18" spans="1:30" ht="12.75">
      <c r="A18" s="166">
        <v>84</v>
      </c>
      <c r="B18" s="168" t="s">
        <v>105</v>
      </c>
      <c r="C18" s="165" t="s">
        <v>106</v>
      </c>
      <c r="D18" s="93">
        <v>5</v>
      </c>
      <c r="E18" s="40"/>
      <c r="F18" s="91">
        <v>2.5</v>
      </c>
      <c r="G18" s="151"/>
      <c r="H18" s="151"/>
      <c r="I18" s="40"/>
      <c r="J18" s="40">
        <v>4.5</v>
      </c>
      <c r="K18" s="151">
        <v>24.5</v>
      </c>
      <c r="L18" s="40"/>
      <c r="M18" s="151"/>
      <c r="N18" s="151">
        <f t="shared" si="3"/>
        <v>32</v>
      </c>
      <c r="O18" s="151">
        <v>0</v>
      </c>
      <c r="P18" s="197">
        <v>7</v>
      </c>
      <c r="Q18" s="151">
        <f t="shared" si="4"/>
        <v>39</v>
      </c>
      <c r="R18" s="83" t="str">
        <f t="shared" si="5"/>
        <v>F</v>
      </c>
      <c r="S18" s="151"/>
      <c r="T18" s="57"/>
      <c r="U18" s="90"/>
      <c r="V18" s="62"/>
      <c r="W18" s="51"/>
      <c r="X18" s="51"/>
      <c r="Y18" s="51"/>
      <c r="Z18" s="51"/>
      <c r="AA18" s="50"/>
      <c r="AB18" s="52"/>
      <c r="AC18" s="51"/>
      <c r="AD18" s="52"/>
    </row>
    <row r="19" spans="1:30" ht="12.75">
      <c r="A19" s="166">
        <v>91</v>
      </c>
      <c r="B19" s="168" t="s">
        <v>107</v>
      </c>
      <c r="C19" s="165" t="s">
        <v>108</v>
      </c>
      <c r="D19" s="93"/>
      <c r="E19" s="40">
        <v>2.5</v>
      </c>
      <c r="F19" s="91">
        <v>2</v>
      </c>
      <c r="G19" s="151"/>
      <c r="H19" s="151"/>
      <c r="I19" s="151"/>
      <c r="J19" s="40">
        <v>18.5</v>
      </c>
      <c r="K19" s="151"/>
      <c r="L19" s="40"/>
      <c r="M19" s="151"/>
      <c r="N19" s="151">
        <f t="shared" si="3"/>
        <v>23</v>
      </c>
      <c r="O19" s="151"/>
      <c r="P19" s="175">
        <v>0</v>
      </c>
      <c r="Q19" s="151">
        <f t="shared" si="4"/>
        <v>23</v>
      </c>
      <c r="R19" s="83" t="str">
        <f t="shared" si="5"/>
        <v>F</v>
      </c>
      <c r="S19" s="151"/>
      <c r="T19" s="41"/>
      <c r="U19" s="90"/>
      <c r="V19" s="62"/>
      <c r="W19" s="51"/>
      <c r="X19" s="51"/>
      <c r="Y19" s="51"/>
      <c r="Z19" s="51"/>
      <c r="AA19" s="49"/>
      <c r="AB19" s="52"/>
      <c r="AC19" s="51"/>
      <c r="AD19" s="52"/>
    </row>
    <row r="20" spans="1:30" ht="12.75">
      <c r="A20" s="166">
        <v>96</v>
      </c>
      <c r="B20" s="168" t="s">
        <v>109</v>
      </c>
      <c r="C20" s="165" t="s">
        <v>110</v>
      </c>
      <c r="D20" s="93"/>
      <c r="E20" s="40">
        <v>2.5</v>
      </c>
      <c r="F20" s="91">
        <v>2.5</v>
      </c>
      <c r="G20" s="151"/>
      <c r="H20" s="151"/>
      <c r="I20" s="151"/>
      <c r="J20" s="40">
        <v>29.5</v>
      </c>
      <c r="K20" s="151"/>
      <c r="L20" s="40"/>
      <c r="M20" s="151"/>
      <c r="N20" s="151">
        <f t="shared" si="3"/>
        <v>34.5</v>
      </c>
      <c r="O20" s="151"/>
      <c r="P20" s="175"/>
      <c r="Q20" s="151">
        <f t="shared" si="4"/>
        <v>34.5</v>
      </c>
      <c r="R20" s="83" t="str">
        <f t="shared" si="5"/>
        <v>F</v>
      </c>
      <c r="S20" s="151"/>
      <c r="T20" s="41"/>
      <c r="U20" s="90"/>
      <c r="V20" s="62"/>
      <c r="W20" s="51"/>
      <c r="X20" s="51"/>
      <c r="Y20" s="51"/>
      <c r="Z20" s="51"/>
      <c r="AA20" s="49"/>
      <c r="AB20" s="52"/>
      <c r="AC20" s="51"/>
      <c r="AD20" s="52"/>
    </row>
    <row r="21" spans="1:30" ht="12.75">
      <c r="A21" s="166">
        <v>98</v>
      </c>
      <c r="B21" s="168" t="s">
        <v>111</v>
      </c>
      <c r="C21" s="165" t="s">
        <v>112</v>
      </c>
      <c r="D21" s="93">
        <v>5</v>
      </c>
      <c r="E21" s="40"/>
      <c r="F21" s="91"/>
      <c r="G21" s="151"/>
      <c r="H21" s="151"/>
      <c r="I21" s="151"/>
      <c r="J21" s="40"/>
      <c r="K21" s="151">
        <v>31.5</v>
      </c>
      <c r="L21" s="40"/>
      <c r="M21" s="151"/>
      <c r="N21" s="151">
        <f t="shared" si="3"/>
        <v>36.5</v>
      </c>
      <c r="O21" s="151"/>
      <c r="P21" s="197">
        <v>16</v>
      </c>
      <c r="Q21" s="151">
        <f aca="true" t="shared" si="6" ref="Q21:Q31">N21+MAX(O21,P21)</f>
        <v>52.5</v>
      </c>
      <c r="R21" s="83" t="str">
        <f t="shared" si="5"/>
        <v>E</v>
      </c>
      <c r="S21" s="151"/>
      <c r="T21" s="42"/>
      <c r="U21" s="90"/>
      <c r="V21" s="62"/>
      <c r="W21" s="51"/>
      <c r="X21" s="51"/>
      <c r="Y21" s="51"/>
      <c r="Z21" s="51"/>
      <c r="AA21" s="49"/>
      <c r="AB21" s="52"/>
      <c r="AC21" s="51"/>
      <c r="AD21" s="52"/>
    </row>
    <row r="22" spans="1:30" ht="13.5" thickBot="1">
      <c r="A22" s="166">
        <v>105</v>
      </c>
      <c r="B22" s="168" t="s">
        <v>113</v>
      </c>
      <c r="C22" s="165" t="s">
        <v>114</v>
      </c>
      <c r="D22" s="84">
        <v>5</v>
      </c>
      <c r="E22" s="40">
        <v>2</v>
      </c>
      <c r="F22" s="91"/>
      <c r="G22" s="151"/>
      <c r="H22" s="151"/>
      <c r="I22" s="151"/>
      <c r="J22" s="40">
        <v>17</v>
      </c>
      <c r="K22" s="151">
        <v>21.5</v>
      </c>
      <c r="L22" s="40"/>
      <c r="M22" s="151"/>
      <c r="N22" s="151">
        <f t="shared" si="3"/>
        <v>28.5</v>
      </c>
      <c r="O22" s="151">
        <v>12.5</v>
      </c>
      <c r="P22" s="197">
        <v>29</v>
      </c>
      <c r="Q22" s="151">
        <f t="shared" si="6"/>
        <v>57.5</v>
      </c>
      <c r="R22" s="83" t="str">
        <f t="shared" si="5"/>
        <v>E</v>
      </c>
      <c r="S22" s="151"/>
      <c r="T22" s="58"/>
      <c r="U22" s="142"/>
      <c r="V22" s="143"/>
      <c r="W22" s="93"/>
      <c r="X22" s="52"/>
      <c r="Y22" s="51"/>
      <c r="Z22" s="51"/>
      <c r="AA22" s="49"/>
      <c r="AB22" s="52"/>
      <c r="AC22" s="51"/>
      <c r="AD22" s="52"/>
    </row>
    <row r="23" spans="1:30" ht="12.75">
      <c r="A23" s="166">
        <v>107</v>
      </c>
      <c r="B23" s="168" t="s">
        <v>115</v>
      </c>
      <c r="C23" s="165" t="s">
        <v>116</v>
      </c>
      <c r="D23" s="84">
        <v>5</v>
      </c>
      <c r="E23" s="40">
        <v>2.5</v>
      </c>
      <c r="F23" s="91"/>
      <c r="G23" s="151"/>
      <c r="H23" s="151"/>
      <c r="I23" s="151"/>
      <c r="J23" s="84">
        <v>21.5</v>
      </c>
      <c r="K23" s="151">
        <v>15.5</v>
      </c>
      <c r="L23" s="40"/>
      <c r="M23" s="151"/>
      <c r="N23" s="151">
        <f t="shared" si="3"/>
        <v>29</v>
      </c>
      <c r="O23" s="151">
        <v>9</v>
      </c>
      <c r="P23" s="175">
        <v>10</v>
      </c>
      <c r="Q23" s="151">
        <f t="shared" si="6"/>
        <v>39</v>
      </c>
      <c r="R23" s="83" t="str">
        <f t="shared" si="5"/>
        <v>F</v>
      </c>
      <c r="S23" s="151"/>
      <c r="T23" s="66"/>
      <c r="U23" s="142"/>
      <c r="V23" s="143"/>
      <c r="W23" s="93"/>
      <c r="X23" s="52"/>
      <c r="Y23" s="51"/>
      <c r="Z23" s="51"/>
      <c r="AA23" s="49"/>
      <c r="AB23" s="52"/>
      <c r="AC23" s="51"/>
      <c r="AD23" s="52"/>
    </row>
    <row r="24" spans="1:30" ht="12.75">
      <c r="A24" s="166">
        <v>111</v>
      </c>
      <c r="B24" s="168" t="s">
        <v>117</v>
      </c>
      <c r="C24" s="165" t="s">
        <v>118</v>
      </c>
      <c r="D24" s="84">
        <v>5</v>
      </c>
      <c r="E24" s="40"/>
      <c r="F24" s="91"/>
      <c r="G24" s="151"/>
      <c r="H24" s="151"/>
      <c r="I24" s="151"/>
      <c r="J24" s="40">
        <v>29.5</v>
      </c>
      <c r="K24" s="196">
        <v>39</v>
      </c>
      <c r="L24" s="40"/>
      <c r="M24" s="151"/>
      <c r="N24" s="151">
        <f t="shared" si="3"/>
        <v>44</v>
      </c>
      <c r="O24" s="151"/>
      <c r="P24" s="197">
        <v>10</v>
      </c>
      <c r="Q24" s="151">
        <f t="shared" si="6"/>
        <v>54</v>
      </c>
      <c r="R24" s="83" t="str">
        <f t="shared" si="5"/>
        <v>E</v>
      </c>
      <c r="S24" s="151"/>
      <c r="T24" s="18"/>
      <c r="X24" s="51"/>
      <c r="Y24" s="51"/>
      <c r="Z24" s="51"/>
      <c r="AA24" s="49"/>
      <c r="AB24" s="52"/>
      <c r="AC24" s="51"/>
      <c r="AD24" s="52"/>
    </row>
    <row r="25" spans="1:30" ht="12.75">
      <c r="A25" s="166">
        <v>112</v>
      </c>
      <c r="B25" s="168" t="s">
        <v>119</v>
      </c>
      <c r="C25" s="165" t="s">
        <v>120</v>
      </c>
      <c r="D25" s="84"/>
      <c r="E25" s="40"/>
      <c r="F25" s="91">
        <v>2</v>
      </c>
      <c r="G25" s="151"/>
      <c r="H25" s="151"/>
      <c r="I25" s="151"/>
      <c r="J25" s="40">
        <v>14</v>
      </c>
      <c r="K25" s="196">
        <v>26</v>
      </c>
      <c r="L25" s="40"/>
      <c r="M25" s="151"/>
      <c r="N25" s="151">
        <f t="shared" si="3"/>
        <v>28</v>
      </c>
      <c r="O25" s="151"/>
      <c r="P25" s="197">
        <v>8</v>
      </c>
      <c r="Q25" s="151">
        <f t="shared" si="6"/>
        <v>36</v>
      </c>
      <c r="R25" s="83" t="str">
        <f t="shared" si="5"/>
        <v>F</v>
      </c>
      <c r="S25" s="151"/>
      <c r="T25" s="18"/>
      <c r="X25" s="51"/>
      <c r="Y25" s="51"/>
      <c r="Z25" s="51"/>
      <c r="AA25" s="49"/>
      <c r="AB25" s="52"/>
      <c r="AC25" s="51"/>
      <c r="AD25" s="52"/>
    </row>
    <row r="26" spans="1:30" ht="12.75">
      <c r="A26" s="166">
        <v>115</v>
      </c>
      <c r="B26" s="168" t="s">
        <v>121</v>
      </c>
      <c r="C26" s="165" t="s">
        <v>122</v>
      </c>
      <c r="D26" s="84">
        <v>5</v>
      </c>
      <c r="E26" s="151"/>
      <c r="F26" s="175"/>
      <c r="G26" s="151"/>
      <c r="H26" s="151"/>
      <c r="I26" s="151"/>
      <c r="J26" s="40">
        <v>6</v>
      </c>
      <c r="K26" s="151">
        <v>11</v>
      </c>
      <c r="L26" s="40"/>
      <c r="M26" s="151"/>
      <c r="N26" s="151">
        <f t="shared" si="3"/>
        <v>16</v>
      </c>
      <c r="O26" s="151">
        <v>0</v>
      </c>
      <c r="P26" s="175"/>
      <c r="Q26" s="151">
        <f t="shared" si="6"/>
        <v>16</v>
      </c>
      <c r="R26" s="83" t="str">
        <f t="shared" si="5"/>
        <v>F</v>
      </c>
      <c r="S26" s="151"/>
      <c r="T26" s="18"/>
      <c r="X26" s="51"/>
      <c r="Y26" s="51"/>
      <c r="Z26" s="51"/>
      <c r="AA26" s="49"/>
      <c r="AB26" s="52"/>
      <c r="AC26" s="51"/>
      <c r="AD26" s="52"/>
    </row>
    <row r="27" spans="1:30" ht="12.75">
      <c r="A27" s="166">
        <v>116</v>
      </c>
      <c r="B27" s="168" t="s">
        <v>123</v>
      </c>
      <c r="C27" s="165" t="s">
        <v>124</v>
      </c>
      <c r="D27" s="84">
        <v>5</v>
      </c>
      <c r="E27" s="151">
        <v>2.5</v>
      </c>
      <c r="F27" s="175">
        <v>2.5</v>
      </c>
      <c r="G27" s="151"/>
      <c r="H27" s="151"/>
      <c r="I27" s="151"/>
      <c r="J27" s="40">
        <v>3</v>
      </c>
      <c r="K27" s="196">
        <v>16</v>
      </c>
      <c r="L27" s="40"/>
      <c r="M27" s="151"/>
      <c r="N27" s="151">
        <f t="shared" si="3"/>
        <v>26</v>
      </c>
      <c r="O27" s="151">
        <v>0</v>
      </c>
      <c r="P27" s="92">
        <v>24</v>
      </c>
      <c r="Q27" s="151">
        <f t="shared" si="6"/>
        <v>50</v>
      </c>
      <c r="R27" s="83" t="str">
        <f t="shared" si="5"/>
        <v>E</v>
      </c>
      <c r="S27" s="151"/>
      <c r="T27" s="18"/>
      <c r="X27" s="51"/>
      <c r="Y27" s="51"/>
      <c r="Z27" s="51"/>
      <c r="AA27" s="49"/>
      <c r="AB27" s="52"/>
      <c r="AC27" s="51"/>
      <c r="AD27" s="52"/>
    </row>
    <row r="28" spans="1:30" ht="12.75">
      <c r="A28" s="166">
        <v>120</v>
      </c>
      <c r="B28" s="168" t="s">
        <v>125</v>
      </c>
      <c r="C28" s="165" t="s">
        <v>126</v>
      </c>
      <c r="D28" s="84"/>
      <c r="E28" s="151">
        <v>2.5</v>
      </c>
      <c r="F28" s="175"/>
      <c r="G28" s="151"/>
      <c r="H28" s="151"/>
      <c r="I28" s="40"/>
      <c r="J28" s="40">
        <v>8.5</v>
      </c>
      <c r="K28" s="151">
        <v>18.5</v>
      </c>
      <c r="L28" s="40"/>
      <c r="M28" s="151"/>
      <c r="N28" s="151">
        <f t="shared" si="3"/>
        <v>21</v>
      </c>
      <c r="O28" s="151">
        <v>0</v>
      </c>
      <c r="P28" s="175">
        <v>20</v>
      </c>
      <c r="Q28" s="151">
        <f t="shared" si="6"/>
        <v>41</v>
      </c>
      <c r="R28" s="83" t="str">
        <f t="shared" si="5"/>
        <v>F</v>
      </c>
      <c r="S28" s="151"/>
      <c r="T28" s="18"/>
      <c r="U28" s="142"/>
      <c r="V28" s="143"/>
      <c r="W28" s="93"/>
      <c r="X28" s="51"/>
      <c r="Y28" s="51"/>
      <c r="Z28" s="51"/>
      <c r="AA28" s="50"/>
      <c r="AB28" s="52"/>
      <c r="AC28" s="51"/>
      <c r="AD28" s="52"/>
    </row>
    <row r="29" spans="1:30" ht="12.75">
      <c r="A29" s="166">
        <v>122</v>
      </c>
      <c r="B29" s="168" t="s">
        <v>127</v>
      </c>
      <c r="C29" s="165" t="s">
        <v>128</v>
      </c>
      <c r="D29" s="84"/>
      <c r="E29" s="151"/>
      <c r="F29" s="175">
        <v>2.5</v>
      </c>
      <c r="G29" s="151"/>
      <c r="H29" s="151"/>
      <c r="I29" s="151"/>
      <c r="J29" s="40">
        <v>12</v>
      </c>
      <c r="K29" s="151">
        <v>22.5</v>
      </c>
      <c r="L29" s="40"/>
      <c r="M29" s="151"/>
      <c r="N29" s="151">
        <f t="shared" si="3"/>
        <v>25</v>
      </c>
      <c r="O29" s="151">
        <v>0</v>
      </c>
      <c r="P29" s="175"/>
      <c r="Q29" s="151">
        <f t="shared" si="6"/>
        <v>25</v>
      </c>
      <c r="R29" s="83" t="str">
        <f t="shared" si="5"/>
        <v>F</v>
      </c>
      <c r="S29" s="151"/>
      <c r="T29" s="18"/>
      <c r="X29" s="52"/>
      <c r="Y29" s="51"/>
      <c r="Z29" s="51"/>
      <c r="AA29" s="49"/>
      <c r="AB29" s="52"/>
      <c r="AC29" s="51"/>
      <c r="AD29" s="52"/>
    </row>
    <row r="30" spans="1:30" ht="12.75">
      <c r="A30" s="166">
        <v>125</v>
      </c>
      <c r="B30" s="168" t="s">
        <v>129</v>
      </c>
      <c r="C30" s="165" t="s">
        <v>130</v>
      </c>
      <c r="D30" s="84">
        <v>5</v>
      </c>
      <c r="E30" s="151">
        <v>2.5</v>
      </c>
      <c r="F30" s="175"/>
      <c r="G30" s="151"/>
      <c r="H30" s="151"/>
      <c r="I30" s="151"/>
      <c r="J30" s="40">
        <v>40.5</v>
      </c>
      <c r="K30" s="151"/>
      <c r="L30" s="40"/>
      <c r="M30" s="151"/>
      <c r="N30" s="151">
        <f t="shared" si="3"/>
        <v>48</v>
      </c>
      <c r="O30" s="151"/>
      <c r="P30" s="175">
        <v>0</v>
      </c>
      <c r="Q30" s="151">
        <f t="shared" si="6"/>
        <v>48</v>
      </c>
      <c r="R30" s="83" t="str">
        <f t="shared" si="5"/>
        <v>F</v>
      </c>
      <c r="S30" s="151"/>
      <c r="T30" s="18"/>
      <c r="U30" s="142"/>
      <c r="V30" s="143"/>
      <c r="W30" s="93"/>
      <c r="X30" s="51"/>
      <c r="Y30" s="51"/>
      <c r="Z30" s="51"/>
      <c r="AA30" s="49"/>
      <c r="AB30" s="52"/>
      <c r="AC30" s="51"/>
      <c r="AD30" s="52"/>
    </row>
    <row r="31" spans="1:32" ht="12.75">
      <c r="A31" s="166">
        <v>128</v>
      </c>
      <c r="B31" s="168" t="s">
        <v>131</v>
      </c>
      <c r="C31" s="165" t="s">
        <v>132</v>
      </c>
      <c r="D31" s="84">
        <v>5</v>
      </c>
      <c r="E31" s="151">
        <v>2.5</v>
      </c>
      <c r="F31" s="175"/>
      <c r="G31" s="151"/>
      <c r="H31" s="151"/>
      <c r="I31" s="151"/>
      <c r="J31" s="40">
        <v>4</v>
      </c>
      <c r="K31" s="196">
        <v>19</v>
      </c>
      <c r="L31" s="40"/>
      <c r="M31" s="151"/>
      <c r="N31" s="151">
        <f t="shared" si="3"/>
        <v>26.5</v>
      </c>
      <c r="O31" s="151">
        <v>7</v>
      </c>
      <c r="P31" s="175">
        <v>20</v>
      </c>
      <c r="Q31" s="151">
        <f t="shared" si="6"/>
        <v>46.5</v>
      </c>
      <c r="R31" s="83" t="str">
        <f t="shared" si="5"/>
        <v>F</v>
      </c>
      <c r="S31" s="151"/>
      <c r="T31" s="18"/>
      <c r="U31" s="142"/>
      <c r="V31" s="143"/>
      <c r="W31" s="93"/>
      <c r="X31" s="51"/>
      <c r="Y31" s="51"/>
      <c r="Z31" s="51"/>
      <c r="AA31" s="145"/>
      <c r="AB31" s="52"/>
      <c r="AC31" s="51"/>
      <c r="AD31" s="52"/>
      <c r="AE31" s="18"/>
      <c r="AF31" s="18"/>
    </row>
    <row r="32" spans="1:32" ht="12.75">
      <c r="A32" s="166"/>
      <c r="B32" s="168" t="s">
        <v>133</v>
      </c>
      <c r="C32" s="165" t="s">
        <v>134</v>
      </c>
      <c r="D32" s="84">
        <v>5</v>
      </c>
      <c r="E32" s="93"/>
      <c r="F32" s="92"/>
      <c r="G32" s="151"/>
      <c r="H32" s="151"/>
      <c r="I32" s="151"/>
      <c r="J32" s="40">
        <v>2</v>
      </c>
      <c r="K32" s="196">
        <v>8</v>
      </c>
      <c r="L32" s="40"/>
      <c r="M32" s="151"/>
      <c r="N32" s="151">
        <f t="shared" si="3"/>
        <v>13</v>
      </c>
      <c r="O32" s="151"/>
      <c r="P32" s="175"/>
      <c r="Q32" s="151">
        <f aca="true" t="shared" si="7" ref="Q32:Q39">N32+MAX(O32,P32)</f>
        <v>13</v>
      </c>
      <c r="R32" s="83" t="str">
        <f>IF(Q32&gt;=90,"A",IF(Q32&gt;=80,"B",IF(Q32&gt;=70,"C",IF(Q32&gt;=60,"D",IF(Q32&gt;=50,"E","F")))))</f>
        <v>F</v>
      </c>
      <c r="S32" s="151"/>
      <c r="T32" s="18"/>
      <c r="U32" s="142"/>
      <c r="V32" s="143"/>
      <c r="W32" s="93"/>
      <c r="X32" s="51"/>
      <c r="Y32" s="51"/>
      <c r="Z32" s="51"/>
      <c r="AA32" s="145"/>
      <c r="AB32" s="52"/>
      <c r="AC32" s="51"/>
      <c r="AD32" s="52"/>
      <c r="AE32" s="18"/>
      <c r="AF32" s="18"/>
    </row>
    <row r="33" spans="1:32" ht="12.75">
      <c r="A33" s="166">
        <v>131</v>
      </c>
      <c r="B33" s="168" t="s">
        <v>48</v>
      </c>
      <c r="C33" s="165" t="s">
        <v>51</v>
      </c>
      <c r="D33" s="84">
        <v>5</v>
      </c>
      <c r="E33" s="93"/>
      <c r="F33" s="92"/>
      <c r="G33" s="151"/>
      <c r="H33" s="151"/>
      <c r="I33" s="151"/>
      <c r="J33" s="84">
        <v>11.5</v>
      </c>
      <c r="K33" s="196">
        <v>32</v>
      </c>
      <c r="L33" s="40"/>
      <c r="M33" s="151"/>
      <c r="N33" s="151">
        <f aca="true" t="shared" si="8" ref="N33:N39">SUM(E33:I33)+D33+MAX(J33:K33)+MAX(L33:M33)</f>
        <v>37</v>
      </c>
      <c r="O33" s="151">
        <v>14.5</v>
      </c>
      <c r="P33" s="197">
        <v>13</v>
      </c>
      <c r="Q33" s="151">
        <f t="shared" si="7"/>
        <v>51.5</v>
      </c>
      <c r="R33" s="83" t="str">
        <f>IF(Q33&gt;=90,"A",IF(Q33&gt;=80,"B",IF(Q33&gt;=70,"C",IF(Q33&gt;=60,"D",IF(Q33&gt;=50,"E","F")))))</f>
        <v>E</v>
      </c>
      <c r="S33" s="151"/>
      <c r="T33" s="18"/>
      <c r="U33" s="142"/>
      <c r="V33" s="143"/>
      <c r="W33" s="93"/>
      <c r="X33" s="51"/>
      <c r="Y33" s="51"/>
      <c r="Z33" s="51"/>
      <c r="AA33" s="145"/>
      <c r="AB33" s="54"/>
      <c r="AC33" s="51"/>
      <c r="AD33" s="52"/>
      <c r="AE33" s="18"/>
      <c r="AF33" s="18"/>
    </row>
    <row r="34" spans="1:32" ht="12.75">
      <c r="A34" s="166">
        <v>134</v>
      </c>
      <c r="B34" s="168" t="s">
        <v>49</v>
      </c>
      <c r="C34" s="165" t="s">
        <v>52</v>
      </c>
      <c r="D34" s="84">
        <v>5</v>
      </c>
      <c r="E34" s="151"/>
      <c r="F34" s="175"/>
      <c r="G34" s="151"/>
      <c r="H34" s="151"/>
      <c r="I34" s="151"/>
      <c r="J34" s="40">
        <v>8</v>
      </c>
      <c r="K34" s="196">
        <v>9</v>
      </c>
      <c r="L34" s="40"/>
      <c r="M34" s="151"/>
      <c r="N34" s="151">
        <f t="shared" si="8"/>
        <v>14</v>
      </c>
      <c r="O34" s="151"/>
      <c r="P34" s="197">
        <v>1</v>
      </c>
      <c r="Q34" s="151">
        <f t="shared" si="7"/>
        <v>15</v>
      </c>
      <c r="R34" s="83" t="str">
        <f aca="true" t="shared" si="9" ref="R34:R39">IF(Q34&gt;=90,"A",IF(Q34&gt;=80,"B",IF(Q34&gt;=70,"C",IF(Q34&gt;=60,"D",IF(Q34&gt;=50,"E","F")))))</f>
        <v>F</v>
      </c>
      <c r="S34" s="151"/>
      <c r="T34" s="18"/>
      <c r="U34" s="142"/>
      <c r="V34" s="143"/>
      <c r="W34" s="84"/>
      <c r="X34" s="51"/>
      <c r="Y34" s="51"/>
      <c r="Z34" s="51"/>
      <c r="AA34" s="145"/>
      <c r="AB34" s="52"/>
      <c r="AC34" s="51"/>
      <c r="AD34" s="18"/>
      <c r="AE34" s="18"/>
      <c r="AF34" s="18"/>
    </row>
    <row r="35" spans="1:32" ht="12.75">
      <c r="A35" s="166">
        <v>135</v>
      </c>
      <c r="B35" s="168" t="s">
        <v>50</v>
      </c>
      <c r="C35" s="165" t="s">
        <v>53</v>
      </c>
      <c r="D35" s="84">
        <v>5</v>
      </c>
      <c r="E35" s="151">
        <v>2.5</v>
      </c>
      <c r="F35" s="175">
        <v>2.5</v>
      </c>
      <c r="G35" s="151"/>
      <c r="H35" s="151"/>
      <c r="I35" s="151"/>
      <c r="J35" s="40">
        <v>12</v>
      </c>
      <c r="K35" s="151">
        <v>21</v>
      </c>
      <c r="L35" s="40"/>
      <c r="M35" s="151"/>
      <c r="N35" s="151">
        <f t="shared" si="8"/>
        <v>31</v>
      </c>
      <c r="O35" s="151">
        <v>14.5</v>
      </c>
      <c r="P35" s="197">
        <v>22</v>
      </c>
      <c r="Q35" s="151">
        <f t="shared" si="7"/>
        <v>53</v>
      </c>
      <c r="R35" s="83" t="str">
        <f t="shared" si="9"/>
        <v>E</v>
      </c>
      <c r="S35" s="151"/>
      <c r="T35" s="18"/>
      <c r="U35" s="142"/>
      <c r="V35" s="143"/>
      <c r="W35" s="84"/>
      <c r="X35" s="51"/>
      <c r="Y35" s="51"/>
      <c r="Z35" s="51"/>
      <c r="AA35" s="145"/>
      <c r="AB35" s="52"/>
      <c r="AC35" s="51"/>
      <c r="AD35" s="18"/>
      <c r="AE35" s="18"/>
      <c r="AF35" s="18"/>
    </row>
    <row r="36" spans="1:32" ht="15.75">
      <c r="A36" s="166">
        <v>136</v>
      </c>
      <c r="B36" s="168" t="s">
        <v>58</v>
      </c>
      <c r="C36" s="165" t="s">
        <v>54</v>
      </c>
      <c r="D36" s="84">
        <v>5</v>
      </c>
      <c r="E36" s="151">
        <v>2.5</v>
      </c>
      <c r="F36" s="175">
        <v>2.5</v>
      </c>
      <c r="G36" s="151"/>
      <c r="H36" s="151"/>
      <c r="I36" s="151"/>
      <c r="J36" s="40">
        <v>7</v>
      </c>
      <c r="K36" s="196">
        <v>20</v>
      </c>
      <c r="L36" s="40"/>
      <c r="M36" s="151"/>
      <c r="N36" s="151">
        <f t="shared" si="8"/>
        <v>30</v>
      </c>
      <c r="O36" s="151">
        <v>18</v>
      </c>
      <c r="P36" s="175"/>
      <c r="Q36" s="151">
        <f t="shared" si="7"/>
        <v>48</v>
      </c>
      <c r="R36" s="83" t="str">
        <f t="shared" si="9"/>
        <v>F</v>
      </c>
      <c r="S36" s="151"/>
      <c r="T36" s="18"/>
      <c r="U36" s="142"/>
      <c r="V36" s="143"/>
      <c r="W36" s="84"/>
      <c r="X36" s="51"/>
      <c r="Y36" s="51"/>
      <c r="Z36" s="51"/>
      <c r="AA36" s="145"/>
      <c r="AB36" s="146"/>
      <c r="AC36" s="147"/>
      <c r="AD36" s="148"/>
      <c r="AE36" s="18"/>
      <c r="AF36" s="18"/>
    </row>
    <row r="37" spans="1:32" ht="15.75">
      <c r="A37" s="166">
        <v>141</v>
      </c>
      <c r="B37" s="168" t="s">
        <v>59</v>
      </c>
      <c r="C37" s="165" t="s">
        <v>55</v>
      </c>
      <c r="D37" s="84">
        <v>5</v>
      </c>
      <c r="E37" s="151"/>
      <c r="F37" s="175"/>
      <c r="G37" s="151"/>
      <c r="H37" s="151"/>
      <c r="I37" s="151"/>
      <c r="J37" s="40"/>
      <c r="K37" s="93">
        <v>10</v>
      </c>
      <c r="L37" s="40"/>
      <c r="M37" s="151"/>
      <c r="N37" s="151">
        <f t="shared" si="8"/>
        <v>15</v>
      </c>
      <c r="O37" s="151"/>
      <c r="P37" s="175"/>
      <c r="Q37" s="151">
        <f t="shared" si="7"/>
        <v>15</v>
      </c>
      <c r="R37" s="83" t="str">
        <f t="shared" si="9"/>
        <v>F</v>
      </c>
      <c r="S37" s="151"/>
      <c r="T37" s="18"/>
      <c r="X37" s="51"/>
      <c r="Y37" s="51"/>
      <c r="Z37" s="51"/>
      <c r="AA37" s="145"/>
      <c r="AB37" s="149"/>
      <c r="AC37" s="147"/>
      <c r="AD37" s="148"/>
      <c r="AE37" s="18"/>
      <c r="AF37" s="18"/>
    </row>
    <row r="38" spans="1:32" ht="15.75">
      <c r="A38" s="166">
        <v>145</v>
      </c>
      <c r="B38" s="168" t="s">
        <v>60</v>
      </c>
      <c r="C38" s="165" t="s">
        <v>57</v>
      </c>
      <c r="D38" s="84">
        <v>5</v>
      </c>
      <c r="E38" s="151">
        <v>2</v>
      </c>
      <c r="F38" s="175"/>
      <c r="G38" s="151"/>
      <c r="H38" s="151"/>
      <c r="I38" s="151"/>
      <c r="J38" s="40">
        <v>14.5</v>
      </c>
      <c r="K38" s="196">
        <v>29</v>
      </c>
      <c r="L38" s="40"/>
      <c r="M38" s="151"/>
      <c r="N38" s="151">
        <f t="shared" si="8"/>
        <v>36</v>
      </c>
      <c r="O38" s="151">
        <v>18</v>
      </c>
      <c r="P38" s="175"/>
      <c r="Q38" s="151">
        <f t="shared" si="7"/>
        <v>54</v>
      </c>
      <c r="R38" s="83" t="str">
        <f t="shared" si="9"/>
        <v>E</v>
      </c>
      <c r="S38" s="151"/>
      <c r="T38" s="18"/>
      <c r="X38" s="51"/>
      <c r="Y38" s="51"/>
      <c r="Z38" s="51"/>
      <c r="AA38" s="145"/>
      <c r="AB38" s="149"/>
      <c r="AC38" s="147"/>
      <c r="AD38" s="148"/>
      <c r="AE38" s="18"/>
      <c r="AF38" s="18"/>
    </row>
    <row r="39" spans="1:32" ht="15.75">
      <c r="A39" s="166">
        <v>147</v>
      </c>
      <c r="B39" s="168" t="s">
        <v>61</v>
      </c>
      <c r="C39" s="165" t="s">
        <v>56</v>
      </c>
      <c r="D39" s="84">
        <v>5</v>
      </c>
      <c r="E39" s="151"/>
      <c r="F39" s="175"/>
      <c r="G39" s="151"/>
      <c r="H39" s="151"/>
      <c r="I39" s="151"/>
      <c r="J39" s="40"/>
      <c r="K39" s="151"/>
      <c r="L39" s="40"/>
      <c r="M39" s="151"/>
      <c r="N39" s="151">
        <f t="shared" si="8"/>
        <v>5</v>
      </c>
      <c r="O39" s="151"/>
      <c r="P39" s="175"/>
      <c r="Q39" s="151">
        <f t="shared" si="7"/>
        <v>5</v>
      </c>
      <c r="R39" s="83" t="str">
        <f t="shared" si="9"/>
        <v>F</v>
      </c>
      <c r="S39" s="151"/>
      <c r="T39" s="18"/>
      <c r="X39" s="51"/>
      <c r="Y39" s="51"/>
      <c r="Z39" s="51"/>
      <c r="AA39" s="145"/>
      <c r="AB39" s="149"/>
      <c r="AC39" s="147"/>
      <c r="AD39" s="148"/>
      <c r="AE39" s="18"/>
      <c r="AF39" s="18"/>
    </row>
    <row r="40" spans="1:32" ht="15.75">
      <c r="A40" s="176"/>
      <c r="B40" s="177"/>
      <c r="C40" s="167"/>
      <c r="D40" s="178"/>
      <c r="E40" s="176"/>
      <c r="F40" s="179"/>
      <c r="G40" s="36"/>
      <c r="H40" s="176"/>
      <c r="I40" s="176"/>
      <c r="J40" s="176"/>
      <c r="K40" s="176"/>
      <c r="L40" s="176"/>
      <c r="M40" s="36"/>
      <c r="N40" s="180"/>
      <c r="O40" s="176"/>
      <c r="P40" s="176"/>
      <c r="Q40" s="180"/>
      <c r="R40" s="144"/>
      <c r="S40" s="176"/>
      <c r="U40" s="88"/>
      <c r="V40" s="63"/>
      <c r="AB40" s="149"/>
      <c r="AC40" s="147"/>
      <c r="AD40" s="148"/>
      <c r="AE40" s="18"/>
      <c r="AF40" s="18"/>
    </row>
    <row r="41" spans="2:32" ht="15.75">
      <c r="B41" s="85"/>
      <c r="C41" s="86"/>
      <c r="D41" s="51"/>
      <c r="H41" s="47"/>
      <c r="K41" s="150"/>
      <c r="U41" s="88"/>
      <c r="V41" s="63"/>
      <c r="AB41" s="149"/>
      <c r="AC41" s="147"/>
      <c r="AD41" s="148"/>
      <c r="AE41" s="18"/>
      <c r="AF41" s="18"/>
    </row>
    <row r="42" spans="2:32" ht="15.75">
      <c r="B42" s="85"/>
      <c r="D42" s="51"/>
      <c r="H42" s="47"/>
      <c r="K42" s="150"/>
      <c r="U42" s="88"/>
      <c r="V42" s="63"/>
      <c r="AB42" s="149"/>
      <c r="AC42" s="147"/>
      <c r="AD42" s="148"/>
      <c r="AE42" s="18"/>
      <c r="AF42" s="18"/>
    </row>
    <row r="43" spans="2:32" ht="15.75">
      <c r="B43" s="85"/>
      <c r="C43" s="86"/>
      <c r="D43" s="51"/>
      <c r="H43" s="47"/>
      <c r="K43" s="150"/>
      <c r="U43" s="88"/>
      <c r="V43" s="63"/>
      <c r="AB43" s="149"/>
      <c r="AC43" s="147"/>
      <c r="AD43" s="148"/>
      <c r="AE43" s="18"/>
      <c r="AF43" s="18"/>
    </row>
    <row r="44" spans="2:32" ht="15.75">
      <c r="B44" s="64"/>
      <c r="C44" s="64"/>
      <c r="D44" s="51"/>
      <c r="H44" s="47"/>
      <c r="K44" s="150"/>
      <c r="U44" s="88"/>
      <c r="V44" s="63"/>
      <c r="AB44" s="149"/>
      <c r="AC44" s="147"/>
      <c r="AD44" s="148"/>
      <c r="AE44" s="18"/>
      <c r="AF44" s="18"/>
    </row>
    <row r="45" spans="2:32" ht="15.75">
      <c r="B45" s="68"/>
      <c r="C45" s="1"/>
      <c r="H45" s="47"/>
      <c r="K45" s="150"/>
      <c r="U45" s="88"/>
      <c r="V45" s="63"/>
      <c r="AB45" s="149"/>
      <c r="AC45" s="147"/>
      <c r="AD45" s="148"/>
      <c r="AE45" s="18"/>
      <c r="AF45" s="18"/>
    </row>
    <row r="46" spans="3:32" ht="15.75">
      <c r="C46" s="1"/>
      <c r="H46" s="47"/>
      <c r="K46" s="150"/>
      <c r="U46" s="88"/>
      <c r="V46" s="63"/>
      <c r="AB46" s="149"/>
      <c r="AC46" s="147"/>
      <c r="AD46" s="148"/>
      <c r="AE46" s="18"/>
      <c r="AF46" s="18"/>
    </row>
    <row r="47" spans="3:32" ht="15.75">
      <c r="C47" s="1"/>
      <c r="H47" s="47"/>
      <c r="K47" s="150"/>
      <c r="U47" s="88"/>
      <c r="V47" s="63"/>
      <c r="AB47" s="149"/>
      <c r="AC47" s="147"/>
      <c r="AD47" s="148"/>
      <c r="AE47" s="18"/>
      <c r="AF47" s="18"/>
    </row>
    <row r="48" spans="3:32" ht="15.75">
      <c r="C48" s="1"/>
      <c r="H48" s="47"/>
      <c r="K48" s="150"/>
      <c r="U48" s="88"/>
      <c r="V48" s="63"/>
      <c r="AB48" s="149"/>
      <c r="AC48" s="147"/>
      <c r="AD48" s="148"/>
      <c r="AE48" s="18"/>
      <c r="AF48" s="18"/>
    </row>
    <row r="49" spans="3:32" ht="15.75">
      <c r="C49" s="1"/>
      <c r="H49" s="47"/>
      <c r="K49" s="150"/>
      <c r="U49" s="88"/>
      <c r="V49" s="63"/>
      <c r="AB49" s="149"/>
      <c r="AC49" s="147"/>
      <c r="AD49" s="148"/>
      <c r="AE49" s="18"/>
      <c r="AF49" s="18"/>
    </row>
    <row r="50" spans="3:32" ht="15.75">
      <c r="C50" s="1"/>
      <c r="H50" s="47"/>
      <c r="K50" s="150"/>
      <c r="U50" s="88"/>
      <c r="V50" s="63"/>
      <c r="AB50" s="146"/>
      <c r="AC50" s="147"/>
      <c r="AD50" s="148"/>
      <c r="AE50" s="18"/>
      <c r="AF50" s="18"/>
    </row>
    <row r="51" spans="3:32" ht="15.75">
      <c r="C51" s="1"/>
      <c r="H51" s="47"/>
      <c r="K51" s="150"/>
      <c r="U51" s="88"/>
      <c r="V51" s="63"/>
      <c r="AB51" s="149"/>
      <c r="AC51" s="147"/>
      <c r="AD51" s="148"/>
      <c r="AE51" s="18"/>
      <c r="AF51" s="18"/>
    </row>
    <row r="52" spans="3:32" ht="15.75">
      <c r="C52" s="1"/>
      <c r="H52" s="47"/>
      <c r="K52" s="150"/>
      <c r="U52" s="88"/>
      <c r="V52" s="63"/>
      <c r="AB52" s="149"/>
      <c r="AC52" s="147"/>
      <c r="AD52" s="148"/>
      <c r="AE52" s="18"/>
      <c r="AF52" s="18"/>
    </row>
    <row r="53" spans="3:32" ht="15.75">
      <c r="C53" s="1"/>
      <c r="H53" s="47"/>
      <c r="K53" s="150"/>
      <c r="U53" s="88"/>
      <c r="V53" s="63"/>
      <c r="AB53" s="149"/>
      <c r="AC53" s="147"/>
      <c r="AD53" s="148"/>
      <c r="AE53" s="18"/>
      <c r="AF53" s="18"/>
    </row>
    <row r="54" spans="3:32" ht="15.75">
      <c r="C54" s="1"/>
      <c r="H54" s="47"/>
      <c r="K54" s="150"/>
      <c r="U54" s="88"/>
      <c r="V54" s="63"/>
      <c r="AB54" s="149"/>
      <c r="AC54" s="147"/>
      <c r="AD54" s="148"/>
      <c r="AE54" s="18"/>
      <c r="AF54" s="18"/>
    </row>
    <row r="55" spans="3:32" ht="15.75">
      <c r="C55" s="1"/>
      <c r="H55" s="47"/>
      <c r="K55" s="150"/>
      <c r="U55" s="88"/>
      <c r="V55" s="63"/>
      <c r="AB55" s="149"/>
      <c r="AC55" s="147"/>
      <c r="AD55" s="148"/>
      <c r="AE55" s="18"/>
      <c r="AF55" s="18"/>
    </row>
    <row r="56" spans="3:32" ht="15.75">
      <c r="C56" s="1"/>
      <c r="H56" s="47"/>
      <c r="K56" s="150"/>
      <c r="U56" s="88"/>
      <c r="V56" s="63"/>
      <c r="AB56" s="149"/>
      <c r="AC56" s="147"/>
      <c r="AD56" s="148"/>
      <c r="AE56" s="18"/>
      <c r="AF56" s="18"/>
    </row>
    <row r="57" spans="3:32" ht="15.75">
      <c r="C57" s="1"/>
      <c r="H57" s="47"/>
      <c r="U57" s="89"/>
      <c r="V57" s="48"/>
      <c r="AB57" s="146"/>
      <c r="AC57" s="147"/>
      <c r="AD57" s="148"/>
      <c r="AE57" s="18"/>
      <c r="AF57" s="18"/>
    </row>
    <row r="58" spans="3:32" ht="15.75">
      <c r="C58" s="1"/>
      <c r="H58" s="47"/>
      <c r="U58" s="89"/>
      <c r="V58" s="48"/>
      <c r="AB58" s="149"/>
      <c r="AC58" s="147"/>
      <c r="AD58" s="148"/>
      <c r="AE58" s="18"/>
      <c r="AF58" s="18"/>
    </row>
    <row r="59" spans="3:32" ht="15.75">
      <c r="C59" s="1"/>
      <c r="H59" s="47"/>
      <c r="U59" s="48"/>
      <c r="V59" s="48"/>
      <c r="AB59" s="149"/>
      <c r="AC59" s="147"/>
      <c r="AD59" s="148"/>
      <c r="AE59" s="18"/>
      <c r="AF59" s="18"/>
    </row>
    <row r="60" spans="3:32" ht="15.75">
      <c r="C60" s="1"/>
      <c r="U60" s="48"/>
      <c r="V60" s="48"/>
      <c r="AB60" s="149"/>
      <c r="AC60" s="147"/>
      <c r="AD60" s="148"/>
      <c r="AE60" s="18"/>
      <c r="AF60" s="18"/>
    </row>
    <row r="61" spans="3:32" ht="12.75">
      <c r="C61" s="1"/>
      <c r="U61" s="48"/>
      <c r="V61" s="48"/>
      <c r="AB61" s="18"/>
      <c r="AC61" s="18"/>
      <c r="AD61" s="18"/>
      <c r="AE61" s="18"/>
      <c r="AF61" s="18"/>
    </row>
    <row r="62" spans="3:32" ht="12.75">
      <c r="C62" s="1"/>
      <c r="U62" s="48"/>
      <c r="V62" s="48"/>
      <c r="AB62" s="18"/>
      <c r="AC62" s="18"/>
      <c r="AD62" s="18"/>
      <c r="AE62" s="18"/>
      <c r="AF62" s="18"/>
    </row>
    <row r="63" spans="3:32" ht="12.75">
      <c r="C63" s="1"/>
      <c r="U63" s="48"/>
      <c r="V63" s="48"/>
      <c r="AB63" s="18"/>
      <c r="AC63" s="18"/>
      <c r="AD63" s="18"/>
      <c r="AE63" s="18"/>
      <c r="AF63" s="18"/>
    </row>
    <row r="64" spans="3:22" ht="12.75">
      <c r="C64" s="1"/>
      <c r="U64" s="48"/>
      <c r="V64" s="48"/>
    </row>
    <row r="65" spans="3:22" ht="12.75">
      <c r="C65" s="1"/>
      <c r="U65" s="48"/>
      <c r="V65" s="48"/>
    </row>
    <row r="66" spans="3:22" ht="12.75">
      <c r="C66" s="1"/>
      <c r="U66" s="48"/>
      <c r="V66" s="48"/>
    </row>
    <row r="67" spans="3:22" ht="12.75">
      <c r="C67" s="1"/>
      <c r="U67" s="48"/>
      <c r="V67" s="48"/>
    </row>
    <row r="68" spans="3:22" ht="12.75">
      <c r="C68" s="1"/>
      <c r="U68" s="48"/>
      <c r="V68" s="48"/>
    </row>
    <row r="69" spans="3:22" ht="12.75">
      <c r="C69" s="1"/>
      <c r="U69" s="48"/>
      <c r="V69" s="48"/>
    </row>
    <row r="70" spans="3:22" ht="12.75">
      <c r="C70" s="1"/>
      <c r="U70" s="48"/>
      <c r="V70" s="48"/>
    </row>
    <row r="71" spans="3:22" ht="12.75">
      <c r="C71" s="1"/>
      <c r="U71" s="48"/>
      <c r="V71" s="48"/>
    </row>
    <row r="72" spans="3:22" ht="12.75">
      <c r="C72" s="1"/>
      <c r="U72" s="48"/>
      <c r="V72" s="48"/>
    </row>
    <row r="73" spans="3:22" ht="12.75">
      <c r="C73" s="1"/>
      <c r="U73" s="48"/>
      <c r="V73" s="48"/>
    </row>
    <row r="74" spans="3:22" ht="12.75">
      <c r="C74" s="1"/>
      <c r="U74" s="48"/>
      <c r="V74" s="48"/>
    </row>
    <row r="75" spans="3:22" ht="12.75">
      <c r="C75" s="1"/>
      <c r="U75" s="48"/>
      <c r="V75" s="48"/>
    </row>
    <row r="76" spans="3:22" ht="12.75">
      <c r="C76" s="1"/>
      <c r="U76" s="48"/>
      <c r="V76" s="48"/>
    </row>
    <row r="77" spans="3:22" ht="12.75">
      <c r="C77" s="1"/>
      <c r="U77" s="48"/>
      <c r="V77" s="48"/>
    </row>
    <row r="78" spans="3:22" ht="12.75">
      <c r="C78" s="1"/>
      <c r="U78" s="48"/>
      <c r="V78" s="48"/>
    </row>
    <row r="79" spans="3:22" ht="12.75">
      <c r="C79" s="1"/>
      <c r="U79" s="48"/>
      <c r="V79" s="48"/>
    </row>
    <row r="80" spans="3:22" ht="12.75">
      <c r="C80" s="1"/>
      <c r="U80" s="48"/>
      <c r="V80" s="48"/>
    </row>
    <row r="81" spans="3:22" ht="12.75">
      <c r="C81" s="1"/>
      <c r="U81" s="48"/>
      <c r="V81" s="48"/>
    </row>
    <row r="82" spans="3:22" ht="12.75">
      <c r="C82" s="1"/>
      <c r="U82" s="48"/>
      <c r="V82" s="48"/>
    </row>
    <row r="83" spans="3:22" ht="12.75">
      <c r="C83" s="1"/>
      <c r="U83" s="48"/>
      <c r="V83" s="48"/>
    </row>
    <row r="84" spans="3:22" ht="12.75">
      <c r="C84" s="1"/>
      <c r="U84" s="48"/>
      <c r="V84" s="48"/>
    </row>
    <row r="85" spans="3:22" ht="12.75">
      <c r="C85" s="1"/>
      <c r="U85" s="48"/>
      <c r="V85" s="48"/>
    </row>
    <row r="86" spans="3:22" ht="12.75">
      <c r="C86" s="1"/>
      <c r="U86" s="48"/>
      <c r="V86" s="48"/>
    </row>
    <row r="87" spans="3:22" ht="12.75">
      <c r="C87" s="1"/>
      <c r="U87" s="48"/>
      <c r="V87" s="48"/>
    </row>
    <row r="88" spans="3:22" ht="12.75">
      <c r="C88" s="1"/>
      <c r="U88" s="48"/>
      <c r="V88" s="48"/>
    </row>
    <row r="89" spans="3:22" ht="12.75">
      <c r="C89" s="1"/>
      <c r="U89" s="48"/>
      <c r="V89" s="48"/>
    </row>
    <row r="90" spans="3:22" ht="12.75">
      <c r="C90" s="1"/>
      <c r="U90" s="48"/>
      <c r="V90" s="48"/>
    </row>
    <row r="91" spans="3:22" ht="12.75">
      <c r="C91" s="1"/>
      <c r="U91" s="48"/>
      <c r="V91" s="48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</sheetData>
  <sheetProtection/>
  <mergeCells count="2">
    <mergeCell ref="E1:I1"/>
    <mergeCell ref="J1:M1"/>
  </mergeCells>
  <printOptions/>
  <pageMargins left="0.75" right="0.75" top="1" bottom="1" header="0.5" footer="0.5"/>
  <pageSetup horizontalDpi="600" verticalDpi="600" orientation="portrait" paperSize="9" scale="63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view="pageBreakPreview" zoomScale="120" zoomScaleSheetLayoutView="120" zoomScalePageLayoutView="0" workbookViewId="0" topLeftCell="A1">
      <pane ySplit="7" topLeftCell="A32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13.00390625" style="14" customWidth="1"/>
    <col min="2" max="2" width="20.140625" style="12" bestFit="1" customWidth="1"/>
    <col min="3" max="3" width="14.57421875" style="12" customWidth="1"/>
    <col min="4" max="4" width="4.7109375" style="13" customWidth="1"/>
    <col min="5" max="5" width="7.00390625" style="13" customWidth="1"/>
    <col min="6" max="11" width="4.7109375" style="13" customWidth="1"/>
    <col min="12" max="12" width="7.28125" style="13" customWidth="1"/>
    <col min="13" max="13" width="8.00390625" style="13" customWidth="1"/>
    <col min="14" max="14" width="7.57421875" style="13" customWidth="1"/>
    <col min="15" max="15" width="7.140625" style="13" customWidth="1"/>
    <col min="16" max="16" width="7.00390625" style="13" customWidth="1"/>
    <col min="17" max="17" width="5.57421875" style="13" customWidth="1"/>
    <col min="18" max="18" width="6.7109375" style="12" customWidth="1"/>
    <col min="19" max="19" width="12.140625" style="12" customWidth="1"/>
    <col min="20" max="16384" width="9.140625" style="12" customWidth="1"/>
  </cols>
  <sheetData>
    <row r="1" spans="1:21" ht="18.75">
      <c r="A1" s="203" t="s">
        <v>17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5"/>
      <c r="S1" s="206"/>
      <c r="T1" s="27"/>
      <c r="U1" s="27"/>
    </row>
    <row r="2" spans="1:21" ht="15">
      <c r="A2" s="104" t="s">
        <v>71</v>
      </c>
      <c r="B2" s="137"/>
      <c r="C2" s="156"/>
      <c r="D2" s="119"/>
      <c r="E2" s="119"/>
      <c r="F2" s="119"/>
      <c r="G2" s="119"/>
      <c r="H2" s="26"/>
      <c r="I2" s="26"/>
      <c r="J2" s="26"/>
      <c r="K2" s="26"/>
      <c r="L2" s="26"/>
      <c r="M2" s="136" t="s">
        <v>18</v>
      </c>
      <c r="N2" s="26"/>
      <c r="O2" s="157" t="s">
        <v>66</v>
      </c>
      <c r="P2" s="138"/>
      <c r="Q2" s="26"/>
      <c r="R2" s="137"/>
      <c r="S2" s="94"/>
      <c r="T2" s="27"/>
      <c r="U2" s="27"/>
    </row>
    <row r="3" spans="1:21" ht="15">
      <c r="A3" s="104" t="s">
        <v>72</v>
      </c>
      <c r="B3" s="158" t="s">
        <v>69</v>
      </c>
      <c r="C3" s="95"/>
      <c r="D3" s="26"/>
      <c r="E3" s="26" t="s">
        <v>39</v>
      </c>
      <c r="F3" s="105"/>
      <c r="G3" s="106"/>
      <c r="H3" s="107" t="s">
        <v>73</v>
      </c>
      <c r="I3" s="136" t="s">
        <v>64</v>
      </c>
      <c r="J3" s="26"/>
      <c r="K3" s="96"/>
      <c r="L3" s="26"/>
      <c r="M3" s="26"/>
      <c r="N3" s="26"/>
      <c r="O3" s="136" t="s">
        <v>44</v>
      </c>
      <c r="P3" s="26"/>
      <c r="Q3" s="26"/>
      <c r="R3" s="27"/>
      <c r="S3" s="94"/>
      <c r="T3" s="27"/>
      <c r="U3" s="27"/>
    </row>
    <row r="4" spans="1:21" ht="12.75" customHeight="1" thickBot="1">
      <c r="A4" s="159"/>
      <c r="B4" s="160"/>
      <c r="C4" s="160"/>
      <c r="D4" s="161"/>
      <c r="E4" s="161"/>
      <c r="F4" s="161"/>
      <c r="G4" s="162"/>
      <c r="H4" s="161"/>
      <c r="I4" s="163" t="s">
        <v>67</v>
      </c>
      <c r="J4" s="161"/>
      <c r="K4" s="161"/>
      <c r="L4" s="161"/>
      <c r="M4" s="161"/>
      <c r="N4" s="161"/>
      <c r="O4" s="163" t="s">
        <v>74</v>
      </c>
      <c r="P4" s="161"/>
      <c r="Q4" s="161"/>
      <c r="R4" s="160"/>
      <c r="S4" s="164"/>
      <c r="T4" s="27"/>
      <c r="U4" s="27"/>
    </row>
    <row r="5" spans="1:21" ht="26.25" customHeight="1" thickBot="1">
      <c r="A5" s="97" t="s">
        <v>47</v>
      </c>
      <c r="B5" s="34"/>
      <c r="C5" s="207" t="s">
        <v>19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10" t="s">
        <v>38</v>
      </c>
      <c r="S5" s="210" t="s">
        <v>20</v>
      </c>
      <c r="T5" s="27"/>
      <c r="U5" s="27"/>
    </row>
    <row r="6" spans="1:21" ht="13.5" thickBot="1">
      <c r="A6" s="140" t="s">
        <v>21</v>
      </c>
      <c r="B6" s="35" t="s">
        <v>35</v>
      </c>
      <c r="C6" s="98" t="s">
        <v>42</v>
      </c>
      <c r="D6" s="213" t="s">
        <v>22</v>
      </c>
      <c r="E6" s="214"/>
      <c r="F6" s="214"/>
      <c r="G6" s="214"/>
      <c r="H6" s="215"/>
      <c r="I6" s="216" t="s">
        <v>23</v>
      </c>
      <c r="J6" s="217"/>
      <c r="K6" s="218"/>
      <c r="L6" s="219" t="s">
        <v>24</v>
      </c>
      <c r="M6" s="220"/>
      <c r="N6" s="220"/>
      <c r="O6" s="221"/>
      <c r="P6" s="208" t="s">
        <v>37</v>
      </c>
      <c r="Q6" s="209"/>
      <c r="R6" s="211"/>
      <c r="S6" s="211"/>
      <c r="T6" s="27"/>
      <c r="U6" s="27"/>
    </row>
    <row r="7" spans="1:21" ht="13.5" thickBot="1">
      <c r="A7" s="139"/>
      <c r="B7" s="141"/>
      <c r="C7" s="99" t="s">
        <v>43</v>
      </c>
      <c r="D7" s="30" t="s">
        <v>1</v>
      </c>
      <c r="E7" s="31" t="s">
        <v>2</v>
      </c>
      <c r="F7" s="31" t="s">
        <v>3</v>
      </c>
      <c r="G7" s="31" t="s">
        <v>4</v>
      </c>
      <c r="H7" s="32" t="s">
        <v>5</v>
      </c>
      <c r="I7" s="33"/>
      <c r="J7" s="28"/>
      <c r="K7" s="29"/>
      <c r="L7" s="33" t="s">
        <v>25</v>
      </c>
      <c r="M7" s="28" t="s">
        <v>27</v>
      </c>
      <c r="N7" s="28" t="s">
        <v>26</v>
      </c>
      <c r="O7" s="100" t="s">
        <v>28</v>
      </c>
      <c r="P7" s="102" t="s">
        <v>36</v>
      </c>
      <c r="Q7" s="60" t="s">
        <v>11</v>
      </c>
      <c r="R7" s="212"/>
      <c r="S7" s="212"/>
      <c r="T7" s="27"/>
      <c r="U7" s="27"/>
    </row>
    <row r="8" spans="1:21" ht="12.75">
      <c r="A8" s="68" t="s">
        <v>75</v>
      </c>
      <c r="B8" s="69" t="s">
        <v>76</v>
      </c>
      <c r="C8" s="67">
        <f>IF(ISBLANK(Rezultati!D3),"",Rezultati!D3)</f>
        <v>5</v>
      </c>
      <c r="D8" s="23">
        <f>IF(ISBLANK(Rezultati!E3),"",Rezultati!E3)</f>
        <v>1.5</v>
      </c>
      <c r="E8" s="19">
        <f>IF(ISBLANK(Rezultati!F3),"",Rezultati!F3)</f>
      </c>
      <c r="F8" s="20">
        <f>IF(ISBLANK(Rezultati!G3),"",Rezultati!G3)</f>
      </c>
      <c r="G8" s="20">
        <f>IF(ISBLANK(Rezultati!H3),"",Rezultati!H3)</f>
      </c>
      <c r="H8" s="24">
        <f>IF(ISBLANK(Rezultati!I3),"",Rezultati!I3)</f>
      </c>
      <c r="I8" s="21"/>
      <c r="J8" s="16"/>
      <c r="K8" s="22"/>
      <c r="L8" s="23">
        <f>IF(ISBLANK(Rezultati!J3),"",Rezultati!J3)</f>
        <v>16</v>
      </c>
      <c r="M8" s="19">
        <f>IF(ISBLANK(Rezultati!K3),"",Rezultati!K3)</f>
        <v>27.5</v>
      </c>
      <c r="N8" s="15">
        <f>IF(ISBLANK(Rezultati!L3),"",Rezultati!L3)</f>
      </c>
      <c r="O8" s="101">
        <f>IF(ISBLANK(Rezultati!M3),"",Rezultati!M3)</f>
      </c>
      <c r="P8" s="25">
        <f>IF(ISBLANK(Rezultati!O3),"",Rezultati!O3)</f>
      </c>
      <c r="Q8" s="103">
        <f>IF(ISBLANK(Rezultati!P3),"",Rezultati!P3)</f>
      </c>
      <c r="R8" s="112">
        <f>IF(ISBLANK(Rezultati!Q3),"",Rezultati!Q3)</f>
        <v>34</v>
      </c>
      <c r="S8" s="113" t="str">
        <f aca="true" t="shared" si="0" ref="S8:S18">IF(R8=0,"-",IF(R8&lt;50,"F",IF(R8&lt;60,"E",IF(R8&lt;70,"D",IF(R8&lt;80,"C",IF(R8&lt;90,"B","A"))))))</f>
        <v>F</v>
      </c>
      <c r="T8" s="27"/>
      <c r="U8" s="27"/>
    </row>
    <row r="9" spans="1:21" ht="12.75">
      <c r="A9" s="68" t="s">
        <v>77</v>
      </c>
      <c r="B9" s="69" t="s">
        <v>78</v>
      </c>
      <c r="C9" s="67">
        <f>IF(ISBLANK(Rezultati!D4),"",Rezultati!D4)</f>
        <v>5</v>
      </c>
      <c r="D9" s="23">
        <f>IF(ISBLANK(Rezultati!E4),"",Rezultati!E4)</f>
      </c>
      <c r="E9" s="19">
        <f>IF(ISBLANK(Rezultati!F4),"",Rezultati!F4)</f>
      </c>
      <c r="F9" s="20">
        <f>IF(ISBLANK(Rezultati!G4),"",Rezultati!G4)</f>
      </c>
      <c r="G9" s="20">
        <f>IF(ISBLANK(Rezultati!H4),"",Rezultati!H4)</f>
      </c>
      <c r="H9" s="24">
        <f>IF(ISBLANK(Rezultati!I4),"",Rezultati!I4)</f>
      </c>
      <c r="I9" s="21"/>
      <c r="J9" s="16"/>
      <c r="K9" s="22"/>
      <c r="L9" s="23">
        <f>IF(ISBLANK(Rezultati!J4),"",Rezultati!J4)</f>
        <v>0</v>
      </c>
      <c r="M9" s="19">
        <f>IF(ISBLANK(Rezultati!K4),"",Rezultati!K4)</f>
        <v>17</v>
      </c>
      <c r="N9" s="15">
        <f>IF(ISBLANK(Rezultati!L4),"",Rezultati!L4)</f>
      </c>
      <c r="O9" s="101">
        <f>IF(ISBLANK(Rezultati!M4),"",Rezultati!M4)</f>
      </c>
      <c r="P9" s="25">
        <f>IF(ISBLANK(Rezultati!O4),"",Rezultati!O4)</f>
        <v>0</v>
      </c>
      <c r="Q9" s="103">
        <f>IF(ISBLANK(Rezultati!P4),"",Rezultati!P4)</f>
        <v>17</v>
      </c>
      <c r="R9" s="112">
        <f>IF(ISBLANK(Rezultati!Q4),"",Rezultati!Q4)</f>
        <v>39</v>
      </c>
      <c r="S9" s="113" t="str">
        <f t="shared" si="0"/>
        <v>F</v>
      </c>
      <c r="T9" s="27"/>
      <c r="U9" s="27"/>
    </row>
    <row r="10" spans="1:21" ht="12.75">
      <c r="A10" s="68" t="s">
        <v>79</v>
      </c>
      <c r="B10" s="69" t="s">
        <v>80</v>
      </c>
      <c r="C10" s="67">
        <f>IF(ISBLANK(Rezultati!D5),"",Rezultati!D5)</f>
        <v>5</v>
      </c>
      <c r="D10" s="23">
        <f>IF(ISBLANK(Rezultati!E5),"",Rezultati!E5)</f>
        <v>2.5</v>
      </c>
      <c r="E10" s="19">
        <f>IF(ISBLANK(Rezultati!F5),"",Rezultati!F5)</f>
        <v>2.5</v>
      </c>
      <c r="F10" s="20">
        <f>IF(ISBLANK(Rezultati!G5),"",Rezultati!G5)</f>
      </c>
      <c r="G10" s="20">
        <f>IF(ISBLANK(Rezultati!H5),"",Rezultati!H5)</f>
      </c>
      <c r="H10" s="24">
        <f>IF(ISBLANK(Rezultati!I5),"",Rezultati!I5)</f>
      </c>
      <c r="I10" s="21"/>
      <c r="J10" s="16"/>
      <c r="K10" s="22"/>
      <c r="L10" s="23">
        <f>IF(ISBLANK(Rezultati!J5),"",Rezultati!J5)</f>
        <v>15</v>
      </c>
      <c r="M10" s="19">
        <f>IF(ISBLANK(Rezultati!K5),"",Rezultati!K5)</f>
        <v>36</v>
      </c>
      <c r="N10" s="15">
        <f>IF(ISBLANK(Rezultati!L5),"",Rezultati!L5)</f>
      </c>
      <c r="O10" s="101">
        <f>IF(ISBLANK(Rezultati!M5),"",Rezultati!M5)</f>
      </c>
      <c r="P10" s="25">
        <f>IF(ISBLANK(Rezultati!O5),"",Rezultati!O5)</f>
      </c>
      <c r="Q10" s="103">
        <f>IF(ISBLANK(Rezultati!P5),"",Rezultati!P5)</f>
        <v>25</v>
      </c>
      <c r="R10" s="112">
        <f>IF(ISBLANK(Rezultati!Q5),"",Rezultati!Q5)</f>
        <v>71</v>
      </c>
      <c r="S10" s="113" t="str">
        <f t="shared" si="0"/>
        <v>C</v>
      </c>
      <c r="T10" s="27"/>
      <c r="U10" s="27"/>
    </row>
    <row r="11" spans="1:21" ht="12.75">
      <c r="A11" s="68" t="s">
        <v>81</v>
      </c>
      <c r="B11" s="69" t="s">
        <v>82</v>
      </c>
      <c r="C11" s="67">
        <f>IF(ISBLANK(Rezultati!D6),"",Rezultati!D6)</f>
        <v>5</v>
      </c>
      <c r="D11" s="23">
        <f>IF(ISBLANK(Rezultati!E6),"",Rezultati!E6)</f>
        <v>2.5</v>
      </c>
      <c r="E11" s="19">
        <f>IF(ISBLANK(Rezultati!F6),"",Rezultati!F6)</f>
      </c>
      <c r="F11" s="20">
        <f>IF(ISBLANK(Rezultati!G6),"",Rezultati!G6)</f>
      </c>
      <c r="G11" s="20">
        <f>IF(ISBLANK(Rezultati!H6),"",Rezultati!H6)</f>
      </c>
      <c r="H11" s="24">
        <f>IF(ISBLANK(Rezultati!I6),"",Rezultati!I6)</f>
      </c>
      <c r="I11" s="21"/>
      <c r="J11" s="16"/>
      <c r="K11" s="22"/>
      <c r="L11" s="23">
        <f>IF(ISBLANK(Rezultati!J6),"",Rezultati!J6)</f>
        <v>17.5</v>
      </c>
      <c r="M11" s="19">
        <f>IF(ISBLANK(Rezultati!K6),"",Rezultati!K6)</f>
      </c>
      <c r="N11" s="15">
        <f>IF(ISBLANK(Rezultati!L6),"",Rezultati!L6)</f>
      </c>
      <c r="O11" s="101">
        <f>IF(ISBLANK(Rezultati!M6),"",Rezultati!M6)</f>
      </c>
      <c r="P11" s="25">
        <f>IF(ISBLANK(Rezultati!O6),"",Rezultati!O6)</f>
        <v>4</v>
      </c>
      <c r="Q11" s="103">
        <f>IF(ISBLANK(Rezultati!P6),"",Rezultati!P6)</f>
        <v>0</v>
      </c>
      <c r="R11" s="112">
        <f>IF(ISBLANK(Rezultati!Q6),"",Rezultati!Q6)</f>
        <v>29</v>
      </c>
      <c r="S11" s="113" t="str">
        <f t="shared" si="0"/>
        <v>F</v>
      </c>
      <c r="T11" s="27"/>
      <c r="U11" s="27"/>
    </row>
    <row r="12" spans="1:21" ht="12.75">
      <c r="A12" s="68" t="s">
        <v>83</v>
      </c>
      <c r="B12" s="69" t="s">
        <v>84</v>
      </c>
      <c r="C12" s="67">
        <f>IF(ISBLANK(Rezultati!D7),"",Rezultati!D7)</f>
      </c>
      <c r="D12" s="23">
        <f>IF(ISBLANK(Rezultati!E7),"",Rezultati!E7)</f>
        <v>2.5</v>
      </c>
      <c r="E12" s="19">
        <f>IF(ISBLANK(Rezultati!F7),"",Rezultati!F7)</f>
        <v>2.5</v>
      </c>
      <c r="F12" s="20">
        <f>IF(ISBLANK(Rezultati!G7),"",Rezultati!G7)</f>
      </c>
      <c r="G12" s="20">
        <f>IF(ISBLANK(Rezultati!H7),"",Rezultati!H7)</f>
      </c>
      <c r="H12" s="24">
        <f>IF(ISBLANK(Rezultati!I7),"",Rezultati!I7)</f>
      </c>
      <c r="I12" s="21"/>
      <c r="J12" s="16"/>
      <c r="K12" s="22"/>
      <c r="L12" s="23">
        <f>IF(ISBLANK(Rezultati!J7),"",Rezultati!J7)</f>
        <v>25</v>
      </c>
      <c r="M12" s="19">
        <f>IF(ISBLANK(Rezultati!K7),"",Rezultati!K7)</f>
      </c>
      <c r="N12" s="15">
        <f>IF(ISBLANK(Rezultati!L7),"",Rezultati!L7)</f>
      </c>
      <c r="O12" s="101">
        <f>IF(ISBLANK(Rezultati!M7),"",Rezultati!M7)</f>
      </c>
      <c r="P12" s="25">
        <f>IF(ISBLANK(Rezultati!O7),"",Rezultati!O7)</f>
      </c>
      <c r="Q12" s="103">
        <f>IF(ISBLANK(Rezultati!P7),"",Rezultati!P7)</f>
        <v>21</v>
      </c>
      <c r="R12" s="112">
        <f>IF(ISBLANK(Rezultati!Q7),"",Rezultati!Q7)</f>
        <v>51</v>
      </c>
      <c r="S12" s="114" t="str">
        <f t="shared" si="0"/>
        <v>E</v>
      </c>
      <c r="T12" s="27"/>
      <c r="U12" s="27"/>
    </row>
    <row r="13" spans="1:21" ht="12.75">
      <c r="A13" s="68" t="s">
        <v>85</v>
      </c>
      <c r="B13" s="69" t="s">
        <v>86</v>
      </c>
      <c r="C13" s="67">
        <f>IF(ISBLANK(Rezultati!D8),"",Rezultati!D8)</f>
        <v>5</v>
      </c>
      <c r="D13" s="23">
        <f>IF(ISBLANK(Rezultati!E8),"",Rezultati!E8)</f>
        <v>2.5</v>
      </c>
      <c r="E13" s="19">
        <f>IF(ISBLANK(Rezultati!F8),"",Rezultati!F8)</f>
      </c>
      <c r="F13" s="20">
        <f>IF(ISBLANK(Rezultati!G8),"",Rezultati!G8)</f>
      </c>
      <c r="G13" s="20">
        <f>IF(ISBLANK(Rezultati!H8),"",Rezultati!H8)</f>
      </c>
      <c r="H13" s="24">
        <f>IF(ISBLANK(Rezultati!I8),"",Rezultati!I8)</f>
      </c>
      <c r="I13" s="21"/>
      <c r="J13" s="15"/>
      <c r="K13" s="22"/>
      <c r="L13" s="23">
        <f>IF(ISBLANK(Rezultati!J8),"",Rezultati!J8)</f>
        <v>11.5</v>
      </c>
      <c r="M13" s="19">
        <f>IF(ISBLANK(Rezultati!K8),"",Rezultati!K8)</f>
        <v>42</v>
      </c>
      <c r="N13" s="15">
        <f>IF(ISBLANK(Rezultati!L8),"",Rezultati!L8)</f>
      </c>
      <c r="O13" s="101">
        <f>IF(ISBLANK(Rezultati!M8),"",Rezultati!M8)</f>
      </c>
      <c r="P13" s="25">
        <f>IF(ISBLANK(Rezultati!O8),"",Rezultati!O8)</f>
        <v>16</v>
      </c>
      <c r="Q13" s="103">
        <f>IF(ISBLANK(Rezultati!P8),"",Rezultati!P8)</f>
        <v>33</v>
      </c>
      <c r="R13" s="112">
        <f>IF(ISBLANK(Rezultati!Q8),"",Rezultati!Q8)</f>
        <v>82.5</v>
      </c>
      <c r="S13" s="114" t="str">
        <f t="shared" si="0"/>
        <v>B</v>
      </c>
      <c r="T13" s="27"/>
      <c r="U13" s="27"/>
    </row>
    <row r="14" spans="1:21" ht="12.75">
      <c r="A14" s="68" t="s">
        <v>87</v>
      </c>
      <c r="B14" s="69" t="s">
        <v>88</v>
      </c>
      <c r="C14" s="67">
        <f>IF(ISBLANK(Rezultati!D9),"",Rezultati!D9)</f>
        <v>5</v>
      </c>
      <c r="D14" s="23">
        <f>IF(ISBLANK(Rezultati!E9),"",Rezultati!E9)</f>
        <v>2</v>
      </c>
      <c r="E14" s="19">
        <f>IF(ISBLANK(Rezultati!F9),"",Rezultati!F9)</f>
        <v>2.5</v>
      </c>
      <c r="F14" s="20">
        <f>IF(ISBLANK(Rezultati!G9),"",Rezultati!G9)</f>
      </c>
      <c r="G14" s="20">
        <f>IF(ISBLANK(Rezultati!H9),"",Rezultati!H9)</f>
      </c>
      <c r="H14" s="24">
        <f>IF(ISBLANK(Rezultati!I9),"",Rezultati!I9)</f>
      </c>
      <c r="I14" s="21"/>
      <c r="J14" s="15"/>
      <c r="K14" s="22"/>
      <c r="L14" s="23">
        <f>IF(ISBLANK(Rezultati!J9),"",Rezultati!J9)</f>
        <v>4</v>
      </c>
      <c r="M14" s="19">
        <f>IF(ISBLANK(Rezultati!K9),"",Rezultati!K9)</f>
        <v>12</v>
      </c>
      <c r="N14" s="15">
        <f>IF(ISBLANK(Rezultati!L9),"",Rezultati!L9)</f>
      </c>
      <c r="O14" s="101">
        <f>IF(ISBLANK(Rezultati!M9),"",Rezultati!M9)</f>
      </c>
      <c r="P14" s="25">
        <f>IF(ISBLANK(Rezultati!O9),"",Rezultati!O9)</f>
        <v>9</v>
      </c>
      <c r="Q14" s="103">
        <f>IF(ISBLANK(Rezultati!P9),"",Rezultati!P9)</f>
        <v>2</v>
      </c>
      <c r="R14" s="112">
        <f>IF(ISBLANK(Rezultati!Q9),"",Rezultati!Q9)</f>
        <v>30.5</v>
      </c>
      <c r="S14" s="114" t="str">
        <f t="shared" si="0"/>
        <v>F</v>
      </c>
      <c r="T14" s="27"/>
      <c r="U14" s="27"/>
    </row>
    <row r="15" spans="1:21" ht="12.75">
      <c r="A15" s="68" t="s">
        <v>89</v>
      </c>
      <c r="B15" s="69" t="s">
        <v>90</v>
      </c>
      <c r="C15" s="109">
        <f>IF(ISBLANK(Rezultati!D10),"",Rezultati!D10)</f>
        <v>5</v>
      </c>
      <c r="D15" s="108">
        <f>IF(ISBLANK(Rezultati!E10),"",Rezultati!E10)</f>
        <v>2.5</v>
      </c>
      <c r="E15" s="15">
        <f>IF(ISBLANK(Rezultati!F10),"",Rezultati!F10)</f>
        <v>2.5</v>
      </c>
      <c r="F15" s="16">
        <f>IF(ISBLANK(Rezultati!G10),"",Rezultati!G10)</f>
      </c>
      <c r="G15" s="16">
        <f>IF(ISBLANK(Rezultati!H10),"",Rezultati!H10)</f>
      </c>
      <c r="H15" s="22">
        <f>IF(ISBLANK(Rezultati!I10),"",Rezultati!I10)</f>
      </c>
      <c r="I15" s="108"/>
      <c r="J15" s="15"/>
      <c r="K15" s="22"/>
      <c r="L15" s="108">
        <f>IF(ISBLANK(Rezultati!J10),"",Rezultati!J10)</f>
        <v>2</v>
      </c>
      <c r="M15" s="15">
        <f>IF(ISBLANK(Rezultati!K10),"",Rezultati!K10)</f>
        <v>20.5</v>
      </c>
      <c r="N15" s="15">
        <f>IF(ISBLANK(Rezultati!L10),"",Rezultati!L10)</f>
      </c>
      <c r="O15" s="110">
        <f>IF(ISBLANK(Rezultati!M10),"",Rezultati!M10)</f>
      </c>
      <c r="P15" s="108">
        <f>IF(ISBLANK(Rezultati!O10),"",Rezultati!O10)</f>
        <v>0</v>
      </c>
      <c r="Q15" s="110">
        <f>IF(ISBLANK(Rezultati!P10),"",Rezultati!P10)</f>
        <v>15</v>
      </c>
      <c r="R15" s="112">
        <f>IF(ISBLANK(Rezultati!Q10),"",Rezultati!Q10)</f>
        <v>45.5</v>
      </c>
      <c r="S15" s="114" t="str">
        <f t="shared" si="0"/>
        <v>F</v>
      </c>
      <c r="T15" s="27"/>
      <c r="U15" s="27"/>
    </row>
    <row r="16" spans="1:21" ht="12.75">
      <c r="A16" s="68" t="s">
        <v>91</v>
      </c>
      <c r="B16" s="69" t="s">
        <v>92</v>
      </c>
      <c r="C16" s="109">
        <f>IF(ISBLANK(Rezultati!D11),"",Rezultati!D11)</f>
      </c>
      <c r="D16" s="108">
        <f>IF(ISBLANK(Rezultati!E11),"",Rezultati!E11)</f>
      </c>
      <c r="E16" s="15">
        <f>IF(ISBLANK(Rezultati!F11),"",Rezultati!F11)</f>
      </c>
      <c r="F16" s="16">
        <f>IF(ISBLANK(Rezultati!G11),"",Rezultati!G11)</f>
      </c>
      <c r="G16" s="16">
        <f>IF(ISBLANK(Rezultati!H11),"",Rezultati!H11)</f>
      </c>
      <c r="H16" s="22">
        <f>IF(ISBLANK(Rezultati!I11),"",Rezultati!I11)</f>
      </c>
      <c r="I16" s="108"/>
      <c r="J16" s="15"/>
      <c r="K16" s="22"/>
      <c r="L16" s="108">
        <f>IF(ISBLANK(Rezultati!J11),"",Rezultati!J11)</f>
        <v>0</v>
      </c>
      <c r="M16" s="15">
        <f>IF(ISBLANK(Rezultati!K11),"",Rezultati!K11)</f>
        <v>0</v>
      </c>
      <c r="N16" s="15">
        <f>IF(ISBLANK(Rezultati!L11),"",Rezultati!L11)</f>
      </c>
      <c r="O16" s="110">
        <f>IF(ISBLANK(Rezultati!M11),"",Rezultati!M11)</f>
      </c>
      <c r="P16" s="108">
        <f>IF(ISBLANK(Rezultati!O11),"",Rezultati!O11)</f>
        <v>0</v>
      </c>
      <c r="Q16" s="110">
        <f>IF(ISBLANK(Rezultati!P11),"",Rezultati!P11)</f>
        <v>24</v>
      </c>
      <c r="R16" s="112">
        <f>IF(ISBLANK(Rezultati!Q11),"",Rezultati!Q11)</f>
        <v>24</v>
      </c>
      <c r="S16" s="114" t="str">
        <f t="shared" si="0"/>
        <v>F</v>
      </c>
      <c r="T16" s="27"/>
      <c r="U16" s="27"/>
    </row>
    <row r="17" spans="1:21" ht="12.75">
      <c r="A17" s="68" t="s">
        <v>93</v>
      </c>
      <c r="B17" s="69" t="s">
        <v>94</v>
      </c>
      <c r="C17" s="67">
        <f>IF(ISBLANK(Rezultati!D12),"",Rezultati!D12)</f>
      </c>
      <c r="D17" s="23">
        <f>IF(ISBLANK(Rezultati!E12),"",Rezultati!E12)</f>
        <v>2.5</v>
      </c>
      <c r="E17" s="19">
        <f>IF(ISBLANK(Rezultati!F12),"",Rezultati!F12)</f>
        <v>2.5</v>
      </c>
      <c r="F17" s="20">
        <f>IF(ISBLANK(Rezultati!G12),"",Rezultati!G12)</f>
      </c>
      <c r="G17" s="20">
        <f>IF(ISBLANK(Rezultati!H12),"",Rezultati!H12)</f>
      </c>
      <c r="H17" s="24">
        <f>IF(ISBLANK(Rezultati!I12),"",Rezultati!I12)</f>
      </c>
      <c r="I17" s="21"/>
      <c r="J17" s="15"/>
      <c r="K17" s="22"/>
      <c r="L17" s="23">
        <f>IF(ISBLANK(Rezultati!J12),"",Rezultati!J12)</f>
        <v>19</v>
      </c>
      <c r="M17" s="19">
        <f>IF(ISBLANK(Rezultati!K12),"",Rezultati!K12)</f>
        <v>22.5</v>
      </c>
      <c r="N17" s="15">
        <f>IF(ISBLANK(Rezultati!L12),"",Rezultati!L12)</f>
      </c>
      <c r="O17" s="101">
        <f>IF(ISBLANK(Rezultati!M12),"",Rezultati!M12)</f>
      </c>
      <c r="P17" s="25">
        <f>IF(ISBLANK(Rezultati!O12),"",Rezultati!O12)</f>
      </c>
      <c r="Q17" s="103">
        <f>IF(ISBLANK(Rezultati!P12),"",Rezultati!P12)</f>
        <v>11</v>
      </c>
      <c r="R17" s="112">
        <f>IF(ISBLANK(Rezultati!Q12),"",Rezultati!Q12)</f>
        <v>38.5</v>
      </c>
      <c r="S17" s="114" t="str">
        <f t="shared" si="0"/>
        <v>F</v>
      </c>
      <c r="T17" s="27"/>
      <c r="U17" s="27"/>
    </row>
    <row r="18" spans="1:21" ht="12.75">
      <c r="A18" s="68" t="s">
        <v>95</v>
      </c>
      <c r="B18" s="69" t="s">
        <v>96</v>
      </c>
      <c r="C18" s="67">
        <f>IF(ISBLANK(Rezultati!D13),"",Rezultati!D13)</f>
        <v>5</v>
      </c>
      <c r="D18" s="23">
        <f>IF(ISBLANK(Rezultati!E13),"",Rezultati!E13)</f>
        <v>2.5</v>
      </c>
      <c r="E18" s="19">
        <f>IF(ISBLANK(Rezultati!F13),"",Rezultati!F13)</f>
        <v>2.5</v>
      </c>
      <c r="F18" s="20">
        <f>IF(ISBLANK(Rezultati!G13),"",Rezultati!G13)</f>
      </c>
      <c r="G18" s="20">
        <f>IF(ISBLANK(Rezultati!H13),"",Rezultati!H13)</f>
      </c>
      <c r="H18" s="24">
        <f>IF(ISBLANK(Rezultati!I13),"",Rezultati!I13)</f>
      </c>
      <c r="I18" s="21"/>
      <c r="J18" s="15"/>
      <c r="K18" s="22"/>
      <c r="L18" s="23">
        <f>IF(ISBLANK(Rezultati!J13),"",Rezultati!J13)</f>
        <v>8</v>
      </c>
      <c r="M18" s="19">
        <f>IF(ISBLANK(Rezultati!K13),"",Rezultati!K13)</f>
        <v>13</v>
      </c>
      <c r="N18" s="15">
        <f>IF(ISBLANK(Rezultati!L13),"",Rezultati!L13)</f>
      </c>
      <c r="O18" s="101">
        <f>IF(ISBLANK(Rezultati!M13),"",Rezultati!M13)</f>
      </c>
      <c r="P18" s="25">
        <f>IF(ISBLANK(Rezultati!O13),"",Rezultati!O13)</f>
        <v>0</v>
      </c>
      <c r="Q18" s="103">
        <f>IF(ISBLANK(Rezultati!P13),"",Rezultati!P13)</f>
        <v>7</v>
      </c>
      <c r="R18" s="112">
        <f>IF(ISBLANK(Rezultati!Q13),"",Rezultati!Q13)</f>
        <v>30</v>
      </c>
      <c r="S18" s="114" t="str">
        <f t="shared" si="0"/>
        <v>F</v>
      </c>
      <c r="T18" s="27"/>
      <c r="U18" s="27"/>
    </row>
    <row r="19" spans="1:21" ht="12.75">
      <c r="A19" s="68" t="s">
        <v>97</v>
      </c>
      <c r="B19" s="69" t="s">
        <v>98</v>
      </c>
      <c r="C19" s="111">
        <f>IF(ISBLANK(Rezultati!D14),"",Rezultati!D14)</f>
      </c>
      <c r="D19" s="108">
        <f>IF(ISBLANK(Rezultati!E14),"",Rezultati!E14)</f>
        <v>2.5</v>
      </c>
      <c r="E19" s="15">
        <f>IF(ISBLANK(Rezultati!F14),"",Rezultati!F14)</f>
        <v>2.5</v>
      </c>
      <c r="F19" s="16">
        <f>IF(ISBLANK(Rezultati!G14),"",Rezultati!G14)</f>
      </c>
      <c r="G19" s="16">
        <f>IF(ISBLANK(Rezultati!H14),"",Rezultati!H14)</f>
      </c>
      <c r="H19" s="22">
        <f>IF(ISBLANK(Rezultati!I14),"",Rezultati!I14)</f>
      </c>
      <c r="I19" s="108"/>
      <c r="J19" s="15"/>
      <c r="K19" s="22"/>
      <c r="L19" s="108">
        <f>IF(ISBLANK(Rezultati!J14),"",Rezultati!J14)</f>
        <v>28</v>
      </c>
      <c r="M19" s="15">
        <f>IF(ISBLANK(Rezultati!K14),"",Rezultati!K14)</f>
      </c>
      <c r="N19" s="15">
        <f>IF(ISBLANK(Rezultati!L14),"",Rezultati!L14)</f>
      </c>
      <c r="O19" s="110">
        <f>IF(ISBLANK(Rezultati!M14),"",Rezultati!M14)</f>
      </c>
      <c r="P19" s="108">
        <f>IF(ISBLANK(Rezultati!O14),"",Rezultati!O14)</f>
        <v>8</v>
      </c>
      <c r="Q19" s="110">
        <f>IF(ISBLANK(Rezultati!P14),"",Rezultati!P14)</f>
      </c>
      <c r="R19" s="112">
        <f>IF(ISBLANK(Rezultati!Q14),"",Rezultati!Q14)</f>
        <v>41</v>
      </c>
      <c r="S19" s="114" t="str">
        <f aca="true" t="shared" si="1" ref="S19:S36">IF(R19=0,"-",IF(R19&lt;50,"F",IF(R19&lt;60,"E",IF(R19&lt;70,"D",IF(R19&lt;80,"C",IF(R19&lt;90,"B","A"))))))</f>
        <v>F</v>
      </c>
      <c r="T19" s="27"/>
      <c r="U19" s="27"/>
    </row>
    <row r="20" spans="1:21" ht="12.75">
      <c r="A20" s="68" t="s">
        <v>99</v>
      </c>
      <c r="B20" s="69" t="s">
        <v>100</v>
      </c>
      <c r="C20" s="111">
        <f>IF(ISBLANK(Rezultati!D15),"",Rezultati!D15)</f>
      </c>
      <c r="D20" s="108">
        <f>IF(ISBLANK(Rezultati!E15),"",Rezultati!E15)</f>
        <v>2.5</v>
      </c>
      <c r="E20" s="15">
        <f>IF(ISBLANK(Rezultati!F15),"",Rezultati!F15)</f>
        <v>2.5</v>
      </c>
      <c r="F20" s="16">
        <f>IF(ISBLANK(Rezultati!G15),"",Rezultati!G15)</f>
      </c>
      <c r="G20" s="16">
        <f>IF(ISBLANK(Rezultati!H15),"",Rezultati!H15)</f>
      </c>
      <c r="H20" s="22">
        <f>IF(ISBLANK(Rezultati!I15),"",Rezultati!I15)</f>
      </c>
      <c r="I20" s="108"/>
      <c r="J20" s="15"/>
      <c r="K20" s="22"/>
      <c r="L20" s="108">
        <f>IF(ISBLANK(Rezultati!J15),"",Rezultati!J15)</f>
        <v>20.5</v>
      </c>
      <c r="M20" s="15">
        <f>IF(ISBLANK(Rezultati!K15),"",Rezultati!K15)</f>
      </c>
      <c r="N20" s="15">
        <f>IF(ISBLANK(Rezultati!L15),"",Rezultati!L15)</f>
      </c>
      <c r="O20" s="110">
        <f>IF(ISBLANK(Rezultati!M15),"",Rezultati!M15)</f>
      </c>
      <c r="P20" s="108">
        <f>IF(ISBLANK(Rezultati!O15),"",Rezultati!O15)</f>
        <v>14.5</v>
      </c>
      <c r="Q20" s="110">
        <f>IF(ISBLANK(Rezultati!P15),"",Rezultati!P15)</f>
        <v>16</v>
      </c>
      <c r="R20" s="112">
        <f>IF(ISBLANK(Rezultati!Q15),"",Rezultati!Q15)</f>
        <v>41.5</v>
      </c>
      <c r="S20" s="114" t="str">
        <f t="shared" si="1"/>
        <v>F</v>
      </c>
      <c r="T20" s="27"/>
      <c r="U20" s="27"/>
    </row>
    <row r="21" spans="1:21" ht="12.75">
      <c r="A21" s="68" t="s">
        <v>101</v>
      </c>
      <c r="B21" s="69" t="s">
        <v>102</v>
      </c>
      <c r="C21" s="67">
        <f>IF(ISBLANK(Rezultati!D16),"",Rezultati!D16)</f>
        <v>5</v>
      </c>
      <c r="D21" s="23">
        <f>IF(ISBLANK(Rezultati!E16),"",Rezultati!E16)</f>
      </c>
      <c r="E21" s="19">
        <f>IF(ISBLANK(Rezultati!F16),"",Rezultati!F16)</f>
        <v>2.5</v>
      </c>
      <c r="F21" s="20">
        <f>IF(ISBLANK(Rezultati!G16),"",Rezultati!G16)</f>
      </c>
      <c r="G21" s="20">
        <f>IF(ISBLANK(Rezultati!H16),"",Rezultati!H16)</f>
      </c>
      <c r="H21" s="24">
        <f>IF(ISBLANK(Rezultati!I16),"",Rezultati!I16)</f>
      </c>
      <c r="I21" s="21"/>
      <c r="J21" s="15"/>
      <c r="K21" s="22"/>
      <c r="L21" s="23">
        <f>IF(ISBLANK(Rezultati!J16),"",Rezultati!J16)</f>
        <v>0</v>
      </c>
      <c r="M21" s="19">
        <f>IF(ISBLANK(Rezultati!K16),"",Rezultati!K16)</f>
        <v>2</v>
      </c>
      <c r="N21" s="15">
        <f>IF(ISBLANK(Rezultati!L16),"",Rezultati!L16)</f>
      </c>
      <c r="O21" s="101">
        <f>IF(ISBLANK(Rezultati!M16),"",Rezultati!M16)</f>
      </c>
      <c r="P21" s="25">
        <f>IF(ISBLANK(Rezultati!O16),"",Rezultati!O16)</f>
      </c>
      <c r="Q21" s="103">
        <f>IF(ISBLANK(Rezultati!P16),"",Rezultati!P16)</f>
        <v>24</v>
      </c>
      <c r="R21" s="112">
        <f>IF(ISBLANK(Rezultati!Q16),"",Rezultati!Q16)</f>
        <v>33.5</v>
      </c>
      <c r="S21" s="114" t="str">
        <f t="shared" si="1"/>
        <v>F</v>
      </c>
      <c r="T21" s="27"/>
      <c r="U21" s="27"/>
    </row>
    <row r="22" spans="1:21" ht="12.75">
      <c r="A22" s="68" t="s">
        <v>103</v>
      </c>
      <c r="B22" s="69" t="s">
        <v>104</v>
      </c>
      <c r="C22" s="67">
        <f>IF(ISBLANK(Rezultati!D17),"",Rezultati!D17)</f>
        <v>5</v>
      </c>
      <c r="D22" s="23">
        <f>IF(ISBLANK(Rezultati!E17),"",Rezultati!E17)</f>
        <v>2.5</v>
      </c>
      <c r="E22" s="19">
        <f>IF(ISBLANK(Rezultati!F17),"",Rezultati!F17)</f>
        <v>2.5</v>
      </c>
      <c r="F22" s="20">
        <f>IF(ISBLANK(Rezultati!G17),"",Rezultati!G17)</f>
      </c>
      <c r="G22" s="20">
        <f>IF(ISBLANK(Rezultati!H17),"",Rezultati!H17)</f>
      </c>
      <c r="H22" s="24">
        <f>IF(ISBLANK(Rezultati!I17),"",Rezultati!I17)</f>
      </c>
      <c r="I22" s="21"/>
      <c r="J22" s="15"/>
      <c r="K22" s="22"/>
      <c r="L22" s="23">
        <f>IF(ISBLANK(Rezultati!J17),"",Rezultati!J17)</f>
        <v>6</v>
      </c>
      <c r="M22" s="19">
        <f>IF(ISBLANK(Rezultati!K17),"",Rezultati!K17)</f>
        <v>21</v>
      </c>
      <c r="N22" s="15">
        <f>IF(ISBLANK(Rezultati!L17),"",Rezultati!L17)</f>
      </c>
      <c r="O22" s="101">
        <f>IF(ISBLANK(Rezultati!M17),"",Rezultati!M17)</f>
      </c>
      <c r="P22" s="25">
        <f>IF(ISBLANK(Rezultati!O17),"",Rezultati!O17)</f>
        <v>0</v>
      </c>
      <c r="Q22" s="103">
        <f>IF(ISBLANK(Rezultati!P17),"",Rezultati!P17)</f>
        <v>9</v>
      </c>
      <c r="R22" s="112">
        <f>IF(ISBLANK(Rezultati!Q17),"",Rezultati!Q17)</f>
        <v>40</v>
      </c>
      <c r="S22" s="114" t="str">
        <f t="shared" si="1"/>
        <v>F</v>
      </c>
      <c r="T22" s="27"/>
      <c r="U22" s="27"/>
    </row>
    <row r="23" spans="1:21" ht="12.75">
      <c r="A23" s="68" t="s">
        <v>105</v>
      </c>
      <c r="B23" s="69" t="s">
        <v>106</v>
      </c>
      <c r="C23" s="67">
        <f>IF(ISBLANK(Rezultati!D18),"",Rezultati!D18)</f>
        <v>5</v>
      </c>
      <c r="D23" s="23">
        <f>IF(ISBLANK(Rezultati!E18),"",Rezultati!E18)</f>
      </c>
      <c r="E23" s="19">
        <f>IF(ISBLANK(Rezultati!F18),"",Rezultati!F18)</f>
        <v>2.5</v>
      </c>
      <c r="F23" s="20">
        <f>IF(ISBLANK(Rezultati!G18),"",Rezultati!G18)</f>
      </c>
      <c r="G23" s="20">
        <f>IF(ISBLANK(Rezultati!H18),"",Rezultati!H18)</f>
      </c>
      <c r="H23" s="24">
        <f>IF(ISBLANK(Rezultati!I18),"",Rezultati!I18)</f>
      </c>
      <c r="I23" s="21"/>
      <c r="J23" s="15"/>
      <c r="K23" s="22"/>
      <c r="L23" s="23">
        <f>IF(ISBLANK(Rezultati!J18),"",Rezultati!J18)</f>
        <v>4.5</v>
      </c>
      <c r="M23" s="19">
        <f>IF(ISBLANK(Rezultati!K18),"",Rezultati!K18)</f>
        <v>24.5</v>
      </c>
      <c r="N23" s="15">
        <f>IF(ISBLANK(Rezultati!L18),"",Rezultati!L18)</f>
      </c>
      <c r="O23" s="101">
        <f>IF(ISBLANK(Rezultati!M18),"",Rezultati!M18)</f>
      </c>
      <c r="P23" s="25">
        <f>IF(ISBLANK(Rezultati!O18),"",Rezultati!O18)</f>
        <v>0</v>
      </c>
      <c r="Q23" s="103">
        <f>IF(ISBLANK(Rezultati!P18),"",Rezultati!P18)</f>
        <v>7</v>
      </c>
      <c r="R23" s="112">
        <f>IF(ISBLANK(Rezultati!Q18),"",Rezultati!Q18)</f>
        <v>39</v>
      </c>
      <c r="S23" s="114" t="str">
        <f t="shared" si="1"/>
        <v>F</v>
      </c>
      <c r="T23" s="27"/>
      <c r="U23" s="27"/>
    </row>
    <row r="24" spans="1:21" ht="12.75">
      <c r="A24" s="68" t="s">
        <v>107</v>
      </c>
      <c r="B24" s="69" t="s">
        <v>108</v>
      </c>
      <c r="C24" s="67">
        <f>IF(ISBLANK(Rezultati!D19),"",Rezultati!D19)</f>
      </c>
      <c r="D24" s="23">
        <f>IF(ISBLANK(Rezultati!E19),"",Rezultati!E19)</f>
        <v>2.5</v>
      </c>
      <c r="E24" s="19">
        <f>IF(ISBLANK(Rezultati!F19),"",Rezultati!F19)</f>
        <v>2</v>
      </c>
      <c r="F24" s="20">
        <f>IF(ISBLANK(Rezultati!G19),"",Rezultati!G19)</f>
      </c>
      <c r="G24" s="20">
        <f>IF(ISBLANK(Rezultati!H19),"",Rezultati!H19)</f>
      </c>
      <c r="H24" s="24">
        <f>IF(ISBLANK(Rezultati!I19),"",Rezultati!I19)</f>
      </c>
      <c r="I24" s="21"/>
      <c r="J24" s="15"/>
      <c r="K24" s="22"/>
      <c r="L24" s="23">
        <f>IF(ISBLANK(Rezultati!J19),"",Rezultati!J19)</f>
        <v>18.5</v>
      </c>
      <c r="M24" s="19">
        <f>IF(ISBLANK(Rezultati!K19),"",Rezultati!K19)</f>
      </c>
      <c r="N24" s="15">
        <f>IF(ISBLANK(Rezultati!L19),"",Rezultati!L19)</f>
      </c>
      <c r="O24" s="101">
        <f>IF(ISBLANK(Rezultati!M19),"",Rezultati!M19)</f>
      </c>
      <c r="P24" s="25">
        <f>IF(ISBLANK(Rezultati!O19),"",Rezultati!O19)</f>
      </c>
      <c r="Q24" s="110">
        <f>IF(ISBLANK(Rezultati!P19),"",Rezultati!P19)</f>
        <v>0</v>
      </c>
      <c r="R24" s="112">
        <f>IF(ISBLANK(Rezultati!Q19),"",Rezultati!Q19)</f>
        <v>23</v>
      </c>
      <c r="S24" s="114" t="str">
        <f t="shared" si="1"/>
        <v>F</v>
      </c>
      <c r="T24" s="27"/>
      <c r="U24" s="27"/>
    </row>
    <row r="25" spans="1:21" ht="12.75">
      <c r="A25" s="68" t="s">
        <v>109</v>
      </c>
      <c r="B25" s="69" t="s">
        <v>110</v>
      </c>
      <c r="C25" s="67">
        <f>IF(ISBLANK(Rezultati!D20),"",Rezultati!D20)</f>
      </c>
      <c r="D25" s="23">
        <f>IF(ISBLANK(Rezultati!E20),"",Rezultati!E20)</f>
        <v>2.5</v>
      </c>
      <c r="E25" s="19">
        <f>IF(ISBLANK(Rezultati!F20),"",Rezultati!F20)</f>
        <v>2.5</v>
      </c>
      <c r="F25" s="20">
        <f>IF(ISBLANK(Rezultati!G20),"",Rezultati!G20)</f>
      </c>
      <c r="G25" s="20">
        <f>IF(ISBLANK(Rezultati!H20),"",Rezultati!H20)</f>
      </c>
      <c r="H25" s="24">
        <f>IF(ISBLANK(Rezultati!I20),"",Rezultati!I20)</f>
      </c>
      <c r="I25" s="21"/>
      <c r="J25" s="15"/>
      <c r="K25" s="22"/>
      <c r="L25" s="23">
        <f>IF(ISBLANK(Rezultati!J20),"",Rezultati!J20)</f>
        <v>29.5</v>
      </c>
      <c r="M25" s="19">
        <f>IF(ISBLANK(Rezultati!K20),"",Rezultati!K20)</f>
      </c>
      <c r="N25" s="15">
        <f>IF(ISBLANK(Rezultati!L20),"",Rezultati!L20)</f>
      </c>
      <c r="O25" s="101">
        <f>IF(ISBLANK(Rezultati!M20),"",Rezultati!M20)</f>
      </c>
      <c r="P25" s="25">
        <f>IF(ISBLANK(Rezultati!O20),"",Rezultati!O20)</f>
      </c>
      <c r="Q25" s="103">
        <f>IF(ISBLANK(Rezultati!P20),"",Rezultati!P20)</f>
      </c>
      <c r="R25" s="112">
        <f>IF(ISBLANK(Rezultati!Q20),"",Rezultati!Q20)</f>
        <v>34.5</v>
      </c>
      <c r="S25" s="114" t="str">
        <f t="shared" si="1"/>
        <v>F</v>
      </c>
      <c r="T25" s="27"/>
      <c r="U25" s="27"/>
    </row>
    <row r="26" spans="1:21" ht="12.75">
      <c r="A26" s="68" t="s">
        <v>111</v>
      </c>
      <c r="B26" s="69" t="s">
        <v>112</v>
      </c>
      <c r="C26" s="67">
        <f>IF(ISBLANK(Rezultati!D21),"",Rezultati!D21)</f>
        <v>5</v>
      </c>
      <c r="D26" s="23">
        <f>IF(ISBLANK(Rezultati!E21),"",Rezultati!E21)</f>
      </c>
      <c r="E26" s="19">
        <f>IF(ISBLANK(Rezultati!F21),"",Rezultati!F21)</f>
      </c>
      <c r="F26" s="20">
        <f>IF(ISBLANK(Rezultati!G21),"",Rezultati!G21)</f>
      </c>
      <c r="G26" s="20">
        <f>IF(ISBLANK(Rezultati!H21),"",Rezultati!H21)</f>
      </c>
      <c r="H26" s="24">
        <f>IF(ISBLANK(Rezultati!I21),"",Rezultati!I21)</f>
      </c>
      <c r="I26" s="21"/>
      <c r="J26" s="15"/>
      <c r="K26" s="22"/>
      <c r="L26" s="23">
        <f>IF(ISBLANK(Rezultati!J21),"",Rezultati!J21)</f>
      </c>
      <c r="M26" s="19">
        <f>IF(ISBLANK(Rezultati!K21),"",Rezultati!K21)</f>
        <v>31.5</v>
      </c>
      <c r="N26" s="15">
        <f>IF(ISBLANK(Rezultati!L21),"",Rezultati!L21)</f>
      </c>
      <c r="O26" s="101">
        <f>IF(ISBLANK(Rezultati!M21),"",Rezultati!M21)</f>
      </c>
      <c r="P26" s="25">
        <f>IF(ISBLANK(Rezultati!O21),"",Rezultati!O21)</f>
      </c>
      <c r="Q26" s="103">
        <f>IF(ISBLANK(Rezultati!P21),"",Rezultati!P21)</f>
        <v>16</v>
      </c>
      <c r="R26" s="112">
        <f>IF(ISBLANK(Rezultati!Q21),"",Rezultati!Q21)</f>
        <v>52.5</v>
      </c>
      <c r="S26" s="114" t="str">
        <f t="shared" si="1"/>
        <v>E</v>
      </c>
      <c r="T26" s="27"/>
      <c r="U26" s="27"/>
    </row>
    <row r="27" spans="1:21" ht="12.75">
      <c r="A27" s="68" t="s">
        <v>113</v>
      </c>
      <c r="B27" s="69" t="s">
        <v>114</v>
      </c>
      <c r="C27" s="67">
        <f>IF(ISBLANK(Rezultati!D22),"",Rezultati!D22)</f>
        <v>5</v>
      </c>
      <c r="D27" s="23">
        <f>IF(ISBLANK(Rezultati!E22),"",Rezultati!E22)</f>
        <v>2</v>
      </c>
      <c r="E27" s="19">
        <f>IF(ISBLANK(Rezultati!F22),"",Rezultati!F22)</f>
      </c>
      <c r="F27" s="20">
        <f>IF(ISBLANK(Rezultati!G22),"",Rezultati!G22)</f>
      </c>
      <c r="G27" s="20">
        <f>IF(ISBLANK(Rezultati!H22),"",Rezultati!H22)</f>
      </c>
      <c r="H27" s="24">
        <f>IF(ISBLANK(Rezultati!I22),"",Rezultati!I22)</f>
      </c>
      <c r="I27" s="21"/>
      <c r="J27" s="15"/>
      <c r="K27" s="22"/>
      <c r="L27" s="23">
        <f>IF(ISBLANK(Rezultati!J22),"",Rezultati!J22)</f>
        <v>17</v>
      </c>
      <c r="M27" s="19">
        <f>IF(ISBLANK(Rezultati!K22),"",Rezultati!K22)</f>
        <v>21.5</v>
      </c>
      <c r="N27" s="15">
        <f>IF(ISBLANK(Rezultati!L22),"",Rezultati!L22)</f>
      </c>
      <c r="O27" s="101">
        <f>IF(ISBLANK(Rezultati!M22),"",Rezultati!M22)</f>
      </c>
      <c r="P27" s="25">
        <f>IF(ISBLANK(Rezultati!O22),"",Rezultati!O22)</f>
        <v>12.5</v>
      </c>
      <c r="Q27" s="103">
        <f>IF(ISBLANK(Rezultati!P22),"",Rezultati!P22)</f>
        <v>29</v>
      </c>
      <c r="R27" s="112">
        <f>IF(ISBLANK(Rezultati!Q22),"",Rezultati!Q22)</f>
        <v>57.5</v>
      </c>
      <c r="S27" s="114" t="str">
        <f t="shared" si="1"/>
        <v>E</v>
      </c>
      <c r="T27" s="27"/>
      <c r="U27" s="27"/>
    </row>
    <row r="28" spans="1:21" ht="12.75">
      <c r="A28" s="68" t="s">
        <v>115</v>
      </c>
      <c r="B28" s="69" t="s">
        <v>116</v>
      </c>
      <c r="C28" s="67">
        <f>IF(ISBLANK(Rezultati!D23),"",Rezultati!D23)</f>
        <v>5</v>
      </c>
      <c r="D28" s="23">
        <f>IF(ISBLANK(Rezultati!E23),"",Rezultati!E23)</f>
        <v>2.5</v>
      </c>
      <c r="E28" s="19">
        <f>IF(ISBLANK(Rezultati!F23),"",Rezultati!F23)</f>
      </c>
      <c r="F28" s="20">
        <f>IF(ISBLANK(Rezultati!G23),"",Rezultati!G23)</f>
      </c>
      <c r="G28" s="20">
        <f>IF(ISBLANK(Rezultati!H23),"",Rezultati!H23)</f>
      </c>
      <c r="H28" s="24">
        <f>IF(ISBLANK(Rezultati!I23),"",Rezultati!I23)</f>
      </c>
      <c r="I28" s="21"/>
      <c r="J28" s="15"/>
      <c r="K28" s="22"/>
      <c r="L28" s="23">
        <f>IF(ISBLANK(Rezultati!J23),"",Rezultati!J23)</f>
        <v>21.5</v>
      </c>
      <c r="M28" s="19">
        <f>IF(ISBLANK(Rezultati!K23),"",Rezultati!K23)</f>
        <v>15.5</v>
      </c>
      <c r="N28" s="15">
        <f>IF(ISBLANK(Rezultati!L23),"",Rezultati!L23)</f>
      </c>
      <c r="O28" s="101">
        <f>IF(ISBLANK(Rezultati!M23),"",Rezultati!M23)</f>
      </c>
      <c r="P28" s="25">
        <f>IF(ISBLANK(Rezultati!O23),"",Rezultati!O23)</f>
        <v>9</v>
      </c>
      <c r="Q28" s="103">
        <f>IF(ISBLANK(Rezultati!P23),"",Rezultati!P23)</f>
        <v>10</v>
      </c>
      <c r="R28" s="112">
        <f>IF(ISBLANK(Rezultati!Q23),"",Rezultati!Q23)</f>
        <v>39</v>
      </c>
      <c r="S28" s="114" t="str">
        <f t="shared" si="1"/>
        <v>F</v>
      </c>
      <c r="T28" s="27"/>
      <c r="U28" s="27"/>
    </row>
    <row r="29" spans="1:21" ht="12.75">
      <c r="A29" s="68" t="s">
        <v>117</v>
      </c>
      <c r="B29" s="69" t="s">
        <v>118</v>
      </c>
      <c r="C29" s="109">
        <f>IF(ISBLANK(Rezultati!D24),"",Rezultati!D24)</f>
        <v>5</v>
      </c>
      <c r="D29" s="108">
        <f>IF(ISBLANK(Rezultati!E24),"",Rezultati!E24)</f>
      </c>
      <c r="E29" s="15">
        <f>IF(ISBLANK(Rezultati!F24),"",Rezultati!F24)</f>
      </c>
      <c r="F29" s="16">
        <f>IF(ISBLANK(Rezultati!G24),"",Rezultati!G24)</f>
      </c>
      <c r="G29" s="16">
        <f>IF(ISBLANK(Rezultati!H24),"",Rezultati!H24)</f>
      </c>
      <c r="H29" s="22">
        <f>IF(ISBLANK(Rezultati!I24),"",Rezultati!I24)</f>
      </c>
      <c r="I29" s="108"/>
      <c r="J29" s="15"/>
      <c r="K29" s="22"/>
      <c r="L29" s="108">
        <f>IF(ISBLANK(Rezultati!J24),"",Rezultati!J24)</f>
        <v>29.5</v>
      </c>
      <c r="M29" s="15">
        <f>IF(ISBLANK(Rezultati!K24),"",Rezultati!K24)</f>
        <v>39</v>
      </c>
      <c r="N29" s="15">
        <f>IF(ISBLANK(Rezultati!L24),"",Rezultati!L24)</f>
      </c>
      <c r="O29" s="110">
        <f>IF(ISBLANK(Rezultati!M24),"",Rezultati!M24)</f>
      </c>
      <c r="P29" s="108">
        <f>IF(ISBLANK(Rezultati!O24),"",Rezultati!O24)</f>
      </c>
      <c r="Q29" s="110">
        <f>IF(ISBLANK(Rezultati!P24),"",Rezultati!P24)</f>
        <v>10</v>
      </c>
      <c r="R29" s="112">
        <f>IF(ISBLANK(Rezultati!Q24),"",Rezultati!Q24)</f>
        <v>54</v>
      </c>
      <c r="S29" s="114" t="str">
        <f t="shared" si="1"/>
        <v>E</v>
      </c>
      <c r="T29" s="27"/>
      <c r="U29" s="27"/>
    </row>
    <row r="30" spans="1:21" ht="12.75">
      <c r="A30" s="68" t="s">
        <v>119</v>
      </c>
      <c r="B30" s="87" t="s">
        <v>120</v>
      </c>
      <c r="C30" s="109">
        <f>IF(ISBLANK(Rezultati!D25),"",Rezultati!D25)</f>
      </c>
      <c r="D30" s="108">
        <f>IF(ISBLANK(Rezultati!E25),"",Rezultati!E25)</f>
      </c>
      <c r="E30" s="15">
        <f>IF(ISBLANK(Rezultati!F25),"",Rezultati!F25)</f>
        <v>2</v>
      </c>
      <c r="F30" s="16">
        <f>IF(ISBLANK(Rezultati!G25),"",Rezultati!G25)</f>
      </c>
      <c r="G30" s="16">
        <f>IF(ISBLANK(Rezultati!H25),"",Rezultati!H25)</f>
      </c>
      <c r="H30" s="22">
        <f>IF(ISBLANK(Rezultati!I25),"",Rezultati!I25)</f>
      </c>
      <c r="I30" s="108"/>
      <c r="J30" s="15"/>
      <c r="K30" s="22"/>
      <c r="L30" s="108">
        <f>IF(ISBLANK(Rezultati!J25),"",Rezultati!J25)</f>
        <v>14</v>
      </c>
      <c r="M30" s="15">
        <f>IF(ISBLANK(Rezultati!K25),"",Rezultati!K25)</f>
        <v>26</v>
      </c>
      <c r="N30" s="15">
        <f>IF(ISBLANK(Rezultati!L25),"",Rezultati!L25)</f>
      </c>
      <c r="O30" s="110">
        <f>IF(ISBLANK(Rezultati!M25),"",Rezultati!M25)</f>
      </c>
      <c r="P30" s="108">
        <f>IF(ISBLANK(Rezultati!O25),"",Rezultati!O25)</f>
      </c>
      <c r="Q30" s="110">
        <f>IF(ISBLANK(Rezultati!P25),"",Rezultati!P25)</f>
        <v>8</v>
      </c>
      <c r="R30" s="112">
        <f>IF(ISBLANK(Rezultati!Q25),"",Rezultati!Q25)</f>
        <v>36</v>
      </c>
      <c r="S30" s="114" t="str">
        <f t="shared" si="1"/>
        <v>F</v>
      </c>
      <c r="T30" s="27"/>
      <c r="U30" s="27"/>
    </row>
    <row r="31" spans="1:21" ht="12.75">
      <c r="A31" s="68" t="s">
        <v>121</v>
      </c>
      <c r="B31" s="69" t="s">
        <v>122</v>
      </c>
      <c r="C31" s="109">
        <f>IF(ISBLANK(Rezultati!D26),"",Rezultati!D26)</f>
        <v>5</v>
      </c>
      <c r="D31" s="108">
        <f>IF(ISBLANK(Rezultati!E26),"",Rezultati!E26)</f>
      </c>
      <c r="E31" s="15">
        <f>IF(ISBLANK(Rezultati!F26),"",Rezultati!F26)</f>
      </c>
      <c r="F31" s="16">
        <f>IF(ISBLANK(Rezultati!G26),"",Rezultati!G26)</f>
      </c>
      <c r="G31" s="16">
        <f>IF(ISBLANK(Rezultati!H26),"",Rezultati!H26)</f>
      </c>
      <c r="H31" s="22">
        <f>IF(ISBLANK(Rezultati!I26),"",Rezultati!I26)</f>
      </c>
      <c r="I31" s="108"/>
      <c r="J31" s="15"/>
      <c r="K31" s="22"/>
      <c r="L31" s="108">
        <f>IF(ISBLANK(Rezultati!J26),"",Rezultati!J26)</f>
        <v>6</v>
      </c>
      <c r="M31" s="15">
        <f>IF(ISBLANK(Rezultati!K26),"",Rezultati!K26)</f>
        <v>11</v>
      </c>
      <c r="N31" s="15">
        <f>IF(ISBLANK(Rezultati!L26),"",Rezultati!L26)</f>
      </c>
      <c r="O31" s="110">
        <f>IF(ISBLANK(Rezultati!M26),"",Rezultati!M26)</f>
      </c>
      <c r="P31" s="108">
        <f>IF(ISBLANK(Rezultati!O26),"",Rezultati!O26)</f>
        <v>0</v>
      </c>
      <c r="Q31" s="110">
        <f>IF(ISBLANK(Rezultati!P26),"",Rezultati!P26)</f>
      </c>
      <c r="R31" s="112">
        <f>IF(ISBLANK(Rezultati!Q26),"",Rezultati!Q26)</f>
        <v>16</v>
      </c>
      <c r="S31" s="114" t="str">
        <f t="shared" si="1"/>
        <v>F</v>
      </c>
      <c r="T31" s="27"/>
      <c r="U31" s="27"/>
    </row>
    <row r="32" spans="1:21" ht="12.75">
      <c r="A32" s="68" t="s">
        <v>123</v>
      </c>
      <c r="B32" s="69" t="s">
        <v>124</v>
      </c>
      <c r="C32" s="109">
        <f>IF(ISBLANK(Rezultati!D27),"",Rezultati!D27)</f>
        <v>5</v>
      </c>
      <c r="D32" s="108">
        <f>IF(ISBLANK(Rezultati!E27),"",Rezultati!E27)</f>
        <v>2.5</v>
      </c>
      <c r="E32" s="15">
        <f>IF(ISBLANK(Rezultati!F27),"",Rezultati!F27)</f>
        <v>2.5</v>
      </c>
      <c r="F32" s="16">
        <f>IF(ISBLANK(Rezultati!G27),"",Rezultati!G27)</f>
      </c>
      <c r="G32" s="16">
        <f>IF(ISBLANK(Rezultati!H27),"",Rezultati!H27)</f>
      </c>
      <c r="H32" s="22">
        <f>IF(ISBLANK(Rezultati!I27),"",Rezultati!I27)</f>
      </c>
      <c r="I32" s="108"/>
      <c r="J32" s="15"/>
      <c r="K32" s="22"/>
      <c r="L32" s="108">
        <f>IF(ISBLANK(Rezultati!J27),"",Rezultati!J27)</f>
        <v>3</v>
      </c>
      <c r="M32" s="15">
        <f>IF(ISBLANK(Rezultati!K27),"",Rezultati!K27)</f>
        <v>16</v>
      </c>
      <c r="N32" s="15">
        <f>IF(ISBLANK(Rezultati!L27),"",Rezultati!L27)</f>
      </c>
      <c r="O32" s="110">
        <f>IF(ISBLANK(Rezultati!M27),"",Rezultati!M27)</f>
      </c>
      <c r="P32" s="108">
        <f>IF(ISBLANK(Rezultati!O27),"",Rezultati!O27)</f>
        <v>0</v>
      </c>
      <c r="Q32" s="110">
        <f>IF(ISBLANK(Rezultati!P27),"",Rezultati!P27)</f>
        <v>24</v>
      </c>
      <c r="R32" s="112">
        <f>IF(ISBLANK(Rezultati!Q27),"",Rezultati!Q27)</f>
        <v>50</v>
      </c>
      <c r="S32" s="114" t="str">
        <f t="shared" si="1"/>
        <v>E</v>
      </c>
      <c r="T32" s="27"/>
      <c r="U32" s="27"/>
    </row>
    <row r="33" spans="1:21" ht="12.75">
      <c r="A33" s="68" t="s">
        <v>125</v>
      </c>
      <c r="B33" s="69" t="s">
        <v>126</v>
      </c>
      <c r="C33" s="67">
        <f>IF(ISBLANK(Rezultati!D28),"",Rezultati!D28)</f>
      </c>
      <c r="D33" s="23">
        <f>IF(ISBLANK(Rezultati!E28),"",Rezultati!E28)</f>
        <v>2.5</v>
      </c>
      <c r="E33" s="19">
        <f>IF(ISBLANK(Rezultati!F28),"",Rezultati!F28)</f>
      </c>
      <c r="F33" s="20">
        <f>IF(ISBLANK(Rezultati!G28),"",Rezultati!G28)</f>
      </c>
      <c r="G33" s="20">
        <f>IF(ISBLANK(Rezultati!H28),"",Rezultati!H28)</f>
      </c>
      <c r="H33" s="24">
        <f>IF(ISBLANK(Rezultati!I28),"",Rezultati!I28)</f>
      </c>
      <c r="I33" s="21"/>
      <c r="J33" s="15"/>
      <c r="K33" s="22"/>
      <c r="L33" s="23">
        <f>IF(ISBLANK(Rezultati!J28),"",Rezultati!J28)</f>
        <v>8.5</v>
      </c>
      <c r="M33" s="19">
        <f>IF(ISBLANK(Rezultati!K28),"",Rezultati!K28)</f>
        <v>18.5</v>
      </c>
      <c r="N33" s="15">
        <f>IF(ISBLANK(Rezultati!L28),"",Rezultati!L28)</f>
      </c>
      <c r="O33" s="101">
        <f>IF(ISBLANK(Rezultati!M28),"",Rezultati!M28)</f>
      </c>
      <c r="P33" s="25">
        <f>IF(ISBLANK(Rezultati!O28),"",Rezultati!O28)</f>
        <v>0</v>
      </c>
      <c r="Q33" s="103">
        <f>IF(ISBLANK(Rezultati!P28),"",Rezultati!P28)</f>
        <v>20</v>
      </c>
      <c r="R33" s="112">
        <f>IF(ISBLANK(Rezultati!Q28),"",Rezultati!Q28)</f>
        <v>41</v>
      </c>
      <c r="S33" s="114" t="str">
        <f t="shared" si="1"/>
        <v>F</v>
      </c>
      <c r="T33" s="27"/>
      <c r="U33" s="27"/>
    </row>
    <row r="34" spans="1:21" ht="12.75">
      <c r="A34" s="68" t="s">
        <v>127</v>
      </c>
      <c r="B34" s="87" t="s">
        <v>128</v>
      </c>
      <c r="C34" s="67">
        <f>IF(ISBLANK(Rezultati!D29),"",Rezultati!D29)</f>
      </c>
      <c r="D34" s="23">
        <f>IF(ISBLANK(Rezultati!E29),"",Rezultati!E29)</f>
      </c>
      <c r="E34" s="19">
        <f>IF(ISBLANK(Rezultati!F29),"",Rezultati!F29)</f>
        <v>2.5</v>
      </c>
      <c r="F34" s="20">
        <f>IF(ISBLANK(Rezultati!G29),"",Rezultati!G29)</f>
      </c>
      <c r="G34" s="20">
        <f>IF(ISBLANK(Rezultati!H29),"",Rezultati!H29)</f>
      </c>
      <c r="H34" s="24">
        <f>IF(ISBLANK(Rezultati!I29),"",Rezultati!I29)</f>
      </c>
      <c r="I34" s="21"/>
      <c r="J34" s="15"/>
      <c r="K34" s="22"/>
      <c r="L34" s="23">
        <f>IF(ISBLANK(Rezultati!J29),"",Rezultati!J29)</f>
        <v>12</v>
      </c>
      <c r="M34" s="19">
        <f>IF(ISBLANK(Rezultati!K29),"",Rezultati!K29)</f>
        <v>22.5</v>
      </c>
      <c r="N34" s="15">
        <f>IF(ISBLANK(Rezultati!L29),"",Rezultati!L29)</f>
      </c>
      <c r="O34" s="101">
        <f>IF(ISBLANK(Rezultati!M29),"",Rezultati!M29)</f>
      </c>
      <c r="P34" s="25">
        <f>IF(ISBLANK(Rezultati!O29),"",Rezultati!O29)</f>
        <v>0</v>
      </c>
      <c r="Q34" s="103">
        <f>IF(ISBLANK(Rezultati!P29),"",Rezultati!P29)</f>
      </c>
      <c r="R34" s="112">
        <f>IF(ISBLANK(Rezultati!Q29),"",Rezultati!Q29)</f>
        <v>25</v>
      </c>
      <c r="S34" s="114" t="str">
        <f t="shared" si="1"/>
        <v>F</v>
      </c>
      <c r="T34" s="27"/>
      <c r="U34" s="27"/>
    </row>
    <row r="35" spans="1:21" ht="12.75">
      <c r="A35" s="68" t="s">
        <v>129</v>
      </c>
      <c r="B35" s="69" t="s">
        <v>130</v>
      </c>
      <c r="C35" s="67">
        <f>IF(ISBLANK(Rezultati!D30),"",Rezultati!D30)</f>
        <v>5</v>
      </c>
      <c r="D35" s="23">
        <f>IF(ISBLANK(Rezultati!E30),"",Rezultati!E30)</f>
        <v>2.5</v>
      </c>
      <c r="E35" s="19">
        <f>IF(ISBLANK(Rezultati!F30),"",Rezultati!F30)</f>
      </c>
      <c r="F35" s="20">
        <f>IF(ISBLANK(Rezultati!G30),"",Rezultati!G30)</f>
      </c>
      <c r="G35" s="20">
        <f>IF(ISBLANK(Rezultati!H30),"",Rezultati!H30)</f>
      </c>
      <c r="H35" s="24">
        <f>IF(ISBLANK(Rezultati!I30),"",Rezultati!I30)</f>
      </c>
      <c r="I35" s="21"/>
      <c r="J35" s="15"/>
      <c r="K35" s="22"/>
      <c r="L35" s="23">
        <f>IF(ISBLANK(Rezultati!J30),"",Rezultati!J30)</f>
        <v>40.5</v>
      </c>
      <c r="M35" s="19">
        <f>IF(ISBLANK(Rezultati!K30),"",Rezultati!K30)</f>
      </c>
      <c r="N35" s="15">
        <f>IF(ISBLANK(Rezultati!L30),"",Rezultati!L30)</f>
      </c>
      <c r="O35" s="101">
        <f>IF(ISBLANK(Rezultati!M30),"",Rezultati!M30)</f>
      </c>
      <c r="P35" s="25">
        <f>IF(ISBLANK(Rezultati!O30),"",Rezultati!O30)</f>
      </c>
      <c r="Q35" s="103">
        <f>IF(ISBLANK(Rezultati!P30),"",Rezultati!P30)</f>
        <v>0</v>
      </c>
      <c r="R35" s="112">
        <f>IF(ISBLANK(Rezultati!Q30),"",Rezultati!Q30)</f>
        <v>48</v>
      </c>
      <c r="S35" s="114" t="str">
        <f t="shared" si="1"/>
        <v>F</v>
      </c>
      <c r="T35" s="27"/>
      <c r="U35" s="27"/>
    </row>
    <row r="36" spans="1:21" ht="12.75">
      <c r="A36" s="68" t="s">
        <v>131</v>
      </c>
      <c r="B36" s="69" t="s">
        <v>132</v>
      </c>
      <c r="C36" s="67">
        <f>IF(ISBLANK(Rezultati!D31),"",Rezultati!D31)</f>
        <v>5</v>
      </c>
      <c r="D36" s="23">
        <f>IF(ISBLANK(Rezultati!E31),"",Rezultati!E31)</f>
        <v>2.5</v>
      </c>
      <c r="E36" s="19">
        <f>IF(ISBLANK(Rezultati!F31),"",Rezultati!F31)</f>
      </c>
      <c r="F36" s="20">
        <f>IF(ISBLANK(Rezultati!G31),"",Rezultati!G31)</f>
      </c>
      <c r="G36" s="20">
        <f>IF(ISBLANK(Rezultati!H31),"",Rezultati!H31)</f>
      </c>
      <c r="H36" s="24">
        <f>IF(ISBLANK(Rezultati!I31),"",Rezultati!I31)</f>
      </c>
      <c r="I36" s="21"/>
      <c r="J36" s="15"/>
      <c r="K36" s="22"/>
      <c r="L36" s="23">
        <f>IF(ISBLANK(Rezultati!J31),"",Rezultati!J31)</f>
        <v>4</v>
      </c>
      <c r="M36" s="19">
        <f>IF(ISBLANK(Rezultati!K31),"",Rezultati!K31)</f>
        <v>19</v>
      </c>
      <c r="N36" s="15">
        <f>IF(ISBLANK(Rezultati!L31),"",Rezultati!L31)</f>
      </c>
      <c r="O36" s="101">
        <f>IF(ISBLANK(Rezultati!M31),"",Rezultati!M31)</f>
      </c>
      <c r="P36" s="25">
        <f>IF(ISBLANK(Rezultati!O31),"",Rezultati!O31)</f>
        <v>7</v>
      </c>
      <c r="Q36" s="103">
        <f>IF(ISBLANK(Rezultati!P31),"",Rezultati!P31)</f>
        <v>20</v>
      </c>
      <c r="R36" s="112">
        <f>IF(ISBLANK(Rezultati!Q31),"",Rezultati!Q31)</f>
        <v>46.5</v>
      </c>
      <c r="S36" s="114" t="str">
        <f t="shared" si="1"/>
        <v>F</v>
      </c>
      <c r="T36" s="27"/>
      <c r="U36" s="27"/>
    </row>
    <row r="37" spans="1:21" ht="12.75">
      <c r="A37" s="68" t="s">
        <v>133</v>
      </c>
      <c r="B37" s="165" t="s">
        <v>134</v>
      </c>
      <c r="C37" s="67">
        <f>IF(ISBLANK(Rezultati!D32),"",Rezultati!D32)</f>
        <v>5</v>
      </c>
      <c r="D37" s="23">
        <f>IF(ISBLANK(Rezultati!E32),"",Rezultati!E32)</f>
      </c>
      <c r="E37" s="19">
        <f>IF(ISBLANK(Rezultati!F32),"",Rezultati!F32)</f>
      </c>
      <c r="F37" s="20">
        <f>IF(ISBLANK(Rezultati!G32),"",Rezultati!G32)</f>
      </c>
      <c r="G37" s="20">
        <f>IF(ISBLANK(Rezultati!H32),"",Rezultati!H32)</f>
      </c>
      <c r="H37" s="24">
        <f>IF(ISBLANK(Rezultati!I32),"",Rezultati!I32)</f>
      </c>
      <c r="I37" s="21"/>
      <c r="J37" s="15"/>
      <c r="K37" s="22"/>
      <c r="L37" s="23">
        <f>IF(ISBLANK(Rezultati!J32),"",Rezultati!J32)</f>
        <v>2</v>
      </c>
      <c r="M37" s="19">
        <f>IF(ISBLANK(Rezultati!K32),"",Rezultati!K32)</f>
        <v>8</v>
      </c>
      <c r="N37" s="15">
        <f>IF(ISBLANK(Rezultati!L32),"",Rezultati!L32)</f>
      </c>
      <c r="O37" s="101">
        <f>IF(ISBLANK(Rezultati!M32),"",Rezultati!M32)</f>
      </c>
      <c r="P37" s="25">
        <f>IF(ISBLANK(Rezultati!O32),"",Rezultati!O32)</f>
      </c>
      <c r="Q37" s="103">
        <f>IF(ISBLANK(Rezultati!P32),"",Rezultati!P32)</f>
      </c>
      <c r="R37" s="112">
        <f>IF(ISBLANK(Rezultati!Q32),"",Rezultati!Q32)</f>
        <v>13</v>
      </c>
      <c r="S37" s="114" t="str">
        <f aca="true" t="shared" si="2" ref="S37:S44">IF(R37=0,"-",IF(R37&lt;50,"F",IF(R37&lt;60,"E",IF(R37&lt;70,"D",IF(R37&lt;80,"C",IF(R37&lt;90,"B","A"))))))</f>
        <v>F</v>
      </c>
      <c r="T37" s="27"/>
      <c r="U37" s="27"/>
    </row>
    <row r="38" spans="1:21" ht="12.75">
      <c r="A38" s="68" t="s">
        <v>48</v>
      </c>
      <c r="B38" s="69" t="s">
        <v>51</v>
      </c>
      <c r="C38" s="67">
        <f>IF(ISBLANK(Rezultati!D33),"",Rezultati!D33)</f>
        <v>5</v>
      </c>
      <c r="D38" s="23">
        <f>IF(ISBLANK(Rezultati!E33),"",Rezultati!E33)</f>
      </c>
      <c r="E38" s="19">
        <f>IF(ISBLANK(Rezultati!F33),"",Rezultati!F33)</f>
      </c>
      <c r="F38" s="20">
        <f>IF(ISBLANK(Rezultati!G33),"",Rezultati!G33)</f>
      </c>
      <c r="G38" s="20">
        <f>IF(ISBLANK(Rezultati!H33),"",Rezultati!H33)</f>
      </c>
      <c r="H38" s="24">
        <f>IF(ISBLANK(Rezultati!I33),"",Rezultati!I33)</f>
      </c>
      <c r="I38" s="21"/>
      <c r="J38" s="15"/>
      <c r="K38" s="22"/>
      <c r="L38" s="23">
        <f>IF(ISBLANK(Rezultati!J33),"",Rezultati!J33)</f>
        <v>11.5</v>
      </c>
      <c r="M38" s="19">
        <f>IF(ISBLANK(Rezultati!K33),"",Rezultati!K33)</f>
        <v>32</v>
      </c>
      <c r="N38" s="15">
        <f>IF(ISBLANK(Rezultati!L33),"",Rezultati!L33)</f>
      </c>
      <c r="O38" s="101">
        <f>IF(ISBLANK(Rezultati!M33),"",Rezultati!M33)</f>
      </c>
      <c r="P38" s="25">
        <f>IF(ISBLANK(Rezultati!O33),"",Rezultati!O33)</f>
        <v>14.5</v>
      </c>
      <c r="Q38" s="103">
        <f>IF(ISBLANK(Rezultati!P33),"",Rezultati!P33)</f>
        <v>13</v>
      </c>
      <c r="R38" s="112">
        <f>IF(ISBLANK(Rezultati!Q33),"",Rezultati!Q33)</f>
        <v>51.5</v>
      </c>
      <c r="S38" s="114" t="str">
        <f t="shared" si="2"/>
        <v>E</v>
      </c>
      <c r="T38" s="27"/>
      <c r="U38" s="27"/>
    </row>
    <row r="39" spans="1:21" ht="12.75">
      <c r="A39" s="68" t="s">
        <v>49</v>
      </c>
      <c r="B39" s="69" t="s">
        <v>52</v>
      </c>
      <c r="C39" s="67">
        <f>IF(ISBLANK(Rezultati!D34),"",Rezultati!D34)</f>
        <v>5</v>
      </c>
      <c r="D39" s="23">
        <f>IF(ISBLANK(Rezultati!E34),"",Rezultati!E34)</f>
      </c>
      <c r="E39" s="19">
        <f>IF(ISBLANK(Rezultati!F34),"",Rezultati!F34)</f>
      </c>
      <c r="F39" s="20">
        <f>IF(ISBLANK(Rezultati!G34),"",Rezultati!G34)</f>
      </c>
      <c r="G39" s="20">
        <f>IF(ISBLANK(Rezultati!H34),"",Rezultati!H34)</f>
      </c>
      <c r="H39" s="24">
        <f>IF(ISBLANK(Rezultati!I34),"",Rezultati!I34)</f>
      </c>
      <c r="I39" s="21"/>
      <c r="J39" s="15"/>
      <c r="K39" s="22"/>
      <c r="L39" s="23">
        <f>IF(ISBLANK(Rezultati!J34),"",Rezultati!J34)</f>
        <v>8</v>
      </c>
      <c r="M39" s="19">
        <f>IF(ISBLANK(Rezultati!K34),"",Rezultati!K34)</f>
        <v>9</v>
      </c>
      <c r="N39" s="15">
        <f>IF(ISBLANK(Rezultati!L34),"",Rezultati!L34)</f>
      </c>
      <c r="O39" s="101">
        <f>IF(ISBLANK(Rezultati!M34),"",Rezultati!M34)</f>
      </c>
      <c r="P39" s="25">
        <f>IF(ISBLANK(Rezultati!O34),"",Rezultati!O34)</f>
      </c>
      <c r="Q39" s="103">
        <f>IF(ISBLANK(Rezultati!P34),"",Rezultati!P34)</f>
        <v>1</v>
      </c>
      <c r="R39" s="112">
        <f>IF(ISBLANK(Rezultati!Q34),"",Rezultati!Q34)</f>
        <v>15</v>
      </c>
      <c r="S39" s="114" t="str">
        <f t="shared" si="2"/>
        <v>F</v>
      </c>
      <c r="T39" s="27"/>
      <c r="U39" s="27"/>
    </row>
    <row r="40" spans="1:21" ht="12.75">
      <c r="A40" s="68" t="s">
        <v>50</v>
      </c>
      <c r="B40" s="69" t="s">
        <v>53</v>
      </c>
      <c r="C40" s="67">
        <f>IF(ISBLANK(Rezultati!D35),"",Rezultati!D35)</f>
        <v>5</v>
      </c>
      <c r="D40" s="23">
        <f>IF(ISBLANK(Rezultati!E35),"",Rezultati!E35)</f>
        <v>2.5</v>
      </c>
      <c r="E40" s="19">
        <f>IF(ISBLANK(Rezultati!F35),"",Rezultati!F35)</f>
        <v>2.5</v>
      </c>
      <c r="F40" s="20">
        <f>IF(ISBLANK(Rezultati!G35),"",Rezultati!G35)</f>
      </c>
      <c r="G40" s="20">
        <f>IF(ISBLANK(Rezultati!H35),"",Rezultati!H35)</f>
      </c>
      <c r="H40" s="24">
        <f>IF(ISBLANK(Rezultati!I35),"",Rezultati!I35)</f>
      </c>
      <c r="I40" s="21"/>
      <c r="J40" s="15"/>
      <c r="K40" s="22"/>
      <c r="L40" s="23">
        <f>IF(ISBLANK(Rezultati!J35),"",Rezultati!J35)</f>
        <v>12</v>
      </c>
      <c r="M40" s="19">
        <f>IF(ISBLANK(Rezultati!K35),"",Rezultati!K35)</f>
        <v>21</v>
      </c>
      <c r="N40" s="15">
        <f>IF(ISBLANK(Rezultati!L35),"",Rezultati!L35)</f>
      </c>
      <c r="O40" s="101">
        <f>IF(ISBLANK(Rezultati!M35),"",Rezultati!M35)</f>
      </c>
      <c r="P40" s="25">
        <f>IF(ISBLANK(Rezultati!O35),"",Rezultati!O35)</f>
        <v>14.5</v>
      </c>
      <c r="Q40" s="103">
        <f>IF(ISBLANK(Rezultati!P35),"",Rezultati!P35)</f>
        <v>22</v>
      </c>
      <c r="R40" s="112">
        <f>IF(ISBLANK(Rezultati!Q35),"",Rezultati!Q35)</f>
        <v>53</v>
      </c>
      <c r="S40" s="114" t="str">
        <f t="shared" si="2"/>
        <v>E</v>
      </c>
      <c r="T40" s="27"/>
      <c r="U40" s="27"/>
    </row>
    <row r="41" spans="1:21" ht="12.75">
      <c r="A41" s="68" t="s">
        <v>58</v>
      </c>
      <c r="B41" s="69" t="s">
        <v>54</v>
      </c>
      <c r="C41" s="67">
        <f>IF(ISBLANK(Rezultati!D36),"",Rezultati!D36)</f>
        <v>5</v>
      </c>
      <c r="D41" s="23">
        <f>IF(ISBLANK(Rezultati!E36),"",Rezultati!E36)</f>
        <v>2.5</v>
      </c>
      <c r="E41" s="19">
        <f>IF(ISBLANK(Rezultati!F36),"",Rezultati!F36)</f>
        <v>2.5</v>
      </c>
      <c r="F41" s="20">
        <f>IF(ISBLANK(Rezultati!G36),"",Rezultati!G36)</f>
      </c>
      <c r="G41" s="20">
        <f>IF(ISBLANK(Rezultati!H36),"",Rezultati!H36)</f>
      </c>
      <c r="H41" s="24">
        <f>IF(ISBLANK(Rezultati!I36),"",Rezultati!I36)</f>
      </c>
      <c r="I41" s="21"/>
      <c r="J41" s="15"/>
      <c r="K41" s="22"/>
      <c r="L41" s="23">
        <f>IF(ISBLANK(Rezultati!J36),"",Rezultati!J36)</f>
        <v>7</v>
      </c>
      <c r="M41" s="19">
        <f>IF(ISBLANK(Rezultati!K36),"",Rezultati!K36)</f>
        <v>20</v>
      </c>
      <c r="N41" s="15">
        <f>IF(ISBLANK(Rezultati!L36),"",Rezultati!L36)</f>
      </c>
      <c r="O41" s="101">
        <f>IF(ISBLANK(Rezultati!M36),"",Rezultati!M36)</f>
      </c>
      <c r="P41" s="25">
        <f>IF(ISBLANK(Rezultati!O36),"",Rezultati!O36)</f>
        <v>18</v>
      </c>
      <c r="Q41" s="103">
        <f>IF(ISBLANK(Rezultati!P36),"",Rezultati!P36)</f>
      </c>
      <c r="R41" s="112">
        <f>IF(ISBLANK(Rezultati!Q36),"",Rezultati!Q36)</f>
        <v>48</v>
      </c>
      <c r="S41" s="114" t="str">
        <f t="shared" si="2"/>
        <v>F</v>
      </c>
      <c r="T41" s="27"/>
      <c r="U41" s="27"/>
    </row>
    <row r="42" spans="1:24" ht="12.75">
      <c r="A42" s="68" t="s">
        <v>59</v>
      </c>
      <c r="B42" s="69" t="s">
        <v>55</v>
      </c>
      <c r="C42" s="67">
        <f>IF(ISBLANK(Rezultati!D37),"",Rezultati!D37)</f>
        <v>5</v>
      </c>
      <c r="D42" s="23">
        <f>IF(ISBLANK(Rezultati!E37),"",Rezultati!E37)</f>
      </c>
      <c r="E42" s="19">
        <f>IF(ISBLANK(Rezultati!F37),"",Rezultati!F37)</f>
      </c>
      <c r="F42" s="20">
        <f>IF(ISBLANK(Rezultati!G37),"",Rezultati!G37)</f>
      </c>
      <c r="G42" s="20">
        <f>IF(ISBLANK(Rezultati!H37),"",Rezultati!H37)</f>
      </c>
      <c r="H42" s="24">
        <f>IF(ISBLANK(Rezultati!I37),"",Rezultati!I37)</f>
      </c>
      <c r="I42" s="21"/>
      <c r="J42" s="15"/>
      <c r="K42" s="22"/>
      <c r="L42" s="23">
        <f>IF(ISBLANK(Rezultati!J37),"",Rezultati!J37)</f>
      </c>
      <c r="M42" s="19">
        <f>IF(ISBLANK(Rezultati!K37),"",Rezultati!K37)</f>
        <v>10</v>
      </c>
      <c r="N42" s="15">
        <f>IF(ISBLANK(Rezultati!L37),"",Rezultati!L37)</f>
      </c>
      <c r="O42" s="101">
        <f>IF(ISBLANK(Rezultati!M37),"",Rezultati!M37)</f>
      </c>
      <c r="P42" s="25">
        <f>IF(ISBLANK(Rezultati!O37),"",Rezultati!O37)</f>
      </c>
      <c r="Q42" s="103">
        <f>IF(ISBLANK(Rezultati!P37),"",Rezultati!P37)</f>
      </c>
      <c r="R42" s="112">
        <f>IF(ISBLANK(Rezultati!Q37),"",Rezultati!Q37)</f>
        <v>15</v>
      </c>
      <c r="S42" s="114" t="str">
        <f t="shared" si="2"/>
        <v>F</v>
      </c>
      <c r="T42" s="27"/>
      <c r="U42" s="27"/>
      <c r="X42" s="36"/>
    </row>
    <row r="43" spans="1:21" ht="12.75">
      <c r="A43" s="68" t="s">
        <v>60</v>
      </c>
      <c r="B43" s="69" t="s">
        <v>57</v>
      </c>
      <c r="C43" s="67">
        <f>IF(ISBLANK(Rezultati!D38),"",Rezultati!D38)</f>
        <v>5</v>
      </c>
      <c r="D43" s="23">
        <f>IF(ISBLANK(Rezultati!E38),"",Rezultati!E38)</f>
        <v>2</v>
      </c>
      <c r="E43" s="19">
        <f>IF(ISBLANK(Rezultati!F38),"",Rezultati!F38)</f>
      </c>
      <c r="F43" s="20">
        <f>IF(ISBLANK(Rezultati!G38),"",Rezultati!G38)</f>
      </c>
      <c r="G43" s="20">
        <f>IF(ISBLANK(Rezultati!H38),"",Rezultati!H38)</f>
      </c>
      <c r="H43" s="24">
        <f>IF(ISBLANK(Rezultati!I38),"",Rezultati!I38)</f>
      </c>
      <c r="I43" s="21"/>
      <c r="J43" s="15"/>
      <c r="K43" s="22"/>
      <c r="L43" s="23">
        <f>IF(ISBLANK(Rezultati!J38),"",Rezultati!J38)</f>
        <v>14.5</v>
      </c>
      <c r="M43" s="19">
        <f>IF(ISBLANK(Rezultati!K38),"",Rezultati!K38)</f>
        <v>29</v>
      </c>
      <c r="N43" s="15">
        <f>IF(ISBLANK(Rezultati!L38),"",Rezultati!L38)</f>
      </c>
      <c r="O43" s="101">
        <f>IF(ISBLANK(Rezultati!M38),"",Rezultati!M38)</f>
      </c>
      <c r="P43" s="25">
        <f>IF(ISBLANK(Rezultati!O38),"",Rezultati!O38)</f>
        <v>18</v>
      </c>
      <c r="Q43" s="103">
        <f>IF(ISBLANK(Rezultati!P38),"",Rezultati!P38)</f>
      </c>
      <c r="R43" s="112">
        <f>IF(ISBLANK(Rezultati!Q38),"",Rezultati!Q38)</f>
        <v>54</v>
      </c>
      <c r="S43" s="114" t="str">
        <f t="shared" si="2"/>
        <v>E</v>
      </c>
      <c r="T43" s="27"/>
      <c r="U43" s="27"/>
    </row>
    <row r="44" spans="1:21" ht="12.75">
      <c r="A44" s="68" t="s">
        <v>61</v>
      </c>
      <c r="B44" s="69" t="s">
        <v>56</v>
      </c>
      <c r="C44" s="67">
        <f>IF(ISBLANK(Rezultati!D39),"",Rezultati!D39)</f>
        <v>5</v>
      </c>
      <c r="D44" s="23">
        <f>IF(ISBLANK(Rezultati!E39),"",Rezultati!E39)</f>
      </c>
      <c r="E44" s="19">
        <f>IF(ISBLANK(Rezultati!F39),"",Rezultati!F39)</f>
      </c>
      <c r="F44" s="20">
        <f>IF(ISBLANK(Rezultati!G39),"",Rezultati!G39)</f>
      </c>
      <c r="G44" s="20">
        <f>IF(ISBLANK(Rezultati!H39),"",Rezultati!H39)</f>
      </c>
      <c r="H44" s="24">
        <f>IF(ISBLANK(Rezultati!I39),"",Rezultati!I39)</f>
      </c>
      <c r="I44" s="21"/>
      <c r="J44" s="15"/>
      <c r="K44" s="22"/>
      <c r="L44" s="23">
        <f>IF(ISBLANK(Rezultati!J39),"",Rezultati!J39)</f>
      </c>
      <c r="M44" s="19">
        <f>IF(ISBLANK(Rezultati!K39),"",Rezultati!K39)</f>
      </c>
      <c r="N44" s="15">
        <f>IF(ISBLANK(Rezultati!L39),"",Rezultati!L39)</f>
      </c>
      <c r="O44" s="101">
        <f>IF(ISBLANK(Rezultati!M39),"",Rezultati!M39)</f>
      </c>
      <c r="P44" s="25">
        <f>IF(ISBLANK(Rezultati!O39),"",Rezultati!O39)</f>
      </c>
      <c r="Q44" s="103">
        <f>IF(ISBLANK(Rezultati!P39),"",Rezultati!P39)</f>
      </c>
      <c r="R44" s="112">
        <f>IF(ISBLANK(Rezultati!Q39),"",Rezultati!Q39)</f>
        <v>5</v>
      </c>
      <c r="S44" s="114" t="str">
        <f t="shared" si="2"/>
        <v>F</v>
      </c>
      <c r="T44" s="27"/>
      <c r="U44" s="27"/>
    </row>
    <row r="45" spans="1:21" ht="12.75">
      <c r="A45" s="85"/>
      <c r="B45" s="86"/>
      <c r="C45" s="27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27"/>
      <c r="T45" s="27"/>
      <c r="U45" s="27"/>
    </row>
    <row r="46" spans="1:21" ht="12.75">
      <c r="A46" s="85"/>
      <c r="B46" s="86"/>
      <c r="C46" s="27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27"/>
      <c r="T46" s="27"/>
      <c r="U46" s="27"/>
    </row>
    <row r="47" spans="1:21" ht="12.75">
      <c r="A47" s="85"/>
      <c r="B47" s="86"/>
      <c r="N47" s="26"/>
      <c r="Q47" s="26"/>
      <c r="R47" s="26"/>
      <c r="S47" s="27"/>
      <c r="T47" s="27"/>
      <c r="U47" s="27"/>
    </row>
    <row r="48" spans="1:21" ht="12.75">
      <c r="A48" s="85"/>
      <c r="B48" s="86"/>
      <c r="N48" s="26"/>
      <c r="P48" s="26"/>
      <c r="Q48" s="26"/>
      <c r="R48" s="26"/>
      <c r="S48" s="27"/>
      <c r="T48" s="27"/>
      <c r="U48" s="27"/>
    </row>
    <row r="49" spans="1:21" ht="12.75">
      <c r="A49" s="85"/>
      <c r="B49" s="86"/>
      <c r="N49" s="26"/>
      <c r="P49" s="26"/>
      <c r="Q49" s="26"/>
      <c r="R49" s="26"/>
      <c r="S49" s="27"/>
      <c r="T49" s="27"/>
      <c r="U49" s="27"/>
    </row>
    <row r="50" spans="1:21" ht="12.75">
      <c r="A50" s="64"/>
      <c r="B50" s="64"/>
      <c r="N50" s="26"/>
      <c r="P50" s="115"/>
      <c r="Q50" s="115"/>
      <c r="R50" s="115"/>
      <c r="S50" s="116"/>
      <c r="T50" s="27"/>
      <c r="U50" s="27"/>
    </row>
    <row r="51" spans="1:21" ht="13.5" thickBot="1">
      <c r="A51" s="1"/>
      <c r="B51" s="1"/>
      <c r="N51" s="26"/>
      <c r="P51" s="117"/>
      <c r="Q51" s="117"/>
      <c r="R51" s="117"/>
      <c r="S51" s="118"/>
      <c r="T51" s="27"/>
      <c r="U51" s="27"/>
    </row>
    <row r="52" spans="1:21" ht="12.75">
      <c r="A52" s="1"/>
      <c r="B52" s="1"/>
      <c r="N52" s="26"/>
      <c r="R52" s="13"/>
      <c r="T52" s="27"/>
      <c r="U52" s="27"/>
    </row>
    <row r="53" spans="1:21" ht="12.75">
      <c r="A53" s="1"/>
      <c r="B53" s="1"/>
      <c r="N53" s="26"/>
      <c r="O53" s="26"/>
      <c r="P53" s="26"/>
      <c r="Q53" s="26"/>
      <c r="R53" s="27"/>
      <c r="S53" s="27"/>
      <c r="T53" s="27"/>
      <c r="U53" s="27"/>
    </row>
    <row r="54" spans="1:21" ht="12.75">
      <c r="A54" s="1"/>
      <c r="B54" s="1"/>
      <c r="N54" s="26"/>
      <c r="O54" s="26"/>
      <c r="P54" s="26"/>
      <c r="Q54" s="26"/>
      <c r="R54" s="27"/>
      <c r="S54" s="27"/>
      <c r="T54" s="27"/>
      <c r="U54" s="27"/>
    </row>
    <row r="55" spans="1:21" ht="12.75">
      <c r="A55" s="1"/>
      <c r="B55" s="1"/>
      <c r="N55" s="26"/>
      <c r="O55" s="26"/>
      <c r="P55" s="26"/>
      <c r="Q55" s="26"/>
      <c r="R55" s="27"/>
      <c r="S55" s="27"/>
      <c r="T55" s="27"/>
      <c r="U55" s="27"/>
    </row>
    <row r="56" spans="1:21" ht="12.75">
      <c r="A56" s="1"/>
      <c r="B56" s="1"/>
      <c r="N56" s="26"/>
      <c r="O56" s="26"/>
      <c r="P56" s="26"/>
      <c r="Q56" s="26"/>
      <c r="R56" s="27"/>
      <c r="S56" s="27"/>
      <c r="T56" s="27"/>
      <c r="U56" s="27"/>
    </row>
    <row r="57" spans="1:21" ht="12.75">
      <c r="A57" s="1"/>
      <c r="B57" s="1"/>
      <c r="N57" s="26"/>
      <c r="O57" s="26"/>
      <c r="P57" s="26"/>
      <c r="Q57" s="26"/>
      <c r="R57" s="27"/>
      <c r="S57" s="27"/>
      <c r="T57" s="27"/>
      <c r="U57" s="27"/>
    </row>
    <row r="58" spans="1:21" ht="12.75">
      <c r="A58" s="1"/>
      <c r="B58" s="1"/>
      <c r="N58" s="26"/>
      <c r="O58" s="26"/>
      <c r="P58" s="26"/>
      <c r="Q58" s="26"/>
      <c r="R58" s="27"/>
      <c r="S58" s="27"/>
      <c r="T58" s="27"/>
      <c r="U58" s="27"/>
    </row>
    <row r="59" spans="1:21" ht="12.75">
      <c r="A59" s="1"/>
      <c r="B59" s="1"/>
      <c r="N59" s="26"/>
      <c r="O59" s="26"/>
      <c r="P59" s="26"/>
      <c r="Q59" s="26"/>
      <c r="R59" s="27"/>
      <c r="S59" s="27"/>
      <c r="T59" s="27"/>
      <c r="U59" s="27"/>
    </row>
    <row r="60" spans="1:21" ht="12.75">
      <c r="A60" s="1"/>
      <c r="B60" s="1"/>
      <c r="N60" s="26"/>
      <c r="O60" s="26"/>
      <c r="P60" s="26"/>
      <c r="Q60" s="26"/>
      <c r="R60" s="27"/>
      <c r="S60" s="27"/>
      <c r="T60" s="27"/>
      <c r="U60" s="27"/>
    </row>
    <row r="61" spans="1:21" ht="12.75">
      <c r="A61" s="1"/>
      <c r="B61" s="1"/>
      <c r="N61" s="26"/>
      <c r="O61" s="26"/>
      <c r="P61" s="26"/>
      <c r="Q61" s="26"/>
      <c r="R61" s="27"/>
      <c r="S61" s="27"/>
      <c r="T61" s="27"/>
      <c r="U61" s="27"/>
    </row>
    <row r="62" spans="1:2" ht="12.75">
      <c r="A62" s="1"/>
      <c r="B62" s="1"/>
    </row>
    <row r="63" spans="1:2" ht="12.75">
      <c r="A63" s="1"/>
      <c r="B63" s="1"/>
    </row>
  </sheetData>
  <sheetProtection/>
  <mergeCells count="9">
    <mergeCell ref="A1:Q1"/>
    <mergeCell ref="R1:S1"/>
    <mergeCell ref="C5:Q5"/>
    <mergeCell ref="P6:Q6"/>
    <mergeCell ref="R5:R7"/>
    <mergeCell ref="S5:S7"/>
    <mergeCell ref="D6:H6"/>
    <mergeCell ref="I6:K6"/>
    <mergeCell ref="L6:O6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view="pageBreakPreview" zoomScale="110" zoomScaleSheetLayoutView="110" zoomScalePageLayoutView="0" workbookViewId="0" topLeftCell="A1">
      <pane ySplit="9" topLeftCell="A22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15.00390625" style="8" customWidth="1"/>
    <col min="2" max="2" width="28.421875" style="11" customWidth="1"/>
    <col min="3" max="3" width="14.7109375" style="2" customWidth="1"/>
    <col min="4" max="4" width="15.7109375" style="9" customWidth="1"/>
    <col min="5" max="5" width="18.2812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122" t="s">
        <v>29</v>
      </c>
      <c r="B1" s="123"/>
      <c r="C1" s="124"/>
      <c r="D1" s="125"/>
      <c r="E1" s="126"/>
      <c r="F1" s="4"/>
    </row>
    <row r="2" spans="1:5" s="5" customFormat="1" ht="12.75">
      <c r="A2" s="152"/>
      <c r="B2" s="38"/>
      <c r="C2" s="38"/>
      <c r="D2" s="38"/>
      <c r="E2" s="153"/>
    </row>
    <row r="3" spans="1:5" s="5" customFormat="1" ht="12.75">
      <c r="A3" s="152" t="s">
        <v>62</v>
      </c>
      <c r="B3" s="154" t="s">
        <v>63</v>
      </c>
      <c r="C3" s="155"/>
      <c r="D3" s="38" t="s">
        <v>64</v>
      </c>
      <c r="E3" s="153"/>
    </row>
    <row r="4" spans="1:5" s="5" customFormat="1" ht="12.75">
      <c r="A4" s="152" t="s">
        <v>65</v>
      </c>
      <c r="B4" s="154" t="s">
        <v>66</v>
      </c>
      <c r="C4" s="38"/>
      <c r="D4" s="38" t="s">
        <v>67</v>
      </c>
      <c r="E4" s="153"/>
    </row>
    <row r="5" spans="1:6" s="5" customFormat="1" ht="12.75">
      <c r="A5" s="152" t="s">
        <v>68</v>
      </c>
      <c r="B5" s="154" t="s">
        <v>69</v>
      </c>
      <c r="C5" s="38" t="s">
        <v>70</v>
      </c>
      <c r="D5" s="38"/>
      <c r="E5" s="153"/>
      <c r="F5" s="38"/>
    </row>
    <row r="6" spans="1:6" s="5" customFormat="1" ht="15.75" thickBot="1">
      <c r="A6" s="131"/>
      <c r="B6" s="132"/>
      <c r="C6" s="133"/>
      <c r="D6" s="134"/>
      <c r="E6" s="135"/>
      <c r="F6" s="37"/>
    </row>
    <row r="7" spans="1:5" s="6" customFormat="1" ht="12.75" customHeight="1" thickBot="1">
      <c r="A7" s="225" t="s">
        <v>30</v>
      </c>
      <c r="B7" s="228" t="s">
        <v>35</v>
      </c>
      <c r="C7" s="229" t="s">
        <v>31</v>
      </c>
      <c r="D7" s="230"/>
      <c r="E7" s="222" t="s">
        <v>32</v>
      </c>
    </row>
    <row r="8" spans="1:5" s="7" customFormat="1" ht="12.75" customHeight="1">
      <c r="A8" s="226"/>
      <c r="B8" s="226"/>
      <c r="C8" s="222" t="s">
        <v>33</v>
      </c>
      <c r="D8" s="222" t="s">
        <v>34</v>
      </c>
      <c r="E8" s="223"/>
    </row>
    <row r="9" spans="1:5" s="7" customFormat="1" ht="13.5" customHeight="1" thickBot="1">
      <c r="A9" s="227"/>
      <c r="B9" s="227"/>
      <c r="C9" s="224"/>
      <c r="D9" s="224"/>
      <c r="E9" s="224"/>
    </row>
    <row r="10" spans="1:6" ht="12.75">
      <c r="A10" s="68" t="s">
        <v>75</v>
      </c>
      <c r="B10" s="69" t="s">
        <v>76</v>
      </c>
      <c r="C10" s="127">
        <f>Rezultati!N3</f>
        <v>34</v>
      </c>
      <c r="D10" s="127">
        <f>MAX(Rezultati!O3,Rezultati!P3)</f>
        <v>0</v>
      </c>
      <c r="E10" s="129" t="str">
        <f>Evidencija!S8</f>
        <v>F</v>
      </c>
      <c r="F10" s="9"/>
    </row>
    <row r="11" spans="1:6" ht="12.75">
      <c r="A11" s="68" t="s">
        <v>77</v>
      </c>
      <c r="B11" s="69" t="s">
        <v>78</v>
      </c>
      <c r="C11" s="127">
        <f>Rezultati!N4</f>
        <v>22</v>
      </c>
      <c r="D11" s="127">
        <f>MAX(Rezultati!O4,Rezultati!P4)</f>
        <v>17</v>
      </c>
      <c r="E11" s="129" t="str">
        <f>Evidencija!S9</f>
        <v>F</v>
      </c>
      <c r="F11" s="9"/>
    </row>
    <row r="12" spans="1:6" ht="12.75">
      <c r="A12" s="68" t="s">
        <v>79</v>
      </c>
      <c r="B12" s="69" t="s">
        <v>80</v>
      </c>
      <c r="C12" s="127">
        <f>Rezultati!N5</f>
        <v>46</v>
      </c>
      <c r="D12" s="127">
        <f>MAX(Rezultati!O5,Rezultati!P5)</f>
        <v>25</v>
      </c>
      <c r="E12" s="129" t="str">
        <f>Evidencija!S10</f>
        <v>C</v>
      </c>
      <c r="F12" s="9"/>
    </row>
    <row r="13" spans="1:6" ht="12.75">
      <c r="A13" s="68" t="s">
        <v>81</v>
      </c>
      <c r="B13" s="69" t="s">
        <v>82</v>
      </c>
      <c r="C13" s="127">
        <f>Rezultati!N6</f>
        <v>25</v>
      </c>
      <c r="D13" s="127">
        <f>MAX(Rezultati!O6,Rezultati!P6)</f>
        <v>4</v>
      </c>
      <c r="E13" s="129" t="str">
        <f>Evidencija!S11</f>
        <v>F</v>
      </c>
      <c r="F13" s="9"/>
    </row>
    <row r="14" spans="1:6" ht="12.75">
      <c r="A14" s="68" t="s">
        <v>83</v>
      </c>
      <c r="B14" s="69" t="s">
        <v>84</v>
      </c>
      <c r="C14" s="127">
        <f>Rezultati!N7</f>
        <v>30</v>
      </c>
      <c r="D14" s="127">
        <f>MAX(Rezultati!O7,Rezultati!P7)</f>
        <v>21</v>
      </c>
      <c r="E14" s="129" t="str">
        <f>Evidencija!S12</f>
        <v>E</v>
      </c>
      <c r="F14" s="9"/>
    </row>
    <row r="15" spans="1:6" ht="12.75">
      <c r="A15" s="68" t="s">
        <v>85</v>
      </c>
      <c r="B15" s="69" t="s">
        <v>86</v>
      </c>
      <c r="C15" s="127">
        <f>Rezultati!N8</f>
        <v>49.5</v>
      </c>
      <c r="D15" s="127">
        <f>MAX(Rezultati!O8,Rezultati!P8)</f>
        <v>33</v>
      </c>
      <c r="E15" s="129" t="str">
        <f>Evidencija!S13</f>
        <v>B</v>
      </c>
      <c r="F15" s="9"/>
    </row>
    <row r="16" spans="1:6" ht="12.75">
      <c r="A16" s="68" t="s">
        <v>87</v>
      </c>
      <c r="B16" s="69" t="s">
        <v>88</v>
      </c>
      <c r="C16" s="127">
        <f>Rezultati!N9</f>
        <v>21.5</v>
      </c>
      <c r="D16" s="127">
        <f>MAX(Rezultati!O9,Rezultati!P9)</f>
        <v>9</v>
      </c>
      <c r="E16" s="129" t="str">
        <f>Evidencija!S14</f>
        <v>F</v>
      </c>
      <c r="F16" s="9"/>
    </row>
    <row r="17" spans="1:6" ht="12.75">
      <c r="A17" s="68" t="s">
        <v>89</v>
      </c>
      <c r="B17" s="69" t="s">
        <v>90</v>
      </c>
      <c r="C17" s="127">
        <f>Rezultati!N10</f>
        <v>30.5</v>
      </c>
      <c r="D17" s="127">
        <f>MAX(Rezultati!O10,Rezultati!P10)</f>
        <v>15</v>
      </c>
      <c r="E17" s="129" t="str">
        <f>Evidencija!S15</f>
        <v>F</v>
      </c>
      <c r="F17" s="9"/>
    </row>
    <row r="18" spans="1:6" ht="12.75">
      <c r="A18" s="68" t="s">
        <v>91</v>
      </c>
      <c r="B18" s="69" t="s">
        <v>92</v>
      </c>
      <c r="C18" s="127">
        <f>Rezultati!N11</f>
        <v>0</v>
      </c>
      <c r="D18" s="127">
        <f>MAX(Rezultati!O11,Rezultati!P11)</f>
        <v>24</v>
      </c>
      <c r="E18" s="129" t="str">
        <f>Evidencija!S16</f>
        <v>F</v>
      </c>
      <c r="F18" s="9"/>
    </row>
    <row r="19" spans="1:6" ht="12.75">
      <c r="A19" s="68" t="s">
        <v>93</v>
      </c>
      <c r="B19" s="69" t="s">
        <v>94</v>
      </c>
      <c r="C19" s="127">
        <f>Rezultati!N12</f>
        <v>27.5</v>
      </c>
      <c r="D19" s="127">
        <f>MAX(Rezultati!O12,Rezultati!P12)</f>
        <v>11</v>
      </c>
      <c r="E19" s="129" t="str">
        <f>Evidencija!S17</f>
        <v>F</v>
      </c>
      <c r="F19" s="10"/>
    </row>
    <row r="20" spans="1:6" ht="12.75">
      <c r="A20" s="68" t="s">
        <v>95</v>
      </c>
      <c r="B20" s="69" t="s">
        <v>96</v>
      </c>
      <c r="C20" s="127">
        <f>Rezultati!N13</f>
        <v>23</v>
      </c>
      <c r="D20" s="127">
        <f>MAX(Rezultati!O13,Rezultati!P13)</f>
        <v>7</v>
      </c>
      <c r="E20" s="129" t="str">
        <f>Evidencija!S18</f>
        <v>F</v>
      </c>
      <c r="F20" s="10"/>
    </row>
    <row r="21" spans="1:6" ht="12.75">
      <c r="A21" s="68" t="s">
        <v>97</v>
      </c>
      <c r="B21" s="69" t="s">
        <v>98</v>
      </c>
      <c r="C21" s="127">
        <f>Rezultati!N14</f>
        <v>33</v>
      </c>
      <c r="D21" s="127">
        <f>MAX(Rezultati!O14,Rezultati!P14)</f>
        <v>8</v>
      </c>
      <c r="E21" s="129" t="str">
        <f>Evidencija!S19</f>
        <v>F</v>
      </c>
      <c r="F21" s="10"/>
    </row>
    <row r="22" spans="1:6" ht="12.75">
      <c r="A22" s="68" t="s">
        <v>99</v>
      </c>
      <c r="B22" s="69" t="s">
        <v>100</v>
      </c>
      <c r="C22" s="127">
        <f>Rezultati!N15</f>
        <v>25.5</v>
      </c>
      <c r="D22" s="127">
        <f>MAX(Rezultati!O15,Rezultati!P15)</f>
        <v>16</v>
      </c>
      <c r="E22" s="129" t="str">
        <f>Evidencija!S20</f>
        <v>F</v>
      </c>
      <c r="F22" s="10"/>
    </row>
    <row r="23" spans="1:6" ht="12.75">
      <c r="A23" s="68" t="s">
        <v>101</v>
      </c>
      <c r="B23" s="69" t="s">
        <v>102</v>
      </c>
      <c r="C23" s="127">
        <f>Rezultati!N16</f>
        <v>9.5</v>
      </c>
      <c r="D23" s="127">
        <f>MAX(Rezultati!O16,Rezultati!P16)</f>
        <v>24</v>
      </c>
      <c r="E23" s="129" t="str">
        <f>Evidencija!S21</f>
        <v>F</v>
      </c>
      <c r="F23" s="10"/>
    </row>
    <row r="24" spans="1:6" ht="12.75">
      <c r="A24" s="68" t="s">
        <v>103</v>
      </c>
      <c r="B24" s="69" t="s">
        <v>104</v>
      </c>
      <c r="C24" s="127">
        <f>Rezultati!N17</f>
        <v>31</v>
      </c>
      <c r="D24" s="127">
        <f>MAX(Rezultati!O17,Rezultati!P17)</f>
        <v>9</v>
      </c>
      <c r="E24" s="129" t="str">
        <f>Evidencija!S22</f>
        <v>F</v>
      </c>
      <c r="F24" s="10"/>
    </row>
    <row r="25" spans="1:6" ht="12.75">
      <c r="A25" s="68" t="s">
        <v>105</v>
      </c>
      <c r="B25" s="69" t="s">
        <v>106</v>
      </c>
      <c r="C25" s="127">
        <f>Rezultati!N18</f>
        <v>32</v>
      </c>
      <c r="D25" s="127">
        <f>MAX(Rezultati!O18,Rezultati!P18)</f>
        <v>7</v>
      </c>
      <c r="E25" s="129" t="str">
        <f>Evidencija!S23</f>
        <v>F</v>
      </c>
      <c r="F25" s="10"/>
    </row>
    <row r="26" spans="1:6" ht="12.75">
      <c r="A26" s="68" t="s">
        <v>107</v>
      </c>
      <c r="B26" s="69" t="s">
        <v>108</v>
      </c>
      <c r="C26" s="127">
        <f>Rezultati!N19</f>
        <v>23</v>
      </c>
      <c r="D26" s="127">
        <f>MAX(Rezultati!O19,Rezultati!P19)</f>
        <v>0</v>
      </c>
      <c r="E26" s="129" t="str">
        <f>Evidencija!S24</f>
        <v>F</v>
      </c>
      <c r="F26" s="10"/>
    </row>
    <row r="27" spans="1:6" ht="12.75">
      <c r="A27" s="68" t="s">
        <v>109</v>
      </c>
      <c r="B27" s="69" t="s">
        <v>110</v>
      </c>
      <c r="C27" s="127">
        <f>Rezultati!N20</f>
        <v>34.5</v>
      </c>
      <c r="D27" s="127">
        <f>MAX(Rezultati!O20,Rezultati!P20)</f>
        <v>0</v>
      </c>
      <c r="E27" s="129" t="str">
        <f>Evidencija!S25</f>
        <v>F</v>
      </c>
      <c r="F27" s="10"/>
    </row>
    <row r="28" spans="1:6" ht="12.75">
      <c r="A28" s="68" t="s">
        <v>111</v>
      </c>
      <c r="B28" s="69" t="s">
        <v>112</v>
      </c>
      <c r="C28" s="127">
        <f>Rezultati!N21</f>
        <v>36.5</v>
      </c>
      <c r="D28" s="127">
        <f>MAX(Rezultati!O21,Rezultati!P21)</f>
        <v>16</v>
      </c>
      <c r="E28" s="129" t="str">
        <f>Evidencija!S26</f>
        <v>E</v>
      </c>
      <c r="F28" s="10"/>
    </row>
    <row r="29" spans="1:6" ht="12.75">
      <c r="A29" s="68" t="s">
        <v>113</v>
      </c>
      <c r="B29" s="69" t="s">
        <v>114</v>
      </c>
      <c r="C29" s="127">
        <f>Rezultati!N22</f>
        <v>28.5</v>
      </c>
      <c r="D29" s="127">
        <f>MAX(Rezultati!O22,Rezultati!P22)</f>
        <v>29</v>
      </c>
      <c r="E29" s="129" t="str">
        <f>Evidencija!S27</f>
        <v>E</v>
      </c>
      <c r="F29" s="10"/>
    </row>
    <row r="30" spans="1:6" ht="12.75">
      <c r="A30" s="68" t="s">
        <v>115</v>
      </c>
      <c r="B30" s="69" t="s">
        <v>116</v>
      </c>
      <c r="C30" s="127">
        <f>Rezultati!N23</f>
        <v>29</v>
      </c>
      <c r="D30" s="127">
        <f>MAX(Rezultati!O23,Rezultati!P23)</f>
        <v>10</v>
      </c>
      <c r="E30" s="129" t="str">
        <f>Evidencija!S28</f>
        <v>F</v>
      </c>
      <c r="F30" s="10"/>
    </row>
    <row r="31" spans="1:6" ht="12.75">
      <c r="A31" s="68" t="s">
        <v>117</v>
      </c>
      <c r="B31" s="69" t="s">
        <v>118</v>
      </c>
      <c r="C31" s="127">
        <f>Rezultati!N24</f>
        <v>44</v>
      </c>
      <c r="D31" s="127">
        <f>MAX(Rezultati!O24,Rezultati!P24)</f>
        <v>10</v>
      </c>
      <c r="E31" s="129" t="str">
        <f>Evidencija!S29</f>
        <v>E</v>
      </c>
      <c r="F31" s="10"/>
    </row>
    <row r="32" spans="1:6" ht="12.75">
      <c r="A32" s="68" t="s">
        <v>119</v>
      </c>
      <c r="B32" s="87" t="s">
        <v>120</v>
      </c>
      <c r="C32" s="127">
        <f>Rezultati!N25</f>
        <v>28</v>
      </c>
      <c r="D32" s="127">
        <f>MAX(Rezultati!O25,Rezultati!P25)</f>
        <v>8</v>
      </c>
      <c r="E32" s="129" t="str">
        <f>Evidencija!S30</f>
        <v>F</v>
      </c>
      <c r="F32" s="10"/>
    </row>
    <row r="33" spans="1:6" ht="12.75">
      <c r="A33" s="68" t="s">
        <v>121</v>
      </c>
      <c r="B33" s="69" t="s">
        <v>122</v>
      </c>
      <c r="C33" s="127">
        <f>Rezultati!N26</f>
        <v>16</v>
      </c>
      <c r="D33" s="127">
        <f>MAX(Rezultati!O26,Rezultati!P26)</f>
        <v>0</v>
      </c>
      <c r="E33" s="129" t="str">
        <f>Evidencija!S31</f>
        <v>F</v>
      </c>
      <c r="F33" s="10"/>
    </row>
    <row r="34" spans="1:6" ht="12.75">
      <c r="A34" s="68" t="s">
        <v>123</v>
      </c>
      <c r="B34" s="69" t="s">
        <v>124</v>
      </c>
      <c r="C34" s="127">
        <f>Rezultati!N27</f>
        <v>26</v>
      </c>
      <c r="D34" s="127">
        <f>MAX(Rezultati!O27,Rezultati!P27)</f>
        <v>24</v>
      </c>
      <c r="E34" s="129" t="str">
        <f>Evidencija!S32</f>
        <v>E</v>
      </c>
      <c r="F34" s="10"/>
    </row>
    <row r="35" spans="1:6" ht="12.75">
      <c r="A35" s="68" t="s">
        <v>125</v>
      </c>
      <c r="B35" s="69" t="s">
        <v>126</v>
      </c>
      <c r="C35" s="127">
        <f>Rezultati!N28</f>
        <v>21</v>
      </c>
      <c r="D35" s="127">
        <f>MAX(Rezultati!O28,Rezultati!P28)</f>
        <v>20</v>
      </c>
      <c r="E35" s="129" t="str">
        <f>Evidencija!S33</f>
        <v>F</v>
      </c>
      <c r="F35" s="65"/>
    </row>
    <row r="36" spans="1:6" ht="12.75">
      <c r="A36" s="68" t="s">
        <v>127</v>
      </c>
      <c r="B36" s="87" t="s">
        <v>128</v>
      </c>
      <c r="C36" s="127">
        <f>Rezultati!N29</f>
        <v>25</v>
      </c>
      <c r="D36" s="127">
        <f>MAX(Rezultati!O29,Rezultati!P29)</f>
        <v>0</v>
      </c>
      <c r="E36" s="129" t="str">
        <f>Evidencija!S34</f>
        <v>F</v>
      </c>
      <c r="F36" s="65"/>
    </row>
    <row r="37" spans="1:6" ht="12.75">
      <c r="A37" s="68" t="s">
        <v>129</v>
      </c>
      <c r="B37" s="69" t="s">
        <v>130</v>
      </c>
      <c r="C37" s="127">
        <f>Rezultati!N30</f>
        <v>48</v>
      </c>
      <c r="D37" s="127">
        <f>MAX(Rezultati!O30,Rezultati!P30)</f>
        <v>0</v>
      </c>
      <c r="E37" s="129" t="str">
        <f>Evidencija!S35</f>
        <v>F</v>
      </c>
      <c r="F37" s="65"/>
    </row>
    <row r="38" spans="1:6" ht="12.75">
      <c r="A38" s="68" t="s">
        <v>131</v>
      </c>
      <c r="B38" s="69" t="s">
        <v>132</v>
      </c>
      <c r="C38" s="127">
        <f>Rezultati!N31</f>
        <v>26.5</v>
      </c>
      <c r="D38" s="127">
        <f>MAX(Rezultati!O31,Rezultati!P31)</f>
        <v>20</v>
      </c>
      <c r="E38" s="129" t="str">
        <f>Evidencija!S36</f>
        <v>F</v>
      </c>
      <c r="F38" s="65"/>
    </row>
    <row r="39" spans="1:6" ht="12.75">
      <c r="A39" s="68" t="s">
        <v>133</v>
      </c>
      <c r="B39" s="165" t="s">
        <v>134</v>
      </c>
      <c r="C39" s="127">
        <f>Rezultati!N32</f>
        <v>13</v>
      </c>
      <c r="D39" s="127">
        <f>MAX(Rezultati!O32,Rezultati!P32)</f>
        <v>0</v>
      </c>
      <c r="E39" s="181" t="str">
        <f>Evidencija!S37</f>
        <v>F</v>
      </c>
      <c r="F39" s="65"/>
    </row>
    <row r="40" spans="1:6" ht="12.75">
      <c r="A40" s="68" t="s">
        <v>48</v>
      </c>
      <c r="B40" s="69" t="s">
        <v>51</v>
      </c>
      <c r="C40" s="127">
        <f>Rezultati!N33</f>
        <v>37</v>
      </c>
      <c r="D40" s="127">
        <f>MAX(Rezultati!O33,Rezultati!P33)</f>
        <v>14.5</v>
      </c>
      <c r="E40" s="129" t="str">
        <f>Evidencija!S38</f>
        <v>E</v>
      </c>
      <c r="F40" s="65"/>
    </row>
    <row r="41" spans="1:6" ht="12.75">
      <c r="A41" s="68" t="s">
        <v>49</v>
      </c>
      <c r="B41" s="69" t="s">
        <v>52</v>
      </c>
      <c r="C41" s="127">
        <f>Rezultati!N34</f>
        <v>14</v>
      </c>
      <c r="D41" s="127">
        <f>MAX(Rezultati!O34,Rezultati!P34)</f>
        <v>1</v>
      </c>
      <c r="E41" s="129" t="str">
        <f>Evidencija!S39</f>
        <v>F</v>
      </c>
      <c r="F41" s="65"/>
    </row>
    <row r="42" spans="1:6" ht="12.75">
      <c r="A42" s="68" t="s">
        <v>50</v>
      </c>
      <c r="B42" s="69" t="s">
        <v>53</v>
      </c>
      <c r="C42" s="127">
        <f>Rezultati!N35</f>
        <v>31</v>
      </c>
      <c r="D42" s="127">
        <f>MAX(Rezultati!O35,Rezultati!P35)</f>
        <v>22</v>
      </c>
      <c r="E42" s="129" t="str">
        <f>Evidencija!S40</f>
        <v>E</v>
      </c>
      <c r="F42" s="65"/>
    </row>
    <row r="43" spans="1:6" ht="12.75">
      <c r="A43" s="68" t="s">
        <v>58</v>
      </c>
      <c r="B43" s="69" t="s">
        <v>54</v>
      </c>
      <c r="C43" s="127">
        <f>Rezultati!N36</f>
        <v>30</v>
      </c>
      <c r="D43" s="127">
        <f>MAX(Rezultati!O36,Rezultati!P36)</f>
        <v>18</v>
      </c>
      <c r="E43" s="129" t="str">
        <f>Evidencija!S41</f>
        <v>F</v>
      </c>
      <c r="F43" s="65"/>
    </row>
    <row r="44" spans="1:6" ht="12.75">
      <c r="A44" s="68" t="s">
        <v>59</v>
      </c>
      <c r="B44" s="69" t="s">
        <v>55</v>
      </c>
      <c r="C44" s="127">
        <f>Rezultati!N37</f>
        <v>15</v>
      </c>
      <c r="D44" s="127">
        <f>MAX(Rezultati!O37,Rezultati!P37)</f>
        <v>0</v>
      </c>
      <c r="E44" s="129" t="str">
        <f>Evidencija!S42</f>
        <v>F</v>
      </c>
      <c r="F44" s="65"/>
    </row>
    <row r="45" spans="1:6" ht="12.75">
      <c r="A45" s="68" t="s">
        <v>60</v>
      </c>
      <c r="B45" s="69" t="s">
        <v>57</v>
      </c>
      <c r="C45" s="127">
        <f>Rezultati!N38</f>
        <v>36</v>
      </c>
      <c r="D45" s="127">
        <f>MAX(Rezultati!O38,Rezultati!P38)</f>
        <v>18</v>
      </c>
      <c r="E45" s="129" t="str">
        <f>Evidencija!S43</f>
        <v>E</v>
      </c>
      <c r="F45" s="65"/>
    </row>
    <row r="46" spans="1:6" ht="12.75">
      <c r="A46" s="68" t="s">
        <v>61</v>
      </c>
      <c r="B46" s="69" t="s">
        <v>56</v>
      </c>
      <c r="C46" s="127">
        <f>Rezultati!N39</f>
        <v>5</v>
      </c>
      <c r="D46" s="127">
        <f>MAX(Rezultati!O39,Rezultati!P39)</f>
        <v>0</v>
      </c>
      <c r="E46" s="129" t="str">
        <f>Evidencija!S44</f>
        <v>F</v>
      </c>
      <c r="F46" s="65"/>
    </row>
    <row r="47" spans="1:6" ht="12.75">
      <c r="A47" s="68"/>
      <c r="B47" s="69"/>
      <c r="C47" s="127"/>
      <c r="D47" s="127"/>
      <c r="E47" s="129"/>
      <c r="F47" s="10"/>
    </row>
    <row r="48" spans="1:6" ht="12.75" customHeight="1">
      <c r="A48" s="68"/>
      <c r="B48" s="69"/>
      <c r="C48" s="127"/>
      <c r="D48" s="127"/>
      <c r="E48" s="129"/>
      <c r="F48" s="10"/>
    </row>
    <row r="49" spans="1:6" ht="12.75">
      <c r="A49" s="68"/>
      <c r="B49" s="69"/>
      <c r="C49" s="127"/>
      <c r="D49" s="127"/>
      <c r="E49" s="129"/>
      <c r="F49" s="10"/>
    </row>
    <row r="50" spans="1:6" ht="12.75">
      <c r="A50" s="68"/>
      <c r="B50" s="69"/>
      <c r="C50" s="127"/>
      <c r="D50" s="127"/>
      <c r="E50" s="129"/>
      <c r="F50" s="10"/>
    </row>
    <row r="51" spans="1:6" ht="12.75">
      <c r="A51" s="68"/>
      <c r="B51" s="69"/>
      <c r="C51" s="127"/>
      <c r="D51" s="127"/>
      <c r="E51" s="129"/>
      <c r="F51" s="10"/>
    </row>
    <row r="52" spans="1:6" ht="12.75">
      <c r="A52" s="68"/>
      <c r="B52" s="69"/>
      <c r="C52" s="127"/>
      <c r="D52" s="127"/>
      <c r="E52" s="129"/>
      <c r="F52" s="10"/>
    </row>
    <row r="53" spans="1:6" ht="12.75">
      <c r="A53" s="68"/>
      <c r="B53" s="69"/>
      <c r="C53" s="127"/>
      <c r="D53" s="127"/>
      <c r="E53" s="129"/>
      <c r="F53" s="10"/>
    </row>
    <row r="54" spans="1:6" ht="12.75">
      <c r="A54" s="68"/>
      <c r="B54" s="69"/>
      <c r="C54" s="127"/>
      <c r="D54" s="127"/>
      <c r="E54" s="129"/>
      <c r="F54" s="10"/>
    </row>
    <row r="55" spans="1:6" ht="12.75">
      <c r="A55" s="68"/>
      <c r="B55" s="69"/>
      <c r="C55" s="127"/>
      <c r="D55" s="127"/>
      <c r="E55" s="129"/>
      <c r="F55" s="10"/>
    </row>
    <row r="56" spans="1:6" ht="13.5" thickBot="1">
      <c r="A56" s="68"/>
      <c r="B56" s="69"/>
      <c r="C56" s="128"/>
      <c r="D56" s="128"/>
      <c r="E56" s="130"/>
      <c r="F56" s="10"/>
    </row>
    <row r="57" spans="1:6" ht="12.75">
      <c r="A57" s="85"/>
      <c r="B57" s="86"/>
      <c r="F57" s="10"/>
    </row>
    <row r="58" spans="1:6" ht="14.25">
      <c r="A58" s="85"/>
      <c r="B58" s="86"/>
      <c r="C58" s="120"/>
      <c r="D58" s="121"/>
      <c r="E58" s="120"/>
      <c r="F58" s="10"/>
    </row>
    <row r="59" spans="1:6" ht="14.25">
      <c r="A59" s="85"/>
      <c r="B59" s="86"/>
      <c r="C59" s="120"/>
      <c r="F59" s="10"/>
    </row>
    <row r="60" spans="1:6" ht="14.25">
      <c r="A60" s="85"/>
      <c r="B60" s="86"/>
      <c r="C60" s="120"/>
      <c r="D60" s="121" t="s">
        <v>45</v>
      </c>
      <c r="E60" s="120"/>
      <c r="F60" s="10"/>
    </row>
    <row r="61" spans="1:6" ht="14.25">
      <c r="A61" s="64"/>
      <c r="B61" s="64"/>
      <c r="C61" s="120"/>
      <c r="D61" s="121"/>
      <c r="E61" s="120"/>
      <c r="F61" s="10"/>
    </row>
    <row r="62" spans="1:6" ht="14.25">
      <c r="A62" s="1"/>
      <c r="B62" s="1"/>
      <c r="C62" s="120"/>
      <c r="D62" s="121"/>
      <c r="E62" s="120"/>
      <c r="F62" s="10"/>
    </row>
    <row r="63" spans="1:6" ht="14.25">
      <c r="A63" s="1"/>
      <c r="B63" s="1"/>
      <c r="C63" s="120"/>
      <c r="D63" s="121" t="s">
        <v>46</v>
      </c>
      <c r="E63" s="120"/>
      <c r="F63" s="10"/>
    </row>
    <row r="64" spans="1:6" ht="12.75">
      <c r="A64" s="1"/>
      <c r="B64" s="1"/>
      <c r="F64" s="10"/>
    </row>
    <row r="65" spans="1:6" ht="12.75">
      <c r="A65" s="1"/>
      <c r="B65" s="1"/>
      <c r="F65" s="10"/>
    </row>
    <row r="66" spans="1:6" ht="12.75">
      <c r="A66" s="1"/>
      <c r="B66" s="1"/>
      <c r="F66" s="10"/>
    </row>
    <row r="67" spans="1:6" ht="12.75">
      <c r="A67" s="1"/>
      <c r="B67" s="1"/>
      <c r="F67" s="10"/>
    </row>
    <row r="68" spans="1:6" ht="12.75">
      <c r="A68" s="1"/>
      <c r="B68" s="1"/>
      <c r="F68" s="10"/>
    </row>
    <row r="69" spans="1:6" ht="12.75">
      <c r="A69" s="1"/>
      <c r="B69" s="1"/>
      <c r="F69" s="10"/>
    </row>
    <row r="70" spans="1:6" ht="12.75">
      <c r="A70" s="1"/>
      <c r="B70" s="1"/>
      <c r="F70" s="10"/>
    </row>
    <row r="71" spans="1:6" ht="12.75">
      <c r="A71" s="1"/>
      <c r="B71" s="1"/>
      <c r="F71" s="10"/>
    </row>
    <row r="72" spans="1:6" ht="12.75">
      <c r="A72" s="1"/>
      <c r="B72" s="1"/>
      <c r="F72" s="10"/>
    </row>
    <row r="73" spans="1:6" ht="12.75">
      <c r="A73" s="1"/>
      <c r="B73" s="1"/>
      <c r="F73" s="10"/>
    </row>
    <row r="74" spans="1:6" ht="12.75">
      <c r="A74" s="1"/>
      <c r="B74" s="1"/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spans="4:6" ht="14.25">
      <c r="D79" s="121"/>
      <c r="E79" s="120"/>
      <c r="F79" s="10"/>
    </row>
    <row r="80" ht="12.75">
      <c r="F80" s="10"/>
    </row>
    <row r="81" ht="12.75">
      <c r="F81" s="10"/>
    </row>
  </sheetData>
  <sheetProtection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2018-09-03T11:15:20Z</cp:lastPrinted>
  <dcterms:created xsi:type="dcterms:W3CDTF">2009-11-01T12:11:22Z</dcterms:created>
  <dcterms:modified xsi:type="dcterms:W3CDTF">2018-09-04T09:30:10Z</dcterms:modified>
  <cp:category/>
  <cp:version/>
  <cp:contentType/>
  <cp:contentStatus/>
</cp:coreProperties>
</file>