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50" activeTab="0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'Sheet1'!$A$1:$AL$88</definedName>
  </definedNames>
  <calcPr fullCalcOnLoad="1"/>
</workbook>
</file>

<file path=xl/sharedStrings.xml><?xml version="1.0" encoding="utf-8"?>
<sst xmlns="http://schemas.openxmlformats.org/spreadsheetml/2006/main" count="457" uniqueCount="43">
  <si>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</si>
  <si>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</si>
  <si>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</si>
  <si>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</si>
  <si>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</si>
  <si>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</si>
  <si>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</si>
  <si>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</si>
  <si>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</si>
  <si>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</si>
  <si>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</si>
  <si>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</si>
  <si>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</si>
  <si>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total test</t>
  </si>
  <si>
    <t>total vježbe</t>
  </si>
  <si>
    <t>I ROK</t>
  </si>
  <si>
    <t>II ROK</t>
  </si>
  <si>
    <t>-</t>
  </si>
  <si>
    <t>URA</t>
  </si>
  <si>
    <t>HGI</t>
  </si>
  <si>
    <t>DEMOS</t>
  </si>
  <si>
    <t>DF</t>
  </si>
  <si>
    <t>SDP</t>
  </si>
  <si>
    <t>BS</t>
  </si>
  <si>
    <t>POZ</t>
  </si>
  <si>
    <t>SNP</t>
  </si>
  <si>
    <t>FORCA</t>
  </si>
  <si>
    <t>DPS</t>
  </si>
  <si>
    <t>Vježbe</t>
  </si>
  <si>
    <t>avgust</t>
  </si>
  <si>
    <t>Total</t>
  </si>
  <si>
    <t>PRISUSTVO</t>
  </si>
  <si>
    <t>Ukupno bodovi</t>
  </si>
  <si>
    <t>OCJENA</t>
  </si>
  <si>
    <t>Tokom semestra</t>
  </si>
  <si>
    <t>Izašlo</t>
  </si>
  <si>
    <t>STATISTIKA</t>
  </si>
  <si>
    <t>n</t>
  </si>
  <si>
    <t>X</t>
  </si>
  <si>
    <t>PREDMET: Političko ponašanje, br. kredita 4.00</t>
  </si>
  <si>
    <t>domaći</t>
  </si>
  <si>
    <t>Diskusija</t>
  </si>
  <si>
    <t>P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</si>
</sst>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i/>
      <sz val="1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sz val="7"/>
      <name val="Calibri Light"/>
      <family val="2"/>
    </font>
    <font>
      <b/>
      <sz val="7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Calibri Light"/>
      <family val="2"/>
    </font>
    <font>
      <sz val="10"/>
      <color indexed="1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 Light"/>
      <family val="2"/>
    </font>
    <font>
      <sz val="10"/>
      <color rgb="FFFF000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8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78" fontId="5" fillId="0" borderId="11" xfId="0" applyNumberFormat="1" applyFont="1" applyFill="1" applyBorder="1" applyAlignment="1">
      <alignment horizontal="center" vertical="center" wrapText="1" shrinkToFit="1"/>
    </xf>
    <xf numFmtId="178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78" fontId="3" fillId="0" borderId="11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left" vertical="center" wrapText="1" shrinkToFit="1"/>
    </xf>
    <xf numFmtId="0" fontId="5" fillId="0" borderId="15" xfId="0" applyFont="1" applyFill="1" applyBorder="1" applyAlignment="1">
      <alignment horizontal="left" vertical="center" wrapText="1" shrinkToFit="1"/>
    </xf>
    <xf numFmtId="1" fontId="5" fillId="0" borderId="18" xfId="0" applyNumberFormat="1" applyFont="1" applyFill="1" applyBorder="1" applyAlignment="1">
      <alignment horizontal="center" vertical="center" wrapText="1" shrinkToFit="1"/>
    </xf>
    <xf numFmtId="1" fontId="5" fillId="0" borderId="0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8"/>
  <sheetViews>
    <sheetView tabSelected="1" view="pageBreakPreview" zoomScaleSheetLayoutView="100" zoomScalePageLayoutView="0" workbookViewId="0" topLeftCell="A1">
      <pane ySplit="9" topLeftCell="A59" activePane="bottomLeft" state="frozen"/>
      <selection pane="topLeft" activeCell="A1" sqref="A1"/>
      <selection pane="bottomLeft" activeCell="E10" sqref="E10:F88"/>
    </sheetView>
  </sheetViews>
  <sheetFormatPr defaultColWidth="11.421875" defaultRowHeight="12.75"/>
  <cols>
    <col min="1" max="1" width="4.8515625" style="5" customWidth="1"/>
    <col min="2" max="2" width="4.28125" style="5" customWidth="1"/>
    <col min="3" max="3" width="1.421875" style="5" customWidth="1"/>
    <col min="4" max="4" width="5.8515625" style="5" customWidth="1"/>
    <col min="5" max="5" width="10.00390625" style="5" customWidth="1"/>
    <col min="6" max="6" width="11.28125" style="5" customWidth="1"/>
    <col min="7" max="7" width="3.8515625" style="8" customWidth="1"/>
    <col min="8" max="8" width="2.8515625" style="17" customWidth="1"/>
    <col min="9" max="9" width="2.7109375" style="17" customWidth="1"/>
    <col min="10" max="13" width="2.421875" style="17" customWidth="1"/>
    <col min="14" max="14" width="2.140625" style="17" customWidth="1"/>
    <col min="15" max="16" width="2.28125" style="17" customWidth="1"/>
    <col min="17" max="17" width="2.7109375" style="17" customWidth="1"/>
    <col min="18" max="20" width="2.28125" style="17" customWidth="1"/>
    <col min="21" max="22" width="2.8515625" style="8" customWidth="1"/>
    <col min="23" max="23" width="3.8515625" style="47" customWidth="1"/>
    <col min="24" max="24" width="4.7109375" style="9" customWidth="1"/>
    <col min="25" max="25" width="4.7109375" style="5" customWidth="1"/>
    <col min="26" max="26" width="4.8515625" style="5" customWidth="1"/>
    <col min="27" max="27" width="4.421875" style="5" customWidth="1"/>
    <col min="28" max="28" width="3.00390625" style="5" customWidth="1"/>
    <col min="29" max="29" width="3.28125" style="5" customWidth="1"/>
    <col min="30" max="30" width="2.8515625" style="5" customWidth="1"/>
    <col min="31" max="32" width="4.7109375" style="5" customWidth="1"/>
    <col min="33" max="33" width="4.28125" style="3" customWidth="1"/>
    <col min="34" max="35" width="11.421875" style="4" customWidth="1"/>
    <col min="36" max="16384" width="11.421875" style="5" customWidth="1"/>
  </cols>
  <sheetData>
    <row r="1" ht="12.75">
      <c r="AJ1" s="5" t="s">
        <v>36</v>
      </c>
    </row>
    <row r="2" spans="1:38" ht="18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I2" s="45">
        <v>51</v>
      </c>
      <c r="AJ2" s="44" t="s">
        <v>4</v>
      </c>
      <c r="AK2" s="44">
        <f>_xlfn.COUNTIFS(AF10:AF68,"&gt;0",AF10:AF68,"&lt;51")</f>
        <v>48</v>
      </c>
      <c r="AL2" s="44">
        <f aca="true" t="shared" si="0" ref="AL2:AL7">AK2/AK$8*100</f>
        <v>100</v>
      </c>
    </row>
    <row r="3" spans="1:38" ht="18" customHeight="1">
      <c r="A3" s="3"/>
      <c r="B3" s="3"/>
      <c r="C3" s="3"/>
      <c r="D3" s="6"/>
      <c r="E3" s="6"/>
      <c r="F3" s="7"/>
      <c r="AI3" s="45">
        <v>61</v>
      </c>
      <c r="AJ3" s="44" t="s">
        <v>5</v>
      </c>
      <c r="AK3" s="44">
        <f>COUNTIF(AF$10:AF$68,"E")</f>
        <v>0</v>
      </c>
      <c r="AL3" s="44">
        <f t="shared" si="0"/>
        <v>0</v>
      </c>
    </row>
    <row r="4" spans="1:38" ht="18" customHeight="1">
      <c r="A4" s="66" t="s">
        <v>2</v>
      </c>
      <c r="B4" s="66"/>
      <c r="C4" s="66"/>
      <c r="D4" s="66"/>
      <c r="E4" s="66"/>
      <c r="F4" s="66"/>
      <c r="G4" s="1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0"/>
      <c r="V4" s="10"/>
      <c r="AI4" s="45">
        <v>71</v>
      </c>
      <c r="AJ4" s="44" t="s">
        <v>6</v>
      </c>
      <c r="AK4" s="44">
        <f>COUNTIF(AF$10:AF$68,"D")</f>
        <v>0</v>
      </c>
      <c r="AL4" s="44">
        <f t="shared" si="0"/>
        <v>0</v>
      </c>
    </row>
    <row r="5" spans="1:38" ht="18" customHeight="1">
      <c r="A5" s="3"/>
      <c r="B5" s="3"/>
      <c r="C5" s="3"/>
      <c r="D5" s="6"/>
      <c r="E5" s="6"/>
      <c r="F5" s="7"/>
      <c r="AI5" s="45">
        <v>81</v>
      </c>
      <c r="AJ5" s="44" t="s">
        <v>7</v>
      </c>
      <c r="AK5" s="44">
        <f>COUNTIF(AF$10:AF$68,"C")</f>
        <v>0</v>
      </c>
      <c r="AL5" s="44">
        <f t="shared" si="0"/>
        <v>0</v>
      </c>
    </row>
    <row r="6" spans="1:38" ht="18" customHeight="1">
      <c r="A6" s="24" t="s">
        <v>39</v>
      </c>
      <c r="B6" s="8"/>
      <c r="C6" s="8"/>
      <c r="D6" s="6"/>
      <c r="E6" s="6"/>
      <c r="F6" s="7"/>
      <c r="W6" s="48"/>
      <c r="AI6" s="45">
        <v>91</v>
      </c>
      <c r="AJ6" s="44" t="s">
        <v>8</v>
      </c>
      <c r="AK6" s="44">
        <f>COUNTIF(AF$10:AF$68,"B")</f>
        <v>0</v>
      </c>
      <c r="AL6" s="44">
        <f t="shared" si="0"/>
        <v>0</v>
      </c>
    </row>
    <row r="7" spans="1:38" ht="17.25" customHeight="1" thickBot="1">
      <c r="A7" s="3"/>
      <c r="B7" s="3"/>
      <c r="C7" s="3"/>
      <c r="D7" s="6"/>
      <c r="E7" s="6"/>
      <c r="F7" s="20"/>
      <c r="AI7" s="45"/>
      <c r="AJ7" s="44" t="s">
        <v>9</v>
      </c>
      <c r="AK7" s="44">
        <f>COUNTIF(AF$10:AF$68,"A")</f>
        <v>0</v>
      </c>
      <c r="AL7" s="44">
        <f t="shared" si="0"/>
        <v>0</v>
      </c>
    </row>
    <row r="8" spans="1:37" s="13" customFormat="1" ht="19.5" customHeight="1" thickTop="1">
      <c r="A8" s="67"/>
      <c r="B8" s="52" t="s">
        <v>12</v>
      </c>
      <c r="C8" s="53"/>
      <c r="D8" s="54"/>
      <c r="E8" s="58"/>
      <c r="F8" s="59"/>
      <c r="G8" s="69"/>
      <c r="H8" s="62" t="s">
        <v>31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4"/>
      <c r="U8" s="52" t="s">
        <v>28</v>
      </c>
      <c r="V8" s="53" t="s">
        <v>40</v>
      </c>
      <c r="W8" s="71" t="s">
        <v>41</v>
      </c>
      <c r="X8" s="11"/>
      <c r="Y8" s="52" t="s">
        <v>3</v>
      </c>
      <c r="Z8" s="53"/>
      <c r="AA8" s="54" t="s">
        <v>13</v>
      </c>
      <c r="AB8" s="52" t="s">
        <v>0</v>
      </c>
      <c r="AC8" s="53"/>
      <c r="AD8" s="53"/>
      <c r="AE8" s="11"/>
      <c r="AF8" s="53" t="s">
        <v>32</v>
      </c>
      <c r="AG8" s="54" t="s">
        <v>33</v>
      </c>
      <c r="AH8" s="12"/>
      <c r="AI8" s="12"/>
      <c r="AJ8" s="13" t="s">
        <v>35</v>
      </c>
      <c r="AK8" s="13">
        <f>COUNTIF(AF10:AF68,"&gt;0")</f>
        <v>48</v>
      </c>
    </row>
    <row r="9" spans="1:35" s="13" customFormat="1" ht="22.5" customHeight="1">
      <c r="A9" s="68"/>
      <c r="B9" s="55"/>
      <c r="C9" s="56"/>
      <c r="D9" s="57"/>
      <c r="E9" s="60"/>
      <c r="F9" s="61"/>
      <c r="G9" s="70"/>
      <c r="H9" s="35">
        <v>1</v>
      </c>
      <c r="I9" s="19">
        <v>2</v>
      </c>
      <c r="J9" s="19">
        <v>3</v>
      </c>
      <c r="K9" s="19">
        <v>4</v>
      </c>
      <c r="L9" s="19">
        <v>5</v>
      </c>
      <c r="M9" s="19">
        <v>6</v>
      </c>
      <c r="N9" s="19">
        <v>7</v>
      </c>
      <c r="O9" s="19">
        <v>8</v>
      </c>
      <c r="P9" s="19">
        <v>9</v>
      </c>
      <c r="Q9" s="19">
        <v>10</v>
      </c>
      <c r="R9" s="19">
        <v>11</v>
      </c>
      <c r="S9" s="19">
        <v>12</v>
      </c>
      <c r="T9" s="36" t="s">
        <v>30</v>
      </c>
      <c r="U9" s="55"/>
      <c r="V9" s="56"/>
      <c r="W9" s="72"/>
      <c r="X9" s="15" t="s">
        <v>14</v>
      </c>
      <c r="Y9" s="25" t="s">
        <v>1</v>
      </c>
      <c r="Z9" s="14" t="s">
        <v>11</v>
      </c>
      <c r="AA9" s="57"/>
      <c r="AB9" s="42" t="s">
        <v>15</v>
      </c>
      <c r="AC9" s="12" t="s">
        <v>16</v>
      </c>
      <c r="AD9" s="12" t="s">
        <v>29</v>
      </c>
      <c r="AE9" s="43" t="s">
        <v>10</v>
      </c>
      <c r="AF9" s="56"/>
      <c r="AG9" s="57"/>
      <c r="AH9" s="12" t="s">
        <v>34</v>
      </c>
      <c r="AI9" s="12"/>
    </row>
    <row r="10" spans="1:35" ht="12.75">
      <c r="A10" s="30">
        <v>1</v>
      </c>
      <c r="B10" s="26">
        <v>122</v>
      </c>
      <c r="C10" s="21" t="s">
        <v>17</v>
      </c>
      <c r="D10" s="31">
        <v>2016</v>
      </c>
      <c r="E10" s="26"/>
      <c r="F10" s="32"/>
      <c r="G10" s="34" t="s">
        <v>37</v>
      </c>
      <c r="H10" s="37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38">
        <f>COUNTIF(H10:S10,"X")</f>
        <v>0</v>
      </c>
      <c r="U10" s="39"/>
      <c r="V10" s="22"/>
      <c r="W10" s="49"/>
      <c r="X10" s="40">
        <f aca="true" t="shared" si="1" ref="X10:X41">SUM(U10:W10)</f>
        <v>0</v>
      </c>
      <c r="Y10" s="41"/>
      <c r="Z10" s="4"/>
      <c r="AA10" s="40">
        <f>IF(Z10&gt;0,Z10,Y10)</f>
        <v>0</v>
      </c>
      <c r="AB10" s="26"/>
      <c r="AC10" s="4"/>
      <c r="AD10" s="4"/>
      <c r="AE10" s="32">
        <f>IF(AC10&gt;0,AC10+AD10,IF(AD10&gt;0,AB10+AD10,AB10+AD10))</f>
        <v>0</v>
      </c>
      <c r="AF10" s="16">
        <f aca="true" t="shared" si="2" ref="AF10:AF41">X10+AA10+AE10</f>
        <v>0</v>
      </c>
      <c r="AG10" s="27" t="str">
        <f aca="true" t="shared" si="3" ref="AG10:AG42">IF(AF10&lt;AI$2,AJ$2,(IF(AF10&lt;AI$3,AJ$3,(IF(AF10&lt;AI$4,AJ$4,(IF(AF10&lt;AI$5,AJ$5,(IF(AF10&lt;AI$6,AJ$6,AJ$7)))))))))</f>
        <v>F</v>
      </c>
      <c r="AH10" s="16">
        <f>AF10-AE10</f>
        <v>0</v>
      </c>
      <c r="AI10" s="16"/>
    </row>
    <row r="11" spans="1:35" ht="12.75">
      <c r="A11" s="30">
        <v>2</v>
      </c>
      <c r="B11" s="26">
        <v>123</v>
      </c>
      <c r="C11" s="21" t="s">
        <v>17</v>
      </c>
      <c r="D11" s="32">
        <v>2016</v>
      </c>
      <c r="E11" s="26"/>
      <c r="F11" s="32"/>
      <c r="G11" s="34" t="s">
        <v>37</v>
      </c>
      <c r="H11" s="37"/>
      <c r="I11" s="23" t="s">
        <v>38</v>
      </c>
      <c r="J11" s="23" t="s">
        <v>38</v>
      </c>
      <c r="K11" s="23" t="s">
        <v>38</v>
      </c>
      <c r="L11" s="23"/>
      <c r="M11" s="23" t="s">
        <v>38</v>
      </c>
      <c r="N11" s="23" t="s">
        <v>38</v>
      </c>
      <c r="O11" s="23"/>
      <c r="P11" s="23" t="s">
        <v>38</v>
      </c>
      <c r="Q11" s="23"/>
      <c r="R11" s="23"/>
      <c r="S11" s="23"/>
      <c r="T11" s="38">
        <f aca="true" t="shared" si="4" ref="T11:T74">COUNTIF(H11:S11,"X")</f>
        <v>6</v>
      </c>
      <c r="U11" s="39">
        <v>3</v>
      </c>
      <c r="V11" s="22">
        <v>4</v>
      </c>
      <c r="W11" s="49">
        <v>10</v>
      </c>
      <c r="X11" s="40">
        <f t="shared" si="1"/>
        <v>17</v>
      </c>
      <c r="Y11" s="41">
        <v>24</v>
      </c>
      <c r="Z11" s="4"/>
      <c r="AA11" s="40">
        <f>IF(Z11&gt;0,Z11,Y11)</f>
        <v>24</v>
      </c>
      <c r="AB11" s="26"/>
      <c r="AC11" s="4"/>
      <c r="AD11" s="4"/>
      <c r="AE11" s="32">
        <f aca="true" t="shared" si="5" ref="AE11:AE74">IF(AC11&gt;0,AC11+AD11,IF(AD11&gt;0,AB11+AD11,AB11+AD11))</f>
        <v>0</v>
      </c>
      <c r="AF11" s="16">
        <f t="shared" si="2"/>
        <v>41</v>
      </c>
      <c r="AG11" s="27" t="str">
        <f t="shared" si="3"/>
        <v>F</v>
      </c>
      <c r="AH11" s="16">
        <f aca="true" t="shared" si="6" ref="AH11:AH74">AF11-AE11</f>
        <v>41</v>
      </c>
      <c r="AI11" s="16"/>
    </row>
    <row r="12" spans="1:35" ht="12.75">
      <c r="A12" s="30">
        <v>3</v>
      </c>
      <c r="B12" s="26">
        <v>124</v>
      </c>
      <c r="C12" s="21" t="s">
        <v>17</v>
      </c>
      <c r="D12" s="32">
        <v>2016</v>
      </c>
      <c r="E12" s="26"/>
      <c r="F12" s="32"/>
      <c r="G12" s="34" t="s">
        <v>37</v>
      </c>
      <c r="H12" s="37"/>
      <c r="I12" s="23" t="s">
        <v>38</v>
      </c>
      <c r="J12" s="23" t="s">
        <v>38</v>
      </c>
      <c r="K12" s="23"/>
      <c r="L12" s="23" t="s">
        <v>38</v>
      </c>
      <c r="M12" s="23"/>
      <c r="N12" s="23"/>
      <c r="O12" s="23" t="s">
        <v>38</v>
      </c>
      <c r="P12" s="23"/>
      <c r="Q12" s="23"/>
      <c r="R12" s="23"/>
      <c r="S12" s="23"/>
      <c r="T12" s="38">
        <f t="shared" si="4"/>
        <v>4</v>
      </c>
      <c r="U12" s="39"/>
      <c r="V12" s="22"/>
      <c r="W12" s="49"/>
      <c r="X12" s="40">
        <f t="shared" si="1"/>
        <v>0</v>
      </c>
      <c r="Y12" s="41"/>
      <c r="Z12" s="4">
        <v>19</v>
      </c>
      <c r="AA12" s="40">
        <f>IF(Z12&gt;0,Z12,Y12)</f>
        <v>19</v>
      </c>
      <c r="AB12" s="26"/>
      <c r="AC12" s="4"/>
      <c r="AD12" s="4"/>
      <c r="AE12" s="32">
        <f t="shared" si="5"/>
        <v>0</v>
      </c>
      <c r="AF12" s="16">
        <f t="shared" si="2"/>
        <v>19</v>
      </c>
      <c r="AG12" s="27" t="str">
        <f t="shared" si="3"/>
        <v>F</v>
      </c>
      <c r="AH12" s="16">
        <f t="shared" si="6"/>
        <v>19</v>
      </c>
      <c r="AI12" s="16"/>
    </row>
    <row r="13" spans="1:35" ht="12.75">
      <c r="A13" s="30">
        <v>4</v>
      </c>
      <c r="B13" s="26">
        <v>125</v>
      </c>
      <c r="C13" s="21" t="s">
        <v>17</v>
      </c>
      <c r="D13" s="32">
        <v>2016</v>
      </c>
      <c r="E13" s="26"/>
      <c r="F13" s="32"/>
      <c r="G13" s="34" t="s">
        <v>37</v>
      </c>
      <c r="H13" s="37"/>
      <c r="I13" s="23"/>
      <c r="J13" s="23"/>
      <c r="K13" s="23"/>
      <c r="L13" s="23"/>
      <c r="M13" s="23"/>
      <c r="N13" s="23" t="s">
        <v>38</v>
      </c>
      <c r="O13" s="23"/>
      <c r="P13" s="23"/>
      <c r="Q13" s="23"/>
      <c r="R13" s="23"/>
      <c r="S13" s="23"/>
      <c r="T13" s="38">
        <f t="shared" si="4"/>
        <v>1</v>
      </c>
      <c r="U13" s="39"/>
      <c r="V13" s="22"/>
      <c r="W13" s="49"/>
      <c r="X13" s="40">
        <f t="shared" si="1"/>
        <v>0</v>
      </c>
      <c r="Y13" s="41">
        <v>18.5</v>
      </c>
      <c r="Z13" s="4"/>
      <c r="AA13" s="40">
        <f aca="true" t="shared" si="7" ref="AA13:AA76">IF(Z13&gt;0,Z13,Y13)</f>
        <v>18.5</v>
      </c>
      <c r="AB13" s="26"/>
      <c r="AC13" s="4"/>
      <c r="AD13" s="4"/>
      <c r="AE13" s="32">
        <f t="shared" si="5"/>
        <v>0</v>
      </c>
      <c r="AF13" s="16">
        <f t="shared" si="2"/>
        <v>18.5</v>
      </c>
      <c r="AG13" s="27" t="str">
        <f t="shared" si="3"/>
        <v>F</v>
      </c>
      <c r="AH13" s="16">
        <f t="shared" si="6"/>
        <v>18.5</v>
      </c>
      <c r="AI13" s="16"/>
    </row>
    <row r="14" spans="1:35" ht="12.75">
      <c r="A14" s="30">
        <v>5</v>
      </c>
      <c r="B14" s="26">
        <v>126</v>
      </c>
      <c r="C14" s="21" t="s">
        <v>17</v>
      </c>
      <c r="D14" s="32">
        <v>2016</v>
      </c>
      <c r="E14" s="26"/>
      <c r="F14" s="32"/>
      <c r="G14" s="34" t="s">
        <v>37</v>
      </c>
      <c r="H14" s="37"/>
      <c r="I14" s="23" t="s">
        <v>38</v>
      </c>
      <c r="J14" s="23" t="s">
        <v>38</v>
      </c>
      <c r="K14" s="23" t="s">
        <v>38</v>
      </c>
      <c r="L14" s="23" t="s">
        <v>38</v>
      </c>
      <c r="M14" s="23" t="s">
        <v>38</v>
      </c>
      <c r="N14" s="23" t="s">
        <v>38</v>
      </c>
      <c r="O14" s="23"/>
      <c r="P14" s="23" t="s">
        <v>38</v>
      </c>
      <c r="Q14" s="23"/>
      <c r="R14" s="23"/>
      <c r="S14" s="23"/>
      <c r="T14" s="38">
        <f t="shared" si="4"/>
        <v>7</v>
      </c>
      <c r="U14" s="39"/>
      <c r="V14" s="22">
        <v>4</v>
      </c>
      <c r="W14" s="49">
        <v>7</v>
      </c>
      <c r="X14" s="40">
        <f t="shared" si="1"/>
        <v>11</v>
      </c>
      <c r="Y14" s="41">
        <v>21</v>
      </c>
      <c r="Z14" s="4"/>
      <c r="AA14" s="40">
        <f t="shared" si="7"/>
        <v>21</v>
      </c>
      <c r="AB14" s="26"/>
      <c r="AC14" s="4"/>
      <c r="AD14" s="4"/>
      <c r="AE14" s="32">
        <f t="shared" si="5"/>
        <v>0</v>
      </c>
      <c r="AF14" s="16">
        <f t="shared" si="2"/>
        <v>32</v>
      </c>
      <c r="AG14" s="27" t="str">
        <f t="shared" si="3"/>
        <v>F</v>
      </c>
      <c r="AH14" s="16">
        <f t="shared" si="6"/>
        <v>32</v>
      </c>
      <c r="AI14" s="16"/>
    </row>
    <row r="15" spans="1:35" ht="12.75">
      <c r="A15" s="30">
        <v>6</v>
      </c>
      <c r="B15" s="26">
        <v>128</v>
      </c>
      <c r="C15" s="21" t="s">
        <v>17</v>
      </c>
      <c r="D15" s="32">
        <v>2016</v>
      </c>
      <c r="E15" s="26"/>
      <c r="F15" s="32"/>
      <c r="G15" s="34" t="s">
        <v>37</v>
      </c>
      <c r="H15" s="37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38">
        <f t="shared" si="4"/>
        <v>0</v>
      </c>
      <c r="U15" s="39"/>
      <c r="V15" s="22"/>
      <c r="W15" s="49"/>
      <c r="X15" s="40">
        <f t="shared" si="1"/>
        <v>0</v>
      </c>
      <c r="Y15" s="41"/>
      <c r="Z15" s="4"/>
      <c r="AA15" s="40">
        <f t="shared" si="7"/>
        <v>0</v>
      </c>
      <c r="AB15" s="26"/>
      <c r="AC15" s="4"/>
      <c r="AD15" s="4"/>
      <c r="AE15" s="32">
        <f t="shared" si="5"/>
        <v>0</v>
      </c>
      <c r="AF15" s="16">
        <f t="shared" si="2"/>
        <v>0</v>
      </c>
      <c r="AG15" s="27" t="str">
        <f t="shared" si="3"/>
        <v>F</v>
      </c>
      <c r="AH15" s="16">
        <f t="shared" si="6"/>
        <v>0</v>
      </c>
      <c r="AI15" s="16"/>
    </row>
    <row r="16" spans="1:35" ht="12.75">
      <c r="A16" s="30">
        <v>7</v>
      </c>
      <c r="B16" s="26">
        <v>129</v>
      </c>
      <c r="C16" s="21" t="s">
        <v>17</v>
      </c>
      <c r="D16" s="32">
        <v>2016</v>
      </c>
      <c r="E16" s="26"/>
      <c r="F16" s="32"/>
      <c r="G16" s="34" t="s">
        <v>37</v>
      </c>
      <c r="H16" s="37"/>
      <c r="I16" s="23"/>
      <c r="J16" s="23" t="s">
        <v>38</v>
      </c>
      <c r="K16" s="23"/>
      <c r="L16" s="23" t="s">
        <v>38</v>
      </c>
      <c r="M16" s="23" t="s">
        <v>38</v>
      </c>
      <c r="N16" s="23" t="s">
        <v>38</v>
      </c>
      <c r="O16" s="23"/>
      <c r="P16" s="23" t="s">
        <v>38</v>
      </c>
      <c r="Q16" s="23"/>
      <c r="R16" s="23"/>
      <c r="S16" s="23"/>
      <c r="T16" s="38">
        <f t="shared" si="4"/>
        <v>5</v>
      </c>
      <c r="U16" s="39"/>
      <c r="V16" s="22">
        <v>4</v>
      </c>
      <c r="W16" s="49">
        <v>3</v>
      </c>
      <c r="X16" s="40">
        <f t="shared" si="1"/>
        <v>7</v>
      </c>
      <c r="Y16" s="41">
        <v>16</v>
      </c>
      <c r="Z16" s="4"/>
      <c r="AA16" s="40">
        <f t="shared" si="7"/>
        <v>16</v>
      </c>
      <c r="AB16" s="26"/>
      <c r="AC16" s="4"/>
      <c r="AD16" s="4"/>
      <c r="AE16" s="32">
        <f t="shared" si="5"/>
        <v>0</v>
      </c>
      <c r="AF16" s="16">
        <f t="shared" si="2"/>
        <v>23</v>
      </c>
      <c r="AG16" s="27" t="str">
        <f t="shared" si="3"/>
        <v>F</v>
      </c>
      <c r="AH16" s="16">
        <f t="shared" si="6"/>
        <v>23</v>
      </c>
      <c r="AI16" s="16"/>
    </row>
    <row r="17" spans="1:35" ht="12.75">
      <c r="A17" s="30">
        <v>8</v>
      </c>
      <c r="B17" s="26">
        <v>130</v>
      </c>
      <c r="C17" s="21" t="s">
        <v>17</v>
      </c>
      <c r="D17" s="32">
        <v>2016</v>
      </c>
      <c r="E17" s="26"/>
      <c r="F17" s="32"/>
      <c r="G17" s="34" t="s">
        <v>37</v>
      </c>
      <c r="H17" s="37"/>
      <c r="I17" s="23" t="s">
        <v>38</v>
      </c>
      <c r="J17" s="23" t="s">
        <v>38</v>
      </c>
      <c r="K17" s="23"/>
      <c r="L17" s="23" t="s">
        <v>38</v>
      </c>
      <c r="M17" s="23" t="s">
        <v>38</v>
      </c>
      <c r="N17" s="23" t="s">
        <v>38</v>
      </c>
      <c r="O17" s="23"/>
      <c r="P17" s="23" t="s">
        <v>38</v>
      </c>
      <c r="Q17" s="23"/>
      <c r="R17" s="23"/>
      <c r="S17" s="23"/>
      <c r="T17" s="38">
        <f t="shared" si="4"/>
        <v>6</v>
      </c>
      <c r="U17" s="39"/>
      <c r="V17" s="22">
        <v>4</v>
      </c>
      <c r="W17" s="49"/>
      <c r="X17" s="40">
        <f t="shared" si="1"/>
        <v>4</v>
      </c>
      <c r="Y17" s="41">
        <v>23</v>
      </c>
      <c r="Z17" s="4"/>
      <c r="AA17" s="40">
        <f t="shared" si="7"/>
        <v>23</v>
      </c>
      <c r="AB17" s="26"/>
      <c r="AC17" s="4"/>
      <c r="AD17" s="4"/>
      <c r="AE17" s="32">
        <f t="shared" si="5"/>
        <v>0</v>
      </c>
      <c r="AF17" s="16">
        <f t="shared" si="2"/>
        <v>27</v>
      </c>
      <c r="AG17" s="27" t="str">
        <f t="shared" si="3"/>
        <v>F</v>
      </c>
      <c r="AH17" s="16">
        <f t="shared" si="6"/>
        <v>27</v>
      </c>
      <c r="AI17" s="16"/>
    </row>
    <row r="18" spans="1:35" ht="12.75">
      <c r="A18" s="30">
        <v>9</v>
      </c>
      <c r="B18" s="26">
        <v>131</v>
      </c>
      <c r="C18" s="21" t="s">
        <v>17</v>
      </c>
      <c r="D18" s="32">
        <v>2016</v>
      </c>
      <c r="E18" s="26"/>
      <c r="F18" s="32"/>
      <c r="G18" s="34" t="s">
        <v>37</v>
      </c>
      <c r="H18" s="37" t="s">
        <v>38</v>
      </c>
      <c r="I18" s="23" t="s">
        <v>38</v>
      </c>
      <c r="J18" s="23" t="s">
        <v>38</v>
      </c>
      <c r="K18" s="23" t="s">
        <v>38</v>
      </c>
      <c r="L18" s="23" t="s">
        <v>38</v>
      </c>
      <c r="M18" s="23"/>
      <c r="N18" s="23"/>
      <c r="O18" s="23" t="s">
        <v>38</v>
      </c>
      <c r="P18" s="23"/>
      <c r="Q18" s="23"/>
      <c r="R18" s="23"/>
      <c r="S18" s="23"/>
      <c r="T18" s="38">
        <f t="shared" si="4"/>
        <v>6</v>
      </c>
      <c r="U18" s="39"/>
      <c r="V18" s="22"/>
      <c r="W18" s="49"/>
      <c r="X18" s="40">
        <f t="shared" si="1"/>
        <v>0</v>
      </c>
      <c r="Y18" s="41"/>
      <c r="Z18" s="4">
        <v>25</v>
      </c>
      <c r="AA18" s="40">
        <f t="shared" si="7"/>
        <v>25</v>
      </c>
      <c r="AB18" s="26"/>
      <c r="AC18" s="4"/>
      <c r="AD18" s="4"/>
      <c r="AE18" s="32">
        <f t="shared" si="5"/>
        <v>0</v>
      </c>
      <c r="AF18" s="16">
        <f t="shared" si="2"/>
        <v>25</v>
      </c>
      <c r="AG18" s="27" t="str">
        <f t="shared" si="3"/>
        <v>F</v>
      </c>
      <c r="AH18" s="16">
        <f t="shared" si="6"/>
        <v>25</v>
      </c>
      <c r="AI18" s="16"/>
    </row>
    <row r="19" spans="1:35" ht="12.75">
      <c r="A19" s="30">
        <v>10</v>
      </c>
      <c r="B19" s="26">
        <v>132</v>
      </c>
      <c r="C19" s="21" t="s">
        <v>17</v>
      </c>
      <c r="D19" s="32">
        <v>2016</v>
      </c>
      <c r="E19" s="26"/>
      <c r="F19" s="32"/>
      <c r="G19" s="34" t="s">
        <v>37</v>
      </c>
      <c r="H19" s="37"/>
      <c r="I19" s="23"/>
      <c r="J19" s="23" t="s">
        <v>38</v>
      </c>
      <c r="K19" s="23"/>
      <c r="L19" s="23"/>
      <c r="M19" s="23"/>
      <c r="N19" s="23" t="s">
        <v>38</v>
      </c>
      <c r="O19" s="23"/>
      <c r="P19" s="23"/>
      <c r="Q19" s="23"/>
      <c r="R19" s="23"/>
      <c r="S19" s="23"/>
      <c r="T19" s="38">
        <f t="shared" si="4"/>
        <v>2</v>
      </c>
      <c r="U19" s="39"/>
      <c r="V19" s="22"/>
      <c r="W19" s="49"/>
      <c r="X19" s="40">
        <f t="shared" si="1"/>
        <v>0</v>
      </c>
      <c r="Y19" s="41">
        <v>23</v>
      </c>
      <c r="Z19" s="4"/>
      <c r="AA19" s="40">
        <f t="shared" si="7"/>
        <v>23</v>
      </c>
      <c r="AB19" s="26"/>
      <c r="AC19" s="4"/>
      <c r="AD19" s="4"/>
      <c r="AE19" s="32">
        <f t="shared" si="5"/>
        <v>0</v>
      </c>
      <c r="AF19" s="16">
        <f t="shared" si="2"/>
        <v>23</v>
      </c>
      <c r="AG19" s="27" t="str">
        <f t="shared" si="3"/>
        <v>F</v>
      </c>
      <c r="AH19" s="16">
        <f t="shared" si="6"/>
        <v>23</v>
      </c>
      <c r="AI19" s="16"/>
    </row>
    <row r="20" spans="1:35" ht="12.75">
      <c r="A20" s="30">
        <v>11</v>
      </c>
      <c r="B20" s="26">
        <v>133</v>
      </c>
      <c r="C20" s="21" t="s">
        <v>17</v>
      </c>
      <c r="D20" s="32">
        <v>2016</v>
      </c>
      <c r="E20" s="26"/>
      <c r="F20" s="32"/>
      <c r="G20" s="34" t="s">
        <v>37</v>
      </c>
      <c r="H20" s="37"/>
      <c r="I20" s="23" t="s">
        <v>38</v>
      </c>
      <c r="J20" s="23" t="s">
        <v>38</v>
      </c>
      <c r="K20" s="23"/>
      <c r="L20" s="23" t="s">
        <v>38</v>
      </c>
      <c r="M20" s="23"/>
      <c r="N20" s="23" t="s">
        <v>38</v>
      </c>
      <c r="O20" s="23" t="s">
        <v>38</v>
      </c>
      <c r="P20" s="23" t="s">
        <v>38</v>
      </c>
      <c r="Q20" s="23"/>
      <c r="R20" s="23"/>
      <c r="S20" s="23"/>
      <c r="T20" s="38">
        <f t="shared" si="4"/>
        <v>6</v>
      </c>
      <c r="U20" s="39"/>
      <c r="V20" s="22">
        <v>4</v>
      </c>
      <c r="W20" s="49">
        <v>3</v>
      </c>
      <c r="X20" s="40">
        <f t="shared" si="1"/>
        <v>7</v>
      </c>
      <c r="Y20" s="41">
        <v>8</v>
      </c>
      <c r="Z20" s="4">
        <v>22</v>
      </c>
      <c r="AA20" s="40">
        <f t="shared" si="7"/>
        <v>22</v>
      </c>
      <c r="AB20" s="26"/>
      <c r="AC20" s="4"/>
      <c r="AD20" s="4"/>
      <c r="AE20" s="32">
        <f t="shared" si="5"/>
        <v>0</v>
      </c>
      <c r="AF20" s="16">
        <f t="shared" si="2"/>
        <v>29</v>
      </c>
      <c r="AG20" s="27" t="str">
        <f t="shared" si="3"/>
        <v>F</v>
      </c>
      <c r="AH20" s="16">
        <f t="shared" si="6"/>
        <v>29</v>
      </c>
      <c r="AI20" s="16"/>
    </row>
    <row r="21" spans="1:35" ht="12.75">
      <c r="A21" s="30">
        <v>12</v>
      </c>
      <c r="B21" s="26">
        <v>134</v>
      </c>
      <c r="C21" s="21" t="s">
        <v>17</v>
      </c>
      <c r="D21" s="32">
        <v>2016</v>
      </c>
      <c r="E21" s="26"/>
      <c r="F21" s="32"/>
      <c r="G21" s="34" t="s">
        <v>37</v>
      </c>
      <c r="H21" s="37"/>
      <c r="I21" s="23" t="s">
        <v>38</v>
      </c>
      <c r="J21" s="23" t="s">
        <v>38</v>
      </c>
      <c r="K21" s="23"/>
      <c r="L21" s="23" t="s">
        <v>38</v>
      </c>
      <c r="M21" s="23"/>
      <c r="N21" s="23" t="s">
        <v>38</v>
      </c>
      <c r="O21" s="23" t="s">
        <v>38</v>
      </c>
      <c r="P21" s="23" t="s">
        <v>38</v>
      </c>
      <c r="Q21" s="23"/>
      <c r="R21" s="23"/>
      <c r="S21" s="23"/>
      <c r="T21" s="38">
        <f t="shared" si="4"/>
        <v>6</v>
      </c>
      <c r="U21" s="39"/>
      <c r="V21" s="22">
        <v>4</v>
      </c>
      <c r="W21" s="49">
        <v>3</v>
      </c>
      <c r="X21" s="40">
        <f t="shared" si="1"/>
        <v>7</v>
      </c>
      <c r="Y21" s="41">
        <v>13</v>
      </c>
      <c r="Z21" s="4">
        <v>22</v>
      </c>
      <c r="AA21" s="40">
        <f t="shared" si="7"/>
        <v>22</v>
      </c>
      <c r="AB21" s="26"/>
      <c r="AC21" s="4"/>
      <c r="AD21" s="4"/>
      <c r="AE21" s="32">
        <f t="shared" si="5"/>
        <v>0</v>
      </c>
      <c r="AF21" s="16">
        <f t="shared" si="2"/>
        <v>29</v>
      </c>
      <c r="AG21" s="27" t="str">
        <f t="shared" si="3"/>
        <v>F</v>
      </c>
      <c r="AH21" s="16">
        <f t="shared" si="6"/>
        <v>29</v>
      </c>
      <c r="AI21" s="16"/>
    </row>
    <row r="22" spans="1:35" ht="12.75">
      <c r="A22" s="30">
        <v>13</v>
      </c>
      <c r="B22" s="26">
        <v>137</v>
      </c>
      <c r="C22" s="21" t="s">
        <v>17</v>
      </c>
      <c r="D22" s="32">
        <v>2016</v>
      </c>
      <c r="E22" s="26"/>
      <c r="F22" s="32"/>
      <c r="G22" s="34" t="s">
        <v>37</v>
      </c>
      <c r="H22" s="37"/>
      <c r="I22" s="23" t="s">
        <v>38</v>
      </c>
      <c r="J22" s="23" t="s">
        <v>38</v>
      </c>
      <c r="K22" s="23" t="s">
        <v>38</v>
      </c>
      <c r="L22" s="23" t="s">
        <v>38</v>
      </c>
      <c r="M22" s="23"/>
      <c r="N22" s="23" t="s">
        <v>38</v>
      </c>
      <c r="O22" s="23" t="s">
        <v>38</v>
      </c>
      <c r="P22" s="23" t="s">
        <v>38</v>
      </c>
      <c r="Q22" s="23"/>
      <c r="R22" s="23"/>
      <c r="S22" s="23"/>
      <c r="T22" s="38">
        <f t="shared" si="4"/>
        <v>7</v>
      </c>
      <c r="U22" s="39"/>
      <c r="V22" s="22">
        <v>5</v>
      </c>
      <c r="W22" s="49">
        <v>5</v>
      </c>
      <c r="X22" s="40">
        <f t="shared" si="1"/>
        <v>10</v>
      </c>
      <c r="Y22" s="41">
        <v>16.5</v>
      </c>
      <c r="Z22" s="4">
        <v>21</v>
      </c>
      <c r="AA22" s="40">
        <f t="shared" si="7"/>
        <v>21</v>
      </c>
      <c r="AB22" s="26"/>
      <c r="AC22" s="4"/>
      <c r="AD22" s="4"/>
      <c r="AE22" s="32">
        <f t="shared" si="5"/>
        <v>0</v>
      </c>
      <c r="AF22" s="16">
        <f t="shared" si="2"/>
        <v>31</v>
      </c>
      <c r="AG22" s="27" t="str">
        <f t="shared" si="3"/>
        <v>F</v>
      </c>
      <c r="AH22" s="16">
        <f t="shared" si="6"/>
        <v>31</v>
      </c>
      <c r="AI22" s="16"/>
    </row>
    <row r="23" spans="1:35" ht="12.75">
      <c r="A23" s="30">
        <v>14</v>
      </c>
      <c r="B23" s="26">
        <v>141</v>
      </c>
      <c r="C23" s="21" t="s">
        <v>17</v>
      </c>
      <c r="D23" s="32">
        <v>2016</v>
      </c>
      <c r="E23" s="26"/>
      <c r="F23" s="32"/>
      <c r="G23" s="34" t="s">
        <v>37</v>
      </c>
      <c r="H23" s="37"/>
      <c r="I23" s="23"/>
      <c r="J23" s="23"/>
      <c r="K23" s="23"/>
      <c r="L23" s="23" t="s">
        <v>38</v>
      </c>
      <c r="M23" s="23" t="s">
        <v>38</v>
      </c>
      <c r="N23" s="23" t="s">
        <v>38</v>
      </c>
      <c r="O23" s="23" t="s">
        <v>38</v>
      </c>
      <c r="P23" s="23" t="s">
        <v>38</v>
      </c>
      <c r="Q23" s="23"/>
      <c r="R23" s="23"/>
      <c r="S23" s="23"/>
      <c r="T23" s="38">
        <f t="shared" si="4"/>
        <v>5</v>
      </c>
      <c r="U23" s="39">
        <v>1</v>
      </c>
      <c r="V23" s="22">
        <v>3</v>
      </c>
      <c r="W23" s="49">
        <v>7</v>
      </c>
      <c r="X23" s="40">
        <f t="shared" si="1"/>
        <v>11</v>
      </c>
      <c r="Y23" s="41">
        <v>8</v>
      </c>
      <c r="Z23" s="4">
        <v>19</v>
      </c>
      <c r="AA23" s="40">
        <f t="shared" si="7"/>
        <v>19</v>
      </c>
      <c r="AB23" s="26"/>
      <c r="AC23" s="4"/>
      <c r="AD23" s="4"/>
      <c r="AE23" s="32">
        <f t="shared" si="5"/>
        <v>0</v>
      </c>
      <c r="AF23" s="16">
        <f t="shared" si="2"/>
        <v>30</v>
      </c>
      <c r="AG23" s="27" t="str">
        <f t="shared" si="3"/>
        <v>F</v>
      </c>
      <c r="AH23" s="16">
        <f t="shared" si="6"/>
        <v>30</v>
      </c>
      <c r="AI23" s="16"/>
    </row>
    <row r="24" spans="1:35" ht="12.75">
      <c r="A24" s="30">
        <v>15</v>
      </c>
      <c r="B24" s="26">
        <v>142</v>
      </c>
      <c r="C24" s="21" t="s">
        <v>17</v>
      </c>
      <c r="D24" s="32">
        <v>2016</v>
      </c>
      <c r="E24" s="26"/>
      <c r="F24" s="32"/>
      <c r="G24" s="34" t="s">
        <v>37</v>
      </c>
      <c r="H24" s="37"/>
      <c r="I24" s="23"/>
      <c r="J24" s="23"/>
      <c r="K24" s="23"/>
      <c r="L24" s="23"/>
      <c r="M24" s="23"/>
      <c r="N24" s="23" t="s">
        <v>38</v>
      </c>
      <c r="O24" s="23" t="s">
        <v>38</v>
      </c>
      <c r="P24" s="23"/>
      <c r="Q24" s="23"/>
      <c r="R24" s="23"/>
      <c r="S24" s="23"/>
      <c r="T24" s="38">
        <f t="shared" si="4"/>
        <v>2</v>
      </c>
      <c r="U24" s="39"/>
      <c r="V24" s="22">
        <v>4</v>
      </c>
      <c r="W24" s="49"/>
      <c r="X24" s="40">
        <f t="shared" si="1"/>
        <v>4</v>
      </c>
      <c r="Y24" s="41">
        <v>12</v>
      </c>
      <c r="Z24" s="4">
        <v>21</v>
      </c>
      <c r="AA24" s="40">
        <f t="shared" si="7"/>
        <v>21</v>
      </c>
      <c r="AB24" s="26"/>
      <c r="AC24" s="4"/>
      <c r="AD24" s="4"/>
      <c r="AE24" s="32">
        <f t="shared" si="5"/>
        <v>0</v>
      </c>
      <c r="AF24" s="16">
        <f t="shared" si="2"/>
        <v>25</v>
      </c>
      <c r="AG24" s="27" t="str">
        <f t="shared" si="3"/>
        <v>F</v>
      </c>
      <c r="AH24" s="16">
        <f t="shared" si="6"/>
        <v>25</v>
      </c>
      <c r="AI24" s="16"/>
    </row>
    <row r="25" spans="1:35" ht="12.75">
      <c r="A25" s="30">
        <v>16</v>
      </c>
      <c r="B25" s="26">
        <v>145</v>
      </c>
      <c r="C25" s="21" t="s">
        <v>17</v>
      </c>
      <c r="D25" s="32">
        <v>2016</v>
      </c>
      <c r="E25" s="26"/>
      <c r="F25" s="32"/>
      <c r="G25" s="34" t="s">
        <v>37</v>
      </c>
      <c r="H25" s="37"/>
      <c r="I25" s="23" t="s">
        <v>38</v>
      </c>
      <c r="J25" s="23" t="s">
        <v>38</v>
      </c>
      <c r="K25" s="23" t="s">
        <v>38</v>
      </c>
      <c r="L25" s="23" t="s">
        <v>38</v>
      </c>
      <c r="M25" s="23" t="s">
        <v>38</v>
      </c>
      <c r="N25" s="23" t="s">
        <v>38</v>
      </c>
      <c r="O25" s="23"/>
      <c r="P25" s="23"/>
      <c r="Q25" s="23"/>
      <c r="R25" s="23"/>
      <c r="S25" s="23"/>
      <c r="T25" s="38">
        <f t="shared" si="4"/>
        <v>6</v>
      </c>
      <c r="U25" s="39"/>
      <c r="V25" s="22">
        <v>4</v>
      </c>
      <c r="W25" s="49">
        <v>3</v>
      </c>
      <c r="X25" s="40">
        <f t="shared" si="1"/>
        <v>7</v>
      </c>
      <c r="Y25" s="41">
        <v>22</v>
      </c>
      <c r="Z25" s="4"/>
      <c r="AA25" s="40">
        <f t="shared" si="7"/>
        <v>22</v>
      </c>
      <c r="AB25" s="26"/>
      <c r="AC25" s="4"/>
      <c r="AD25" s="4"/>
      <c r="AE25" s="32">
        <f t="shared" si="5"/>
        <v>0</v>
      </c>
      <c r="AF25" s="16">
        <f t="shared" si="2"/>
        <v>29</v>
      </c>
      <c r="AG25" s="27" t="str">
        <f t="shared" si="3"/>
        <v>F</v>
      </c>
      <c r="AH25" s="16">
        <f t="shared" si="6"/>
        <v>29</v>
      </c>
      <c r="AI25" s="16"/>
    </row>
    <row r="26" spans="1:35" ht="12.75">
      <c r="A26" s="30">
        <v>17</v>
      </c>
      <c r="B26" s="26">
        <v>146</v>
      </c>
      <c r="C26" s="21" t="s">
        <v>17</v>
      </c>
      <c r="D26" s="32">
        <v>2016</v>
      </c>
      <c r="E26" s="26"/>
      <c r="F26" s="32"/>
      <c r="G26" s="34" t="s">
        <v>37</v>
      </c>
      <c r="H26" s="37"/>
      <c r="I26" s="23"/>
      <c r="J26" s="23"/>
      <c r="K26" s="23"/>
      <c r="L26" s="23"/>
      <c r="M26" s="23"/>
      <c r="N26" s="23"/>
      <c r="O26" s="23" t="s">
        <v>38</v>
      </c>
      <c r="P26" s="23"/>
      <c r="Q26" s="23"/>
      <c r="R26" s="23"/>
      <c r="S26" s="23"/>
      <c r="T26" s="38">
        <f t="shared" si="4"/>
        <v>1</v>
      </c>
      <c r="U26" s="39"/>
      <c r="V26" s="22"/>
      <c r="W26" s="49"/>
      <c r="X26" s="40">
        <f t="shared" si="1"/>
        <v>0</v>
      </c>
      <c r="Y26" s="41"/>
      <c r="Z26" s="4">
        <v>25</v>
      </c>
      <c r="AA26" s="40">
        <f t="shared" si="7"/>
        <v>25</v>
      </c>
      <c r="AB26" s="26"/>
      <c r="AC26" s="4"/>
      <c r="AD26" s="4"/>
      <c r="AE26" s="32">
        <f t="shared" si="5"/>
        <v>0</v>
      </c>
      <c r="AF26" s="16">
        <f t="shared" si="2"/>
        <v>25</v>
      </c>
      <c r="AG26" s="27" t="str">
        <f t="shared" si="3"/>
        <v>F</v>
      </c>
      <c r="AH26" s="16">
        <f t="shared" si="6"/>
        <v>25</v>
      </c>
      <c r="AI26" s="16"/>
    </row>
    <row r="27" spans="1:35" ht="12.75">
      <c r="A27" s="30">
        <v>18</v>
      </c>
      <c r="B27" s="26">
        <v>148</v>
      </c>
      <c r="C27" s="21" t="s">
        <v>17</v>
      </c>
      <c r="D27" s="32">
        <v>2016</v>
      </c>
      <c r="E27" s="26"/>
      <c r="F27" s="32"/>
      <c r="G27" s="34" t="s">
        <v>37</v>
      </c>
      <c r="H27" s="37" t="s">
        <v>38</v>
      </c>
      <c r="I27" s="23" t="s">
        <v>38</v>
      </c>
      <c r="J27" s="23" t="s">
        <v>38</v>
      </c>
      <c r="K27" s="23" t="s">
        <v>38</v>
      </c>
      <c r="L27" s="23"/>
      <c r="M27" s="23"/>
      <c r="N27" s="23" t="s">
        <v>38</v>
      </c>
      <c r="O27" s="23" t="s">
        <v>38</v>
      </c>
      <c r="P27" s="23" t="s">
        <v>38</v>
      </c>
      <c r="Q27" s="23"/>
      <c r="R27" s="23"/>
      <c r="S27" s="23"/>
      <c r="T27" s="38">
        <f t="shared" si="4"/>
        <v>7</v>
      </c>
      <c r="U27" s="39">
        <v>1</v>
      </c>
      <c r="V27" s="22">
        <v>4</v>
      </c>
      <c r="W27" s="49">
        <v>8</v>
      </c>
      <c r="X27" s="40">
        <f t="shared" si="1"/>
        <v>13</v>
      </c>
      <c r="Y27" s="41">
        <v>4.5</v>
      </c>
      <c r="Z27" s="4">
        <v>26</v>
      </c>
      <c r="AA27" s="40">
        <f t="shared" si="7"/>
        <v>26</v>
      </c>
      <c r="AB27" s="26"/>
      <c r="AC27" s="4"/>
      <c r="AD27" s="4"/>
      <c r="AE27" s="32">
        <f t="shared" si="5"/>
        <v>0</v>
      </c>
      <c r="AF27" s="16">
        <f t="shared" si="2"/>
        <v>39</v>
      </c>
      <c r="AG27" s="27" t="str">
        <f t="shared" si="3"/>
        <v>F</v>
      </c>
      <c r="AH27" s="16">
        <f t="shared" si="6"/>
        <v>39</v>
      </c>
      <c r="AI27" s="16"/>
    </row>
    <row r="28" spans="1:35" ht="12.75">
      <c r="A28" s="30">
        <v>19</v>
      </c>
      <c r="B28" s="26">
        <v>149</v>
      </c>
      <c r="C28" s="21" t="s">
        <v>17</v>
      </c>
      <c r="D28" s="32">
        <v>2016</v>
      </c>
      <c r="E28" s="26"/>
      <c r="F28" s="32"/>
      <c r="G28" s="34" t="s">
        <v>37</v>
      </c>
      <c r="H28" s="37"/>
      <c r="I28" s="23" t="s">
        <v>38</v>
      </c>
      <c r="J28" s="23" t="s">
        <v>38</v>
      </c>
      <c r="K28" s="23" t="s">
        <v>38</v>
      </c>
      <c r="L28" s="23" t="s">
        <v>38</v>
      </c>
      <c r="M28" s="23" t="s">
        <v>38</v>
      </c>
      <c r="N28" s="23" t="s">
        <v>38</v>
      </c>
      <c r="O28" s="23"/>
      <c r="P28" s="23" t="s">
        <v>38</v>
      </c>
      <c r="Q28" s="23"/>
      <c r="R28" s="23"/>
      <c r="S28" s="23"/>
      <c r="T28" s="38">
        <f t="shared" si="4"/>
        <v>7</v>
      </c>
      <c r="U28" s="39"/>
      <c r="V28" s="22">
        <v>4</v>
      </c>
      <c r="W28" s="49">
        <v>5</v>
      </c>
      <c r="X28" s="40">
        <f t="shared" si="1"/>
        <v>9</v>
      </c>
      <c r="Y28" s="41">
        <v>26</v>
      </c>
      <c r="Z28" s="4"/>
      <c r="AA28" s="40">
        <f t="shared" si="7"/>
        <v>26</v>
      </c>
      <c r="AB28" s="26"/>
      <c r="AC28" s="4"/>
      <c r="AD28" s="4"/>
      <c r="AE28" s="32">
        <f t="shared" si="5"/>
        <v>0</v>
      </c>
      <c r="AF28" s="16">
        <f t="shared" si="2"/>
        <v>35</v>
      </c>
      <c r="AG28" s="27" t="str">
        <f t="shared" si="3"/>
        <v>F</v>
      </c>
      <c r="AH28" s="16">
        <f t="shared" si="6"/>
        <v>35</v>
      </c>
      <c r="AI28" s="16"/>
    </row>
    <row r="29" spans="1:35" ht="12.75">
      <c r="A29" s="30">
        <v>20</v>
      </c>
      <c r="B29" s="26">
        <v>150</v>
      </c>
      <c r="C29" s="21" t="s">
        <v>17</v>
      </c>
      <c r="D29" s="32">
        <v>2016</v>
      </c>
      <c r="E29" s="26"/>
      <c r="F29" s="32"/>
      <c r="G29" s="34" t="s">
        <v>37</v>
      </c>
      <c r="H29" s="37"/>
      <c r="I29" s="23" t="s">
        <v>38</v>
      </c>
      <c r="J29" s="23" t="s">
        <v>38</v>
      </c>
      <c r="K29" s="23" t="s">
        <v>38</v>
      </c>
      <c r="L29" s="23" t="s">
        <v>38</v>
      </c>
      <c r="M29" s="23" t="s">
        <v>38</v>
      </c>
      <c r="N29" s="23" t="s">
        <v>38</v>
      </c>
      <c r="O29" s="23"/>
      <c r="P29" s="23" t="s">
        <v>38</v>
      </c>
      <c r="Q29" s="23"/>
      <c r="R29" s="23"/>
      <c r="S29" s="23"/>
      <c r="T29" s="38">
        <f t="shared" si="4"/>
        <v>7</v>
      </c>
      <c r="U29" s="39"/>
      <c r="V29" s="22">
        <v>4</v>
      </c>
      <c r="W29" s="49">
        <v>3</v>
      </c>
      <c r="X29" s="40">
        <f t="shared" si="1"/>
        <v>7</v>
      </c>
      <c r="Y29" s="41">
        <v>26.5</v>
      </c>
      <c r="Z29" s="4"/>
      <c r="AA29" s="40">
        <f t="shared" si="7"/>
        <v>26.5</v>
      </c>
      <c r="AB29" s="26"/>
      <c r="AC29" s="4"/>
      <c r="AD29" s="4"/>
      <c r="AE29" s="32">
        <f t="shared" si="5"/>
        <v>0</v>
      </c>
      <c r="AF29" s="16">
        <f t="shared" si="2"/>
        <v>33.5</v>
      </c>
      <c r="AG29" s="27" t="str">
        <f t="shared" si="3"/>
        <v>F</v>
      </c>
      <c r="AH29" s="16">
        <f t="shared" si="6"/>
        <v>33.5</v>
      </c>
      <c r="AI29" s="16"/>
    </row>
    <row r="30" spans="1:35" ht="12.75">
      <c r="A30" s="30">
        <v>21</v>
      </c>
      <c r="B30" s="26">
        <v>151</v>
      </c>
      <c r="C30" s="21" t="s">
        <v>17</v>
      </c>
      <c r="D30" s="32">
        <v>2016</v>
      </c>
      <c r="E30" s="26"/>
      <c r="F30" s="32"/>
      <c r="G30" s="34" t="s">
        <v>37</v>
      </c>
      <c r="H30" s="37"/>
      <c r="I30" s="23"/>
      <c r="J30" s="23" t="s">
        <v>38</v>
      </c>
      <c r="K30" s="23" t="s">
        <v>38</v>
      </c>
      <c r="L30" s="23" t="s">
        <v>38</v>
      </c>
      <c r="M30" s="23"/>
      <c r="N30" s="23"/>
      <c r="O30" s="23" t="s">
        <v>38</v>
      </c>
      <c r="P30" s="23" t="s">
        <v>38</v>
      </c>
      <c r="Q30" s="23"/>
      <c r="R30" s="23"/>
      <c r="S30" s="23"/>
      <c r="T30" s="38">
        <f t="shared" si="4"/>
        <v>5</v>
      </c>
      <c r="U30" s="39"/>
      <c r="V30" s="22">
        <v>5</v>
      </c>
      <c r="W30" s="49"/>
      <c r="X30" s="40">
        <f t="shared" si="1"/>
        <v>5</v>
      </c>
      <c r="Y30" s="41"/>
      <c r="Z30" s="4">
        <v>20</v>
      </c>
      <c r="AA30" s="40">
        <f t="shared" si="7"/>
        <v>20</v>
      </c>
      <c r="AB30" s="26"/>
      <c r="AC30" s="4"/>
      <c r="AD30" s="4"/>
      <c r="AE30" s="32">
        <f t="shared" si="5"/>
        <v>0</v>
      </c>
      <c r="AF30" s="16">
        <f t="shared" si="2"/>
        <v>25</v>
      </c>
      <c r="AG30" s="27" t="str">
        <f t="shared" si="3"/>
        <v>F</v>
      </c>
      <c r="AH30" s="16">
        <f t="shared" si="6"/>
        <v>25</v>
      </c>
      <c r="AI30" s="16"/>
    </row>
    <row r="31" spans="1:35" ht="12.75">
      <c r="A31" s="30">
        <v>22</v>
      </c>
      <c r="B31" s="26">
        <v>152</v>
      </c>
      <c r="C31" s="21" t="s">
        <v>17</v>
      </c>
      <c r="D31" s="32">
        <v>2016</v>
      </c>
      <c r="E31" s="26"/>
      <c r="F31" s="32"/>
      <c r="G31" s="34" t="s">
        <v>37</v>
      </c>
      <c r="H31" s="37"/>
      <c r="I31" s="23" t="s">
        <v>38</v>
      </c>
      <c r="J31" s="23" t="s">
        <v>38</v>
      </c>
      <c r="K31" s="23"/>
      <c r="L31" s="23" t="s">
        <v>38</v>
      </c>
      <c r="M31" s="23"/>
      <c r="N31" s="23" t="s">
        <v>38</v>
      </c>
      <c r="O31" s="23" t="s">
        <v>38</v>
      </c>
      <c r="P31" s="23" t="s">
        <v>38</v>
      </c>
      <c r="Q31" s="23"/>
      <c r="R31" s="23"/>
      <c r="S31" s="23"/>
      <c r="T31" s="38">
        <f t="shared" si="4"/>
        <v>6</v>
      </c>
      <c r="U31" s="39"/>
      <c r="V31" s="22"/>
      <c r="W31" s="49"/>
      <c r="X31" s="40">
        <f t="shared" si="1"/>
        <v>0</v>
      </c>
      <c r="Y31" s="41">
        <v>16</v>
      </c>
      <c r="Z31" s="4">
        <v>26</v>
      </c>
      <c r="AA31" s="40">
        <f t="shared" si="7"/>
        <v>26</v>
      </c>
      <c r="AB31" s="26"/>
      <c r="AC31" s="4"/>
      <c r="AD31" s="4"/>
      <c r="AE31" s="32">
        <f t="shared" si="5"/>
        <v>0</v>
      </c>
      <c r="AF31" s="16">
        <f t="shared" si="2"/>
        <v>26</v>
      </c>
      <c r="AG31" s="27" t="str">
        <f t="shared" si="3"/>
        <v>F</v>
      </c>
      <c r="AH31" s="16">
        <f t="shared" si="6"/>
        <v>26</v>
      </c>
      <c r="AI31" s="16"/>
    </row>
    <row r="32" spans="1:35" ht="12.75">
      <c r="A32" s="30">
        <v>23</v>
      </c>
      <c r="B32" s="26">
        <v>153</v>
      </c>
      <c r="C32" s="21" t="s">
        <v>17</v>
      </c>
      <c r="D32" s="32">
        <v>2016</v>
      </c>
      <c r="E32" s="26"/>
      <c r="F32" s="32"/>
      <c r="G32" s="34" t="s">
        <v>37</v>
      </c>
      <c r="H32" s="37"/>
      <c r="I32" s="23"/>
      <c r="J32" s="23"/>
      <c r="K32" s="23"/>
      <c r="L32" s="23" t="s">
        <v>38</v>
      </c>
      <c r="M32" s="23"/>
      <c r="N32" s="23" t="s">
        <v>38</v>
      </c>
      <c r="O32" s="23"/>
      <c r="P32" s="23"/>
      <c r="Q32" s="23"/>
      <c r="R32" s="23"/>
      <c r="S32" s="23"/>
      <c r="T32" s="38">
        <f t="shared" si="4"/>
        <v>2</v>
      </c>
      <c r="U32" s="39"/>
      <c r="V32" s="22"/>
      <c r="W32" s="49"/>
      <c r="X32" s="40">
        <f t="shared" si="1"/>
        <v>0</v>
      </c>
      <c r="Y32" s="41">
        <v>14</v>
      </c>
      <c r="Z32" s="4"/>
      <c r="AA32" s="40">
        <f t="shared" si="7"/>
        <v>14</v>
      </c>
      <c r="AB32" s="26"/>
      <c r="AC32" s="4"/>
      <c r="AD32" s="4"/>
      <c r="AE32" s="32">
        <f t="shared" si="5"/>
        <v>0</v>
      </c>
      <c r="AF32" s="16">
        <f t="shared" si="2"/>
        <v>14</v>
      </c>
      <c r="AG32" s="27" t="str">
        <f t="shared" si="3"/>
        <v>F</v>
      </c>
      <c r="AH32" s="16">
        <f t="shared" si="6"/>
        <v>14</v>
      </c>
      <c r="AI32" s="16"/>
    </row>
    <row r="33" spans="1:35" ht="12.75">
      <c r="A33" s="30">
        <v>24</v>
      </c>
      <c r="B33" s="26">
        <v>154</v>
      </c>
      <c r="C33" s="21" t="s">
        <v>17</v>
      </c>
      <c r="D33" s="32">
        <v>2016</v>
      </c>
      <c r="E33" s="26"/>
      <c r="F33" s="32"/>
      <c r="G33" s="34" t="s">
        <v>37</v>
      </c>
      <c r="H33" s="37"/>
      <c r="I33" s="23" t="s">
        <v>38</v>
      </c>
      <c r="J33" s="23" t="s">
        <v>38</v>
      </c>
      <c r="K33" s="23" t="s">
        <v>38</v>
      </c>
      <c r="L33" s="23" t="s">
        <v>38</v>
      </c>
      <c r="M33" s="23" t="s">
        <v>38</v>
      </c>
      <c r="N33" s="23" t="s">
        <v>38</v>
      </c>
      <c r="O33" s="23"/>
      <c r="P33" s="23" t="s">
        <v>38</v>
      </c>
      <c r="Q33" s="23"/>
      <c r="R33" s="23"/>
      <c r="S33" s="23"/>
      <c r="T33" s="38">
        <f t="shared" si="4"/>
        <v>7</v>
      </c>
      <c r="U33" s="39"/>
      <c r="V33" s="22">
        <v>5</v>
      </c>
      <c r="W33" s="49">
        <v>7</v>
      </c>
      <c r="X33" s="40">
        <f t="shared" si="1"/>
        <v>12</v>
      </c>
      <c r="Y33" s="41">
        <v>19.5</v>
      </c>
      <c r="Z33" s="4"/>
      <c r="AA33" s="40">
        <f t="shared" si="7"/>
        <v>19.5</v>
      </c>
      <c r="AB33" s="26"/>
      <c r="AC33" s="4"/>
      <c r="AD33" s="4"/>
      <c r="AE33" s="32">
        <f t="shared" si="5"/>
        <v>0</v>
      </c>
      <c r="AF33" s="16">
        <f t="shared" si="2"/>
        <v>31.5</v>
      </c>
      <c r="AG33" s="27" t="str">
        <f t="shared" si="3"/>
        <v>F</v>
      </c>
      <c r="AH33" s="16">
        <f t="shared" si="6"/>
        <v>31.5</v>
      </c>
      <c r="AI33" s="16"/>
    </row>
    <row r="34" spans="1:35" ht="12.75">
      <c r="A34" s="30">
        <v>25</v>
      </c>
      <c r="B34" s="26">
        <v>156</v>
      </c>
      <c r="C34" s="21" t="s">
        <v>17</v>
      </c>
      <c r="D34" s="32">
        <v>2016</v>
      </c>
      <c r="E34" s="26"/>
      <c r="F34" s="32"/>
      <c r="G34" s="34" t="s">
        <v>37</v>
      </c>
      <c r="H34" s="37"/>
      <c r="I34" s="23"/>
      <c r="J34" s="23"/>
      <c r="K34" s="23"/>
      <c r="L34" s="23"/>
      <c r="M34" s="23"/>
      <c r="N34" s="23" t="s">
        <v>38</v>
      </c>
      <c r="O34" s="23" t="s">
        <v>38</v>
      </c>
      <c r="P34" s="23"/>
      <c r="Q34" s="23"/>
      <c r="R34" s="23"/>
      <c r="S34" s="23"/>
      <c r="T34" s="38">
        <f t="shared" si="4"/>
        <v>2</v>
      </c>
      <c r="U34" s="39"/>
      <c r="V34" s="22">
        <v>4</v>
      </c>
      <c r="W34" s="49"/>
      <c r="X34" s="40">
        <f t="shared" si="1"/>
        <v>4</v>
      </c>
      <c r="Y34" s="41">
        <v>12</v>
      </c>
      <c r="Z34" s="4">
        <v>20</v>
      </c>
      <c r="AA34" s="40">
        <f t="shared" si="7"/>
        <v>20</v>
      </c>
      <c r="AB34" s="26"/>
      <c r="AC34" s="4"/>
      <c r="AD34" s="4"/>
      <c r="AE34" s="32">
        <f t="shared" si="5"/>
        <v>0</v>
      </c>
      <c r="AF34" s="16">
        <f t="shared" si="2"/>
        <v>24</v>
      </c>
      <c r="AG34" s="27" t="str">
        <f t="shared" si="3"/>
        <v>F</v>
      </c>
      <c r="AH34" s="16">
        <f t="shared" si="6"/>
        <v>24</v>
      </c>
      <c r="AI34" s="16"/>
    </row>
    <row r="35" spans="1:35" ht="12.75">
      <c r="A35" s="30">
        <v>26</v>
      </c>
      <c r="B35" s="26">
        <v>157</v>
      </c>
      <c r="C35" s="21" t="s">
        <v>17</v>
      </c>
      <c r="D35" s="32">
        <v>2016</v>
      </c>
      <c r="E35" s="26"/>
      <c r="F35" s="32"/>
      <c r="G35" s="34" t="s">
        <v>37</v>
      </c>
      <c r="H35" s="37"/>
      <c r="I35" s="23"/>
      <c r="J35" s="23"/>
      <c r="K35" s="23"/>
      <c r="L35" s="23"/>
      <c r="M35" s="23"/>
      <c r="N35" s="23" t="s">
        <v>38</v>
      </c>
      <c r="O35" s="23" t="s">
        <v>38</v>
      </c>
      <c r="P35" s="23"/>
      <c r="Q35" s="23"/>
      <c r="R35" s="23"/>
      <c r="S35" s="23"/>
      <c r="T35" s="38">
        <f t="shared" si="4"/>
        <v>2</v>
      </c>
      <c r="U35" s="39"/>
      <c r="V35" s="22"/>
      <c r="W35" s="49"/>
      <c r="X35" s="40">
        <f t="shared" si="1"/>
        <v>0</v>
      </c>
      <c r="Y35" s="41">
        <v>8.5</v>
      </c>
      <c r="Z35" s="4">
        <v>12</v>
      </c>
      <c r="AA35" s="40">
        <f t="shared" si="7"/>
        <v>12</v>
      </c>
      <c r="AB35" s="26"/>
      <c r="AC35" s="4"/>
      <c r="AD35" s="4"/>
      <c r="AE35" s="32">
        <f t="shared" si="5"/>
        <v>0</v>
      </c>
      <c r="AF35" s="16">
        <f t="shared" si="2"/>
        <v>12</v>
      </c>
      <c r="AG35" s="27" t="str">
        <f t="shared" si="3"/>
        <v>F</v>
      </c>
      <c r="AH35" s="16">
        <f t="shared" si="6"/>
        <v>12</v>
      </c>
      <c r="AI35" s="16"/>
    </row>
    <row r="36" spans="1:35" ht="12.75">
      <c r="A36" s="30">
        <v>27</v>
      </c>
      <c r="B36" s="26">
        <v>161</v>
      </c>
      <c r="C36" s="21" t="s">
        <v>17</v>
      </c>
      <c r="D36" s="32">
        <v>2016</v>
      </c>
      <c r="E36" s="26"/>
      <c r="F36" s="32"/>
      <c r="G36" s="34" t="s">
        <v>37</v>
      </c>
      <c r="H36" s="37"/>
      <c r="I36" s="23" t="s">
        <v>38</v>
      </c>
      <c r="J36" s="23" t="s">
        <v>38</v>
      </c>
      <c r="K36" s="23"/>
      <c r="L36" s="23" t="s">
        <v>38</v>
      </c>
      <c r="M36" s="23" t="s">
        <v>38</v>
      </c>
      <c r="N36" s="23" t="s">
        <v>38</v>
      </c>
      <c r="O36" s="23"/>
      <c r="P36" s="23"/>
      <c r="Q36" s="23"/>
      <c r="R36" s="23"/>
      <c r="S36" s="23"/>
      <c r="T36" s="38">
        <f t="shared" si="4"/>
        <v>5</v>
      </c>
      <c r="U36" s="39">
        <v>2</v>
      </c>
      <c r="V36" s="22">
        <v>4</v>
      </c>
      <c r="W36" s="49"/>
      <c r="X36" s="40">
        <f t="shared" si="1"/>
        <v>6</v>
      </c>
      <c r="Y36" s="41">
        <v>23</v>
      </c>
      <c r="Z36" s="4"/>
      <c r="AA36" s="40">
        <f t="shared" si="7"/>
        <v>23</v>
      </c>
      <c r="AB36" s="26"/>
      <c r="AC36" s="4"/>
      <c r="AD36" s="4"/>
      <c r="AE36" s="32">
        <f t="shared" si="5"/>
        <v>0</v>
      </c>
      <c r="AF36" s="16">
        <f t="shared" si="2"/>
        <v>29</v>
      </c>
      <c r="AG36" s="27" t="str">
        <f t="shared" si="3"/>
        <v>F</v>
      </c>
      <c r="AH36" s="16">
        <f t="shared" si="6"/>
        <v>29</v>
      </c>
      <c r="AI36" s="16"/>
    </row>
    <row r="37" spans="1:35" ht="12.75">
      <c r="A37" s="30">
        <v>28</v>
      </c>
      <c r="B37" s="26">
        <v>123</v>
      </c>
      <c r="C37" s="21" t="s">
        <v>17</v>
      </c>
      <c r="D37" s="32">
        <v>2015</v>
      </c>
      <c r="E37" s="26"/>
      <c r="F37" s="32"/>
      <c r="G37" s="34" t="s">
        <v>37</v>
      </c>
      <c r="H37" s="37"/>
      <c r="I37" s="23"/>
      <c r="J37" s="23"/>
      <c r="K37" s="23"/>
      <c r="L37" s="23"/>
      <c r="M37" s="23"/>
      <c r="N37" s="23"/>
      <c r="O37" s="23" t="s">
        <v>38</v>
      </c>
      <c r="P37" s="23"/>
      <c r="Q37" s="23"/>
      <c r="R37" s="23"/>
      <c r="S37" s="23"/>
      <c r="T37" s="38">
        <f t="shared" si="4"/>
        <v>1</v>
      </c>
      <c r="U37" s="39"/>
      <c r="V37" s="22"/>
      <c r="W37" s="49"/>
      <c r="X37" s="40">
        <f t="shared" si="1"/>
        <v>0</v>
      </c>
      <c r="Y37" s="41"/>
      <c r="Z37" s="4">
        <v>17</v>
      </c>
      <c r="AA37" s="40">
        <f t="shared" si="7"/>
        <v>17</v>
      </c>
      <c r="AB37" s="26"/>
      <c r="AC37" s="4"/>
      <c r="AD37" s="4"/>
      <c r="AE37" s="32">
        <f t="shared" si="5"/>
        <v>0</v>
      </c>
      <c r="AF37" s="16">
        <f t="shared" si="2"/>
        <v>17</v>
      </c>
      <c r="AG37" s="27" t="str">
        <f t="shared" si="3"/>
        <v>F</v>
      </c>
      <c r="AH37" s="16">
        <f t="shared" si="6"/>
        <v>17</v>
      </c>
      <c r="AI37" s="16"/>
    </row>
    <row r="38" spans="1:35" ht="12.75">
      <c r="A38" s="30">
        <v>29</v>
      </c>
      <c r="B38" s="26">
        <v>133</v>
      </c>
      <c r="C38" s="21" t="s">
        <v>17</v>
      </c>
      <c r="D38" s="32">
        <v>2015</v>
      </c>
      <c r="E38" s="26"/>
      <c r="F38" s="32"/>
      <c r="G38" s="34" t="s">
        <v>37</v>
      </c>
      <c r="H38" s="37" t="s">
        <v>38</v>
      </c>
      <c r="I38" s="23" t="s">
        <v>38</v>
      </c>
      <c r="J38" s="23" t="s">
        <v>38</v>
      </c>
      <c r="K38" s="23"/>
      <c r="L38" s="23"/>
      <c r="M38" s="23"/>
      <c r="N38" s="23"/>
      <c r="O38" s="23" t="s">
        <v>38</v>
      </c>
      <c r="P38" s="23"/>
      <c r="Q38" s="23"/>
      <c r="R38" s="23"/>
      <c r="S38" s="23"/>
      <c r="T38" s="38">
        <f t="shared" si="4"/>
        <v>4</v>
      </c>
      <c r="U38" s="39">
        <v>2</v>
      </c>
      <c r="V38" s="22"/>
      <c r="W38" s="49"/>
      <c r="X38" s="40">
        <f t="shared" si="1"/>
        <v>2</v>
      </c>
      <c r="Y38" s="41"/>
      <c r="Z38" s="4">
        <v>10</v>
      </c>
      <c r="AA38" s="40">
        <f t="shared" si="7"/>
        <v>10</v>
      </c>
      <c r="AB38" s="26"/>
      <c r="AC38" s="4"/>
      <c r="AD38" s="4"/>
      <c r="AE38" s="32">
        <f t="shared" si="5"/>
        <v>0</v>
      </c>
      <c r="AF38" s="16">
        <f t="shared" si="2"/>
        <v>12</v>
      </c>
      <c r="AG38" s="27" t="str">
        <f t="shared" si="3"/>
        <v>F</v>
      </c>
      <c r="AH38" s="16">
        <f t="shared" si="6"/>
        <v>12</v>
      </c>
      <c r="AI38" s="16"/>
    </row>
    <row r="39" spans="1:35" ht="12.75">
      <c r="A39" s="30">
        <v>30</v>
      </c>
      <c r="B39" s="26">
        <v>134</v>
      </c>
      <c r="C39" s="21" t="s">
        <v>17</v>
      </c>
      <c r="D39" s="32">
        <v>2015</v>
      </c>
      <c r="E39" s="26"/>
      <c r="F39" s="32"/>
      <c r="G39" s="34" t="s">
        <v>37</v>
      </c>
      <c r="H39" s="37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38">
        <f t="shared" si="4"/>
        <v>0</v>
      </c>
      <c r="U39" s="39"/>
      <c r="V39" s="22"/>
      <c r="W39" s="49"/>
      <c r="X39" s="40">
        <f t="shared" si="1"/>
        <v>0</v>
      </c>
      <c r="Y39" s="41"/>
      <c r="Z39" s="4"/>
      <c r="AA39" s="40">
        <f t="shared" si="7"/>
        <v>0</v>
      </c>
      <c r="AB39" s="26"/>
      <c r="AC39" s="4"/>
      <c r="AD39" s="4"/>
      <c r="AE39" s="32">
        <f t="shared" si="5"/>
        <v>0</v>
      </c>
      <c r="AF39" s="16">
        <f t="shared" si="2"/>
        <v>0</v>
      </c>
      <c r="AG39" s="27" t="str">
        <f t="shared" si="3"/>
        <v>F</v>
      </c>
      <c r="AH39" s="16">
        <f t="shared" si="6"/>
        <v>0</v>
      </c>
      <c r="AI39" s="16"/>
    </row>
    <row r="40" spans="1:35" ht="12.75">
      <c r="A40" s="30">
        <v>31</v>
      </c>
      <c r="B40" s="26">
        <v>140</v>
      </c>
      <c r="C40" s="21" t="s">
        <v>17</v>
      </c>
      <c r="D40" s="32">
        <v>2015</v>
      </c>
      <c r="E40" s="26"/>
      <c r="F40" s="32"/>
      <c r="G40" s="34" t="s">
        <v>37</v>
      </c>
      <c r="H40" s="37"/>
      <c r="I40" s="23"/>
      <c r="J40" s="23"/>
      <c r="K40" s="23"/>
      <c r="L40" s="23"/>
      <c r="M40" s="23"/>
      <c r="N40" s="23" t="s">
        <v>38</v>
      </c>
      <c r="O40" s="23" t="s">
        <v>38</v>
      </c>
      <c r="P40" s="23"/>
      <c r="Q40" s="23"/>
      <c r="R40" s="23"/>
      <c r="S40" s="23"/>
      <c r="T40" s="38">
        <f t="shared" si="4"/>
        <v>2</v>
      </c>
      <c r="U40" s="39"/>
      <c r="V40" s="22"/>
      <c r="W40" s="49"/>
      <c r="X40" s="40">
        <f t="shared" si="1"/>
        <v>0</v>
      </c>
      <c r="Y40" s="41">
        <v>8</v>
      </c>
      <c r="Z40" s="50">
        <v>13.5</v>
      </c>
      <c r="AA40" s="40">
        <f t="shared" si="7"/>
        <v>13.5</v>
      </c>
      <c r="AB40" s="26"/>
      <c r="AC40" s="4"/>
      <c r="AD40" s="4"/>
      <c r="AE40" s="32">
        <f t="shared" si="5"/>
        <v>0</v>
      </c>
      <c r="AF40" s="16">
        <f t="shared" si="2"/>
        <v>13.5</v>
      </c>
      <c r="AG40" s="27" t="str">
        <f t="shared" si="3"/>
        <v>F</v>
      </c>
      <c r="AH40" s="16">
        <f t="shared" si="6"/>
        <v>13.5</v>
      </c>
      <c r="AI40" s="16"/>
    </row>
    <row r="41" spans="1:35" ht="12.75">
      <c r="A41" s="30">
        <v>32</v>
      </c>
      <c r="B41" s="26">
        <v>141</v>
      </c>
      <c r="C41" s="21" t="s">
        <v>17</v>
      </c>
      <c r="D41" s="32">
        <v>2015</v>
      </c>
      <c r="E41" s="26"/>
      <c r="F41" s="32"/>
      <c r="G41" s="34" t="s">
        <v>37</v>
      </c>
      <c r="H41" s="37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38">
        <f t="shared" si="4"/>
        <v>0</v>
      </c>
      <c r="U41" s="39"/>
      <c r="V41" s="22"/>
      <c r="W41" s="49"/>
      <c r="X41" s="40">
        <f t="shared" si="1"/>
        <v>0</v>
      </c>
      <c r="Y41" s="41"/>
      <c r="Z41" s="4"/>
      <c r="AA41" s="40">
        <f t="shared" si="7"/>
        <v>0</v>
      </c>
      <c r="AB41" s="26"/>
      <c r="AC41" s="4"/>
      <c r="AD41" s="4"/>
      <c r="AE41" s="32">
        <f t="shared" si="5"/>
        <v>0</v>
      </c>
      <c r="AF41" s="16">
        <f t="shared" si="2"/>
        <v>0</v>
      </c>
      <c r="AG41" s="27" t="str">
        <f t="shared" si="3"/>
        <v>F</v>
      </c>
      <c r="AH41" s="16">
        <f t="shared" si="6"/>
        <v>0</v>
      </c>
      <c r="AI41" s="16"/>
    </row>
    <row r="42" spans="1:35" ht="12.75">
      <c r="A42" s="30">
        <v>33</v>
      </c>
      <c r="B42" s="26">
        <v>153</v>
      </c>
      <c r="C42" s="21" t="s">
        <v>17</v>
      </c>
      <c r="D42" s="32">
        <v>2015</v>
      </c>
      <c r="E42" s="26"/>
      <c r="F42" s="32"/>
      <c r="G42" s="34" t="s">
        <v>37</v>
      </c>
      <c r="H42" s="37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38">
        <f t="shared" si="4"/>
        <v>0</v>
      </c>
      <c r="U42" s="39"/>
      <c r="V42" s="22"/>
      <c r="W42" s="49"/>
      <c r="X42" s="40">
        <f aca="true" t="shared" si="8" ref="X42:X73">SUM(U42:W42)</f>
        <v>0</v>
      </c>
      <c r="Y42" s="41"/>
      <c r="Z42" s="4"/>
      <c r="AA42" s="40">
        <f t="shared" si="7"/>
        <v>0</v>
      </c>
      <c r="AB42" s="26"/>
      <c r="AC42" s="4"/>
      <c r="AD42" s="4"/>
      <c r="AE42" s="32">
        <f t="shared" si="5"/>
        <v>0</v>
      </c>
      <c r="AF42" s="16">
        <f aca="true" t="shared" si="9" ref="AF42:AF68">X42+AA42+AE42</f>
        <v>0</v>
      </c>
      <c r="AG42" s="27" t="str">
        <f t="shared" si="3"/>
        <v>F</v>
      </c>
      <c r="AH42" s="16">
        <f t="shared" si="6"/>
        <v>0</v>
      </c>
      <c r="AI42" s="16"/>
    </row>
    <row r="43" spans="1:35" ht="12.75">
      <c r="A43" s="30">
        <v>34</v>
      </c>
      <c r="B43" s="26">
        <v>156</v>
      </c>
      <c r="C43" s="21" t="s">
        <v>17</v>
      </c>
      <c r="D43" s="32">
        <v>2015</v>
      </c>
      <c r="E43" s="26"/>
      <c r="F43" s="32"/>
      <c r="G43" s="34" t="s">
        <v>37</v>
      </c>
      <c r="H43" s="37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38">
        <f t="shared" si="4"/>
        <v>0</v>
      </c>
      <c r="U43" s="39"/>
      <c r="V43" s="22"/>
      <c r="W43" s="49"/>
      <c r="X43" s="40">
        <f t="shared" si="8"/>
        <v>0</v>
      </c>
      <c r="Y43" s="41"/>
      <c r="Z43" s="4"/>
      <c r="AA43" s="40">
        <f t="shared" si="7"/>
        <v>0</v>
      </c>
      <c r="AB43" s="26"/>
      <c r="AC43" s="4"/>
      <c r="AD43" s="4"/>
      <c r="AE43" s="32">
        <f t="shared" si="5"/>
        <v>0</v>
      </c>
      <c r="AF43" s="16">
        <f t="shared" si="9"/>
        <v>0</v>
      </c>
      <c r="AG43" s="27" t="str">
        <f aca="true" t="shared" si="10" ref="AG43:AG68">IF(AF43&lt;AI$2,AJ$2,(IF(AF43&lt;AI$3,AJ$3,(IF(AF43&lt;AI$4,AJ$4,(IF(AF43&lt;AI$5,AJ$5,(IF(AF43&lt;AI$6,AJ$6,AJ$7)))))))))</f>
        <v>F</v>
      </c>
      <c r="AH43" s="16">
        <f t="shared" si="6"/>
        <v>0</v>
      </c>
      <c r="AI43" s="16"/>
    </row>
    <row r="44" spans="1:35" ht="12.75">
      <c r="A44" s="30">
        <v>35</v>
      </c>
      <c r="B44" s="26">
        <v>178</v>
      </c>
      <c r="C44" s="21" t="s">
        <v>17</v>
      </c>
      <c r="D44" s="32">
        <v>2014</v>
      </c>
      <c r="E44" s="26"/>
      <c r="F44" s="32"/>
      <c r="G44" s="34" t="s">
        <v>37</v>
      </c>
      <c r="H44" s="37"/>
      <c r="I44" s="23"/>
      <c r="J44" s="23"/>
      <c r="K44" s="23"/>
      <c r="L44" s="23"/>
      <c r="M44" s="23"/>
      <c r="N44" s="23" t="s">
        <v>38</v>
      </c>
      <c r="O44" s="23"/>
      <c r="P44" s="23"/>
      <c r="Q44" s="23"/>
      <c r="R44" s="23"/>
      <c r="S44" s="23"/>
      <c r="T44" s="38">
        <f t="shared" si="4"/>
        <v>1</v>
      </c>
      <c r="U44" s="39"/>
      <c r="V44" s="22"/>
      <c r="W44" s="49"/>
      <c r="X44" s="40">
        <f t="shared" si="8"/>
        <v>0</v>
      </c>
      <c r="Y44" s="41">
        <v>17</v>
      </c>
      <c r="Z44" s="4"/>
      <c r="AA44" s="40">
        <f t="shared" si="7"/>
        <v>17</v>
      </c>
      <c r="AB44" s="26"/>
      <c r="AC44" s="4"/>
      <c r="AD44" s="4"/>
      <c r="AE44" s="32">
        <f t="shared" si="5"/>
        <v>0</v>
      </c>
      <c r="AF44" s="16">
        <f t="shared" si="9"/>
        <v>17</v>
      </c>
      <c r="AG44" s="27" t="str">
        <f t="shared" si="10"/>
        <v>F</v>
      </c>
      <c r="AH44" s="16">
        <f t="shared" si="6"/>
        <v>17</v>
      </c>
      <c r="AI44" s="16"/>
    </row>
    <row r="45" spans="1:35" ht="12.75">
      <c r="A45" s="30">
        <v>36</v>
      </c>
      <c r="B45" s="26">
        <v>182</v>
      </c>
      <c r="C45" s="21" t="s">
        <v>17</v>
      </c>
      <c r="D45" s="32">
        <v>2014</v>
      </c>
      <c r="E45" s="26"/>
      <c r="F45" s="32"/>
      <c r="G45" s="34" t="s">
        <v>37</v>
      </c>
      <c r="H45" s="37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38">
        <f t="shared" si="4"/>
        <v>0</v>
      </c>
      <c r="U45" s="39"/>
      <c r="V45" s="22"/>
      <c r="W45" s="49"/>
      <c r="X45" s="40">
        <f t="shared" si="8"/>
        <v>0</v>
      </c>
      <c r="Y45" s="41"/>
      <c r="Z45" s="4"/>
      <c r="AA45" s="40">
        <f t="shared" si="7"/>
        <v>0</v>
      </c>
      <c r="AB45" s="26"/>
      <c r="AC45" s="4"/>
      <c r="AD45" s="4"/>
      <c r="AE45" s="32">
        <f t="shared" si="5"/>
        <v>0</v>
      </c>
      <c r="AF45" s="16">
        <f t="shared" si="9"/>
        <v>0</v>
      </c>
      <c r="AG45" s="27" t="str">
        <f t="shared" si="10"/>
        <v>F</v>
      </c>
      <c r="AH45" s="16">
        <f t="shared" si="6"/>
        <v>0</v>
      </c>
      <c r="AI45" s="16"/>
    </row>
    <row r="46" spans="1:35" ht="12.75">
      <c r="A46" s="30">
        <v>37</v>
      </c>
      <c r="B46" s="26">
        <v>187</v>
      </c>
      <c r="C46" s="21"/>
      <c r="D46" s="32">
        <v>2014</v>
      </c>
      <c r="E46" s="26"/>
      <c r="F46" s="32"/>
      <c r="G46" s="34" t="s">
        <v>37</v>
      </c>
      <c r="H46" s="37"/>
      <c r="I46" s="23"/>
      <c r="J46" s="23"/>
      <c r="K46" s="23"/>
      <c r="L46" s="23"/>
      <c r="M46" s="23"/>
      <c r="N46" s="23"/>
      <c r="O46" s="23" t="s">
        <v>38</v>
      </c>
      <c r="P46" s="23"/>
      <c r="Q46" s="23"/>
      <c r="R46" s="23"/>
      <c r="S46" s="23"/>
      <c r="T46" s="38">
        <f t="shared" si="4"/>
        <v>1</v>
      </c>
      <c r="U46" s="39"/>
      <c r="V46" s="22"/>
      <c r="W46" s="49"/>
      <c r="X46" s="40">
        <f t="shared" si="8"/>
        <v>0</v>
      </c>
      <c r="Y46" s="41"/>
      <c r="Z46" s="4">
        <v>1</v>
      </c>
      <c r="AA46" s="40">
        <f t="shared" si="7"/>
        <v>1</v>
      </c>
      <c r="AB46" s="26"/>
      <c r="AC46" s="4"/>
      <c r="AD46" s="4"/>
      <c r="AE46" s="32">
        <f t="shared" si="5"/>
        <v>0</v>
      </c>
      <c r="AF46" s="16">
        <f t="shared" si="9"/>
        <v>1</v>
      </c>
      <c r="AG46" s="27" t="str">
        <f t="shared" si="10"/>
        <v>F</v>
      </c>
      <c r="AH46" s="16">
        <f t="shared" si="6"/>
        <v>1</v>
      </c>
      <c r="AI46" s="16"/>
    </row>
    <row r="47" spans="1:35" ht="12.75">
      <c r="A47" s="30">
        <v>38</v>
      </c>
      <c r="B47" s="26">
        <v>193</v>
      </c>
      <c r="C47" s="21"/>
      <c r="D47" s="32">
        <v>2014</v>
      </c>
      <c r="E47" s="26"/>
      <c r="F47" s="32"/>
      <c r="G47" s="34" t="s">
        <v>37</v>
      </c>
      <c r="H47" s="37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38">
        <f t="shared" si="4"/>
        <v>0</v>
      </c>
      <c r="U47" s="39"/>
      <c r="V47" s="22"/>
      <c r="W47" s="49"/>
      <c r="X47" s="40">
        <f t="shared" si="8"/>
        <v>0</v>
      </c>
      <c r="Y47" s="41"/>
      <c r="Z47" s="4"/>
      <c r="AA47" s="40">
        <f t="shared" si="7"/>
        <v>0</v>
      </c>
      <c r="AB47" s="26"/>
      <c r="AC47" s="4"/>
      <c r="AD47" s="4"/>
      <c r="AE47" s="32">
        <f t="shared" si="5"/>
        <v>0</v>
      </c>
      <c r="AF47" s="16">
        <f t="shared" si="9"/>
        <v>0</v>
      </c>
      <c r="AG47" s="27" t="str">
        <f t="shared" si="10"/>
        <v>F</v>
      </c>
      <c r="AH47" s="16">
        <f t="shared" si="6"/>
        <v>0</v>
      </c>
      <c r="AI47" s="16"/>
    </row>
    <row r="48" spans="1:35" ht="12.75">
      <c r="A48" s="30">
        <v>39</v>
      </c>
      <c r="B48" s="26">
        <v>230</v>
      </c>
      <c r="C48" s="21" t="s">
        <v>17</v>
      </c>
      <c r="D48" s="32">
        <v>2012</v>
      </c>
      <c r="E48" s="26"/>
      <c r="F48" s="32"/>
      <c r="G48" s="34" t="s">
        <v>37</v>
      </c>
      <c r="H48" s="37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38">
        <f t="shared" si="4"/>
        <v>0</v>
      </c>
      <c r="U48" s="39"/>
      <c r="V48" s="22"/>
      <c r="W48" s="49"/>
      <c r="X48" s="40">
        <f t="shared" si="8"/>
        <v>0</v>
      </c>
      <c r="Y48" s="41"/>
      <c r="Z48" s="4"/>
      <c r="AA48" s="40">
        <f t="shared" si="7"/>
        <v>0</v>
      </c>
      <c r="AB48" s="26"/>
      <c r="AC48" s="4"/>
      <c r="AD48" s="4"/>
      <c r="AE48" s="32">
        <f t="shared" si="5"/>
        <v>0</v>
      </c>
      <c r="AF48" s="16">
        <f t="shared" si="9"/>
        <v>0</v>
      </c>
      <c r="AG48" s="27" t="str">
        <f t="shared" si="10"/>
        <v>F</v>
      </c>
      <c r="AH48" s="16">
        <f t="shared" si="6"/>
        <v>0</v>
      </c>
      <c r="AI48" s="16"/>
    </row>
    <row r="49" spans="1:35" ht="12.75">
      <c r="A49" s="30">
        <v>40</v>
      </c>
      <c r="B49" s="26">
        <v>151</v>
      </c>
      <c r="C49" s="21" t="s">
        <v>17</v>
      </c>
      <c r="D49" s="32">
        <v>2010</v>
      </c>
      <c r="E49" s="26"/>
      <c r="F49" s="32"/>
      <c r="G49" s="34" t="s">
        <v>37</v>
      </c>
      <c r="H49" s="37"/>
      <c r="I49" s="23" t="s">
        <v>38</v>
      </c>
      <c r="J49" s="23"/>
      <c r="K49" s="23"/>
      <c r="L49" s="23" t="s">
        <v>38</v>
      </c>
      <c r="M49" s="23"/>
      <c r="N49" s="23"/>
      <c r="O49" s="23" t="s">
        <v>38</v>
      </c>
      <c r="P49" s="23"/>
      <c r="Q49" s="23"/>
      <c r="R49" s="23"/>
      <c r="S49" s="23"/>
      <c r="T49" s="38">
        <f t="shared" si="4"/>
        <v>3</v>
      </c>
      <c r="U49" s="39">
        <v>1</v>
      </c>
      <c r="V49" s="22"/>
      <c r="W49" s="49">
        <v>5</v>
      </c>
      <c r="X49" s="40">
        <f t="shared" si="8"/>
        <v>6</v>
      </c>
      <c r="Y49" s="41"/>
      <c r="Z49" s="4">
        <v>27</v>
      </c>
      <c r="AA49" s="40">
        <f t="shared" si="7"/>
        <v>27</v>
      </c>
      <c r="AB49" s="26"/>
      <c r="AC49" s="4"/>
      <c r="AD49" s="4"/>
      <c r="AE49" s="32">
        <f t="shared" si="5"/>
        <v>0</v>
      </c>
      <c r="AF49" s="16">
        <f t="shared" si="9"/>
        <v>33</v>
      </c>
      <c r="AG49" s="27" t="str">
        <f t="shared" si="10"/>
        <v>F</v>
      </c>
      <c r="AH49" s="16">
        <f t="shared" si="6"/>
        <v>33</v>
      </c>
      <c r="AI49" s="16"/>
    </row>
    <row r="50" spans="1:35" ht="12.75">
      <c r="A50" s="30">
        <v>41</v>
      </c>
      <c r="B50" s="26">
        <v>105</v>
      </c>
      <c r="C50" s="21" t="s">
        <v>17</v>
      </c>
      <c r="D50" s="32">
        <v>2005</v>
      </c>
      <c r="E50" s="26"/>
      <c r="F50" s="32"/>
      <c r="G50" s="34" t="s">
        <v>37</v>
      </c>
      <c r="H50" s="37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38">
        <f t="shared" si="4"/>
        <v>0</v>
      </c>
      <c r="U50" s="39"/>
      <c r="V50" s="22"/>
      <c r="W50" s="49"/>
      <c r="X50" s="40">
        <f t="shared" si="8"/>
        <v>0</v>
      </c>
      <c r="Y50" s="41"/>
      <c r="Z50" s="4"/>
      <c r="AA50" s="40">
        <f t="shared" si="7"/>
        <v>0</v>
      </c>
      <c r="AB50" s="26"/>
      <c r="AC50" s="4"/>
      <c r="AD50" s="4"/>
      <c r="AE50" s="32">
        <f t="shared" si="5"/>
        <v>0</v>
      </c>
      <c r="AF50" s="16">
        <f t="shared" si="9"/>
        <v>0</v>
      </c>
      <c r="AG50" s="27" t="str">
        <f t="shared" si="10"/>
        <v>F</v>
      </c>
      <c r="AH50" s="16">
        <f t="shared" si="6"/>
        <v>0</v>
      </c>
      <c r="AI50" s="16"/>
    </row>
    <row r="51" spans="1:35" ht="12.75">
      <c r="A51" s="30">
        <v>42</v>
      </c>
      <c r="B51" s="26">
        <v>167</v>
      </c>
      <c r="C51" s="21" t="s">
        <v>17</v>
      </c>
      <c r="D51" s="32">
        <v>2016</v>
      </c>
      <c r="E51" s="26"/>
      <c r="F51" s="32"/>
      <c r="G51" s="34" t="s">
        <v>11</v>
      </c>
      <c r="H51" s="37"/>
      <c r="I51" s="23" t="s">
        <v>38</v>
      </c>
      <c r="J51" s="23" t="s">
        <v>38</v>
      </c>
      <c r="K51" s="23" t="s">
        <v>38</v>
      </c>
      <c r="L51" s="23" t="s">
        <v>38</v>
      </c>
      <c r="M51" s="23" t="s">
        <v>38</v>
      </c>
      <c r="N51" s="23" t="s">
        <v>38</v>
      </c>
      <c r="O51" s="23"/>
      <c r="P51" s="23"/>
      <c r="Q51" s="23"/>
      <c r="R51" s="23"/>
      <c r="S51" s="23"/>
      <c r="T51" s="38">
        <f t="shared" si="4"/>
        <v>6</v>
      </c>
      <c r="U51" s="39">
        <v>3</v>
      </c>
      <c r="V51" s="22">
        <v>4</v>
      </c>
      <c r="W51" s="49">
        <v>3</v>
      </c>
      <c r="X51" s="40">
        <f t="shared" si="8"/>
        <v>10</v>
      </c>
      <c r="Y51" s="41">
        <v>27</v>
      </c>
      <c r="Z51" s="4"/>
      <c r="AA51" s="40">
        <f t="shared" si="7"/>
        <v>27</v>
      </c>
      <c r="AB51" s="26"/>
      <c r="AC51" s="4"/>
      <c r="AD51" s="4"/>
      <c r="AE51" s="32">
        <f t="shared" si="5"/>
        <v>0</v>
      </c>
      <c r="AF51" s="16">
        <f t="shared" si="9"/>
        <v>37</v>
      </c>
      <c r="AG51" s="27" t="str">
        <f t="shared" si="10"/>
        <v>F</v>
      </c>
      <c r="AH51" s="16">
        <f t="shared" si="6"/>
        <v>37</v>
      </c>
      <c r="AI51" s="16"/>
    </row>
    <row r="52" spans="1:35" ht="12.75">
      <c r="A52" s="30">
        <v>43</v>
      </c>
      <c r="B52" s="26">
        <v>1</v>
      </c>
      <c r="C52" s="21" t="s">
        <v>17</v>
      </c>
      <c r="D52" s="32">
        <v>2016</v>
      </c>
      <c r="E52" s="26"/>
      <c r="F52" s="32"/>
      <c r="G52" s="34" t="s">
        <v>11</v>
      </c>
      <c r="H52" s="37"/>
      <c r="I52" s="23" t="s">
        <v>38</v>
      </c>
      <c r="J52" s="23" t="s">
        <v>38</v>
      </c>
      <c r="K52" s="23" t="s">
        <v>38</v>
      </c>
      <c r="L52" s="23" t="s">
        <v>38</v>
      </c>
      <c r="M52" s="23" t="s">
        <v>38</v>
      </c>
      <c r="N52" s="23" t="s">
        <v>38</v>
      </c>
      <c r="O52" s="23"/>
      <c r="P52" s="23" t="s">
        <v>38</v>
      </c>
      <c r="Q52" s="23"/>
      <c r="R52" s="23"/>
      <c r="S52" s="23"/>
      <c r="T52" s="38">
        <f t="shared" si="4"/>
        <v>7</v>
      </c>
      <c r="U52" s="39"/>
      <c r="V52" s="22">
        <v>3</v>
      </c>
      <c r="W52" s="49">
        <v>6</v>
      </c>
      <c r="X52" s="40">
        <f t="shared" si="8"/>
        <v>9</v>
      </c>
      <c r="Y52" s="41">
        <v>23</v>
      </c>
      <c r="Z52" s="4"/>
      <c r="AA52" s="40">
        <f t="shared" si="7"/>
        <v>23</v>
      </c>
      <c r="AB52" s="26"/>
      <c r="AC52" s="4"/>
      <c r="AD52" s="4"/>
      <c r="AE52" s="32">
        <f t="shared" si="5"/>
        <v>0</v>
      </c>
      <c r="AF52" s="16">
        <f t="shared" si="9"/>
        <v>32</v>
      </c>
      <c r="AG52" s="27" t="str">
        <f t="shared" si="10"/>
        <v>F</v>
      </c>
      <c r="AH52" s="16">
        <f t="shared" si="6"/>
        <v>32</v>
      </c>
      <c r="AI52" s="16"/>
    </row>
    <row r="53" spans="1:35" ht="12.75">
      <c r="A53" s="30">
        <v>44</v>
      </c>
      <c r="B53" s="26">
        <v>2</v>
      </c>
      <c r="C53" s="21" t="s">
        <v>17</v>
      </c>
      <c r="D53" s="32">
        <v>2016</v>
      </c>
      <c r="E53" s="26"/>
      <c r="F53" s="32"/>
      <c r="G53" s="34" t="s">
        <v>11</v>
      </c>
      <c r="H53" s="37" t="s">
        <v>38</v>
      </c>
      <c r="I53" s="23" t="s">
        <v>38</v>
      </c>
      <c r="J53" s="23" t="s">
        <v>38</v>
      </c>
      <c r="K53" s="23" t="s">
        <v>38</v>
      </c>
      <c r="L53" s="23" t="s">
        <v>38</v>
      </c>
      <c r="M53" s="23" t="s">
        <v>38</v>
      </c>
      <c r="N53" s="23" t="s">
        <v>38</v>
      </c>
      <c r="O53" s="23"/>
      <c r="P53" s="23" t="s">
        <v>38</v>
      </c>
      <c r="Q53" s="23"/>
      <c r="R53" s="23"/>
      <c r="S53" s="23"/>
      <c r="T53" s="38">
        <f t="shared" si="4"/>
        <v>8</v>
      </c>
      <c r="U53" s="39"/>
      <c r="V53" s="22">
        <v>4</v>
      </c>
      <c r="W53" s="49">
        <v>10</v>
      </c>
      <c r="X53" s="40">
        <f t="shared" si="8"/>
        <v>14</v>
      </c>
      <c r="Y53" s="41">
        <v>25</v>
      </c>
      <c r="Z53" s="4"/>
      <c r="AA53" s="40">
        <f t="shared" si="7"/>
        <v>25</v>
      </c>
      <c r="AB53" s="26"/>
      <c r="AC53" s="4"/>
      <c r="AD53" s="4"/>
      <c r="AE53" s="32">
        <f t="shared" si="5"/>
        <v>0</v>
      </c>
      <c r="AF53" s="16">
        <f t="shared" si="9"/>
        <v>39</v>
      </c>
      <c r="AG53" s="27" t="str">
        <f t="shared" si="10"/>
        <v>F</v>
      </c>
      <c r="AH53" s="16">
        <f t="shared" si="6"/>
        <v>39</v>
      </c>
      <c r="AI53" s="16"/>
    </row>
    <row r="54" spans="1:35" ht="12.75">
      <c r="A54" s="30">
        <v>45</v>
      </c>
      <c r="B54" s="26">
        <v>5</v>
      </c>
      <c r="C54" s="21" t="s">
        <v>17</v>
      </c>
      <c r="D54" s="32">
        <v>2016</v>
      </c>
      <c r="E54" s="26"/>
      <c r="F54" s="32"/>
      <c r="G54" s="34" t="s">
        <v>11</v>
      </c>
      <c r="H54" s="37" t="s">
        <v>38</v>
      </c>
      <c r="I54" s="23"/>
      <c r="J54" s="23" t="s">
        <v>38</v>
      </c>
      <c r="K54" s="23" t="s">
        <v>38</v>
      </c>
      <c r="L54" s="23" t="s">
        <v>38</v>
      </c>
      <c r="M54" s="23" t="s">
        <v>38</v>
      </c>
      <c r="N54" s="23" t="s">
        <v>38</v>
      </c>
      <c r="O54" s="23"/>
      <c r="P54" s="23" t="s">
        <v>38</v>
      </c>
      <c r="Q54" s="23"/>
      <c r="R54" s="23"/>
      <c r="S54" s="23"/>
      <c r="T54" s="38">
        <f t="shared" si="4"/>
        <v>7</v>
      </c>
      <c r="U54" s="39"/>
      <c r="V54" s="22">
        <v>3</v>
      </c>
      <c r="W54" s="49">
        <v>5</v>
      </c>
      <c r="X54" s="40">
        <f t="shared" si="8"/>
        <v>8</v>
      </c>
      <c r="Y54" s="41">
        <v>21</v>
      </c>
      <c r="Z54" s="4"/>
      <c r="AA54" s="40">
        <f t="shared" si="7"/>
        <v>21</v>
      </c>
      <c r="AB54" s="26"/>
      <c r="AC54" s="4"/>
      <c r="AD54" s="4"/>
      <c r="AE54" s="32">
        <f t="shared" si="5"/>
        <v>0</v>
      </c>
      <c r="AF54" s="16">
        <f t="shared" si="9"/>
        <v>29</v>
      </c>
      <c r="AG54" s="27" t="str">
        <f t="shared" si="10"/>
        <v>F</v>
      </c>
      <c r="AH54" s="16">
        <f t="shared" si="6"/>
        <v>29</v>
      </c>
      <c r="AI54" s="16"/>
    </row>
    <row r="55" spans="1:35" ht="12.75">
      <c r="A55" s="30">
        <v>46</v>
      </c>
      <c r="B55" s="26">
        <v>6</v>
      </c>
      <c r="C55" s="21" t="s">
        <v>17</v>
      </c>
      <c r="D55" s="32">
        <v>2016</v>
      </c>
      <c r="E55" s="26"/>
      <c r="F55" s="32"/>
      <c r="G55" s="34" t="s">
        <v>11</v>
      </c>
      <c r="H55" s="37"/>
      <c r="I55" s="23" t="s">
        <v>38</v>
      </c>
      <c r="J55" s="23"/>
      <c r="K55" s="23"/>
      <c r="L55" s="23" t="s">
        <v>38</v>
      </c>
      <c r="M55" s="23"/>
      <c r="N55" s="23" t="s">
        <v>38</v>
      </c>
      <c r="O55" s="23" t="s">
        <v>38</v>
      </c>
      <c r="P55" s="23"/>
      <c r="Q55" s="23"/>
      <c r="R55" s="23"/>
      <c r="S55" s="23"/>
      <c r="T55" s="38">
        <f t="shared" si="4"/>
        <v>4</v>
      </c>
      <c r="U55" s="39"/>
      <c r="V55" s="22"/>
      <c r="W55" s="49"/>
      <c r="X55" s="40">
        <f t="shared" si="8"/>
        <v>0</v>
      </c>
      <c r="Y55" s="41">
        <v>12.5</v>
      </c>
      <c r="Z55" s="4">
        <v>20</v>
      </c>
      <c r="AA55" s="40">
        <f t="shared" si="7"/>
        <v>20</v>
      </c>
      <c r="AB55" s="26"/>
      <c r="AC55" s="4"/>
      <c r="AD55" s="4"/>
      <c r="AE55" s="32">
        <f t="shared" si="5"/>
        <v>0</v>
      </c>
      <c r="AF55" s="16">
        <f t="shared" si="9"/>
        <v>20</v>
      </c>
      <c r="AG55" s="27" t="str">
        <f t="shared" si="10"/>
        <v>F</v>
      </c>
      <c r="AH55" s="16">
        <f t="shared" si="6"/>
        <v>20</v>
      </c>
      <c r="AI55" s="16"/>
    </row>
    <row r="56" spans="1:35" ht="12.75">
      <c r="A56" s="30">
        <v>47</v>
      </c>
      <c r="B56" s="26">
        <v>9</v>
      </c>
      <c r="C56" s="21" t="s">
        <v>17</v>
      </c>
      <c r="D56" s="32">
        <v>2016</v>
      </c>
      <c r="E56" s="26"/>
      <c r="F56" s="32"/>
      <c r="G56" s="34" t="s">
        <v>11</v>
      </c>
      <c r="H56" s="37"/>
      <c r="I56" s="23"/>
      <c r="J56" s="23" t="s">
        <v>38</v>
      </c>
      <c r="K56" s="23"/>
      <c r="L56" s="23" t="s">
        <v>38</v>
      </c>
      <c r="M56" s="23" t="s">
        <v>38</v>
      </c>
      <c r="N56" s="23" t="s">
        <v>38</v>
      </c>
      <c r="O56" s="23"/>
      <c r="P56" s="23"/>
      <c r="Q56" s="23"/>
      <c r="R56" s="23"/>
      <c r="S56" s="23"/>
      <c r="T56" s="38">
        <f t="shared" si="4"/>
        <v>4</v>
      </c>
      <c r="U56" s="39"/>
      <c r="V56" s="22">
        <v>2</v>
      </c>
      <c r="W56" s="49"/>
      <c r="X56" s="40">
        <f t="shared" si="8"/>
        <v>2</v>
      </c>
      <c r="Y56" s="41">
        <v>19.5</v>
      </c>
      <c r="Z56" s="50">
        <v>21.5</v>
      </c>
      <c r="AA56" s="40">
        <f t="shared" si="7"/>
        <v>21.5</v>
      </c>
      <c r="AB56" s="26"/>
      <c r="AC56" s="4"/>
      <c r="AD56" s="4"/>
      <c r="AE56" s="32">
        <f t="shared" si="5"/>
        <v>0</v>
      </c>
      <c r="AF56" s="16">
        <f t="shared" si="9"/>
        <v>23.5</v>
      </c>
      <c r="AG56" s="27" t="str">
        <f t="shared" si="10"/>
        <v>F</v>
      </c>
      <c r="AH56" s="16">
        <f t="shared" si="6"/>
        <v>23.5</v>
      </c>
      <c r="AI56" s="16"/>
    </row>
    <row r="57" spans="1:35" ht="12.75">
      <c r="A57" s="30">
        <v>48</v>
      </c>
      <c r="B57" s="26">
        <v>12</v>
      </c>
      <c r="C57" s="21" t="s">
        <v>17</v>
      </c>
      <c r="D57" s="32">
        <v>2016</v>
      </c>
      <c r="E57" s="26"/>
      <c r="F57" s="32"/>
      <c r="G57" s="34" t="s">
        <v>11</v>
      </c>
      <c r="H57" s="37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38">
        <f t="shared" si="4"/>
        <v>0</v>
      </c>
      <c r="U57" s="39"/>
      <c r="V57" s="22"/>
      <c r="W57" s="49"/>
      <c r="X57" s="40">
        <f t="shared" si="8"/>
        <v>0</v>
      </c>
      <c r="Y57" s="41"/>
      <c r="Z57" s="4"/>
      <c r="AA57" s="40">
        <f t="shared" si="7"/>
        <v>0</v>
      </c>
      <c r="AB57" s="26"/>
      <c r="AC57" s="4"/>
      <c r="AD57" s="4"/>
      <c r="AE57" s="32">
        <f t="shared" si="5"/>
        <v>0</v>
      </c>
      <c r="AF57" s="16">
        <f t="shared" si="9"/>
        <v>0</v>
      </c>
      <c r="AG57" s="27" t="str">
        <f t="shared" si="10"/>
        <v>F</v>
      </c>
      <c r="AH57" s="16">
        <f t="shared" si="6"/>
        <v>0</v>
      </c>
      <c r="AI57" s="16"/>
    </row>
    <row r="58" spans="1:35" ht="12.75">
      <c r="A58" s="30">
        <v>49</v>
      </c>
      <c r="B58" s="26">
        <v>13</v>
      </c>
      <c r="C58" s="21" t="s">
        <v>17</v>
      </c>
      <c r="D58" s="32">
        <v>2016</v>
      </c>
      <c r="E58" s="26"/>
      <c r="F58" s="32"/>
      <c r="G58" s="34" t="s">
        <v>11</v>
      </c>
      <c r="H58" s="37"/>
      <c r="I58" s="23"/>
      <c r="J58" s="23"/>
      <c r="K58" s="23"/>
      <c r="L58" s="23"/>
      <c r="M58" s="23"/>
      <c r="N58" s="23" t="s">
        <v>38</v>
      </c>
      <c r="O58" s="23" t="s">
        <v>38</v>
      </c>
      <c r="P58" s="23"/>
      <c r="Q58" s="23"/>
      <c r="R58" s="23"/>
      <c r="S58" s="23"/>
      <c r="T58" s="38">
        <f t="shared" si="4"/>
        <v>2</v>
      </c>
      <c r="U58" s="39"/>
      <c r="V58" s="22"/>
      <c r="W58" s="49"/>
      <c r="X58" s="40">
        <f t="shared" si="8"/>
        <v>0</v>
      </c>
      <c r="Y58" s="41">
        <v>10</v>
      </c>
      <c r="Z58" s="4">
        <v>18</v>
      </c>
      <c r="AA58" s="40">
        <f t="shared" si="7"/>
        <v>18</v>
      </c>
      <c r="AB58" s="4"/>
      <c r="AC58" s="4"/>
      <c r="AD58" s="4"/>
      <c r="AE58" s="32">
        <f t="shared" si="5"/>
        <v>0</v>
      </c>
      <c r="AF58" s="16">
        <f t="shared" si="9"/>
        <v>18</v>
      </c>
      <c r="AG58" s="27" t="str">
        <f t="shared" si="10"/>
        <v>F</v>
      </c>
      <c r="AH58" s="16">
        <f t="shared" si="6"/>
        <v>18</v>
      </c>
      <c r="AI58" s="16"/>
    </row>
    <row r="59" spans="1:35" ht="12.75">
      <c r="A59" s="30">
        <v>50</v>
      </c>
      <c r="B59" s="26">
        <v>14</v>
      </c>
      <c r="C59" s="21" t="s">
        <v>17</v>
      </c>
      <c r="D59" s="32">
        <v>2016</v>
      </c>
      <c r="E59" s="26"/>
      <c r="F59" s="32"/>
      <c r="G59" s="34" t="s">
        <v>11</v>
      </c>
      <c r="H59" s="37"/>
      <c r="I59" s="23"/>
      <c r="J59" s="23"/>
      <c r="K59" s="23"/>
      <c r="L59" s="23"/>
      <c r="M59" s="23"/>
      <c r="N59" s="23" t="s">
        <v>38</v>
      </c>
      <c r="O59" s="23" t="s">
        <v>38</v>
      </c>
      <c r="P59" s="23"/>
      <c r="Q59" s="23"/>
      <c r="R59" s="23"/>
      <c r="S59" s="23"/>
      <c r="T59" s="38">
        <f t="shared" si="4"/>
        <v>2</v>
      </c>
      <c r="U59" s="39"/>
      <c r="V59" s="22"/>
      <c r="W59" s="49"/>
      <c r="X59" s="40">
        <f t="shared" si="8"/>
        <v>0</v>
      </c>
      <c r="Y59" s="41">
        <v>9</v>
      </c>
      <c r="Z59" s="50">
        <v>13</v>
      </c>
      <c r="AA59" s="40">
        <f t="shared" si="7"/>
        <v>13</v>
      </c>
      <c r="AB59" s="4"/>
      <c r="AC59" s="4"/>
      <c r="AD59" s="4"/>
      <c r="AE59" s="32">
        <f t="shared" si="5"/>
        <v>0</v>
      </c>
      <c r="AF59" s="16">
        <f t="shared" si="9"/>
        <v>13</v>
      </c>
      <c r="AG59" s="27" t="str">
        <f t="shared" si="10"/>
        <v>F</v>
      </c>
      <c r="AH59" s="16">
        <f t="shared" si="6"/>
        <v>13</v>
      </c>
      <c r="AI59" s="16"/>
    </row>
    <row r="60" spans="1:35" ht="12.75">
      <c r="A60" s="30">
        <v>51</v>
      </c>
      <c r="B60" s="26">
        <v>15</v>
      </c>
      <c r="C60" s="21" t="s">
        <v>17</v>
      </c>
      <c r="D60" s="32">
        <v>2016</v>
      </c>
      <c r="E60" s="26"/>
      <c r="F60" s="32"/>
      <c r="G60" s="34" t="s">
        <v>11</v>
      </c>
      <c r="H60" s="37" t="s">
        <v>38</v>
      </c>
      <c r="I60" s="23" t="s">
        <v>38</v>
      </c>
      <c r="J60" s="23" t="s">
        <v>38</v>
      </c>
      <c r="K60" s="23"/>
      <c r="L60" s="23" t="s">
        <v>38</v>
      </c>
      <c r="M60" s="23" t="s">
        <v>38</v>
      </c>
      <c r="N60" s="23" t="s">
        <v>38</v>
      </c>
      <c r="O60" s="23" t="s">
        <v>38</v>
      </c>
      <c r="P60" s="23"/>
      <c r="Q60" s="23"/>
      <c r="R60" s="23"/>
      <c r="S60" s="23"/>
      <c r="T60" s="38">
        <f t="shared" si="4"/>
        <v>7</v>
      </c>
      <c r="U60" s="39"/>
      <c r="V60" s="22">
        <v>3</v>
      </c>
      <c r="W60" s="49">
        <v>3</v>
      </c>
      <c r="X60" s="40">
        <f t="shared" si="8"/>
        <v>6</v>
      </c>
      <c r="Y60" s="41">
        <v>8</v>
      </c>
      <c r="Z60" s="50">
        <v>9</v>
      </c>
      <c r="AA60" s="40">
        <f t="shared" si="7"/>
        <v>9</v>
      </c>
      <c r="AB60" s="4"/>
      <c r="AC60" s="4"/>
      <c r="AD60" s="4"/>
      <c r="AE60" s="32">
        <f t="shared" si="5"/>
        <v>0</v>
      </c>
      <c r="AF60" s="16">
        <f t="shared" si="9"/>
        <v>15</v>
      </c>
      <c r="AG60" s="27" t="str">
        <f t="shared" si="10"/>
        <v>F</v>
      </c>
      <c r="AH60" s="16">
        <f t="shared" si="6"/>
        <v>15</v>
      </c>
      <c r="AI60" s="16"/>
    </row>
    <row r="61" spans="1:35" ht="12.75">
      <c r="A61" s="30">
        <v>52</v>
      </c>
      <c r="B61" s="26">
        <v>16</v>
      </c>
      <c r="C61" s="21" t="s">
        <v>17</v>
      </c>
      <c r="D61" s="32">
        <v>2016</v>
      </c>
      <c r="E61" s="26"/>
      <c r="F61" s="32"/>
      <c r="G61" s="34" t="s">
        <v>11</v>
      </c>
      <c r="H61" s="37" t="s">
        <v>38</v>
      </c>
      <c r="I61" s="23" t="s">
        <v>38</v>
      </c>
      <c r="J61" s="23" t="s">
        <v>38</v>
      </c>
      <c r="K61" s="23" t="s">
        <v>38</v>
      </c>
      <c r="L61" s="23" t="s">
        <v>38</v>
      </c>
      <c r="M61" s="23" t="s">
        <v>38</v>
      </c>
      <c r="N61" s="23" t="s">
        <v>38</v>
      </c>
      <c r="O61" s="23"/>
      <c r="P61" s="23" t="s">
        <v>38</v>
      </c>
      <c r="Q61" s="23"/>
      <c r="R61" s="23"/>
      <c r="S61" s="23"/>
      <c r="T61" s="38">
        <f t="shared" si="4"/>
        <v>8</v>
      </c>
      <c r="U61" s="39"/>
      <c r="V61" s="22">
        <v>4</v>
      </c>
      <c r="W61" s="49">
        <v>2</v>
      </c>
      <c r="X61" s="40">
        <f t="shared" si="8"/>
        <v>6</v>
      </c>
      <c r="Y61" s="41">
        <v>21.5</v>
      </c>
      <c r="Z61" s="4"/>
      <c r="AA61" s="40">
        <f t="shared" si="7"/>
        <v>21.5</v>
      </c>
      <c r="AB61" s="4"/>
      <c r="AC61" s="4"/>
      <c r="AD61" s="4"/>
      <c r="AE61" s="32">
        <f t="shared" si="5"/>
        <v>0</v>
      </c>
      <c r="AF61" s="16">
        <f t="shared" si="9"/>
        <v>27.5</v>
      </c>
      <c r="AG61" s="27" t="str">
        <f t="shared" si="10"/>
        <v>F</v>
      </c>
      <c r="AH61" s="16">
        <f t="shared" si="6"/>
        <v>27.5</v>
      </c>
      <c r="AI61" s="16"/>
    </row>
    <row r="62" spans="1:35" ht="12.75">
      <c r="A62" s="30">
        <v>53</v>
      </c>
      <c r="B62" s="26">
        <v>19</v>
      </c>
      <c r="C62" s="21" t="s">
        <v>17</v>
      </c>
      <c r="D62" s="32">
        <v>2016</v>
      </c>
      <c r="E62" s="26"/>
      <c r="F62" s="32"/>
      <c r="G62" s="34" t="s">
        <v>11</v>
      </c>
      <c r="H62" s="37"/>
      <c r="I62" s="23"/>
      <c r="J62" s="23" t="s">
        <v>38</v>
      </c>
      <c r="K62" s="23"/>
      <c r="L62" s="23" t="s">
        <v>38</v>
      </c>
      <c r="M62" s="23"/>
      <c r="N62" s="23"/>
      <c r="O62" s="23" t="s">
        <v>38</v>
      </c>
      <c r="P62" s="23"/>
      <c r="Q62" s="23"/>
      <c r="R62" s="23"/>
      <c r="S62" s="23"/>
      <c r="T62" s="38">
        <f t="shared" si="4"/>
        <v>3</v>
      </c>
      <c r="U62" s="39">
        <v>1</v>
      </c>
      <c r="V62" s="22"/>
      <c r="W62" s="49"/>
      <c r="X62" s="40">
        <f t="shared" si="8"/>
        <v>1</v>
      </c>
      <c r="Y62" s="41"/>
      <c r="Z62" s="4">
        <v>7</v>
      </c>
      <c r="AA62" s="40">
        <f t="shared" si="7"/>
        <v>7</v>
      </c>
      <c r="AB62" s="4"/>
      <c r="AC62" s="4"/>
      <c r="AD62" s="4"/>
      <c r="AE62" s="32">
        <f t="shared" si="5"/>
        <v>0</v>
      </c>
      <c r="AF62" s="16">
        <f t="shared" si="9"/>
        <v>8</v>
      </c>
      <c r="AG62" s="27" t="str">
        <f t="shared" si="10"/>
        <v>F</v>
      </c>
      <c r="AH62" s="16">
        <f t="shared" si="6"/>
        <v>8</v>
      </c>
      <c r="AI62" s="16"/>
    </row>
    <row r="63" spans="1:35" ht="12.75">
      <c r="A63" s="30">
        <v>54</v>
      </c>
      <c r="B63" s="26">
        <v>22</v>
      </c>
      <c r="C63" s="21" t="s">
        <v>17</v>
      </c>
      <c r="D63" s="32">
        <v>2016</v>
      </c>
      <c r="E63" s="26"/>
      <c r="F63" s="32"/>
      <c r="G63" s="34" t="s">
        <v>11</v>
      </c>
      <c r="H63" s="37" t="s">
        <v>38</v>
      </c>
      <c r="I63" s="23" t="s">
        <v>38</v>
      </c>
      <c r="J63" s="23" t="s">
        <v>38</v>
      </c>
      <c r="K63" s="23" t="s">
        <v>38</v>
      </c>
      <c r="L63" s="23" t="s">
        <v>38</v>
      </c>
      <c r="M63" s="23" t="s">
        <v>38</v>
      </c>
      <c r="N63" s="23" t="s">
        <v>38</v>
      </c>
      <c r="O63" s="23" t="s">
        <v>38</v>
      </c>
      <c r="P63" s="23" t="s">
        <v>38</v>
      </c>
      <c r="Q63" s="23"/>
      <c r="R63" s="23"/>
      <c r="S63" s="23"/>
      <c r="T63" s="38">
        <f t="shared" si="4"/>
        <v>9</v>
      </c>
      <c r="U63" s="39"/>
      <c r="V63" s="22">
        <v>4</v>
      </c>
      <c r="W63" s="49">
        <v>5</v>
      </c>
      <c r="X63" s="40">
        <f t="shared" si="8"/>
        <v>9</v>
      </c>
      <c r="Y63" s="41">
        <v>12</v>
      </c>
      <c r="Z63" s="4">
        <v>21</v>
      </c>
      <c r="AA63" s="40">
        <f t="shared" si="7"/>
        <v>21</v>
      </c>
      <c r="AB63" s="4"/>
      <c r="AC63" s="4"/>
      <c r="AD63" s="4"/>
      <c r="AE63" s="32">
        <f t="shared" si="5"/>
        <v>0</v>
      </c>
      <c r="AF63" s="16">
        <f t="shared" si="9"/>
        <v>30</v>
      </c>
      <c r="AG63" s="27" t="str">
        <f t="shared" si="10"/>
        <v>F</v>
      </c>
      <c r="AH63" s="16">
        <f t="shared" si="6"/>
        <v>30</v>
      </c>
      <c r="AI63" s="16"/>
    </row>
    <row r="64" spans="1:35" ht="12.75">
      <c r="A64" s="30">
        <v>55</v>
      </c>
      <c r="B64" s="26">
        <v>25</v>
      </c>
      <c r="C64" s="21" t="s">
        <v>17</v>
      </c>
      <c r="D64" s="32">
        <v>2016</v>
      </c>
      <c r="E64" s="26"/>
      <c r="F64" s="32"/>
      <c r="G64" s="34" t="s">
        <v>11</v>
      </c>
      <c r="H64" s="37"/>
      <c r="I64" s="23"/>
      <c r="J64" s="23"/>
      <c r="K64" s="23"/>
      <c r="L64" s="23"/>
      <c r="M64" s="23"/>
      <c r="N64" s="23" t="s">
        <v>38</v>
      </c>
      <c r="O64" s="23"/>
      <c r="P64" s="23"/>
      <c r="Q64" s="23"/>
      <c r="R64" s="23"/>
      <c r="S64" s="23"/>
      <c r="T64" s="38">
        <f t="shared" si="4"/>
        <v>1</v>
      </c>
      <c r="U64" s="22"/>
      <c r="V64" s="22"/>
      <c r="W64" s="49"/>
      <c r="X64" s="40">
        <f t="shared" si="8"/>
        <v>0</v>
      </c>
      <c r="Y64" s="41">
        <v>10</v>
      </c>
      <c r="Z64" s="50">
        <v>13.5</v>
      </c>
      <c r="AA64" s="40">
        <f t="shared" si="7"/>
        <v>13.5</v>
      </c>
      <c r="AB64" s="4"/>
      <c r="AC64" s="4"/>
      <c r="AD64" s="4"/>
      <c r="AE64" s="32">
        <f t="shared" si="5"/>
        <v>0</v>
      </c>
      <c r="AF64" s="16">
        <f t="shared" si="9"/>
        <v>13.5</v>
      </c>
      <c r="AG64" s="27" t="str">
        <f t="shared" si="10"/>
        <v>F</v>
      </c>
      <c r="AH64" s="16">
        <f t="shared" si="6"/>
        <v>13.5</v>
      </c>
      <c r="AI64" s="16"/>
    </row>
    <row r="65" spans="1:35" ht="12.75">
      <c r="A65" s="30">
        <v>56</v>
      </c>
      <c r="B65" s="26">
        <v>26</v>
      </c>
      <c r="C65" s="21" t="s">
        <v>17</v>
      </c>
      <c r="D65" s="32">
        <v>2016</v>
      </c>
      <c r="E65" s="26"/>
      <c r="F65" s="32"/>
      <c r="G65" s="46" t="s">
        <v>11</v>
      </c>
      <c r="H65" s="37" t="s">
        <v>38</v>
      </c>
      <c r="I65" s="23" t="s">
        <v>38</v>
      </c>
      <c r="J65" s="23" t="s">
        <v>38</v>
      </c>
      <c r="K65" s="23" t="s">
        <v>38</v>
      </c>
      <c r="L65" s="23" t="s">
        <v>38</v>
      </c>
      <c r="M65" s="23" t="s">
        <v>38</v>
      </c>
      <c r="N65" s="23" t="s">
        <v>38</v>
      </c>
      <c r="O65" s="23"/>
      <c r="P65" s="23"/>
      <c r="Q65" s="23"/>
      <c r="R65" s="23"/>
      <c r="S65" s="23"/>
      <c r="T65" s="38">
        <f t="shared" si="4"/>
        <v>7</v>
      </c>
      <c r="U65" s="22"/>
      <c r="V65" s="22">
        <v>3</v>
      </c>
      <c r="W65" s="49"/>
      <c r="X65" s="40">
        <f t="shared" si="8"/>
        <v>3</v>
      </c>
      <c r="Y65" s="41">
        <v>17.5</v>
      </c>
      <c r="Z65" s="4"/>
      <c r="AA65" s="40">
        <f t="shared" si="7"/>
        <v>17.5</v>
      </c>
      <c r="AB65" s="4"/>
      <c r="AC65" s="4"/>
      <c r="AD65" s="4"/>
      <c r="AE65" s="32">
        <f t="shared" si="5"/>
        <v>0</v>
      </c>
      <c r="AF65" s="16">
        <f t="shared" si="9"/>
        <v>20.5</v>
      </c>
      <c r="AG65" s="27" t="str">
        <f t="shared" si="10"/>
        <v>F</v>
      </c>
      <c r="AH65" s="16">
        <f t="shared" si="6"/>
        <v>20.5</v>
      </c>
      <c r="AI65" s="16"/>
    </row>
    <row r="66" spans="1:35" ht="12.75">
      <c r="A66" s="30">
        <v>57</v>
      </c>
      <c r="B66" s="26">
        <v>27</v>
      </c>
      <c r="C66" s="21" t="s">
        <v>17</v>
      </c>
      <c r="D66" s="32">
        <v>2016</v>
      </c>
      <c r="E66" s="26"/>
      <c r="F66" s="32"/>
      <c r="G66" s="46" t="s">
        <v>11</v>
      </c>
      <c r="H66" s="37" t="s">
        <v>38</v>
      </c>
      <c r="I66" s="23" t="s">
        <v>38</v>
      </c>
      <c r="J66" s="23" t="s">
        <v>38</v>
      </c>
      <c r="K66" s="23"/>
      <c r="L66" s="23" t="s">
        <v>38</v>
      </c>
      <c r="M66" s="23" t="s">
        <v>38</v>
      </c>
      <c r="N66" s="23" t="s">
        <v>38</v>
      </c>
      <c r="O66" s="23"/>
      <c r="P66" s="23" t="s">
        <v>38</v>
      </c>
      <c r="Q66" s="23"/>
      <c r="R66" s="23"/>
      <c r="S66" s="23"/>
      <c r="T66" s="38">
        <f t="shared" si="4"/>
        <v>7</v>
      </c>
      <c r="U66" s="22"/>
      <c r="V66" s="22">
        <v>4</v>
      </c>
      <c r="W66" s="49"/>
      <c r="X66" s="40">
        <f t="shared" si="8"/>
        <v>4</v>
      </c>
      <c r="Y66" s="41">
        <v>21</v>
      </c>
      <c r="Z66" s="4"/>
      <c r="AA66" s="40">
        <f t="shared" si="7"/>
        <v>21</v>
      </c>
      <c r="AB66" s="4"/>
      <c r="AC66" s="4"/>
      <c r="AD66" s="4"/>
      <c r="AE66" s="32">
        <f t="shared" si="5"/>
        <v>0</v>
      </c>
      <c r="AF66" s="16">
        <f t="shared" si="9"/>
        <v>25</v>
      </c>
      <c r="AG66" s="27" t="str">
        <f t="shared" si="10"/>
        <v>F</v>
      </c>
      <c r="AH66" s="16">
        <f t="shared" si="6"/>
        <v>25</v>
      </c>
      <c r="AI66" s="16"/>
    </row>
    <row r="67" spans="1:35" ht="12.75">
      <c r="A67" s="30">
        <v>58</v>
      </c>
      <c r="B67" s="26">
        <v>28</v>
      </c>
      <c r="C67" s="21" t="s">
        <v>17</v>
      </c>
      <c r="D67" s="32">
        <v>2016</v>
      </c>
      <c r="E67" s="26"/>
      <c r="F67" s="32"/>
      <c r="G67" s="46" t="s">
        <v>11</v>
      </c>
      <c r="H67" s="37" t="s">
        <v>38</v>
      </c>
      <c r="I67" s="23"/>
      <c r="J67" s="23" t="s">
        <v>38</v>
      </c>
      <c r="K67" s="23" t="s">
        <v>38</v>
      </c>
      <c r="L67" s="23" t="s">
        <v>38</v>
      </c>
      <c r="M67" s="23" t="s">
        <v>38</v>
      </c>
      <c r="N67" s="23" t="s">
        <v>38</v>
      </c>
      <c r="O67" s="23" t="s">
        <v>38</v>
      </c>
      <c r="P67" s="23" t="s">
        <v>38</v>
      </c>
      <c r="Q67" s="23"/>
      <c r="R67" s="23"/>
      <c r="S67" s="23"/>
      <c r="T67" s="38">
        <f t="shared" si="4"/>
        <v>8</v>
      </c>
      <c r="U67" s="22"/>
      <c r="V67" s="22">
        <v>2</v>
      </c>
      <c r="W67" s="49">
        <v>2</v>
      </c>
      <c r="X67" s="40">
        <f t="shared" si="8"/>
        <v>4</v>
      </c>
      <c r="Y67" s="41"/>
      <c r="Z67" s="4">
        <v>17</v>
      </c>
      <c r="AA67" s="40">
        <f t="shared" si="7"/>
        <v>17</v>
      </c>
      <c r="AB67" s="4"/>
      <c r="AC67" s="4"/>
      <c r="AD67" s="4"/>
      <c r="AE67" s="32">
        <f t="shared" si="5"/>
        <v>0</v>
      </c>
      <c r="AF67" s="16">
        <f t="shared" si="9"/>
        <v>21</v>
      </c>
      <c r="AG67" s="27" t="str">
        <f t="shared" si="10"/>
        <v>F</v>
      </c>
      <c r="AH67" s="16">
        <f t="shared" si="6"/>
        <v>21</v>
      </c>
      <c r="AI67" s="16"/>
    </row>
    <row r="68" spans="1:35" ht="12.75">
      <c r="A68" s="30">
        <v>59</v>
      </c>
      <c r="B68" s="4">
        <v>29</v>
      </c>
      <c r="C68" s="21" t="s">
        <v>17</v>
      </c>
      <c r="D68" s="32">
        <v>2016</v>
      </c>
      <c r="E68" s="26"/>
      <c r="F68" s="32"/>
      <c r="G68" s="46" t="s">
        <v>11</v>
      </c>
      <c r="H68" s="37"/>
      <c r="I68" s="23" t="s">
        <v>38</v>
      </c>
      <c r="J68" s="23" t="s">
        <v>38</v>
      </c>
      <c r="K68" s="23" t="s">
        <v>38</v>
      </c>
      <c r="L68" s="23" t="s">
        <v>38</v>
      </c>
      <c r="M68" s="23" t="s">
        <v>38</v>
      </c>
      <c r="N68" s="23" t="s">
        <v>38</v>
      </c>
      <c r="O68" s="23" t="s">
        <v>38</v>
      </c>
      <c r="P68" s="23"/>
      <c r="Q68" s="23"/>
      <c r="R68" s="23"/>
      <c r="S68" s="23"/>
      <c r="T68" s="38">
        <f t="shared" si="4"/>
        <v>7</v>
      </c>
      <c r="U68" s="22"/>
      <c r="V68" s="22">
        <v>4</v>
      </c>
      <c r="W68" s="49"/>
      <c r="X68" s="40">
        <f t="shared" si="8"/>
        <v>4</v>
      </c>
      <c r="Y68" s="41">
        <v>14</v>
      </c>
      <c r="Z68" s="4">
        <v>17</v>
      </c>
      <c r="AA68" s="40">
        <f t="shared" si="7"/>
        <v>17</v>
      </c>
      <c r="AB68" s="4"/>
      <c r="AC68" s="4"/>
      <c r="AD68" s="4"/>
      <c r="AE68" s="32">
        <f t="shared" si="5"/>
        <v>0</v>
      </c>
      <c r="AF68" s="16">
        <f t="shared" si="9"/>
        <v>21</v>
      </c>
      <c r="AG68" s="27" t="str">
        <f t="shared" si="10"/>
        <v>F</v>
      </c>
      <c r="AH68" s="16">
        <f t="shared" si="6"/>
        <v>21</v>
      </c>
      <c r="AI68" s="16"/>
    </row>
    <row r="69" spans="1:35" ht="12.75">
      <c r="A69" s="32">
        <v>60</v>
      </c>
      <c r="B69" s="4">
        <v>33</v>
      </c>
      <c r="C69" s="21" t="s">
        <v>17</v>
      </c>
      <c r="D69" s="32">
        <v>2016</v>
      </c>
      <c r="E69" s="4"/>
      <c r="F69" s="32"/>
      <c r="G69" s="46" t="s">
        <v>11</v>
      </c>
      <c r="H69" s="23"/>
      <c r="I69" s="23"/>
      <c r="J69" s="23"/>
      <c r="K69" s="23"/>
      <c r="L69" s="23"/>
      <c r="M69" s="23"/>
      <c r="N69" s="23" t="s">
        <v>38</v>
      </c>
      <c r="O69" s="23" t="s">
        <v>38</v>
      </c>
      <c r="P69" s="23"/>
      <c r="Q69" s="23"/>
      <c r="R69" s="23"/>
      <c r="S69" s="23"/>
      <c r="T69" s="38">
        <f t="shared" si="4"/>
        <v>2</v>
      </c>
      <c r="U69" s="22"/>
      <c r="V69" s="22"/>
      <c r="W69" s="49"/>
      <c r="X69" s="40">
        <f t="shared" si="8"/>
        <v>0</v>
      </c>
      <c r="Y69" s="16">
        <v>9</v>
      </c>
      <c r="Z69" s="4">
        <v>20</v>
      </c>
      <c r="AA69" s="40">
        <f t="shared" si="7"/>
        <v>20</v>
      </c>
      <c r="AB69" s="4"/>
      <c r="AC69" s="4"/>
      <c r="AD69" s="4"/>
      <c r="AE69" s="32">
        <f t="shared" si="5"/>
        <v>0</v>
      </c>
      <c r="AF69" s="16">
        <f aca="true" t="shared" si="11" ref="AF69:AF87">X69+AA69+AE69</f>
        <v>20</v>
      </c>
      <c r="AG69" s="27" t="str">
        <f aca="true" t="shared" si="12" ref="AG69:AG87">IF(AF69&lt;AI$2,AJ$2,(IF(AF69&lt;AI$3,AJ$3,(IF(AF69&lt;AI$4,AJ$4,(IF(AF69&lt;AI$5,AJ$5,(IF(AF69&lt;AI$6,AJ$6,AJ$7)))))))))</f>
        <v>F</v>
      </c>
      <c r="AH69" s="16">
        <f t="shared" si="6"/>
        <v>20</v>
      </c>
      <c r="AI69" s="16"/>
    </row>
    <row r="70" spans="1:34" ht="12.75">
      <c r="A70" s="32">
        <v>61</v>
      </c>
      <c r="B70" s="5">
        <v>34</v>
      </c>
      <c r="C70" s="21" t="s">
        <v>17</v>
      </c>
      <c r="D70" s="32">
        <v>2016</v>
      </c>
      <c r="F70" s="32"/>
      <c r="G70" s="46" t="s">
        <v>11</v>
      </c>
      <c r="H70" s="17" t="s">
        <v>38</v>
      </c>
      <c r="I70" s="17" t="s">
        <v>38</v>
      </c>
      <c r="J70" s="17" t="s">
        <v>38</v>
      </c>
      <c r="K70" s="17" t="s">
        <v>38</v>
      </c>
      <c r="L70" s="17" t="s">
        <v>38</v>
      </c>
      <c r="M70" s="17" t="s">
        <v>38</v>
      </c>
      <c r="N70" s="17" t="s">
        <v>38</v>
      </c>
      <c r="P70" s="17" t="s">
        <v>38</v>
      </c>
      <c r="T70" s="38">
        <f t="shared" si="4"/>
        <v>8</v>
      </c>
      <c r="V70" s="8">
        <v>5</v>
      </c>
      <c r="W70" s="47">
        <v>10</v>
      </c>
      <c r="X70" s="40">
        <f t="shared" si="8"/>
        <v>15</v>
      </c>
      <c r="Y70" s="5">
        <v>30</v>
      </c>
      <c r="AA70" s="40">
        <f t="shared" si="7"/>
        <v>30</v>
      </c>
      <c r="AE70" s="32">
        <f t="shared" si="5"/>
        <v>0</v>
      </c>
      <c r="AF70" s="16">
        <f t="shared" si="11"/>
        <v>45</v>
      </c>
      <c r="AG70" s="27" t="str">
        <f t="shared" si="12"/>
        <v>F</v>
      </c>
      <c r="AH70" s="16">
        <f t="shared" si="6"/>
        <v>45</v>
      </c>
    </row>
    <row r="71" spans="1:34" ht="12.75">
      <c r="A71" s="32">
        <v>62</v>
      </c>
      <c r="B71" s="5">
        <v>35</v>
      </c>
      <c r="C71" s="21" t="s">
        <v>17</v>
      </c>
      <c r="D71" s="32">
        <v>2016</v>
      </c>
      <c r="F71" s="32"/>
      <c r="G71" s="46" t="s">
        <v>11</v>
      </c>
      <c r="J71" s="17" t="s">
        <v>38</v>
      </c>
      <c r="L71" s="17" t="s">
        <v>38</v>
      </c>
      <c r="N71" s="17" t="s">
        <v>38</v>
      </c>
      <c r="T71" s="38">
        <f t="shared" si="4"/>
        <v>3</v>
      </c>
      <c r="X71" s="40">
        <f t="shared" si="8"/>
        <v>0</v>
      </c>
      <c r="Y71" s="5">
        <v>16.5</v>
      </c>
      <c r="AA71" s="40">
        <f t="shared" si="7"/>
        <v>16.5</v>
      </c>
      <c r="AE71" s="32">
        <f t="shared" si="5"/>
        <v>0</v>
      </c>
      <c r="AF71" s="16">
        <f t="shared" si="11"/>
        <v>16.5</v>
      </c>
      <c r="AG71" s="27" t="str">
        <f t="shared" si="12"/>
        <v>F</v>
      </c>
      <c r="AH71" s="16">
        <f t="shared" si="6"/>
        <v>16.5</v>
      </c>
    </row>
    <row r="72" spans="1:34" ht="12.75">
      <c r="A72" s="30">
        <v>63</v>
      </c>
      <c r="B72" s="5">
        <v>38</v>
      </c>
      <c r="C72" s="21" t="s">
        <v>17</v>
      </c>
      <c r="D72" s="32">
        <v>2016</v>
      </c>
      <c r="F72" s="32"/>
      <c r="G72" s="46" t="s">
        <v>11</v>
      </c>
      <c r="J72" s="17" t="s">
        <v>38</v>
      </c>
      <c r="O72" s="17" t="s">
        <v>38</v>
      </c>
      <c r="T72" s="38">
        <f t="shared" si="4"/>
        <v>2</v>
      </c>
      <c r="X72" s="40">
        <f t="shared" si="8"/>
        <v>0</v>
      </c>
      <c r="Z72" s="51">
        <v>12</v>
      </c>
      <c r="AA72" s="40">
        <f t="shared" si="7"/>
        <v>12</v>
      </c>
      <c r="AE72" s="32">
        <f t="shared" si="5"/>
        <v>0</v>
      </c>
      <c r="AF72" s="16">
        <f t="shared" si="11"/>
        <v>12</v>
      </c>
      <c r="AG72" s="27" t="str">
        <f t="shared" si="12"/>
        <v>F</v>
      </c>
      <c r="AH72" s="16">
        <f t="shared" si="6"/>
        <v>12</v>
      </c>
    </row>
    <row r="73" spans="1:34" ht="12.75">
      <c r="A73" s="32">
        <v>64</v>
      </c>
      <c r="B73" s="5">
        <v>12</v>
      </c>
      <c r="C73" s="21" t="s">
        <v>17</v>
      </c>
      <c r="D73" s="32">
        <v>2015</v>
      </c>
      <c r="F73" s="32"/>
      <c r="G73" s="46" t="s">
        <v>11</v>
      </c>
      <c r="O73" s="17" t="s">
        <v>38</v>
      </c>
      <c r="T73" s="38">
        <f t="shared" si="4"/>
        <v>1</v>
      </c>
      <c r="X73" s="40">
        <f t="shared" si="8"/>
        <v>0</v>
      </c>
      <c r="Z73" s="5">
        <v>8</v>
      </c>
      <c r="AA73" s="40">
        <f t="shared" si="7"/>
        <v>8</v>
      </c>
      <c r="AE73" s="32">
        <f t="shared" si="5"/>
        <v>0</v>
      </c>
      <c r="AF73" s="16">
        <f t="shared" si="11"/>
        <v>8</v>
      </c>
      <c r="AG73" s="27" t="str">
        <f t="shared" si="12"/>
        <v>F</v>
      </c>
      <c r="AH73" s="16">
        <f t="shared" si="6"/>
        <v>8</v>
      </c>
    </row>
    <row r="74" spans="1:34" ht="12.75">
      <c r="A74" s="32">
        <v>65</v>
      </c>
      <c r="B74" s="5">
        <v>15</v>
      </c>
      <c r="C74" s="21" t="s">
        <v>17</v>
      </c>
      <c r="D74" s="32">
        <v>2015</v>
      </c>
      <c r="F74" s="32"/>
      <c r="G74" s="46" t="s">
        <v>11</v>
      </c>
      <c r="I74" s="17" t="s">
        <v>38</v>
      </c>
      <c r="J74" s="17" t="s">
        <v>38</v>
      </c>
      <c r="K74" s="17" t="s">
        <v>38</v>
      </c>
      <c r="L74" s="17" t="s">
        <v>38</v>
      </c>
      <c r="T74" s="38">
        <f t="shared" si="4"/>
        <v>4</v>
      </c>
      <c r="X74" s="40">
        <f aca="true" t="shared" si="13" ref="X74:X87">SUM(U74:W74)</f>
        <v>0</v>
      </c>
      <c r="AA74" s="40">
        <f t="shared" si="7"/>
        <v>0</v>
      </c>
      <c r="AE74" s="32">
        <f t="shared" si="5"/>
        <v>0</v>
      </c>
      <c r="AF74" s="16">
        <f t="shared" si="11"/>
        <v>0</v>
      </c>
      <c r="AG74" s="27" t="str">
        <f t="shared" si="12"/>
        <v>F</v>
      </c>
      <c r="AH74" s="16">
        <f t="shared" si="6"/>
        <v>0</v>
      </c>
    </row>
    <row r="75" spans="1:34" ht="12.75">
      <c r="A75" s="32">
        <v>66</v>
      </c>
      <c r="B75" s="5">
        <v>16</v>
      </c>
      <c r="C75" s="21" t="s">
        <v>17</v>
      </c>
      <c r="D75" s="32">
        <v>2015</v>
      </c>
      <c r="F75" s="32"/>
      <c r="G75" s="46" t="s">
        <v>11</v>
      </c>
      <c r="T75" s="38">
        <f aca="true" t="shared" si="14" ref="T75:T87">COUNTIF(H75:S75,"X")</f>
        <v>0</v>
      </c>
      <c r="X75" s="40">
        <f t="shared" si="13"/>
        <v>0</v>
      </c>
      <c r="AA75" s="40">
        <f t="shared" si="7"/>
        <v>0</v>
      </c>
      <c r="AE75" s="32">
        <f aca="true" t="shared" si="15" ref="AE75:AE87">IF(AC75&gt;0,AC75+AD75,IF(AD75&gt;0,AB75+AD75,AB75+AD75))</f>
        <v>0</v>
      </c>
      <c r="AF75" s="16">
        <f t="shared" si="11"/>
        <v>0</v>
      </c>
      <c r="AG75" s="27" t="str">
        <f t="shared" si="12"/>
        <v>F</v>
      </c>
      <c r="AH75" s="16">
        <f aca="true" t="shared" si="16" ref="AH75:AH87">AF75-AE75</f>
        <v>0</v>
      </c>
    </row>
    <row r="76" spans="1:34" ht="12.75">
      <c r="A76" s="30">
        <v>67</v>
      </c>
      <c r="B76" s="5">
        <v>26</v>
      </c>
      <c r="C76" s="21" t="s">
        <v>17</v>
      </c>
      <c r="D76" s="32">
        <v>2015</v>
      </c>
      <c r="F76" s="32"/>
      <c r="G76" s="46" t="s">
        <v>11</v>
      </c>
      <c r="T76" s="38">
        <f t="shared" si="14"/>
        <v>0</v>
      </c>
      <c r="X76" s="40">
        <f t="shared" si="13"/>
        <v>0</v>
      </c>
      <c r="AA76" s="40">
        <f t="shared" si="7"/>
        <v>0</v>
      </c>
      <c r="AE76" s="32">
        <f t="shared" si="15"/>
        <v>0</v>
      </c>
      <c r="AF76" s="16">
        <f t="shared" si="11"/>
        <v>0</v>
      </c>
      <c r="AG76" s="27" t="str">
        <f t="shared" si="12"/>
        <v>F</v>
      </c>
      <c r="AH76" s="16">
        <f t="shared" si="16"/>
        <v>0</v>
      </c>
    </row>
    <row r="77" spans="1:34" ht="12.75">
      <c r="A77" s="32">
        <v>68</v>
      </c>
      <c r="B77" s="5">
        <v>32</v>
      </c>
      <c r="C77" s="21" t="s">
        <v>17</v>
      </c>
      <c r="D77" s="32">
        <v>2015</v>
      </c>
      <c r="F77" s="32"/>
      <c r="G77" s="46" t="s">
        <v>11</v>
      </c>
      <c r="T77" s="38">
        <f t="shared" si="14"/>
        <v>0</v>
      </c>
      <c r="X77" s="40">
        <f t="shared" si="13"/>
        <v>0</v>
      </c>
      <c r="AA77" s="40">
        <f aca="true" t="shared" si="17" ref="AA77:AA87">IF(Z77&gt;0,Z77,Y77)</f>
        <v>0</v>
      </c>
      <c r="AE77" s="32">
        <f t="shared" si="15"/>
        <v>0</v>
      </c>
      <c r="AF77" s="16">
        <f t="shared" si="11"/>
        <v>0</v>
      </c>
      <c r="AG77" s="27" t="str">
        <f t="shared" si="12"/>
        <v>F</v>
      </c>
      <c r="AH77" s="16">
        <f t="shared" si="16"/>
        <v>0</v>
      </c>
    </row>
    <row r="78" spans="1:34" ht="12.75">
      <c r="A78" s="32">
        <v>69</v>
      </c>
      <c r="B78" s="5">
        <v>38</v>
      </c>
      <c r="C78" s="21" t="s">
        <v>17</v>
      </c>
      <c r="D78" s="32">
        <v>2015</v>
      </c>
      <c r="F78" s="32"/>
      <c r="G78" s="46" t="s">
        <v>11</v>
      </c>
      <c r="N78" s="17" t="s">
        <v>38</v>
      </c>
      <c r="T78" s="38">
        <f t="shared" si="14"/>
        <v>1</v>
      </c>
      <c r="X78" s="40">
        <f t="shared" si="13"/>
        <v>0</v>
      </c>
      <c r="Y78" s="5">
        <v>7.5</v>
      </c>
      <c r="AA78" s="40">
        <f t="shared" si="17"/>
        <v>7.5</v>
      </c>
      <c r="AE78" s="32">
        <f t="shared" si="15"/>
        <v>0</v>
      </c>
      <c r="AF78" s="16">
        <f t="shared" si="11"/>
        <v>7.5</v>
      </c>
      <c r="AG78" s="27" t="str">
        <f t="shared" si="12"/>
        <v>F</v>
      </c>
      <c r="AH78" s="16">
        <f t="shared" si="16"/>
        <v>7.5</v>
      </c>
    </row>
    <row r="79" spans="1:34" ht="12.75">
      <c r="A79" s="32">
        <v>70</v>
      </c>
      <c r="B79" s="5">
        <v>8</v>
      </c>
      <c r="C79" s="21" t="s">
        <v>17</v>
      </c>
      <c r="D79" s="32">
        <v>2014</v>
      </c>
      <c r="F79" s="32"/>
      <c r="G79" s="46" t="s">
        <v>11</v>
      </c>
      <c r="T79" s="38">
        <f t="shared" si="14"/>
        <v>0</v>
      </c>
      <c r="X79" s="40">
        <f t="shared" si="13"/>
        <v>0</v>
      </c>
      <c r="AA79" s="40">
        <f t="shared" si="17"/>
        <v>0</v>
      </c>
      <c r="AE79" s="32">
        <f t="shared" si="15"/>
        <v>0</v>
      </c>
      <c r="AF79" s="16">
        <f t="shared" si="11"/>
        <v>0</v>
      </c>
      <c r="AG79" s="27" t="str">
        <f t="shared" si="12"/>
        <v>F</v>
      </c>
      <c r="AH79" s="16">
        <f t="shared" si="16"/>
        <v>0</v>
      </c>
    </row>
    <row r="80" spans="1:34" ht="12.75">
      <c r="A80" s="30">
        <v>71</v>
      </c>
      <c r="B80" s="5">
        <v>28</v>
      </c>
      <c r="C80" s="21" t="s">
        <v>17</v>
      </c>
      <c r="D80" s="32">
        <v>2014</v>
      </c>
      <c r="F80" s="32"/>
      <c r="G80" s="46" t="s">
        <v>11</v>
      </c>
      <c r="K80" s="17" t="s">
        <v>38</v>
      </c>
      <c r="L80" s="17" t="s">
        <v>38</v>
      </c>
      <c r="T80" s="38">
        <f t="shared" si="14"/>
        <v>2</v>
      </c>
      <c r="U80" s="8">
        <v>2</v>
      </c>
      <c r="V80" s="8">
        <v>5</v>
      </c>
      <c r="W80" s="47">
        <v>3</v>
      </c>
      <c r="X80" s="40">
        <f t="shared" si="13"/>
        <v>10</v>
      </c>
      <c r="Z80" s="51">
        <v>15</v>
      </c>
      <c r="AA80" s="40">
        <f t="shared" si="17"/>
        <v>15</v>
      </c>
      <c r="AE80" s="32">
        <f t="shared" si="15"/>
        <v>0</v>
      </c>
      <c r="AF80" s="16">
        <f t="shared" si="11"/>
        <v>25</v>
      </c>
      <c r="AG80" s="27" t="str">
        <f t="shared" si="12"/>
        <v>F</v>
      </c>
      <c r="AH80" s="16">
        <f t="shared" si="16"/>
        <v>25</v>
      </c>
    </row>
    <row r="81" spans="1:34" ht="12.75">
      <c r="A81" s="32">
        <v>72</v>
      </c>
      <c r="B81" s="5">
        <v>3</v>
      </c>
      <c r="C81" s="21" t="s">
        <v>17</v>
      </c>
      <c r="D81" s="32">
        <v>2013</v>
      </c>
      <c r="F81" s="32"/>
      <c r="G81" s="46" t="s">
        <v>11</v>
      </c>
      <c r="T81" s="38">
        <f t="shared" si="14"/>
        <v>0</v>
      </c>
      <c r="X81" s="40">
        <f t="shared" si="13"/>
        <v>0</v>
      </c>
      <c r="AA81" s="40">
        <f t="shared" si="17"/>
        <v>0</v>
      </c>
      <c r="AE81" s="32">
        <f t="shared" si="15"/>
        <v>0</v>
      </c>
      <c r="AF81" s="16">
        <f t="shared" si="11"/>
        <v>0</v>
      </c>
      <c r="AG81" s="27" t="str">
        <f t="shared" si="12"/>
        <v>F</v>
      </c>
      <c r="AH81" s="16">
        <f t="shared" si="16"/>
        <v>0</v>
      </c>
    </row>
    <row r="82" spans="1:34" ht="12.75">
      <c r="A82" s="32">
        <v>73</v>
      </c>
      <c r="B82" s="5">
        <v>22</v>
      </c>
      <c r="C82" s="21" t="s">
        <v>17</v>
      </c>
      <c r="D82" s="32">
        <v>2013</v>
      </c>
      <c r="F82" s="32"/>
      <c r="G82" s="46" t="s">
        <v>11</v>
      </c>
      <c r="H82" s="17" t="s">
        <v>38</v>
      </c>
      <c r="N82" s="17" t="s">
        <v>38</v>
      </c>
      <c r="T82" s="38">
        <f t="shared" si="14"/>
        <v>2</v>
      </c>
      <c r="X82" s="40">
        <f t="shared" si="13"/>
        <v>0</v>
      </c>
      <c r="Y82" s="5">
        <v>12</v>
      </c>
      <c r="AA82" s="40">
        <f t="shared" si="17"/>
        <v>12</v>
      </c>
      <c r="AE82" s="32">
        <f t="shared" si="15"/>
        <v>0</v>
      </c>
      <c r="AF82" s="16">
        <f t="shared" si="11"/>
        <v>12</v>
      </c>
      <c r="AG82" s="27" t="str">
        <f t="shared" si="12"/>
        <v>F</v>
      </c>
      <c r="AH82" s="16">
        <f t="shared" si="16"/>
        <v>12</v>
      </c>
    </row>
    <row r="83" spans="1:34" ht="12.75">
      <c r="A83" s="32">
        <v>74</v>
      </c>
      <c r="B83" s="5">
        <v>15</v>
      </c>
      <c r="C83" s="21" t="s">
        <v>17</v>
      </c>
      <c r="D83" s="32">
        <v>2012</v>
      </c>
      <c r="F83" s="32"/>
      <c r="G83" s="46" t="s">
        <v>11</v>
      </c>
      <c r="T83" s="38">
        <f t="shared" si="14"/>
        <v>0</v>
      </c>
      <c r="X83" s="40">
        <f t="shared" si="13"/>
        <v>0</v>
      </c>
      <c r="AA83" s="40">
        <f t="shared" si="17"/>
        <v>0</v>
      </c>
      <c r="AE83" s="32">
        <f t="shared" si="15"/>
        <v>0</v>
      </c>
      <c r="AF83" s="16">
        <f t="shared" si="11"/>
        <v>0</v>
      </c>
      <c r="AG83" s="27" t="str">
        <f t="shared" si="12"/>
        <v>F</v>
      </c>
      <c r="AH83" s="16">
        <f t="shared" si="16"/>
        <v>0</v>
      </c>
    </row>
    <row r="84" spans="1:34" ht="12.75">
      <c r="A84" s="30">
        <v>75</v>
      </c>
      <c r="B84" s="5">
        <v>274</v>
      </c>
      <c r="C84" s="21" t="s">
        <v>17</v>
      </c>
      <c r="D84" s="32">
        <v>2010</v>
      </c>
      <c r="F84" s="32"/>
      <c r="G84" s="46" t="s">
        <v>11</v>
      </c>
      <c r="T84" s="38">
        <f t="shared" si="14"/>
        <v>0</v>
      </c>
      <c r="X84" s="40">
        <f t="shared" si="13"/>
        <v>0</v>
      </c>
      <c r="AA84" s="40">
        <f t="shared" si="17"/>
        <v>0</v>
      </c>
      <c r="AE84" s="32">
        <f t="shared" si="15"/>
        <v>0</v>
      </c>
      <c r="AF84" s="16">
        <f t="shared" si="11"/>
        <v>0</v>
      </c>
      <c r="AG84" s="27" t="str">
        <f t="shared" si="12"/>
        <v>F</v>
      </c>
      <c r="AH84" s="16">
        <f t="shared" si="16"/>
        <v>0</v>
      </c>
    </row>
    <row r="85" spans="1:34" ht="12.75">
      <c r="A85" s="32">
        <v>76</v>
      </c>
      <c r="B85" s="5">
        <v>143</v>
      </c>
      <c r="C85" s="21" t="s">
        <v>17</v>
      </c>
      <c r="D85" s="32">
        <v>2016</v>
      </c>
      <c r="F85" s="32"/>
      <c r="G85" s="46" t="s">
        <v>37</v>
      </c>
      <c r="H85" s="17" t="s">
        <v>38</v>
      </c>
      <c r="I85" s="17" t="s">
        <v>38</v>
      </c>
      <c r="J85" s="17" t="s">
        <v>38</v>
      </c>
      <c r="L85" s="17" t="s">
        <v>38</v>
      </c>
      <c r="M85" s="17" t="s">
        <v>38</v>
      </c>
      <c r="O85" s="17" t="s">
        <v>38</v>
      </c>
      <c r="T85" s="38">
        <f t="shared" si="14"/>
        <v>6</v>
      </c>
      <c r="X85" s="40">
        <f t="shared" si="13"/>
        <v>0</v>
      </c>
      <c r="Z85" s="5">
        <v>13</v>
      </c>
      <c r="AA85" s="40">
        <f t="shared" si="17"/>
        <v>13</v>
      </c>
      <c r="AE85" s="32">
        <f t="shared" si="15"/>
        <v>0</v>
      </c>
      <c r="AF85" s="16">
        <f t="shared" si="11"/>
        <v>13</v>
      </c>
      <c r="AG85" s="27" t="str">
        <f t="shared" si="12"/>
        <v>F</v>
      </c>
      <c r="AH85" s="16">
        <f t="shared" si="16"/>
        <v>13</v>
      </c>
    </row>
    <row r="86" spans="1:34" ht="12.75">
      <c r="A86" s="32">
        <v>77</v>
      </c>
      <c r="B86" s="5">
        <v>138</v>
      </c>
      <c r="C86" s="21" t="s">
        <v>17</v>
      </c>
      <c r="D86" s="32">
        <v>2016</v>
      </c>
      <c r="F86" s="32"/>
      <c r="G86" s="46" t="s">
        <v>37</v>
      </c>
      <c r="I86" s="17" t="s">
        <v>38</v>
      </c>
      <c r="T86" s="38">
        <f t="shared" si="14"/>
        <v>1</v>
      </c>
      <c r="X86" s="40">
        <f t="shared" si="13"/>
        <v>0</v>
      </c>
      <c r="AA86" s="40">
        <f t="shared" si="17"/>
        <v>0</v>
      </c>
      <c r="AE86" s="32">
        <f t="shared" si="15"/>
        <v>0</v>
      </c>
      <c r="AF86" s="16">
        <f t="shared" si="11"/>
        <v>0</v>
      </c>
      <c r="AG86" s="27" t="str">
        <f t="shared" si="12"/>
        <v>F</v>
      </c>
      <c r="AH86" s="16">
        <f t="shared" si="16"/>
        <v>0</v>
      </c>
    </row>
    <row r="87" spans="1:34" ht="13.5" thickBot="1">
      <c r="A87" s="32">
        <v>78</v>
      </c>
      <c r="B87" s="28">
        <v>182</v>
      </c>
      <c r="C87" s="29" t="s">
        <v>17</v>
      </c>
      <c r="D87" s="33">
        <v>2013</v>
      </c>
      <c r="F87" s="32"/>
      <c r="G87" s="46"/>
      <c r="J87" s="17" t="s">
        <v>38</v>
      </c>
      <c r="L87" s="17" t="s">
        <v>38</v>
      </c>
      <c r="T87" s="38">
        <f t="shared" si="14"/>
        <v>2</v>
      </c>
      <c r="X87" s="40">
        <f t="shared" si="13"/>
        <v>0</v>
      </c>
      <c r="AA87" s="40">
        <f t="shared" si="17"/>
        <v>0</v>
      </c>
      <c r="AE87" s="32">
        <f t="shared" si="15"/>
        <v>0</v>
      </c>
      <c r="AF87" s="16">
        <f t="shared" si="11"/>
        <v>0</v>
      </c>
      <c r="AG87" s="27" t="str">
        <f t="shared" si="12"/>
        <v>F</v>
      </c>
      <c r="AH87" s="16">
        <f t="shared" si="16"/>
        <v>0</v>
      </c>
    </row>
    <row r="88" spans="1:34" ht="14.25" thickBot="1" thickTop="1">
      <c r="A88" s="32">
        <v>79</v>
      </c>
      <c r="B88" s="28">
        <v>40</v>
      </c>
      <c r="C88" s="29" t="s">
        <v>17</v>
      </c>
      <c r="D88" s="33">
        <v>2016</v>
      </c>
      <c r="F88" s="32"/>
      <c r="G88" s="46" t="s">
        <v>42</v>
      </c>
      <c r="T88" s="38">
        <f>COUNTIF(H88:S88,"X")</f>
        <v>0</v>
      </c>
      <c r="X88" s="40">
        <f>SUM(U88:W88)</f>
        <v>0</v>
      </c>
      <c r="Z88" s="51">
        <v>8</v>
      </c>
      <c r="AA88" s="40">
        <f>IF(Z88&gt;0,Z88,Y88)</f>
        <v>8</v>
      </c>
      <c r="AE88" s="32">
        <f>IF(AC88&gt;0,AC88+AD88,IF(AD88&gt;0,AB88+AD88,AB88+AD88))</f>
        <v>0</v>
      </c>
      <c r="AF88" s="16">
        <f>X88+AA88+AE88</f>
        <v>8</v>
      </c>
      <c r="AG88" s="27" t="str">
        <f>IF(AF88&lt;AI$2,AJ$2,(IF(AF88&lt;AI$3,AJ$3,(IF(AF88&lt;AI$4,AJ$4,(IF(AF88&lt;AI$5,AJ$5,(IF(AF88&lt;AI$6,AJ$6,AJ$7)))))))))</f>
        <v>F</v>
      </c>
      <c r="AH88" s="16">
        <f>AF88-AE88</f>
        <v>8</v>
      </c>
    </row>
    <row r="89" ht="13.5" thickTop="1"/>
  </sheetData>
  <sheetProtection/>
  <mergeCells count="15">
    <mergeCell ref="A2:AF2"/>
    <mergeCell ref="A4:F4"/>
    <mergeCell ref="A8:A9"/>
    <mergeCell ref="G8:G9"/>
    <mergeCell ref="AF8:AF9"/>
    <mergeCell ref="W8:W9"/>
    <mergeCell ref="B8:D9"/>
    <mergeCell ref="AA8:AA9"/>
    <mergeCell ref="E8:F9"/>
    <mergeCell ref="V8:V9"/>
    <mergeCell ref="U8:U9"/>
    <mergeCell ref="AG8:AG9"/>
    <mergeCell ref="Y8:Z8"/>
    <mergeCell ref="AB8:AD8"/>
    <mergeCell ref="H8:T8"/>
  </mergeCells>
  <printOptions/>
  <pageMargins left="0.75" right="0.75" top="1" bottom="1" header="0.5" footer="0.5"/>
  <pageSetup horizontalDpi="600" verticalDpi="600" orientation="portrait" paperSize="9" scale="98" r:id="rId1"/>
  <colBreaks count="1" manualBreakCount="1">
    <brk id="33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F37"/>
  <sheetViews>
    <sheetView zoomScalePageLayoutView="0" workbookViewId="0" topLeftCell="E1">
      <selection activeCell="F9" sqref="F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12.421875" style="2" customWidth="1"/>
    <col min="6" max="6" width="20.0039062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1" spans="5:6" ht="12.75">
      <c r="E1" s="2" t="s">
        <v>18</v>
      </c>
      <c r="F1">
        <v>14</v>
      </c>
    </row>
    <row r="2" spans="5:6" ht="12.75">
      <c r="E2" s="2" t="s">
        <v>19</v>
      </c>
      <c r="F2">
        <v>13</v>
      </c>
    </row>
    <row r="3" spans="5:6" ht="12.75">
      <c r="E3" s="2" t="s">
        <v>20</v>
      </c>
      <c r="F3">
        <v>12</v>
      </c>
    </row>
    <row r="4" spans="5:6" ht="12.75">
      <c r="E4" s="2" t="s">
        <v>21</v>
      </c>
      <c r="F4">
        <v>15</v>
      </c>
    </row>
    <row r="5" spans="5:6" ht="12.75">
      <c r="E5" s="2" t="s">
        <v>22</v>
      </c>
      <c r="F5">
        <v>13</v>
      </c>
    </row>
    <row r="6" spans="5:6" ht="12.75">
      <c r="E6" s="2" t="s">
        <v>23</v>
      </c>
      <c r="F6">
        <v>6</v>
      </c>
    </row>
    <row r="7" spans="5:6" ht="12.75">
      <c r="E7" s="2" t="s">
        <v>24</v>
      </c>
      <c r="F7">
        <v>6</v>
      </c>
    </row>
    <row r="8" spans="5:6" ht="12.75">
      <c r="E8" s="2" t="s">
        <v>25</v>
      </c>
      <c r="F8">
        <v>7</v>
      </c>
    </row>
    <row r="9" spans="5:6" ht="12.75">
      <c r="E9" s="2" t="s">
        <v>26</v>
      </c>
      <c r="F9">
        <v>15</v>
      </c>
    </row>
    <row r="10" spans="5:6" ht="12.75">
      <c r="E10" s="2" t="s">
        <v>27</v>
      </c>
      <c r="F10">
        <v>14</v>
      </c>
    </row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Windows User</cp:lastModifiedBy>
  <cp:lastPrinted>2016-09-17T11:51:37Z</cp:lastPrinted>
  <dcterms:created xsi:type="dcterms:W3CDTF">2006-10-23T10:36:11Z</dcterms:created>
  <dcterms:modified xsi:type="dcterms:W3CDTF">2018-05-15T18:40:35Z</dcterms:modified>
  <cp:category/>
  <cp:version/>
  <cp:contentType/>
  <cp:contentStatus/>
</cp:coreProperties>
</file>