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520" windowHeight="137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'Sheet1'!$A$1:$AK$73</definedName>
  </definedNames>
  <calcPr fullCalcOnLoad="1"/>
</workbook>
</file>

<file path=xl/sharedStrings.xml><?xml version="1.0" encoding="utf-8"?>
<sst xmlns="http://schemas.openxmlformats.org/spreadsheetml/2006/main" count="290" uniqueCount="41">
  <si>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</si>
  <si>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</si>
  <si>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</si>
  <si>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</si>
  <si>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</si>
  <si>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</si>
  <si>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</si>
  <si>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</si>
  <si>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</si>
  <si>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</si>
  <si>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</si>
  <si>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</si>
  <si>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</si>
  <si>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</si>
  <si>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</si>
  <si>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</si>
  <si>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</si>
  <si>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</si>
  <si>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-</t>
  </si>
  <si>
    <t>n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</si>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</sst>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pane ySplit="9" topLeftCell="A65" activePane="bottomLeft" state="frozen"/>
      <selection pane="topLeft" activeCell="A1" sqref="A1"/>
      <selection pane="bottomLeft" activeCell="E10" sqref="E10:F7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7109375" style="17" customWidth="1"/>
    <col min="9" max="9" width="2.28125" style="17" customWidth="1"/>
    <col min="10" max="11" width="2.421875" style="17" customWidth="1"/>
    <col min="12" max="12" width="2.140625" style="17" customWidth="1"/>
    <col min="13" max="13" width="2.8515625" style="17" customWidth="1"/>
    <col min="14" max="14" width="2.28125" style="17" customWidth="1"/>
    <col min="15" max="15" width="2.140625" style="17" customWidth="1"/>
    <col min="16" max="16" width="2.28125" style="17" customWidth="1"/>
    <col min="17" max="17" width="2.421875" style="17" customWidth="1"/>
    <col min="18" max="20" width="2.28125" style="17" customWidth="1"/>
    <col min="21" max="21" width="2.8515625" style="8" customWidth="1"/>
    <col min="22" max="22" width="3.8515625" style="5" customWidth="1"/>
    <col min="23" max="23" width="4.7109375" style="9" customWidth="1"/>
    <col min="24" max="24" width="4.7109375" style="5" customWidth="1"/>
    <col min="25" max="25" width="4.8515625" style="5" customWidth="1"/>
    <col min="26" max="26" width="3.710937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9.140625" style="4" customWidth="1"/>
    <col min="35" max="16384" width="9.140625" style="5" customWidth="1"/>
  </cols>
  <sheetData>
    <row r="1" ht="13.5">
      <c r="AI1" s="5" t="s">
        <v>39</v>
      </c>
    </row>
    <row r="2" spans="1:37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H2" s="44">
        <v>51</v>
      </c>
      <c r="AI2" s="43" t="s">
        <v>4</v>
      </c>
      <c r="AJ2" s="43">
        <f>_xlfn.COUNTIFS(AE10:AE72,"&gt;0",AE10:AE72,"&lt;51")</f>
        <v>30</v>
      </c>
      <c r="AK2" s="43">
        <f aca="true" t="shared" si="0" ref="AK2:AK7">AJ2/AJ$8*100</f>
        <v>100</v>
      </c>
    </row>
    <row r="3" spans="1:37" ht="18" customHeight="1">
      <c r="A3" s="3"/>
      <c r="B3" s="3"/>
      <c r="C3" s="3"/>
      <c r="D3" s="6"/>
      <c r="E3" s="6"/>
      <c r="F3" s="7"/>
      <c r="AH3" s="44">
        <v>61</v>
      </c>
      <c r="AI3" s="43" t="s">
        <v>5</v>
      </c>
      <c r="AJ3" s="43">
        <f>COUNTIF(AE$10:AE$72,"E")</f>
        <v>0</v>
      </c>
      <c r="AK3" s="43">
        <f t="shared" si="0"/>
        <v>0</v>
      </c>
    </row>
    <row r="4" spans="1:37" ht="18" customHeight="1">
      <c r="A4" s="53" t="s">
        <v>2</v>
      </c>
      <c r="B4" s="53"/>
      <c r="C4" s="53"/>
      <c r="D4" s="53"/>
      <c r="E4" s="53"/>
      <c r="F4" s="53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4">
        <v>71</v>
      </c>
      <c r="AI4" s="43" t="s">
        <v>6</v>
      </c>
      <c r="AJ4" s="43">
        <f>COUNTIF(AE$10:AE$72,"D")</f>
        <v>0</v>
      </c>
      <c r="AK4" s="43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4">
        <v>81</v>
      </c>
      <c r="AI5" s="43" t="s">
        <v>7</v>
      </c>
      <c r="AJ5" s="43">
        <f>COUNTIF(AE$10:AE$72,"C")</f>
        <v>0</v>
      </c>
      <c r="AK5" s="43">
        <f t="shared" si="0"/>
        <v>0</v>
      </c>
    </row>
    <row r="6" spans="1:37" ht="18" customHeight="1">
      <c r="A6" s="24" t="s">
        <v>15</v>
      </c>
      <c r="B6" s="8"/>
      <c r="C6" s="8"/>
      <c r="D6" s="6"/>
      <c r="E6" s="6"/>
      <c r="F6" s="7"/>
      <c r="V6" s="7"/>
      <c r="AH6" s="44">
        <v>91</v>
      </c>
      <c r="AI6" s="43" t="s">
        <v>8</v>
      </c>
      <c r="AJ6" s="43">
        <f>COUNTIF(AE$10:AE$72,"B")</f>
        <v>0</v>
      </c>
      <c r="AK6" s="43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4"/>
      <c r="AI7" s="43" t="s">
        <v>9</v>
      </c>
      <c r="AJ7" s="43">
        <f>COUNTIF(AE$10:AE$72,"A")</f>
        <v>0</v>
      </c>
      <c r="AK7" s="43">
        <f t="shared" si="0"/>
        <v>0</v>
      </c>
    </row>
    <row r="8" spans="1:36" s="13" customFormat="1" ht="25.5" customHeight="1" thickTop="1">
      <c r="A8" s="54"/>
      <c r="B8" s="47" t="s">
        <v>12</v>
      </c>
      <c r="C8" s="48"/>
      <c r="D8" s="45"/>
      <c r="E8" s="60"/>
      <c r="F8" s="61"/>
      <c r="G8" s="56"/>
      <c r="H8" s="49" t="s">
        <v>33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36"/>
      <c r="V8" s="48" t="s">
        <v>34</v>
      </c>
      <c r="W8" s="11"/>
      <c r="X8" s="47" t="s">
        <v>3</v>
      </c>
      <c r="Y8" s="48"/>
      <c r="Z8" s="45" t="s">
        <v>13</v>
      </c>
      <c r="AA8" s="47" t="s">
        <v>0</v>
      </c>
      <c r="AB8" s="48"/>
      <c r="AC8" s="48"/>
      <c r="AD8" s="11"/>
      <c r="AE8" s="48" t="s">
        <v>35</v>
      </c>
      <c r="AF8" s="45" t="s">
        <v>36</v>
      </c>
      <c r="AG8" s="12"/>
      <c r="AH8" s="12"/>
      <c r="AI8" s="13" t="s">
        <v>38</v>
      </c>
      <c r="AJ8" s="13">
        <f>COUNTIF(AE10:AE72,"&gt;0")</f>
        <v>30</v>
      </c>
    </row>
    <row r="9" spans="1:34" s="13" customFormat="1" ht="18" customHeight="1">
      <c r="A9" s="55"/>
      <c r="B9" s="59"/>
      <c r="C9" s="58"/>
      <c r="D9" s="46"/>
      <c r="E9" s="62"/>
      <c r="F9" s="63"/>
      <c r="G9" s="57"/>
      <c r="H9" s="32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3" t="s">
        <v>32</v>
      </c>
      <c r="U9" s="37" t="s">
        <v>30</v>
      </c>
      <c r="V9" s="58"/>
      <c r="W9" s="15" t="s">
        <v>14</v>
      </c>
      <c r="X9" s="25" t="s">
        <v>1</v>
      </c>
      <c r="Y9" s="14" t="s">
        <v>11</v>
      </c>
      <c r="Z9" s="46"/>
      <c r="AA9" s="41" t="s">
        <v>16</v>
      </c>
      <c r="AB9" s="12" t="s">
        <v>17</v>
      </c>
      <c r="AC9" s="12" t="s">
        <v>31</v>
      </c>
      <c r="AD9" s="42" t="s">
        <v>10</v>
      </c>
      <c r="AE9" s="58"/>
      <c r="AF9" s="46"/>
      <c r="AG9" s="12" t="s">
        <v>37</v>
      </c>
      <c r="AH9" s="12"/>
    </row>
    <row r="10" spans="1:34" ht="13.5">
      <c r="A10" s="28">
        <v>1</v>
      </c>
      <c r="B10" s="26">
        <v>3</v>
      </c>
      <c r="C10" s="21" t="s">
        <v>18</v>
      </c>
      <c r="D10" s="29">
        <v>2015</v>
      </c>
      <c r="E10" s="26"/>
      <c r="F10" s="30"/>
      <c r="G10" s="31" t="s">
        <v>11</v>
      </c>
      <c r="H10" s="34"/>
      <c r="I10" s="23" t="s">
        <v>40</v>
      </c>
      <c r="J10" s="23" t="s">
        <v>40</v>
      </c>
      <c r="K10" s="23"/>
      <c r="L10" s="23" t="s">
        <v>40</v>
      </c>
      <c r="M10" s="23" t="s">
        <v>40</v>
      </c>
      <c r="N10" s="23"/>
      <c r="O10" s="23"/>
      <c r="P10" s="23"/>
      <c r="Q10" s="23"/>
      <c r="R10" s="23"/>
      <c r="S10" s="23"/>
      <c r="T10" s="35">
        <f>COUNTIF(H10:S10,"X")</f>
        <v>4</v>
      </c>
      <c r="U10" s="38"/>
      <c r="V10" s="16"/>
      <c r="W10" s="39">
        <f>SUM(U10:V10)</f>
        <v>0</v>
      </c>
      <c r="X10" s="40">
        <v>24</v>
      </c>
      <c r="Y10" s="4"/>
      <c r="Z10" s="39">
        <f>IF(Y10&gt;0,Y10,X10)</f>
        <v>24</v>
      </c>
      <c r="AA10" s="26"/>
      <c r="AB10" s="4"/>
      <c r="AC10" s="4"/>
      <c r="AD10" s="30">
        <f>IF(AB10&gt;0,AB10+AC10,IF(AC10&gt;0,AA10+AC10,AA10+AC10))</f>
        <v>0</v>
      </c>
      <c r="AE10" s="16">
        <f aca="true" t="shared" si="1" ref="AE10:AE41">W10+Z10+AD10</f>
        <v>24</v>
      </c>
      <c r="AF10" s="27" t="str">
        <f aca="true" t="shared" si="2" ref="AF10:AF42">IF(AE10&lt;AH$2,AI$2,(IF(AE10&lt;AH$3,AI$3,(IF(AE10&lt;AH$4,AI$4,(IF(AE10&lt;AH$5,AI$5,(IF(AE10&lt;AH$6,AI$6,AI$7)))))))))</f>
        <v>F</v>
      </c>
      <c r="AG10" s="16">
        <f>AE10-AD10</f>
        <v>24</v>
      </c>
      <c r="AH10" s="16"/>
    </row>
    <row r="11" spans="1:34" ht="13.5">
      <c r="A11" s="28">
        <v>2</v>
      </c>
      <c r="B11" s="26">
        <v>6</v>
      </c>
      <c r="C11" s="21" t="s">
        <v>18</v>
      </c>
      <c r="D11" s="30">
        <v>2015</v>
      </c>
      <c r="E11" s="26"/>
      <c r="F11" s="30"/>
      <c r="G11" s="31" t="s">
        <v>11</v>
      </c>
      <c r="H11" s="34"/>
      <c r="I11" s="23" t="s">
        <v>40</v>
      </c>
      <c r="J11" s="23"/>
      <c r="K11" s="23" t="s">
        <v>40</v>
      </c>
      <c r="L11" s="23" t="s">
        <v>40</v>
      </c>
      <c r="M11" s="23" t="s">
        <v>40</v>
      </c>
      <c r="N11" s="23"/>
      <c r="O11" s="23"/>
      <c r="P11" s="23"/>
      <c r="Q11" s="23"/>
      <c r="R11" s="23"/>
      <c r="S11" s="23"/>
      <c r="T11" s="35">
        <f aca="true" t="shared" si="3" ref="T11:T73">COUNTIF(H11:S11,"X")</f>
        <v>4</v>
      </c>
      <c r="U11" s="38"/>
      <c r="V11" s="16"/>
      <c r="W11" s="39">
        <f aca="true" t="shared" si="4" ref="W11:W73">SUM(U11:V11)</f>
        <v>0</v>
      </c>
      <c r="X11" s="40">
        <v>20</v>
      </c>
      <c r="Y11" s="4"/>
      <c r="Z11" s="39">
        <f>IF(Y11&gt;0,Y11,X11)</f>
        <v>20</v>
      </c>
      <c r="AA11" s="26"/>
      <c r="AB11" s="4"/>
      <c r="AC11" s="4"/>
      <c r="AD11" s="30">
        <f aca="true" t="shared" si="5" ref="AD11:AD73">IF(AB11&gt;0,AB11+AC11,IF(AC11&gt;0,AA11+AC11,AA11+AC11))</f>
        <v>0</v>
      </c>
      <c r="AE11" s="16">
        <f t="shared" si="1"/>
        <v>20</v>
      </c>
      <c r="AF11" s="27" t="str">
        <f t="shared" si="2"/>
        <v>F</v>
      </c>
      <c r="AG11" s="16">
        <f aca="true" t="shared" si="6" ref="AG11:AG73">AE11-AD11</f>
        <v>20</v>
      </c>
      <c r="AH11" s="16"/>
    </row>
    <row r="12" spans="1:34" ht="13.5">
      <c r="A12" s="28">
        <v>3</v>
      </c>
      <c r="B12" s="26">
        <v>7</v>
      </c>
      <c r="C12" s="21" t="s">
        <v>18</v>
      </c>
      <c r="D12" s="30">
        <v>2015</v>
      </c>
      <c r="E12" s="26"/>
      <c r="F12" s="30"/>
      <c r="G12" s="31" t="s">
        <v>11</v>
      </c>
      <c r="H12" s="34" t="s">
        <v>40</v>
      </c>
      <c r="I12" s="23" t="s">
        <v>40</v>
      </c>
      <c r="J12" s="23" t="s">
        <v>40</v>
      </c>
      <c r="K12" s="23" t="s">
        <v>40</v>
      </c>
      <c r="L12" s="23"/>
      <c r="M12" s="23" t="s">
        <v>40</v>
      </c>
      <c r="N12" s="23"/>
      <c r="O12" s="23"/>
      <c r="P12" s="23"/>
      <c r="Q12" s="23"/>
      <c r="R12" s="23"/>
      <c r="S12" s="23"/>
      <c r="T12" s="35">
        <f t="shared" si="3"/>
        <v>5</v>
      </c>
      <c r="U12" s="38"/>
      <c r="V12" s="16"/>
      <c r="W12" s="39">
        <f t="shared" si="4"/>
        <v>0</v>
      </c>
      <c r="X12" s="40">
        <v>17.5</v>
      </c>
      <c r="Y12" s="4"/>
      <c r="Z12" s="39">
        <f>IF(Y12&gt;0,Y12,X12)</f>
        <v>17.5</v>
      </c>
      <c r="AA12" s="26"/>
      <c r="AB12" s="4"/>
      <c r="AC12" s="4"/>
      <c r="AD12" s="30">
        <f t="shared" si="5"/>
        <v>0</v>
      </c>
      <c r="AE12" s="16">
        <f t="shared" si="1"/>
        <v>17.5</v>
      </c>
      <c r="AF12" s="27" t="str">
        <f t="shared" si="2"/>
        <v>F</v>
      </c>
      <c r="AG12" s="16">
        <f t="shared" si="6"/>
        <v>17.5</v>
      </c>
      <c r="AH12" s="16"/>
    </row>
    <row r="13" spans="1:34" ht="13.5">
      <c r="A13" s="28">
        <v>4</v>
      </c>
      <c r="B13" s="26">
        <v>9</v>
      </c>
      <c r="C13" s="21" t="s">
        <v>18</v>
      </c>
      <c r="D13" s="30">
        <v>2015</v>
      </c>
      <c r="E13" s="26"/>
      <c r="F13" s="30"/>
      <c r="G13" s="31" t="s">
        <v>11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5">
        <f t="shared" si="3"/>
        <v>0</v>
      </c>
      <c r="U13" s="38"/>
      <c r="V13" s="16"/>
      <c r="W13" s="39">
        <f t="shared" si="4"/>
        <v>0</v>
      </c>
      <c r="X13" s="40"/>
      <c r="Y13" s="4"/>
      <c r="Z13" s="39">
        <f aca="true" t="shared" si="7" ref="Z13:Z71">IF(Y13&gt;0,Y13,X13)</f>
        <v>0</v>
      </c>
      <c r="AA13" s="26"/>
      <c r="AB13" s="4"/>
      <c r="AC13" s="4"/>
      <c r="AD13" s="30">
        <f t="shared" si="5"/>
        <v>0</v>
      </c>
      <c r="AE13" s="16">
        <f t="shared" si="1"/>
        <v>0</v>
      </c>
      <c r="AF13" s="27" t="str">
        <f t="shared" si="2"/>
        <v>F</v>
      </c>
      <c r="AG13" s="16">
        <f t="shared" si="6"/>
        <v>0</v>
      </c>
      <c r="AH13" s="16"/>
    </row>
    <row r="14" spans="1:34" ht="13.5">
      <c r="A14" s="28">
        <v>5</v>
      </c>
      <c r="B14" s="26">
        <v>10</v>
      </c>
      <c r="C14" s="21" t="s">
        <v>18</v>
      </c>
      <c r="D14" s="30">
        <v>2015</v>
      </c>
      <c r="E14" s="26"/>
      <c r="F14" s="30"/>
      <c r="G14" s="31" t="s">
        <v>11</v>
      </c>
      <c r="H14" s="34" t="s">
        <v>40</v>
      </c>
      <c r="I14" s="23" t="s">
        <v>40</v>
      </c>
      <c r="J14" s="23" t="s">
        <v>40</v>
      </c>
      <c r="K14" s="23" t="s">
        <v>40</v>
      </c>
      <c r="L14" s="23"/>
      <c r="M14" s="23" t="s">
        <v>40</v>
      </c>
      <c r="N14" s="23"/>
      <c r="O14" s="23"/>
      <c r="P14" s="23"/>
      <c r="Q14" s="23"/>
      <c r="R14" s="23"/>
      <c r="S14" s="23"/>
      <c r="T14" s="35">
        <f t="shared" si="3"/>
        <v>5</v>
      </c>
      <c r="U14" s="38"/>
      <c r="V14" s="16"/>
      <c r="W14" s="39">
        <f>SUM(U14:V14)</f>
        <v>0</v>
      </c>
      <c r="X14" s="40">
        <v>20.5</v>
      </c>
      <c r="Y14" s="4"/>
      <c r="Z14" s="39">
        <f t="shared" si="7"/>
        <v>20.5</v>
      </c>
      <c r="AA14" s="26"/>
      <c r="AB14" s="4"/>
      <c r="AC14" s="4"/>
      <c r="AD14" s="30">
        <f t="shared" si="5"/>
        <v>0</v>
      </c>
      <c r="AE14" s="16">
        <f t="shared" si="1"/>
        <v>20.5</v>
      </c>
      <c r="AF14" s="27" t="str">
        <f t="shared" si="2"/>
        <v>F</v>
      </c>
      <c r="AG14" s="16">
        <f t="shared" si="6"/>
        <v>20.5</v>
      </c>
      <c r="AH14" s="16"/>
    </row>
    <row r="15" spans="1:34" ht="13.5">
      <c r="A15" s="28">
        <v>6</v>
      </c>
      <c r="B15" s="26">
        <v>12</v>
      </c>
      <c r="C15" s="21" t="s">
        <v>18</v>
      </c>
      <c r="D15" s="30">
        <v>2015</v>
      </c>
      <c r="E15" s="26"/>
      <c r="F15" s="30"/>
      <c r="G15" s="31" t="s">
        <v>11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5">
        <f t="shared" si="3"/>
        <v>0</v>
      </c>
      <c r="U15" s="38"/>
      <c r="V15" s="16"/>
      <c r="W15" s="39">
        <f t="shared" si="4"/>
        <v>0</v>
      </c>
      <c r="X15" s="40"/>
      <c r="Y15" s="4"/>
      <c r="Z15" s="39">
        <f t="shared" si="7"/>
        <v>0</v>
      </c>
      <c r="AA15" s="26"/>
      <c r="AB15" s="4"/>
      <c r="AC15" s="4"/>
      <c r="AD15" s="30">
        <f t="shared" si="5"/>
        <v>0</v>
      </c>
      <c r="AE15" s="16">
        <f t="shared" si="1"/>
        <v>0</v>
      </c>
      <c r="AF15" s="27" t="str">
        <f t="shared" si="2"/>
        <v>F</v>
      </c>
      <c r="AG15" s="16">
        <f t="shared" si="6"/>
        <v>0</v>
      </c>
      <c r="AH15" s="16"/>
    </row>
    <row r="16" spans="1:34" ht="13.5">
      <c r="A16" s="28">
        <v>7</v>
      </c>
      <c r="B16" s="26">
        <v>13</v>
      </c>
      <c r="C16" s="21" t="s">
        <v>18</v>
      </c>
      <c r="D16" s="30">
        <v>2015</v>
      </c>
      <c r="E16" s="26"/>
      <c r="F16" s="30"/>
      <c r="G16" s="31" t="s">
        <v>11</v>
      </c>
      <c r="H16" s="34"/>
      <c r="I16" s="23" t="s">
        <v>40</v>
      </c>
      <c r="J16" s="23" t="s">
        <v>40</v>
      </c>
      <c r="K16" s="23"/>
      <c r="L16" s="23" t="s">
        <v>40</v>
      </c>
      <c r="M16" s="23"/>
      <c r="N16" s="23"/>
      <c r="O16" s="23"/>
      <c r="P16" s="23"/>
      <c r="Q16" s="23"/>
      <c r="R16" s="23"/>
      <c r="S16" s="23"/>
      <c r="T16" s="35">
        <f t="shared" si="3"/>
        <v>3</v>
      </c>
      <c r="U16" s="38"/>
      <c r="V16" s="16"/>
      <c r="W16" s="39">
        <f t="shared" si="4"/>
        <v>0</v>
      </c>
      <c r="X16" s="40">
        <v>14</v>
      </c>
      <c r="Y16" s="4"/>
      <c r="Z16" s="39">
        <f t="shared" si="7"/>
        <v>14</v>
      </c>
      <c r="AA16" s="26"/>
      <c r="AB16" s="4"/>
      <c r="AC16" s="4"/>
      <c r="AD16" s="30">
        <f t="shared" si="5"/>
        <v>0</v>
      </c>
      <c r="AE16" s="16">
        <f t="shared" si="1"/>
        <v>14</v>
      </c>
      <c r="AF16" s="27" t="str">
        <f t="shared" si="2"/>
        <v>F</v>
      </c>
      <c r="AG16" s="16">
        <f t="shared" si="6"/>
        <v>14</v>
      </c>
      <c r="AH16" s="16"/>
    </row>
    <row r="17" spans="1:34" ht="13.5">
      <c r="A17" s="28">
        <v>8</v>
      </c>
      <c r="B17" s="26">
        <v>14</v>
      </c>
      <c r="C17" s="21" t="s">
        <v>18</v>
      </c>
      <c r="D17" s="30">
        <v>2015</v>
      </c>
      <c r="E17" s="26"/>
      <c r="F17" s="30"/>
      <c r="G17" s="31" t="s">
        <v>11</v>
      </c>
      <c r="H17" s="34"/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/>
      <c r="O17" s="23"/>
      <c r="P17" s="23"/>
      <c r="Q17" s="23"/>
      <c r="R17" s="23"/>
      <c r="S17" s="23"/>
      <c r="T17" s="35">
        <f t="shared" si="3"/>
        <v>5</v>
      </c>
      <c r="U17" s="38"/>
      <c r="V17" s="16"/>
      <c r="W17" s="39">
        <f t="shared" si="4"/>
        <v>0</v>
      </c>
      <c r="X17" s="40"/>
      <c r="Y17" s="4"/>
      <c r="Z17" s="39">
        <f t="shared" si="7"/>
        <v>0</v>
      </c>
      <c r="AA17" s="26"/>
      <c r="AB17" s="4"/>
      <c r="AC17" s="4"/>
      <c r="AD17" s="30">
        <f t="shared" si="5"/>
        <v>0</v>
      </c>
      <c r="AE17" s="16">
        <f t="shared" si="1"/>
        <v>0</v>
      </c>
      <c r="AF17" s="27" t="str">
        <f t="shared" si="2"/>
        <v>F</v>
      </c>
      <c r="AG17" s="16">
        <f t="shared" si="6"/>
        <v>0</v>
      </c>
      <c r="AH17" s="16"/>
    </row>
    <row r="18" spans="1:34" ht="13.5">
      <c r="A18" s="28">
        <v>9</v>
      </c>
      <c r="B18" s="26">
        <v>18</v>
      </c>
      <c r="C18" s="21" t="s">
        <v>18</v>
      </c>
      <c r="D18" s="30">
        <v>2015</v>
      </c>
      <c r="E18" s="26"/>
      <c r="F18" s="30"/>
      <c r="G18" s="31" t="s">
        <v>11</v>
      </c>
      <c r="H18" s="34"/>
      <c r="I18" s="23"/>
      <c r="J18" s="23"/>
      <c r="K18" s="23"/>
      <c r="L18" s="23" t="s">
        <v>40</v>
      </c>
      <c r="M18" s="23"/>
      <c r="N18" s="23"/>
      <c r="O18" s="23"/>
      <c r="P18" s="23"/>
      <c r="Q18" s="23"/>
      <c r="R18" s="23"/>
      <c r="S18" s="23"/>
      <c r="T18" s="35">
        <f t="shared" si="3"/>
        <v>1</v>
      </c>
      <c r="U18" s="38"/>
      <c r="V18" s="16"/>
      <c r="W18" s="39">
        <f t="shared" si="4"/>
        <v>0</v>
      </c>
      <c r="X18" s="40"/>
      <c r="Y18" s="4"/>
      <c r="Z18" s="39">
        <f t="shared" si="7"/>
        <v>0</v>
      </c>
      <c r="AA18" s="26"/>
      <c r="AB18" s="4"/>
      <c r="AC18" s="4"/>
      <c r="AD18" s="30">
        <f t="shared" si="5"/>
        <v>0</v>
      </c>
      <c r="AE18" s="16">
        <f t="shared" si="1"/>
        <v>0</v>
      </c>
      <c r="AF18" s="27" t="str">
        <f t="shared" si="2"/>
        <v>F</v>
      </c>
      <c r="AG18" s="16">
        <f t="shared" si="6"/>
        <v>0</v>
      </c>
      <c r="AH18" s="16"/>
    </row>
    <row r="19" spans="1:34" ht="13.5">
      <c r="A19" s="28">
        <v>10</v>
      </c>
      <c r="B19" s="26">
        <v>19</v>
      </c>
      <c r="C19" s="21" t="s">
        <v>18</v>
      </c>
      <c r="D19" s="30">
        <v>2015</v>
      </c>
      <c r="E19" s="26"/>
      <c r="F19" s="30"/>
      <c r="G19" s="31" t="s">
        <v>11</v>
      </c>
      <c r="H19" s="34"/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/>
      <c r="O19" s="23"/>
      <c r="P19" s="23"/>
      <c r="Q19" s="23"/>
      <c r="R19" s="23"/>
      <c r="S19" s="23"/>
      <c r="T19" s="35">
        <f t="shared" si="3"/>
        <v>5</v>
      </c>
      <c r="U19" s="38"/>
      <c r="V19" s="16"/>
      <c r="W19" s="39">
        <f>SUM(U19:V19)</f>
        <v>0</v>
      </c>
      <c r="X19" s="40">
        <v>18.5</v>
      </c>
      <c r="Y19" s="4"/>
      <c r="Z19" s="39">
        <f t="shared" si="7"/>
        <v>18.5</v>
      </c>
      <c r="AA19" s="26"/>
      <c r="AB19" s="4"/>
      <c r="AC19" s="4"/>
      <c r="AD19" s="30">
        <f t="shared" si="5"/>
        <v>0</v>
      </c>
      <c r="AE19" s="16">
        <f t="shared" si="1"/>
        <v>18.5</v>
      </c>
      <c r="AF19" s="27" t="str">
        <f t="shared" si="2"/>
        <v>F</v>
      </c>
      <c r="AG19" s="16">
        <f t="shared" si="6"/>
        <v>18.5</v>
      </c>
      <c r="AH19" s="16"/>
    </row>
    <row r="20" spans="1:34" ht="13.5">
      <c r="A20" s="28">
        <v>11</v>
      </c>
      <c r="B20" s="26">
        <v>21</v>
      </c>
      <c r="C20" s="21" t="s">
        <v>18</v>
      </c>
      <c r="D20" s="30">
        <v>2015</v>
      </c>
      <c r="E20" s="26"/>
      <c r="F20" s="30"/>
      <c r="G20" s="31" t="s">
        <v>11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5">
        <f t="shared" si="3"/>
        <v>0</v>
      </c>
      <c r="U20" s="38"/>
      <c r="V20" s="16"/>
      <c r="W20" s="39">
        <f t="shared" si="4"/>
        <v>0</v>
      </c>
      <c r="X20" s="40"/>
      <c r="Y20" s="4"/>
      <c r="Z20" s="39">
        <f t="shared" si="7"/>
        <v>0</v>
      </c>
      <c r="AA20" s="26"/>
      <c r="AB20" s="4"/>
      <c r="AC20" s="4"/>
      <c r="AD20" s="30">
        <f t="shared" si="5"/>
        <v>0</v>
      </c>
      <c r="AE20" s="16">
        <f t="shared" si="1"/>
        <v>0</v>
      </c>
      <c r="AF20" s="27" t="str">
        <f t="shared" si="2"/>
        <v>F</v>
      </c>
      <c r="AG20" s="16">
        <f t="shared" si="6"/>
        <v>0</v>
      </c>
      <c r="AH20" s="16"/>
    </row>
    <row r="21" spans="1:34" ht="13.5">
      <c r="A21" s="28">
        <v>12</v>
      </c>
      <c r="B21" s="26">
        <v>22</v>
      </c>
      <c r="C21" s="21" t="s">
        <v>18</v>
      </c>
      <c r="D21" s="30">
        <v>2015</v>
      </c>
      <c r="E21" s="26"/>
      <c r="F21" s="30"/>
      <c r="G21" s="31" t="s">
        <v>11</v>
      </c>
      <c r="H21" s="34"/>
      <c r="I21" s="23"/>
      <c r="J21" s="23" t="s">
        <v>40</v>
      </c>
      <c r="K21" s="23"/>
      <c r="L21" s="23" t="s">
        <v>40</v>
      </c>
      <c r="M21" s="23"/>
      <c r="N21" s="23"/>
      <c r="O21" s="23"/>
      <c r="P21" s="23"/>
      <c r="Q21" s="23"/>
      <c r="R21" s="23"/>
      <c r="S21" s="23"/>
      <c r="T21" s="35">
        <f t="shared" si="3"/>
        <v>2</v>
      </c>
      <c r="U21" s="38"/>
      <c r="V21" s="16"/>
      <c r="W21" s="39">
        <f t="shared" si="4"/>
        <v>0</v>
      </c>
      <c r="X21" s="40"/>
      <c r="Y21" s="4"/>
      <c r="Z21" s="39">
        <f t="shared" si="7"/>
        <v>0</v>
      </c>
      <c r="AA21" s="26"/>
      <c r="AB21" s="4"/>
      <c r="AC21" s="4"/>
      <c r="AD21" s="30">
        <f t="shared" si="5"/>
        <v>0</v>
      </c>
      <c r="AE21" s="16">
        <f t="shared" si="1"/>
        <v>0</v>
      </c>
      <c r="AF21" s="27" t="str">
        <f t="shared" si="2"/>
        <v>F</v>
      </c>
      <c r="AG21" s="16">
        <f t="shared" si="6"/>
        <v>0</v>
      </c>
      <c r="AH21" s="16"/>
    </row>
    <row r="22" spans="1:34" ht="13.5">
      <c r="A22" s="28">
        <v>13</v>
      </c>
      <c r="B22" s="26">
        <v>24</v>
      </c>
      <c r="C22" s="21" t="s">
        <v>18</v>
      </c>
      <c r="D22" s="30">
        <v>2015</v>
      </c>
      <c r="E22" s="26"/>
      <c r="F22" s="30"/>
      <c r="G22" s="31" t="s">
        <v>11</v>
      </c>
      <c r="H22" s="34"/>
      <c r="I22" s="23"/>
      <c r="J22" s="23" t="s">
        <v>40</v>
      </c>
      <c r="K22" s="23"/>
      <c r="L22" s="23" t="s">
        <v>40</v>
      </c>
      <c r="M22" s="23" t="s">
        <v>40</v>
      </c>
      <c r="N22" s="23"/>
      <c r="O22" s="23"/>
      <c r="P22" s="23"/>
      <c r="Q22" s="23"/>
      <c r="R22" s="23"/>
      <c r="S22" s="23"/>
      <c r="T22" s="35">
        <f t="shared" si="3"/>
        <v>3</v>
      </c>
      <c r="U22" s="38"/>
      <c r="V22" s="16"/>
      <c r="W22" s="39">
        <f t="shared" si="4"/>
        <v>0</v>
      </c>
      <c r="X22" s="40">
        <v>21.5</v>
      </c>
      <c r="Y22" s="4"/>
      <c r="Z22" s="39">
        <f t="shared" si="7"/>
        <v>21.5</v>
      </c>
      <c r="AA22" s="26"/>
      <c r="AB22" s="4"/>
      <c r="AC22" s="4"/>
      <c r="AD22" s="30">
        <f t="shared" si="5"/>
        <v>0</v>
      </c>
      <c r="AE22" s="16">
        <f t="shared" si="1"/>
        <v>21.5</v>
      </c>
      <c r="AF22" s="27" t="str">
        <f t="shared" si="2"/>
        <v>F</v>
      </c>
      <c r="AG22" s="16">
        <f t="shared" si="6"/>
        <v>21.5</v>
      </c>
      <c r="AH22" s="16"/>
    </row>
    <row r="23" spans="1:34" ht="13.5">
      <c r="A23" s="28">
        <v>14</v>
      </c>
      <c r="B23" s="26">
        <v>27</v>
      </c>
      <c r="C23" s="21" t="s">
        <v>18</v>
      </c>
      <c r="D23" s="30">
        <v>2015</v>
      </c>
      <c r="E23" s="26"/>
      <c r="F23" s="30"/>
      <c r="G23" s="31" t="s">
        <v>11</v>
      </c>
      <c r="H23" s="34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/>
      <c r="O23" s="23"/>
      <c r="P23" s="23"/>
      <c r="Q23" s="23"/>
      <c r="R23" s="23"/>
      <c r="S23" s="23"/>
      <c r="T23" s="35">
        <f t="shared" si="3"/>
        <v>6</v>
      </c>
      <c r="U23" s="38"/>
      <c r="V23" s="16"/>
      <c r="W23" s="39">
        <f t="shared" si="4"/>
        <v>0</v>
      </c>
      <c r="X23" s="40">
        <v>16</v>
      </c>
      <c r="Y23" s="4"/>
      <c r="Z23" s="39">
        <f t="shared" si="7"/>
        <v>16</v>
      </c>
      <c r="AA23" s="26"/>
      <c r="AB23" s="4"/>
      <c r="AC23" s="4"/>
      <c r="AD23" s="30">
        <f t="shared" si="5"/>
        <v>0</v>
      </c>
      <c r="AE23" s="16">
        <f t="shared" si="1"/>
        <v>16</v>
      </c>
      <c r="AF23" s="27" t="str">
        <f t="shared" si="2"/>
        <v>F</v>
      </c>
      <c r="AG23" s="16">
        <f t="shared" si="6"/>
        <v>16</v>
      </c>
      <c r="AH23" s="16"/>
    </row>
    <row r="24" spans="1:34" ht="13.5">
      <c r="A24" s="28">
        <v>15</v>
      </c>
      <c r="B24" s="26">
        <v>28</v>
      </c>
      <c r="C24" s="21" t="s">
        <v>18</v>
      </c>
      <c r="D24" s="30">
        <v>2015</v>
      </c>
      <c r="E24" s="26"/>
      <c r="F24" s="30"/>
      <c r="G24" s="31" t="s">
        <v>11</v>
      </c>
      <c r="H24" s="34"/>
      <c r="I24" s="23" t="s">
        <v>40</v>
      </c>
      <c r="J24" s="23" t="s">
        <v>40</v>
      </c>
      <c r="K24" s="23"/>
      <c r="L24" s="23" t="s">
        <v>40</v>
      </c>
      <c r="M24" s="23"/>
      <c r="N24" s="23"/>
      <c r="O24" s="23"/>
      <c r="P24" s="23"/>
      <c r="Q24" s="23"/>
      <c r="R24" s="23"/>
      <c r="S24" s="23"/>
      <c r="T24" s="35">
        <f t="shared" si="3"/>
        <v>3</v>
      </c>
      <c r="U24" s="38"/>
      <c r="V24" s="16"/>
      <c r="W24" s="39">
        <f t="shared" si="4"/>
        <v>0</v>
      </c>
      <c r="X24" s="40"/>
      <c r="Y24" s="4"/>
      <c r="Z24" s="39">
        <f t="shared" si="7"/>
        <v>0</v>
      </c>
      <c r="AA24" s="26"/>
      <c r="AB24" s="4"/>
      <c r="AC24" s="4"/>
      <c r="AD24" s="30">
        <f t="shared" si="5"/>
        <v>0</v>
      </c>
      <c r="AE24" s="16">
        <f t="shared" si="1"/>
        <v>0</v>
      </c>
      <c r="AF24" s="27" t="str">
        <f t="shared" si="2"/>
        <v>F</v>
      </c>
      <c r="AG24" s="16">
        <f t="shared" si="6"/>
        <v>0</v>
      </c>
      <c r="AH24" s="16"/>
    </row>
    <row r="25" spans="1:34" ht="13.5">
      <c r="A25" s="28">
        <v>16</v>
      </c>
      <c r="B25" s="26">
        <v>29</v>
      </c>
      <c r="C25" s="21" t="s">
        <v>18</v>
      </c>
      <c r="D25" s="30">
        <v>2015</v>
      </c>
      <c r="E25" s="26"/>
      <c r="F25" s="30"/>
      <c r="G25" s="31" t="s">
        <v>11</v>
      </c>
      <c r="H25" s="34"/>
      <c r="I25" s="23"/>
      <c r="J25" s="23" t="s">
        <v>40</v>
      </c>
      <c r="K25" s="23"/>
      <c r="L25" s="23" t="s">
        <v>40</v>
      </c>
      <c r="M25" s="23" t="s">
        <v>40</v>
      </c>
      <c r="N25" s="23"/>
      <c r="O25" s="23"/>
      <c r="P25" s="23"/>
      <c r="Q25" s="23"/>
      <c r="R25" s="23"/>
      <c r="S25" s="23"/>
      <c r="T25" s="35">
        <f t="shared" si="3"/>
        <v>3</v>
      </c>
      <c r="U25" s="38"/>
      <c r="V25" s="16"/>
      <c r="W25" s="39">
        <f t="shared" si="4"/>
        <v>0</v>
      </c>
      <c r="X25" s="40"/>
      <c r="Y25" s="4"/>
      <c r="Z25" s="39">
        <f t="shared" si="7"/>
        <v>0</v>
      </c>
      <c r="AA25" s="26"/>
      <c r="AB25" s="4"/>
      <c r="AC25" s="4"/>
      <c r="AD25" s="30">
        <f t="shared" si="5"/>
        <v>0</v>
      </c>
      <c r="AE25" s="16">
        <f t="shared" si="1"/>
        <v>0</v>
      </c>
      <c r="AF25" s="27" t="str">
        <f t="shared" si="2"/>
        <v>F</v>
      </c>
      <c r="AG25" s="16">
        <f t="shared" si="6"/>
        <v>0</v>
      </c>
      <c r="AH25" s="16"/>
    </row>
    <row r="26" spans="1:34" ht="13.5">
      <c r="A26" s="28">
        <v>17</v>
      </c>
      <c r="B26" s="26">
        <v>31</v>
      </c>
      <c r="C26" s="21" t="s">
        <v>18</v>
      </c>
      <c r="D26" s="30">
        <v>2015</v>
      </c>
      <c r="E26" s="26"/>
      <c r="F26" s="30"/>
      <c r="G26" s="31" t="s">
        <v>11</v>
      </c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5">
        <f t="shared" si="3"/>
        <v>0</v>
      </c>
      <c r="U26" s="38"/>
      <c r="V26" s="16"/>
      <c r="W26" s="39">
        <f t="shared" si="4"/>
        <v>0</v>
      </c>
      <c r="X26" s="40"/>
      <c r="Y26" s="4"/>
      <c r="Z26" s="39">
        <f t="shared" si="7"/>
        <v>0</v>
      </c>
      <c r="AA26" s="26"/>
      <c r="AB26" s="4"/>
      <c r="AC26" s="4"/>
      <c r="AD26" s="30">
        <f t="shared" si="5"/>
        <v>0</v>
      </c>
      <c r="AE26" s="16">
        <f t="shared" si="1"/>
        <v>0</v>
      </c>
      <c r="AF26" s="27" t="str">
        <f t="shared" si="2"/>
        <v>F</v>
      </c>
      <c r="AG26" s="16">
        <f t="shared" si="6"/>
        <v>0</v>
      </c>
      <c r="AH26" s="16"/>
    </row>
    <row r="27" spans="1:34" ht="13.5">
      <c r="A27" s="28">
        <v>18</v>
      </c>
      <c r="B27" s="26">
        <v>32</v>
      </c>
      <c r="C27" s="21" t="s">
        <v>18</v>
      </c>
      <c r="D27" s="30">
        <v>2015</v>
      </c>
      <c r="E27" s="26"/>
      <c r="F27" s="30"/>
      <c r="G27" s="31" t="s">
        <v>11</v>
      </c>
      <c r="H27" s="3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5">
        <f t="shared" si="3"/>
        <v>0</v>
      </c>
      <c r="U27" s="38"/>
      <c r="V27" s="16"/>
      <c r="W27" s="39">
        <f t="shared" si="4"/>
        <v>0</v>
      </c>
      <c r="X27" s="40"/>
      <c r="Y27" s="4"/>
      <c r="Z27" s="39">
        <f t="shared" si="7"/>
        <v>0</v>
      </c>
      <c r="AA27" s="26"/>
      <c r="AB27" s="4"/>
      <c r="AC27" s="4"/>
      <c r="AD27" s="30">
        <f t="shared" si="5"/>
        <v>0</v>
      </c>
      <c r="AE27" s="16">
        <f t="shared" si="1"/>
        <v>0</v>
      </c>
      <c r="AF27" s="27" t="str">
        <f t="shared" si="2"/>
        <v>F</v>
      </c>
      <c r="AG27" s="16">
        <f t="shared" si="6"/>
        <v>0</v>
      </c>
      <c r="AH27" s="16"/>
    </row>
    <row r="28" spans="1:34" ht="13.5">
      <c r="A28" s="28">
        <v>19</v>
      </c>
      <c r="B28" s="26">
        <v>36</v>
      </c>
      <c r="C28" s="21" t="s">
        <v>18</v>
      </c>
      <c r="D28" s="30">
        <v>2015</v>
      </c>
      <c r="E28" s="26"/>
      <c r="F28" s="30"/>
      <c r="G28" s="31" t="s">
        <v>11</v>
      </c>
      <c r="H28" s="34"/>
      <c r="I28" s="23" t="s">
        <v>40</v>
      </c>
      <c r="J28" s="23"/>
      <c r="K28" s="23"/>
      <c r="L28" s="23" t="s">
        <v>40</v>
      </c>
      <c r="M28" s="23" t="s">
        <v>40</v>
      </c>
      <c r="N28" s="23"/>
      <c r="O28" s="23"/>
      <c r="P28" s="23"/>
      <c r="Q28" s="23"/>
      <c r="R28" s="23"/>
      <c r="S28" s="23"/>
      <c r="T28" s="35">
        <f t="shared" si="3"/>
        <v>3</v>
      </c>
      <c r="U28" s="38"/>
      <c r="V28" s="16"/>
      <c r="W28" s="39">
        <f t="shared" si="4"/>
        <v>0</v>
      </c>
      <c r="X28" s="40">
        <v>15.5</v>
      </c>
      <c r="Y28" s="4"/>
      <c r="Z28" s="39">
        <f t="shared" si="7"/>
        <v>15.5</v>
      </c>
      <c r="AA28" s="26"/>
      <c r="AB28" s="4"/>
      <c r="AC28" s="4"/>
      <c r="AD28" s="30">
        <f t="shared" si="5"/>
        <v>0</v>
      </c>
      <c r="AE28" s="16">
        <f t="shared" si="1"/>
        <v>15.5</v>
      </c>
      <c r="AF28" s="27" t="str">
        <f t="shared" si="2"/>
        <v>F</v>
      </c>
      <c r="AG28" s="16">
        <f t="shared" si="6"/>
        <v>15.5</v>
      </c>
      <c r="AH28" s="16"/>
    </row>
    <row r="29" spans="1:34" ht="13.5">
      <c r="A29" s="28">
        <v>20</v>
      </c>
      <c r="B29" s="26">
        <v>37</v>
      </c>
      <c r="C29" s="21" t="s">
        <v>18</v>
      </c>
      <c r="D29" s="30">
        <v>2015</v>
      </c>
      <c r="E29" s="26"/>
      <c r="F29" s="30"/>
      <c r="G29" s="31" t="s">
        <v>11</v>
      </c>
      <c r="H29" s="34"/>
      <c r="I29" s="23" t="s">
        <v>40</v>
      </c>
      <c r="J29" s="23"/>
      <c r="K29" s="23"/>
      <c r="L29" s="23" t="s">
        <v>40</v>
      </c>
      <c r="M29" s="23"/>
      <c r="N29" s="23"/>
      <c r="O29" s="23"/>
      <c r="P29" s="23"/>
      <c r="Q29" s="23"/>
      <c r="R29" s="23"/>
      <c r="S29" s="23"/>
      <c r="T29" s="35">
        <f t="shared" si="3"/>
        <v>2</v>
      </c>
      <c r="U29" s="38"/>
      <c r="V29" s="16"/>
      <c r="W29" s="39">
        <f t="shared" si="4"/>
        <v>0</v>
      </c>
      <c r="X29" s="40">
        <v>10.5</v>
      </c>
      <c r="Y29" s="4"/>
      <c r="Z29" s="39">
        <f t="shared" si="7"/>
        <v>10.5</v>
      </c>
      <c r="AA29" s="26"/>
      <c r="AB29" s="4"/>
      <c r="AC29" s="4"/>
      <c r="AD29" s="30">
        <f t="shared" si="5"/>
        <v>0</v>
      </c>
      <c r="AE29" s="16">
        <f t="shared" si="1"/>
        <v>10.5</v>
      </c>
      <c r="AF29" s="27" t="str">
        <f t="shared" si="2"/>
        <v>F</v>
      </c>
      <c r="AG29" s="16">
        <f t="shared" si="6"/>
        <v>10.5</v>
      </c>
      <c r="AH29" s="16"/>
    </row>
    <row r="30" spans="1:34" ht="13.5">
      <c r="A30" s="28">
        <v>21</v>
      </c>
      <c r="B30" s="26">
        <v>1</v>
      </c>
      <c r="C30" s="21" t="s">
        <v>18</v>
      </c>
      <c r="D30" s="30">
        <v>2014</v>
      </c>
      <c r="E30" s="26"/>
      <c r="F30" s="30"/>
      <c r="G30" s="31" t="s">
        <v>11</v>
      </c>
      <c r="H30" s="34" t="s">
        <v>40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5">
        <f t="shared" si="3"/>
        <v>1</v>
      </c>
      <c r="U30" s="38"/>
      <c r="V30" s="16"/>
      <c r="W30" s="39">
        <f t="shared" si="4"/>
        <v>0</v>
      </c>
      <c r="X30" s="40">
        <v>4.5</v>
      </c>
      <c r="Y30" s="4"/>
      <c r="Z30" s="39">
        <f t="shared" si="7"/>
        <v>4.5</v>
      </c>
      <c r="AA30" s="26"/>
      <c r="AB30" s="4"/>
      <c r="AC30" s="4"/>
      <c r="AD30" s="30">
        <f t="shared" si="5"/>
        <v>0</v>
      </c>
      <c r="AE30" s="16">
        <f t="shared" si="1"/>
        <v>4.5</v>
      </c>
      <c r="AF30" s="27" t="str">
        <f t="shared" si="2"/>
        <v>F</v>
      </c>
      <c r="AG30" s="16">
        <f t="shared" si="6"/>
        <v>4.5</v>
      </c>
      <c r="AH30" s="16"/>
    </row>
    <row r="31" spans="1:34" ht="13.5">
      <c r="A31" s="28">
        <v>22</v>
      </c>
      <c r="B31" s="26">
        <v>4</v>
      </c>
      <c r="C31" s="21" t="s">
        <v>18</v>
      </c>
      <c r="D31" s="30">
        <v>2014</v>
      </c>
      <c r="E31" s="26"/>
      <c r="F31" s="30"/>
      <c r="G31" s="31" t="s">
        <v>11</v>
      </c>
      <c r="H31" s="34"/>
      <c r="I31" s="23" t="s">
        <v>40</v>
      </c>
      <c r="J31" s="23" t="s">
        <v>40</v>
      </c>
      <c r="K31" s="23" t="s">
        <v>40</v>
      </c>
      <c r="L31" s="23" t="s">
        <v>40</v>
      </c>
      <c r="M31" s="23"/>
      <c r="N31" s="23"/>
      <c r="O31" s="23"/>
      <c r="P31" s="23"/>
      <c r="Q31" s="23"/>
      <c r="R31" s="23"/>
      <c r="S31" s="23"/>
      <c r="T31" s="35">
        <f t="shared" si="3"/>
        <v>4</v>
      </c>
      <c r="U31" s="38"/>
      <c r="V31" s="16"/>
      <c r="W31" s="39">
        <f t="shared" si="4"/>
        <v>0</v>
      </c>
      <c r="X31" s="40">
        <v>17</v>
      </c>
      <c r="Y31" s="4"/>
      <c r="Z31" s="39">
        <f t="shared" si="7"/>
        <v>17</v>
      </c>
      <c r="AA31" s="26"/>
      <c r="AB31" s="4"/>
      <c r="AC31" s="4"/>
      <c r="AD31" s="30">
        <f t="shared" si="5"/>
        <v>0</v>
      </c>
      <c r="AE31" s="16">
        <f t="shared" si="1"/>
        <v>17</v>
      </c>
      <c r="AF31" s="27" t="str">
        <f t="shared" si="2"/>
        <v>F</v>
      </c>
      <c r="AG31" s="16">
        <f t="shared" si="6"/>
        <v>17</v>
      </c>
      <c r="AH31" s="16"/>
    </row>
    <row r="32" spans="1:34" ht="13.5">
      <c r="A32" s="28">
        <v>23</v>
      </c>
      <c r="B32" s="26">
        <v>30</v>
      </c>
      <c r="C32" s="21" t="s">
        <v>18</v>
      </c>
      <c r="D32" s="30">
        <v>2014</v>
      </c>
      <c r="E32" s="26"/>
      <c r="F32" s="30"/>
      <c r="G32" s="31" t="s">
        <v>11</v>
      </c>
      <c r="H32" s="3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5">
        <f t="shared" si="3"/>
        <v>0</v>
      </c>
      <c r="U32" s="38"/>
      <c r="V32" s="16"/>
      <c r="W32" s="39">
        <f t="shared" si="4"/>
        <v>0</v>
      </c>
      <c r="X32" s="40"/>
      <c r="Y32" s="4"/>
      <c r="Z32" s="39">
        <f t="shared" si="7"/>
        <v>0</v>
      </c>
      <c r="AA32" s="26"/>
      <c r="AB32" s="4"/>
      <c r="AC32" s="4"/>
      <c r="AD32" s="30">
        <f t="shared" si="5"/>
        <v>0</v>
      </c>
      <c r="AE32" s="16">
        <f t="shared" si="1"/>
        <v>0</v>
      </c>
      <c r="AF32" s="27" t="str">
        <f t="shared" si="2"/>
        <v>F</v>
      </c>
      <c r="AG32" s="16">
        <f t="shared" si="6"/>
        <v>0</v>
      </c>
      <c r="AH32" s="16"/>
    </row>
    <row r="33" spans="1:34" ht="13.5">
      <c r="A33" s="28">
        <v>24</v>
      </c>
      <c r="B33" s="26">
        <v>3</v>
      </c>
      <c r="C33" s="21" t="s">
        <v>18</v>
      </c>
      <c r="D33" s="30">
        <v>2013</v>
      </c>
      <c r="E33" s="26"/>
      <c r="F33" s="30"/>
      <c r="G33" s="31" t="s">
        <v>11</v>
      </c>
      <c r="H33" s="3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>
        <f t="shared" si="3"/>
        <v>0</v>
      </c>
      <c r="U33" s="38"/>
      <c r="V33" s="16"/>
      <c r="W33" s="39">
        <f t="shared" si="4"/>
        <v>0</v>
      </c>
      <c r="X33" s="40"/>
      <c r="Y33" s="4"/>
      <c r="Z33" s="39">
        <f t="shared" si="7"/>
        <v>0</v>
      </c>
      <c r="AA33" s="26"/>
      <c r="AB33" s="4"/>
      <c r="AC33" s="4"/>
      <c r="AD33" s="30">
        <f t="shared" si="5"/>
        <v>0</v>
      </c>
      <c r="AE33" s="16">
        <f t="shared" si="1"/>
        <v>0</v>
      </c>
      <c r="AF33" s="27" t="str">
        <f t="shared" si="2"/>
        <v>F</v>
      </c>
      <c r="AG33" s="16">
        <f t="shared" si="6"/>
        <v>0</v>
      </c>
      <c r="AH33" s="16"/>
    </row>
    <row r="34" spans="1:34" ht="13.5">
      <c r="A34" s="28">
        <v>25</v>
      </c>
      <c r="B34" s="26">
        <v>10</v>
      </c>
      <c r="C34" s="21" t="s">
        <v>18</v>
      </c>
      <c r="D34" s="30">
        <v>2013</v>
      </c>
      <c r="E34" s="26"/>
      <c r="F34" s="30"/>
      <c r="G34" s="31" t="s">
        <v>11</v>
      </c>
      <c r="H34" s="3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5">
        <f t="shared" si="3"/>
        <v>0</v>
      </c>
      <c r="U34" s="38"/>
      <c r="V34" s="16"/>
      <c r="W34" s="39">
        <f t="shared" si="4"/>
        <v>0</v>
      </c>
      <c r="X34" s="40"/>
      <c r="Y34" s="4"/>
      <c r="Z34" s="39">
        <f t="shared" si="7"/>
        <v>0</v>
      </c>
      <c r="AA34" s="26"/>
      <c r="AB34" s="4"/>
      <c r="AC34" s="4"/>
      <c r="AD34" s="30">
        <f t="shared" si="5"/>
        <v>0</v>
      </c>
      <c r="AE34" s="16">
        <f t="shared" si="1"/>
        <v>0</v>
      </c>
      <c r="AF34" s="27" t="str">
        <f t="shared" si="2"/>
        <v>F</v>
      </c>
      <c r="AG34" s="16">
        <f t="shared" si="6"/>
        <v>0</v>
      </c>
      <c r="AH34" s="16"/>
    </row>
    <row r="35" spans="1:34" ht="13.5">
      <c r="A35" s="28">
        <v>26</v>
      </c>
      <c r="B35" s="26">
        <v>19</v>
      </c>
      <c r="C35" s="21" t="s">
        <v>18</v>
      </c>
      <c r="D35" s="30">
        <v>2013</v>
      </c>
      <c r="E35" s="26"/>
      <c r="F35" s="30"/>
      <c r="G35" s="31" t="s">
        <v>11</v>
      </c>
      <c r="H35" s="3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5">
        <f t="shared" si="3"/>
        <v>0</v>
      </c>
      <c r="U35" s="38"/>
      <c r="V35" s="16"/>
      <c r="W35" s="39">
        <f t="shared" si="4"/>
        <v>0</v>
      </c>
      <c r="X35" s="40"/>
      <c r="Y35" s="4"/>
      <c r="Z35" s="39">
        <f t="shared" si="7"/>
        <v>0</v>
      </c>
      <c r="AA35" s="26"/>
      <c r="AB35" s="4"/>
      <c r="AC35" s="4"/>
      <c r="AD35" s="30">
        <f t="shared" si="5"/>
        <v>0</v>
      </c>
      <c r="AE35" s="16">
        <f t="shared" si="1"/>
        <v>0</v>
      </c>
      <c r="AF35" s="27" t="str">
        <f t="shared" si="2"/>
        <v>F</v>
      </c>
      <c r="AG35" s="16">
        <f t="shared" si="6"/>
        <v>0</v>
      </c>
      <c r="AH35" s="16"/>
    </row>
    <row r="36" spans="1:34" ht="13.5">
      <c r="A36" s="28">
        <v>27</v>
      </c>
      <c r="B36" s="26">
        <v>26</v>
      </c>
      <c r="C36" s="21" t="s">
        <v>18</v>
      </c>
      <c r="D36" s="30">
        <v>2013</v>
      </c>
      <c r="E36" s="26"/>
      <c r="F36" s="30"/>
      <c r="G36" s="31" t="s">
        <v>11</v>
      </c>
      <c r="H36" s="34"/>
      <c r="I36" s="23" t="s">
        <v>40</v>
      </c>
      <c r="J36" s="23" t="s">
        <v>40</v>
      </c>
      <c r="K36" s="23" t="s">
        <v>40</v>
      </c>
      <c r="L36" s="23"/>
      <c r="M36" s="23"/>
      <c r="N36" s="23"/>
      <c r="O36" s="23"/>
      <c r="P36" s="23"/>
      <c r="Q36" s="23"/>
      <c r="R36" s="23"/>
      <c r="S36" s="23"/>
      <c r="T36" s="35">
        <f t="shared" si="3"/>
        <v>3</v>
      </c>
      <c r="U36" s="38"/>
      <c r="V36" s="16"/>
      <c r="W36" s="39">
        <f t="shared" si="4"/>
        <v>0</v>
      </c>
      <c r="X36" s="40"/>
      <c r="Y36" s="4"/>
      <c r="Z36" s="39">
        <f t="shared" si="7"/>
        <v>0</v>
      </c>
      <c r="AA36" s="26"/>
      <c r="AB36" s="4"/>
      <c r="AC36" s="4"/>
      <c r="AD36" s="30">
        <f t="shared" si="5"/>
        <v>0</v>
      </c>
      <c r="AE36" s="16">
        <f t="shared" si="1"/>
        <v>0</v>
      </c>
      <c r="AF36" s="27" t="str">
        <f t="shared" si="2"/>
        <v>F</v>
      </c>
      <c r="AG36" s="16">
        <f t="shared" si="6"/>
        <v>0</v>
      </c>
      <c r="AH36" s="16"/>
    </row>
    <row r="37" spans="1:34" ht="13.5">
      <c r="A37" s="28">
        <v>28</v>
      </c>
      <c r="B37" s="26">
        <v>248</v>
      </c>
      <c r="C37" s="21" t="s">
        <v>18</v>
      </c>
      <c r="D37" s="30">
        <v>2013</v>
      </c>
      <c r="E37" s="26"/>
      <c r="F37" s="30"/>
      <c r="G37" s="31" t="s">
        <v>11</v>
      </c>
      <c r="H37" s="3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5">
        <f t="shared" si="3"/>
        <v>0</v>
      </c>
      <c r="U37" s="38"/>
      <c r="V37" s="16"/>
      <c r="W37" s="39">
        <f t="shared" si="4"/>
        <v>0</v>
      </c>
      <c r="X37" s="40"/>
      <c r="Y37" s="4"/>
      <c r="Z37" s="39">
        <f t="shared" si="7"/>
        <v>0</v>
      </c>
      <c r="AA37" s="26"/>
      <c r="AB37" s="4"/>
      <c r="AC37" s="4"/>
      <c r="AD37" s="30">
        <f t="shared" si="5"/>
        <v>0</v>
      </c>
      <c r="AE37" s="16">
        <f t="shared" si="1"/>
        <v>0</v>
      </c>
      <c r="AF37" s="27" t="str">
        <f t="shared" si="2"/>
        <v>F</v>
      </c>
      <c r="AG37" s="16">
        <f t="shared" si="6"/>
        <v>0</v>
      </c>
      <c r="AH37" s="16"/>
    </row>
    <row r="38" spans="1:34" ht="13.5">
      <c r="A38" s="28">
        <v>29</v>
      </c>
      <c r="B38" s="26">
        <v>19</v>
      </c>
      <c r="C38" s="21" t="s">
        <v>18</v>
      </c>
      <c r="D38" s="30">
        <v>2011</v>
      </c>
      <c r="E38" s="26"/>
      <c r="F38" s="30"/>
      <c r="G38" s="31" t="s">
        <v>11</v>
      </c>
      <c r="H38" s="3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5">
        <f t="shared" si="3"/>
        <v>0</v>
      </c>
      <c r="U38" s="38"/>
      <c r="V38" s="16"/>
      <c r="W38" s="39">
        <f t="shared" si="4"/>
        <v>0</v>
      </c>
      <c r="X38" s="40"/>
      <c r="Y38" s="4"/>
      <c r="Z38" s="39">
        <f t="shared" si="7"/>
        <v>0</v>
      </c>
      <c r="AA38" s="26"/>
      <c r="AB38" s="4"/>
      <c r="AC38" s="4"/>
      <c r="AD38" s="30">
        <f t="shared" si="5"/>
        <v>0</v>
      </c>
      <c r="AE38" s="16">
        <f t="shared" si="1"/>
        <v>0</v>
      </c>
      <c r="AF38" s="27" t="str">
        <f t="shared" si="2"/>
        <v>F</v>
      </c>
      <c r="AG38" s="16">
        <f t="shared" si="6"/>
        <v>0</v>
      </c>
      <c r="AH38" s="16"/>
    </row>
    <row r="39" spans="1:34" ht="13.5">
      <c r="A39" s="28">
        <v>30</v>
      </c>
      <c r="B39" s="26">
        <v>274</v>
      </c>
      <c r="C39" s="21" t="s">
        <v>18</v>
      </c>
      <c r="D39" s="30">
        <v>2010</v>
      </c>
      <c r="E39" s="26"/>
      <c r="F39" s="30"/>
      <c r="G39" s="31" t="s">
        <v>11</v>
      </c>
      <c r="H39" s="3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5">
        <f t="shared" si="3"/>
        <v>0</v>
      </c>
      <c r="U39" s="38"/>
      <c r="V39" s="16"/>
      <c r="W39" s="39">
        <f t="shared" si="4"/>
        <v>0</v>
      </c>
      <c r="X39" s="40"/>
      <c r="Y39" s="4"/>
      <c r="Z39" s="39">
        <f t="shared" si="7"/>
        <v>0</v>
      </c>
      <c r="AA39" s="26"/>
      <c r="AB39" s="4"/>
      <c r="AC39" s="4"/>
      <c r="AD39" s="30">
        <f t="shared" si="5"/>
        <v>0</v>
      </c>
      <c r="AE39" s="16">
        <f t="shared" si="1"/>
        <v>0</v>
      </c>
      <c r="AF39" s="27" t="str">
        <f t="shared" si="2"/>
        <v>F</v>
      </c>
      <c r="AG39" s="16">
        <f t="shared" si="6"/>
        <v>0</v>
      </c>
      <c r="AH39" s="16"/>
    </row>
    <row r="40" spans="1:34" ht="13.5">
      <c r="A40" s="28">
        <v>31</v>
      </c>
      <c r="B40" s="26">
        <v>106</v>
      </c>
      <c r="C40" s="21" t="s">
        <v>18</v>
      </c>
      <c r="D40" s="30">
        <v>2008</v>
      </c>
      <c r="E40" s="26"/>
      <c r="F40" s="30"/>
      <c r="G40" s="31" t="s">
        <v>11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5">
        <f t="shared" si="3"/>
        <v>0</v>
      </c>
      <c r="U40" s="38"/>
      <c r="V40" s="16"/>
      <c r="W40" s="39">
        <f t="shared" si="4"/>
        <v>0</v>
      </c>
      <c r="X40" s="40">
        <v>15</v>
      </c>
      <c r="Y40" s="4"/>
      <c r="Z40" s="39">
        <f t="shared" si="7"/>
        <v>15</v>
      </c>
      <c r="AA40" s="26"/>
      <c r="AB40" s="4"/>
      <c r="AC40" s="4"/>
      <c r="AD40" s="30">
        <f t="shared" si="5"/>
        <v>0</v>
      </c>
      <c r="AE40" s="16">
        <f t="shared" si="1"/>
        <v>15</v>
      </c>
      <c r="AF40" s="27" t="str">
        <f t="shared" si="2"/>
        <v>F</v>
      </c>
      <c r="AG40" s="16">
        <f t="shared" si="6"/>
        <v>15</v>
      </c>
      <c r="AH40" s="16"/>
    </row>
    <row r="41" spans="1:34" ht="13.5">
      <c r="A41" s="28">
        <v>32</v>
      </c>
      <c r="B41" s="26">
        <v>121</v>
      </c>
      <c r="C41" s="21" t="s">
        <v>18</v>
      </c>
      <c r="D41" s="30">
        <v>2015</v>
      </c>
      <c r="E41" s="26"/>
      <c r="F41" s="30"/>
      <c r="G41" s="31" t="s">
        <v>19</v>
      </c>
      <c r="H41" s="34" t="s">
        <v>40</v>
      </c>
      <c r="I41" s="23" t="s">
        <v>40</v>
      </c>
      <c r="J41" s="23" t="s">
        <v>40</v>
      </c>
      <c r="K41" s="23" t="s">
        <v>40</v>
      </c>
      <c r="L41" s="23"/>
      <c r="M41" s="23" t="s">
        <v>40</v>
      </c>
      <c r="N41" s="23"/>
      <c r="O41" s="23"/>
      <c r="P41" s="23"/>
      <c r="Q41" s="23"/>
      <c r="R41" s="23"/>
      <c r="S41" s="23"/>
      <c r="T41" s="35">
        <f t="shared" si="3"/>
        <v>5</v>
      </c>
      <c r="U41" s="38">
        <v>3</v>
      </c>
      <c r="V41" s="16"/>
      <c r="W41" s="39">
        <f t="shared" si="4"/>
        <v>3</v>
      </c>
      <c r="X41" s="40">
        <v>23</v>
      </c>
      <c r="Y41" s="4"/>
      <c r="Z41" s="39">
        <f t="shared" si="7"/>
        <v>23</v>
      </c>
      <c r="AA41" s="26"/>
      <c r="AB41" s="4"/>
      <c r="AC41" s="4"/>
      <c r="AD41" s="30">
        <f t="shared" si="5"/>
        <v>0</v>
      </c>
      <c r="AE41" s="16">
        <f t="shared" si="1"/>
        <v>26</v>
      </c>
      <c r="AF41" s="27" t="str">
        <f t="shared" si="2"/>
        <v>F</v>
      </c>
      <c r="AG41" s="16">
        <f t="shared" si="6"/>
        <v>26</v>
      </c>
      <c r="AH41" s="16"/>
    </row>
    <row r="42" spans="1:34" ht="13.5">
      <c r="A42" s="28">
        <v>33</v>
      </c>
      <c r="B42" s="26">
        <v>125</v>
      </c>
      <c r="C42" s="21" t="s">
        <v>18</v>
      </c>
      <c r="D42" s="30">
        <v>2015</v>
      </c>
      <c r="E42" s="26"/>
      <c r="F42" s="30"/>
      <c r="G42" s="31" t="s">
        <v>19</v>
      </c>
      <c r="H42" s="34"/>
      <c r="I42" s="23" t="s">
        <v>40</v>
      </c>
      <c r="J42" s="23" t="s">
        <v>40</v>
      </c>
      <c r="K42" s="23"/>
      <c r="L42" s="23" t="s">
        <v>40</v>
      </c>
      <c r="M42" s="23" t="s">
        <v>40</v>
      </c>
      <c r="N42" s="23"/>
      <c r="O42" s="23"/>
      <c r="P42" s="23"/>
      <c r="Q42" s="23"/>
      <c r="R42" s="23"/>
      <c r="S42" s="23"/>
      <c r="T42" s="35">
        <f t="shared" si="3"/>
        <v>4</v>
      </c>
      <c r="U42" s="38"/>
      <c r="V42" s="16"/>
      <c r="W42" s="39">
        <f t="shared" si="4"/>
        <v>0</v>
      </c>
      <c r="X42" s="40"/>
      <c r="Y42" s="4"/>
      <c r="Z42" s="39">
        <f t="shared" si="7"/>
        <v>0</v>
      </c>
      <c r="AA42" s="26"/>
      <c r="AB42" s="4"/>
      <c r="AC42" s="4"/>
      <c r="AD42" s="30">
        <f t="shared" si="5"/>
        <v>0</v>
      </c>
      <c r="AE42" s="16">
        <f aca="true" t="shared" si="8" ref="AE42:AE71">W42+Z42+AD42</f>
        <v>0</v>
      </c>
      <c r="AF42" s="27" t="str">
        <f t="shared" si="2"/>
        <v>F</v>
      </c>
      <c r="AG42" s="16">
        <f t="shared" si="6"/>
        <v>0</v>
      </c>
      <c r="AH42" s="16"/>
    </row>
    <row r="43" spans="1:34" ht="13.5">
      <c r="A43" s="28">
        <v>34</v>
      </c>
      <c r="B43" s="26">
        <v>126</v>
      </c>
      <c r="C43" s="21" t="s">
        <v>18</v>
      </c>
      <c r="D43" s="30">
        <v>2015</v>
      </c>
      <c r="E43" s="26"/>
      <c r="F43" s="30"/>
      <c r="G43" s="31" t="s">
        <v>19</v>
      </c>
      <c r="H43" s="34" t="s">
        <v>40</v>
      </c>
      <c r="I43" s="23" t="s">
        <v>40</v>
      </c>
      <c r="J43" s="23" t="s">
        <v>40</v>
      </c>
      <c r="K43" s="23" t="s">
        <v>40</v>
      </c>
      <c r="L43" s="23"/>
      <c r="M43" s="23" t="s">
        <v>40</v>
      </c>
      <c r="N43" s="23"/>
      <c r="O43" s="23"/>
      <c r="P43" s="23"/>
      <c r="Q43" s="23"/>
      <c r="R43" s="23"/>
      <c r="S43" s="23"/>
      <c r="T43" s="35">
        <f t="shared" si="3"/>
        <v>5</v>
      </c>
      <c r="U43" s="38">
        <v>3</v>
      </c>
      <c r="V43" s="16"/>
      <c r="W43" s="39">
        <f t="shared" si="4"/>
        <v>3</v>
      </c>
      <c r="X43" s="40">
        <v>17.5</v>
      </c>
      <c r="Y43" s="4"/>
      <c r="Z43" s="39">
        <f t="shared" si="7"/>
        <v>17.5</v>
      </c>
      <c r="AA43" s="26"/>
      <c r="AB43" s="4"/>
      <c r="AC43" s="4"/>
      <c r="AD43" s="30">
        <f t="shared" si="5"/>
        <v>0</v>
      </c>
      <c r="AE43" s="16">
        <f t="shared" si="8"/>
        <v>20.5</v>
      </c>
      <c r="AF43" s="27" t="str">
        <f aca="true" t="shared" si="9" ref="AF43:AF71">IF(AE43&lt;AH$2,AI$2,(IF(AE43&lt;AH$3,AI$3,(IF(AE43&lt;AH$4,AI$4,(IF(AE43&lt;AH$5,AI$5,(IF(AE43&lt;AH$6,AI$6,AI$7)))))))))</f>
        <v>F</v>
      </c>
      <c r="AG43" s="16">
        <f t="shared" si="6"/>
        <v>20.5</v>
      </c>
      <c r="AH43" s="16"/>
    </row>
    <row r="44" spans="1:34" ht="13.5">
      <c r="A44" s="28">
        <v>35</v>
      </c>
      <c r="B44" s="26">
        <v>128</v>
      </c>
      <c r="C44" s="21"/>
      <c r="D44" s="30">
        <v>2015</v>
      </c>
      <c r="E44" s="26"/>
      <c r="F44" s="30"/>
      <c r="G44" s="31" t="s">
        <v>19</v>
      </c>
      <c r="H44" s="34"/>
      <c r="I44" s="23"/>
      <c r="J44" s="23"/>
      <c r="K44" s="23"/>
      <c r="L44" s="23" t="s">
        <v>40</v>
      </c>
      <c r="M44" s="23"/>
      <c r="N44" s="23"/>
      <c r="O44" s="23"/>
      <c r="P44" s="23"/>
      <c r="Q44" s="23"/>
      <c r="R44" s="23"/>
      <c r="S44" s="23"/>
      <c r="T44" s="35">
        <f t="shared" si="3"/>
        <v>1</v>
      </c>
      <c r="U44" s="38"/>
      <c r="V44" s="16"/>
      <c r="W44" s="39">
        <f t="shared" si="4"/>
        <v>0</v>
      </c>
      <c r="X44" s="40"/>
      <c r="Y44" s="4"/>
      <c r="Z44" s="39">
        <f t="shared" si="7"/>
        <v>0</v>
      </c>
      <c r="AA44" s="26"/>
      <c r="AB44" s="4"/>
      <c r="AC44" s="4"/>
      <c r="AD44" s="30">
        <f t="shared" si="5"/>
        <v>0</v>
      </c>
      <c r="AE44" s="16">
        <f t="shared" si="8"/>
        <v>0</v>
      </c>
      <c r="AF44" s="27" t="str">
        <f t="shared" si="9"/>
        <v>F</v>
      </c>
      <c r="AG44" s="16">
        <f t="shared" si="6"/>
        <v>0</v>
      </c>
      <c r="AH44" s="16"/>
    </row>
    <row r="45" spans="1:34" ht="13.5">
      <c r="A45" s="28">
        <v>36</v>
      </c>
      <c r="B45" s="26">
        <v>130</v>
      </c>
      <c r="C45" s="21"/>
      <c r="D45" s="30">
        <v>2015</v>
      </c>
      <c r="E45" s="26"/>
      <c r="F45" s="30"/>
      <c r="G45" s="31" t="s">
        <v>19</v>
      </c>
      <c r="H45" s="34"/>
      <c r="I45" s="23"/>
      <c r="J45" s="23" t="s">
        <v>40</v>
      </c>
      <c r="K45" s="23"/>
      <c r="L45" s="23" t="s">
        <v>40</v>
      </c>
      <c r="M45" s="23" t="s">
        <v>40</v>
      </c>
      <c r="N45" s="23"/>
      <c r="O45" s="23"/>
      <c r="P45" s="23"/>
      <c r="Q45" s="23"/>
      <c r="R45" s="23"/>
      <c r="S45" s="23"/>
      <c r="T45" s="35">
        <f t="shared" si="3"/>
        <v>3</v>
      </c>
      <c r="U45" s="38"/>
      <c r="V45" s="16"/>
      <c r="W45" s="39">
        <f t="shared" si="4"/>
        <v>0</v>
      </c>
      <c r="X45" s="40">
        <v>17.5</v>
      </c>
      <c r="Y45" s="4"/>
      <c r="Z45" s="39">
        <f t="shared" si="7"/>
        <v>17.5</v>
      </c>
      <c r="AA45" s="26"/>
      <c r="AB45" s="4"/>
      <c r="AC45" s="4"/>
      <c r="AD45" s="30">
        <f t="shared" si="5"/>
        <v>0</v>
      </c>
      <c r="AE45" s="16">
        <f t="shared" si="8"/>
        <v>17.5</v>
      </c>
      <c r="AF45" s="27" t="str">
        <f t="shared" si="9"/>
        <v>F</v>
      </c>
      <c r="AG45" s="16">
        <f t="shared" si="6"/>
        <v>17.5</v>
      </c>
      <c r="AH45" s="16"/>
    </row>
    <row r="46" spans="1:34" ht="13.5">
      <c r="A46" s="28">
        <v>37</v>
      </c>
      <c r="B46" s="26">
        <v>131</v>
      </c>
      <c r="C46" s="21"/>
      <c r="D46" s="30">
        <v>2015</v>
      </c>
      <c r="E46" s="26"/>
      <c r="F46" s="30"/>
      <c r="G46" s="31" t="s">
        <v>19</v>
      </c>
      <c r="H46" s="34" t="s">
        <v>40</v>
      </c>
      <c r="I46" s="23" t="s">
        <v>40</v>
      </c>
      <c r="J46" s="23" t="s">
        <v>40</v>
      </c>
      <c r="K46" s="23" t="s">
        <v>40</v>
      </c>
      <c r="L46" s="23" t="s">
        <v>40</v>
      </c>
      <c r="M46" s="23" t="s">
        <v>40</v>
      </c>
      <c r="N46" s="23"/>
      <c r="O46" s="23"/>
      <c r="P46" s="23"/>
      <c r="Q46" s="23"/>
      <c r="R46" s="23"/>
      <c r="S46" s="23"/>
      <c r="T46" s="35">
        <f t="shared" si="3"/>
        <v>6</v>
      </c>
      <c r="U46" s="38"/>
      <c r="V46" s="16"/>
      <c r="W46" s="39">
        <f t="shared" si="4"/>
        <v>0</v>
      </c>
      <c r="X46" s="40">
        <v>17.5</v>
      </c>
      <c r="Y46" s="4"/>
      <c r="Z46" s="39">
        <f t="shared" si="7"/>
        <v>17.5</v>
      </c>
      <c r="AA46" s="26"/>
      <c r="AB46" s="4"/>
      <c r="AC46" s="4"/>
      <c r="AD46" s="30">
        <f t="shared" si="5"/>
        <v>0</v>
      </c>
      <c r="AE46" s="16">
        <f t="shared" si="8"/>
        <v>17.5</v>
      </c>
      <c r="AF46" s="27" t="str">
        <f t="shared" si="9"/>
        <v>F</v>
      </c>
      <c r="AG46" s="16">
        <f t="shared" si="6"/>
        <v>17.5</v>
      </c>
      <c r="AH46" s="16"/>
    </row>
    <row r="47" spans="1:34" ht="13.5">
      <c r="A47" s="28">
        <v>38</v>
      </c>
      <c r="B47" s="26">
        <v>135</v>
      </c>
      <c r="C47" s="21"/>
      <c r="D47" s="30">
        <v>2015</v>
      </c>
      <c r="E47" s="26"/>
      <c r="F47" s="30"/>
      <c r="G47" s="31" t="s">
        <v>19</v>
      </c>
      <c r="H47" s="34"/>
      <c r="I47" s="23"/>
      <c r="J47" s="23" t="s">
        <v>40</v>
      </c>
      <c r="K47" s="23" t="s">
        <v>40</v>
      </c>
      <c r="L47" s="23" t="s">
        <v>40</v>
      </c>
      <c r="M47" s="23" t="s">
        <v>40</v>
      </c>
      <c r="N47" s="23"/>
      <c r="O47" s="23"/>
      <c r="P47" s="23"/>
      <c r="Q47" s="23"/>
      <c r="R47" s="23"/>
      <c r="S47" s="23"/>
      <c r="T47" s="35">
        <f t="shared" si="3"/>
        <v>4</v>
      </c>
      <c r="U47" s="38"/>
      <c r="V47" s="16"/>
      <c r="W47" s="39">
        <f t="shared" si="4"/>
        <v>0</v>
      </c>
      <c r="X47" s="40">
        <v>11.5</v>
      </c>
      <c r="Y47" s="4"/>
      <c r="Z47" s="39">
        <f t="shared" si="7"/>
        <v>11.5</v>
      </c>
      <c r="AA47" s="26"/>
      <c r="AB47" s="4"/>
      <c r="AC47" s="4"/>
      <c r="AD47" s="30">
        <f t="shared" si="5"/>
        <v>0</v>
      </c>
      <c r="AE47" s="16">
        <f t="shared" si="8"/>
        <v>11.5</v>
      </c>
      <c r="AF47" s="27" t="str">
        <f t="shared" si="9"/>
        <v>F</v>
      </c>
      <c r="AG47" s="16">
        <f t="shared" si="6"/>
        <v>11.5</v>
      </c>
      <c r="AH47" s="16"/>
    </row>
    <row r="48" spans="1:34" ht="13.5">
      <c r="A48" s="28">
        <v>39</v>
      </c>
      <c r="B48" s="26">
        <v>136</v>
      </c>
      <c r="C48" s="21" t="s">
        <v>18</v>
      </c>
      <c r="D48" s="30">
        <v>2015</v>
      </c>
      <c r="E48" s="26"/>
      <c r="F48" s="30"/>
      <c r="G48" s="31" t="s">
        <v>19</v>
      </c>
      <c r="H48" s="34" t="s">
        <v>40</v>
      </c>
      <c r="I48" s="23" t="s">
        <v>40</v>
      </c>
      <c r="J48" s="23" t="s">
        <v>40</v>
      </c>
      <c r="K48" s="23" t="s">
        <v>40</v>
      </c>
      <c r="L48" s="23" t="s">
        <v>40</v>
      </c>
      <c r="M48" s="23" t="s">
        <v>40</v>
      </c>
      <c r="N48" s="23"/>
      <c r="O48" s="23"/>
      <c r="P48" s="23"/>
      <c r="Q48" s="23"/>
      <c r="R48" s="23"/>
      <c r="S48" s="23"/>
      <c r="T48" s="35">
        <f t="shared" si="3"/>
        <v>6</v>
      </c>
      <c r="U48" s="38"/>
      <c r="V48" s="16"/>
      <c r="W48" s="39">
        <f>SUM(U48:V48)</f>
        <v>0</v>
      </c>
      <c r="X48" s="40">
        <v>22.5</v>
      </c>
      <c r="Y48" s="4"/>
      <c r="Z48" s="39">
        <f t="shared" si="7"/>
        <v>22.5</v>
      </c>
      <c r="AA48" s="26"/>
      <c r="AB48" s="4"/>
      <c r="AC48" s="4"/>
      <c r="AD48" s="30">
        <f t="shared" si="5"/>
        <v>0</v>
      </c>
      <c r="AE48" s="16">
        <f t="shared" si="8"/>
        <v>22.5</v>
      </c>
      <c r="AF48" s="27" t="str">
        <f t="shared" si="9"/>
        <v>F</v>
      </c>
      <c r="AG48" s="16">
        <f t="shared" si="6"/>
        <v>22.5</v>
      </c>
      <c r="AH48" s="16"/>
    </row>
    <row r="49" spans="1:34" ht="13.5">
      <c r="A49" s="28">
        <v>40</v>
      </c>
      <c r="B49" s="26">
        <v>138</v>
      </c>
      <c r="C49" s="21" t="s">
        <v>18</v>
      </c>
      <c r="D49" s="30">
        <v>2015</v>
      </c>
      <c r="E49" s="26"/>
      <c r="F49" s="30"/>
      <c r="G49" s="31" t="s">
        <v>19</v>
      </c>
      <c r="H49" s="34" t="s">
        <v>40</v>
      </c>
      <c r="I49" s="23" t="s">
        <v>40</v>
      </c>
      <c r="J49" s="23"/>
      <c r="K49" s="23" t="s">
        <v>40</v>
      </c>
      <c r="L49" s="23"/>
      <c r="M49" s="23" t="s">
        <v>40</v>
      </c>
      <c r="N49" s="23"/>
      <c r="O49" s="23"/>
      <c r="P49" s="23"/>
      <c r="Q49" s="23"/>
      <c r="R49" s="23"/>
      <c r="S49" s="23"/>
      <c r="T49" s="35">
        <f t="shared" si="3"/>
        <v>4</v>
      </c>
      <c r="U49" s="38">
        <v>3</v>
      </c>
      <c r="V49" s="16"/>
      <c r="W49" s="39">
        <f t="shared" si="4"/>
        <v>3</v>
      </c>
      <c r="X49" s="40">
        <v>12.5</v>
      </c>
      <c r="Y49" s="4"/>
      <c r="Z49" s="39">
        <f t="shared" si="7"/>
        <v>12.5</v>
      </c>
      <c r="AA49" s="26"/>
      <c r="AB49" s="4"/>
      <c r="AC49" s="4"/>
      <c r="AD49" s="30">
        <f t="shared" si="5"/>
        <v>0</v>
      </c>
      <c r="AE49" s="16">
        <f t="shared" si="8"/>
        <v>15.5</v>
      </c>
      <c r="AF49" s="27" t="str">
        <f t="shared" si="9"/>
        <v>F</v>
      </c>
      <c r="AG49" s="16">
        <f t="shared" si="6"/>
        <v>15.5</v>
      </c>
      <c r="AH49" s="16"/>
    </row>
    <row r="50" spans="1:34" ht="13.5">
      <c r="A50" s="28">
        <v>41</v>
      </c>
      <c r="B50" s="26">
        <v>139</v>
      </c>
      <c r="C50" s="21" t="s">
        <v>18</v>
      </c>
      <c r="D50" s="30">
        <v>2015</v>
      </c>
      <c r="E50" s="26"/>
      <c r="F50" s="30"/>
      <c r="G50" s="31" t="s">
        <v>19</v>
      </c>
      <c r="H50" s="34"/>
      <c r="I50" s="23" t="s">
        <v>40</v>
      </c>
      <c r="J50" s="23"/>
      <c r="K50" s="23"/>
      <c r="L50" s="23"/>
      <c r="M50" s="23" t="s">
        <v>40</v>
      </c>
      <c r="N50" s="23"/>
      <c r="O50" s="23"/>
      <c r="P50" s="23"/>
      <c r="Q50" s="23"/>
      <c r="R50" s="23"/>
      <c r="S50" s="23"/>
      <c r="T50" s="35">
        <f t="shared" si="3"/>
        <v>2</v>
      </c>
      <c r="U50" s="38"/>
      <c r="V50" s="16"/>
      <c r="W50" s="39">
        <f t="shared" si="4"/>
        <v>0</v>
      </c>
      <c r="X50" s="40"/>
      <c r="Y50" s="4"/>
      <c r="Z50" s="39">
        <f t="shared" si="7"/>
        <v>0</v>
      </c>
      <c r="AA50" s="26"/>
      <c r="AB50" s="4"/>
      <c r="AC50" s="4"/>
      <c r="AD50" s="30">
        <f t="shared" si="5"/>
        <v>0</v>
      </c>
      <c r="AE50" s="16">
        <f t="shared" si="8"/>
        <v>0</v>
      </c>
      <c r="AF50" s="27" t="str">
        <f t="shared" si="9"/>
        <v>F</v>
      </c>
      <c r="AG50" s="16">
        <f t="shared" si="6"/>
        <v>0</v>
      </c>
      <c r="AH50" s="16"/>
    </row>
    <row r="51" spans="1:34" ht="13.5">
      <c r="A51" s="28">
        <v>42</v>
      </c>
      <c r="B51" s="26">
        <v>141</v>
      </c>
      <c r="C51" s="21" t="s">
        <v>18</v>
      </c>
      <c r="D51" s="30">
        <v>2015</v>
      </c>
      <c r="E51" s="26"/>
      <c r="F51" s="30"/>
      <c r="G51" s="31" t="s">
        <v>19</v>
      </c>
      <c r="H51" s="3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35">
        <f t="shared" si="3"/>
        <v>0</v>
      </c>
      <c r="U51" s="38"/>
      <c r="V51" s="16"/>
      <c r="W51" s="39">
        <f t="shared" si="4"/>
        <v>0</v>
      </c>
      <c r="X51" s="40"/>
      <c r="Y51" s="4"/>
      <c r="Z51" s="39">
        <f t="shared" si="7"/>
        <v>0</v>
      </c>
      <c r="AA51" s="26"/>
      <c r="AB51" s="4"/>
      <c r="AC51" s="4"/>
      <c r="AD51" s="30">
        <f t="shared" si="5"/>
        <v>0</v>
      </c>
      <c r="AE51" s="16">
        <f t="shared" si="8"/>
        <v>0</v>
      </c>
      <c r="AF51" s="27" t="str">
        <f t="shared" si="9"/>
        <v>F</v>
      </c>
      <c r="AG51" s="16">
        <f t="shared" si="6"/>
        <v>0</v>
      </c>
      <c r="AH51" s="16"/>
    </row>
    <row r="52" spans="1:34" ht="13.5">
      <c r="A52" s="28">
        <v>43</v>
      </c>
      <c r="B52" s="26">
        <v>143</v>
      </c>
      <c r="C52" s="21" t="s">
        <v>18</v>
      </c>
      <c r="D52" s="30">
        <v>2015</v>
      </c>
      <c r="E52" s="26"/>
      <c r="F52" s="30"/>
      <c r="G52" s="31" t="s">
        <v>19</v>
      </c>
      <c r="H52" s="34"/>
      <c r="I52" s="23" t="s">
        <v>40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35">
        <f t="shared" si="3"/>
        <v>1</v>
      </c>
      <c r="U52" s="38"/>
      <c r="V52" s="16"/>
      <c r="W52" s="39">
        <f t="shared" si="4"/>
        <v>0</v>
      </c>
      <c r="X52" s="40"/>
      <c r="Y52" s="4"/>
      <c r="Z52" s="39">
        <f t="shared" si="7"/>
        <v>0</v>
      </c>
      <c r="AA52" s="26"/>
      <c r="AB52" s="4"/>
      <c r="AC52" s="4"/>
      <c r="AD52" s="30">
        <f t="shared" si="5"/>
        <v>0</v>
      </c>
      <c r="AE52" s="16">
        <f t="shared" si="8"/>
        <v>0</v>
      </c>
      <c r="AF52" s="27" t="str">
        <f t="shared" si="9"/>
        <v>F</v>
      </c>
      <c r="AG52" s="16">
        <f t="shared" si="6"/>
        <v>0</v>
      </c>
      <c r="AH52" s="16"/>
    </row>
    <row r="53" spans="1:34" ht="13.5">
      <c r="A53" s="28">
        <v>44</v>
      </c>
      <c r="B53" s="26">
        <v>146</v>
      </c>
      <c r="C53" s="21" t="s">
        <v>18</v>
      </c>
      <c r="D53" s="30">
        <v>2015</v>
      </c>
      <c r="E53" s="26"/>
      <c r="F53" s="30"/>
      <c r="G53" s="31" t="s">
        <v>19</v>
      </c>
      <c r="H53" s="34"/>
      <c r="I53" s="23"/>
      <c r="J53" s="23"/>
      <c r="K53" s="23" t="s">
        <v>40</v>
      </c>
      <c r="L53" s="23"/>
      <c r="M53" s="23"/>
      <c r="N53" s="23"/>
      <c r="O53" s="23"/>
      <c r="P53" s="23"/>
      <c r="Q53" s="23"/>
      <c r="R53" s="23"/>
      <c r="S53" s="23"/>
      <c r="T53" s="35">
        <f t="shared" si="3"/>
        <v>1</v>
      </c>
      <c r="U53" s="38"/>
      <c r="V53" s="16"/>
      <c r="W53" s="39">
        <f t="shared" si="4"/>
        <v>0</v>
      </c>
      <c r="X53" s="40">
        <v>12.5</v>
      </c>
      <c r="Y53" s="4"/>
      <c r="Z53" s="39">
        <f t="shared" si="7"/>
        <v>12.5</v>
      </c>
      <c r="AA53" s="26"/>
      <c r="AB53" s="4"/>
      <c r="AC53" s="4"/>
      <c r="AD53" s="30">
        <f t="shared" si="5"/>
        <v>0</v>
      </c>
      <c r="AE53" s="16">
        <f t="shared" si="8"/>
        <v>12.5</v>
      </c>
      <c r="AF53" s="27" t="str">
        <f t="shared" si="9"/>
        <v>F</v>
      </c>
      <c r="AG53" s="16">
        <f t="shared" si="6"/>
        <v>12.5</v>
      </c>
      <c r="AH53" s="16"/>
    </row>
    <row r="54" spans="1:34" ht="13.5">
      <c r="A54" s="28">
        <v>45</v>
      </c>
      <c r="B54" s="26">
        <v>148</v>
      </c>
      <c r="C54" s="21" t="s">
        <v>18</v>
      </c>
      <c r="D54" s="30">
        <v>2015</v>
      </c>
      <c r="E54" s="26"/>
      <c r="F54" s="30"/>
      <c r="G54" s="31" t="s">
        <v>19</v>
      </c>
      <c r="H54" s="34" t="s">
        <v>40</v>
      </c>
      <c r="I54" s="23" t="s">
        <v>40</v>
      </c>
      <c r="J54" s="23" t="s">
        <v>40</v>
      </c>
      <c r="K54" s="23"/>
      <c r="L54" s="23" t="s">
        <v>40</v>
      </c>
      <c r="M54" s="23" t="s">
        <v>40</v>
      </c>
      <c r="N54" s="23"/>
      <c r="O54" s="23"/>
      <c r="P54" s="23"/>
      <c r="Q54" s="23"/>
      <c r="R54" s="23"/>
      <c r="S54" s="23"/>
      <c r="T54" s="35">
        <f t="shared" si="3"/>
        <v>5</v>
      </c>
      <c r="U54" s="38"/>
      <c r="V54" s="16"/>
      <c r="W54" s="39">
        <f t="shared" si="4"/>
        <v>0</v>
      </c>
      <c r="X54" s="40">
        <v>14</v>
      </c>
      <c r="Y54" s="4"/>
      <c r="Z54" s="39">
        <f t="shared" si="7"/>
        <v>14</v>
      </c>
      <c r="AA54" s="26"/>
      <c r="AB54" s="4"/>
      <c r="AC54" s="4"/>
      <c r="AD54" s="30">
        <f t="shared" si="5"/>
        <v>0</v>
      </c>
      <c r="AE54" s="16">
        <f t="shared" si="8"/>
        <v>14</v>
      </c>
      <c r="AF54" s="27" t="str">
        <f t="shared" si="9"/>
        <v>F</v>
      </c>
      <c r="AG54" s="16">
        <f t="shared" si="6"/>
        <v>14</v>
      </c>
      <c r="AH54" s="16"/>
    </row>
    <row r="55" spans="1:34" ht="13.5">
      <c r="A55" s="28">
        <v>46</v>
      </c>
      <c r="B55" s="26">
        <v>151</v>
      </c>
      <c r="C55" s="21" t="s">
        <v>18</v>
      </c>
      <c r="D55" s="30">
        <v>2015</v>
      </c>
      <c r="E55" s="26"/>
      <c r="F55" s="30"/>
      <c r="G55" s="31" t="s">
        <v>19</v>
      </c>
      <c r="H55" s="34"/>
      <c r="I55" s="23"/>
      <c r="J55" s="23"/>
      <c r="K55" s="23"/>
      <c r="L55" s="23"/>
      <c r="M55" s="23" t="s">
        <v>40</v>
      </c>
      <c r="N55" s="23"/>
      <c r="O55" s="23"/>
      <c r="P55" s="23"/>
      <c r="Q55" s="23"/>
      <c r="R55" s="23"/>
      <c r="S55" s="23"/>
      <c r="T55" s="35">
        <f t="shared" si="3"/>
        <v>1</v>
      </c>
      <c r="U55" s="38"/>
      <c r="V55" s="16"/>
      <c r="W55" s="39">
        <f t="shared" si="4"/>
        <v>0</v>
      </c>
      <c r="X55" s="40"/>
      <c r="Y55" s="4"/>
      <c r="Z55" s="39">
        <f t="shared" si="7"/>
        <v>0</v>
      </c>
      <c r="AA55" s="26"/>
      <c r="AB55" s="4"/>
      <c r="AC55" s="4"/>
      <c r="AD55" s="30">
        <f t="shared" si="5"/>
        <v>0</v>
      </c>
      <c r="AE55" s="16">
        <f t="shared" si="8"/>
        <v>0</v>
      </c>
      <c r="AF55" s="27" t="str">
        <f t="shared" si="9"/>
        <v>F</v>
      </c>
      <c r="AG55" s="16">
        <f t="shared" si="6"/>
        <v>0</v>
      </c>
      <c r="AH55" s="16"/>
    </row>
    <row r="56" spans="1:34" ht="13.5">
      <c r="A56" s="28">
        <v>47</v>
      </c>
      <c r="B56" s="26">
        <v>159</v>
      </c>
      <c r="C56" s="21" t="s">
        <v>18</v>
      </c>
      <c r="D56" s="30">
        <v>2015</v>
      </c>
      <c r="E56" s="26"/>
      <c r="F56" s="30"/>
      <c r="G56" s="31" t="s">
        <v>19</v>
      </c>
      <c r="H56" s="34"/>
      <c r="I56" s="23" t="s">
        <v>40</v>
      </c>
      <c r="J56" s="23" t="s">
        <v>40</v>
      </c>
      <c r="K56" s="23" t="s">
        <v>40</v>
      </c>
      <c r="L56" s="23" t="s">
        <v>40</v>
      </c>
      <c r="M56" s="23" t="s">
        <v>40</v>
      </c>
      <c r="N56" s="23"/>
      <c r="O56" s="23"/>
      <c r="P56" s="23"/>
      <c r="Q56" s="23"/>
      <c r="R56" s="23"/>
      <c r="S56" s="23"/>
      <c r="T56" s="35">
        <f t="shared" si="3"/>
        <v>5</v>
      </c>
      <c r="U56" s="38"/>
      <c r="V56" s="16"/>
      <c r="W56" s="39">
        <f t="shared" si="4"/>
        <v>0</v>
      </c>
      <c r="X56" s="40">
        <v>22</v>
      </c>
      <c r="Y56" s="4"/>
      <c r="Z56" s="39">
        <f t="shared" si="7"/>
        <v>22</v>
      </c>
      <c r="AA56" s="26"/>
      <c r="AB56" s="4"/>
      <c r="AC56" s="4"/>
      <c r="AD56" s="30">
        <f t="shared" si="5"/>
        <v>0</v>
      </c>
      <c r="AE56" s="16">
        <f t="shared" si="8"/>
        <v>22</v>
      </c>
      <c r="AF56" s="27" t="str">
        <f t="shared" si="9"/>
        <v>F</v>
      </c>
      <c r="AG56" s="16">
        <f t="shared" si="6"/>
        <v>22</v>
      </c>
      <c r="AH56" s="16"/>
    </row>
    <row r="57" spans="1:34" ht="13.5">
      <c r="A57" s="28">
        <v>48</v>
      </c>
      <c r="B57" s="26">
        <v>175</v>
      </c>
      <c r="C57" s="21" t="s">
        <v>18</v>
      </c>
      <c r="D57" s="30">
        <v>2014</v>
      </c>
      <c r="E57" s="26"/>
      <c r="F57" s="30"/>
      <c r="G57" s="31" t="s">
        <v>19</v>
      </c>
      <c r="H57" s="3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5">
        <f t="shared" si="3"/>
        <v>0</v>
      </c>
      <c r="U57" s="38"/>
      <c r="V57" s="16"/>
      <c r="W57" s="39">
        <f t="shared" si="4"/>
        <v>0</v>
      </c>
      <c r="X57" s="40">
        <v>7.5</v>
      </c>
      <c r="Y57" s="4"/>
      <c r="Z57" s="39">
        <f t="shared" si="7"/>
        <v>7.5</v>
      </c>
      <c r="AA57" s="26"/>
      <c r="AB57" s="4"/>
      <c r="AC57" s="4"/>
      <c r="AD57" s="30">
        <f t="shared" si="5"/>
        <v>0</v>
      </c>
      <c r="AE57" s="16">
        <f t="shared" si="8"/>
        <v>7.5</v>
      </c>
      <c r="AF57" s="27" t="str">
        <f t="shared" si="9"/>
        <v>F</v>
      </c>
      <c r="AG57" s="16">
        <f t="shared" si="6"/>
        <v>7.5</v>
      </c>
      <c r="AH57" s="16"/>
    </row>
    <row r="58" spans="1:34" ht="13.5">
      <c r="A58" s="28">
        <v>49</v>
      </c>
      <c r="B58" s="26">
        <v>179</v>
      </c>
      <c r="C58" s="21" t="s">
        <v>18</v>
      </c>
      <c r="D58" s="30">
        <v>2014</v>
      </c>
      <c r="E58" s="26"/>
      <c r="F58" s="30"/>
      <c r="G58" s="31" t="s">
        <v>19</v>
      </c>
      <c r="H58" s="34"/>
      <c r="I58" s="23"/>
      <c r="J58" s="23"/>
      <c r="K58" s="23"/>
      <c r="L58" s="23"/>
      <c r="M58" s="23" t="s">
        <v>40</v>
      </c>
      <c r="N58" s="23"/>
      <c r="O58" s="23"/>
      <c r="P58" s="23"/>
      <c r="Q58" s="23"/>
      <c r="R58" s="23"/>
      <c r="S58" s="23"/>
      <c r="T58" s="35">
        <f t="shared" si="3"/>
        <v>1</v>
      </c>
      <c r="U58" s="38"/>
      <c r="V58" s="16"/>
      <c r="W58" s="39">
        <f t="shared" si="4"/>
        <v>0</v>
      </c>
      <c r="X58" s="40"/>
      <c r="Y58" s="4"/>
      <c r="Z58" s="39">
        <f t="shared" si="7"/>
        <v>0</v>
      </c>
      <c r="AA58" s="26"/>
      <c r="AB58" s="4"/>
      <c r="AC58" s="4"/>
      <c r="AD58" s="30">
        <f t="shared" si="5"/>
        <v>0</v>
      </c>
      <c r="AE58" s="16">
        <f t="shared" si="8"/>
        <v>0</v>
      </c>
      <c r="AF58" s="27" t="str">
        <f t="shared" si="9"/>
        <v>F</v>
      </c>
      <c r="AG58" s="16">
        <f t="shared" si="6"/>
        <v>0</v>
      </c>
      <c r="AH58" s="16"/>
    </row>
    <row r="59" spans="1:34" ht="13.5">
      <c r="A59" s="28">
        <v>50</v>
      </c>
      <c r="B59" s="26">
        <v>180</v>
      </c>
      <c r="C59" s="21" t="s">
        <v>18</v>
      </c>
      <c r="D59" s="30">
        <v>2014</v>
      </c>
      <c r="E59" s="26"/>
      <c r="F59" s="30"/>
      <c r="G59" s="31" t="s">
        <v>19</v>
      </c>
      <c r="H59" s="34"/>
      <c r="I59" s="23"/>
      <c r="J59" s="23"/>
      <c r="K59" s="23"/>
      <c r="L59" s="23" t="s">
        <v>40</v>
      </c>
      <c r="M59" s="23"/>
      <c r="N59" s="23"/>
      <c r="O59" s="23"/>
      <c r="P59" s="23"/>
      <c r="Q59" s="23"/>
      <c r="R59" s="23"/>
      <c r="S59" s="23"/>
      <c r="T59" s="35">
        <f t="shared" si="3"/>
        <v>1</v>
      </c>
      <c r="U59" s="38"/>
      <c r="V59" s="16"/>
      <c r="W59" s="39">
        <f t="shared" si="4"/>
        <v>0</v>
      </c>
      <c r="X59" s="40">
        <v>14</v>
      </c>
      <c r="Y59" s="4"/>
      <c r="Z59" s="39">
        <f t="shared" si="7"/>
        <v>14</v>
      </c>
      <c r="AA59" s="26"/>
      <c r="AB59" s="4"/>
      <c r="AC59" s="4"/>
      <c r="AD59" s="30">
        <f t="shared" si="5"/>
        <v>0</v>
      </c>
      <c r="AE59" s="16">
        <f t="shared" si="8"/>
        <v>14</v>
      </c>
      <c r="AF59" s="27" t="str">
        <f t="shared" si="9"/>
        <v>F</v>
      </c>
      <c r="AG59" s="16">
        <f t="shared" si="6"/>
        <v>14</v>
      </c>
      <c r="AH59" s="16"/>
    </row>
    <row r="60" spans="1:34" ht="13.5">
      <c r="A60" s="28">
        <v>51</v>
      </c>
      <c r="B60" s="26">
        <v>189</v>
      </c>
      <c r="C60" s="21" t="s">
        <v>18</v>
      </c>
      <c r="D60" s="30">
        <v>2014</v>
      </c>
      <c r="E60" s="26"/>
      <c r="F60" s="30"/>
      <c r="G60" s="31" t="s">
        <v>19</v>
      </c>
      <c r="H60" s="34"/>
      <c r="I60" s="23"/>
      <c r="J60" s="23"/>
      <c r="K60" s="23"/>
      <c r="L60" s="23" t="s">
        <v>40</v>
      </c>
      <c r="M60" s="23" t="s">
        <v>40</v>
      </c>
      <c r="N60" s="23"/>
      <c r="O60" s="23"/>
      <c r="P60" s="23"/>
      <c r="Q60" s="23"/>
      <c r="R60" s="23"/>
      <c r="S60" s="23"/>
      <c r="T60" s="35">
        <f t="shared" si="3"/>
        <v>2</v>
      </c>
      <c r="U60" s="38"/>
      <c r="V60" s="16"/>
      <c r="W60" s="39">
        <f t="shared" si="4"/>
        <v>0</v>
      </c>
      <c r="X60" s="40">
        <v>7</v>
      </c>
      <c r="Y60" s="4"/>
      <c r="Z60" s="39">
        <f t="shared" si="7"/>
        <v>7</v>
      </c>
      <c r="AA60" s="26"/>
      <c r="AB60" s="4"/>
      <c r="AC60" s="4"/>
      <c r="AD60" s="30">
        <f t="shared" si="5"/>
        <v>0</v>
      </c>
      <c r="AE60" s="16">
        <f t="shared" si="8"/>
        <v>7</v>
      </c>
      <c r="AF60" s="27" t="str">
        <f t="shared" si="9"/>
        <v>F</v>
      </c>
      <c r="AG60" s="16">
        <f t="shared" si="6"/>
        <v>7</v>
      </c>
      <c r="AH60" s="16"/>
    </row>
    <row r="61" spans="1:34" ht="13.5">
      <c r="A61" s="28">
        <v>52</v>
      </c>
      <c r="B61" s="26">
        <v>192</v>
      </c>
      <c r="C61" s="21" t="s">
        <v>18</v>
      </c>
      <c r="D61" s="30">
        <v>2014</v>
      </c>
      <c r="E61" s="26"/>
      <c r="F61" s="30"/>
      <c r="G61" s="31" t="s">
        <v>19</v>
      </c>
      <c r="H61" s="34"/>
      <c r="I61" s="23" t="s">
        <v>40</v>
      </c>
      <c r="J61" s="23" t="s">
        <v>40</v>
      </c>
      <c r="K61" s="23" t="s">
        <v>40</v>
      </c>
      <c r="L61" s="23"/>
      <c r="M61" s="23" t="s">
        <v>40</v>
      </c>
      <c r="N61" s="23"/>
      <c r="O61" s="23"/>
      <c r="P61" s="23"/>
      <c r="Q61" s="23"/>
      <c r="R61" s="23"/>
      <c r="S61" s="23"/>
      <c r="T61" s="35">
        <f t="shared" si="3"/>
        <v>4</v>
      </c>
      <c r="U61" s="38">
        <v>3</v>
      </c>
      <c r="V61" s="16"/>
      <c r="W61" s="39">
        <f t="shared" si="4"/>
        <v>3</v>
      </c>
      <c r="X61" s="40">
        <v>9.5</v>
      </c>
      <c r="Y61" s="4"/>
      <c r="Z61" s="39">
        <f t="shared" si="7"/>
        <v>9.5</v>
      </c>
      <c r="AA61" s="26"/>
      <c r="AB61" s="4"/>
      <c r="AC61" s="4"/>
      <c r="AD61" s="30">
        <f t="shared" si="5"/>
        <v>0</v>
      </c>
      <c r="AE61" s="16">
        <f t="shared" si="8"/>
        <v>12.5</v>
      </c>
      <c r="AF61" s="27" t="str">
        <f t="shared" si="9"/>
        <v>F</v>
      </c>
      <c r="AG61" s="16">
        <f t="shared" si="6"/>
        <v>12.5</v>
      </c>
      <c r="AH61" s="16"/>
    </row>
    <row r="62" spans="1:34" ht="13.5">
      <c r="A62" s="28">
        <v>53</v>
      </c>
      <c r="B62" s="26">
        <v>200</v>
      </c>
      <c r="C62" s="21" t="s">
        <v>18</v>
      </c>
      <c r="D62" s="30">
        <v>2014</v>
      </c>
      <c r="E62" s="26"/>
      <c r="F62" s="30"/>
      <c r="G62" s="31" t="s">
        <v>19</v>
      </c>
      <c r="H62" s="34"/>
      <c r="I62" s="23"/>
      <c r="J62" s="23"/>
      <c r="K62" s="23"/>
      <c r="L62" s="23" t="s">
        <v>40</v>
      </c>
      <c r="M62" s="23"/>
      <c r="N62" s="23"/>
      <c r="O62" s="23"/>
      <c r="P62" s="23"/>
      <c r="Q62" s="23"/>
      <c r="R62" s="23"/>
      <c r="S62" s="23"/>
      <c r="T62" s="35">
        <f t="shared" si="3"/>
        <v>1</v>
      </c>
      <c r="U62" s="38">
        <v>3</v>
      </c>
      <c r="V62" s="16"/>
      <c r="W62" s="39">
        <f t="shared" si="4"/>
        <v>3</v>
      </c>
      <c r="X62" s="40"/>
      <c r="Y62" s="4"/>
      <c r="Z62" s="39">
        <f t="shared" si="7"/>
        <v>0</v>
      </c>
      <c r="AA62" s="26"/>
      <c r="AB62" s="4"/>
      <c r="AC62" s="4"/>
      <c r="AD62" s="30">
        <f t="shared" si="5"/>
        <v>0</v>
      </c>
      <c r="AE62" s="16">
        <f t="shared" si="8"/>
        <v>3</v>
      </c>
      <c r="AF62" s="27" t="str">
        <f t="shared" si="9"/>
        <v>F</v>
      </c>
      <c r="AG62" s="16">
        <f t="shared" si="6"/>
        <v>3</v>
      </c>
      <c r="AH62" s="16"/>
    </row>
    <row r="63" spans="1:34" ht="13.5">
      <c r="A63" s="28">
        <v>54</v>
      </c>
      <c r="B63" s="26">
        <v>143</v>
      </c>
      <c r="C63" s="21" t="s">
        <v>18</v>
      </c>
      <c r="D63" s="30">
        <v>2013</v>
      </c>
      <c r="E63" s="26"/>
      <c r="F63" s="30"/>
      <c r="G63" s="31" t="s">
        <v>19</v>
      </c>
      <c r="H63" s="34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5">
        <f t="shared" si="3"/>
        <v>0</v>
      </c>
      <c r="U63" s="38"/>
      <c r="V63" s="16"/>
      <c r="W63" s="39">
        <f t="shared" si="4"/>
        <v>0</v>
      </c>
      <c r="X63" s="40"/>
      <c r="Y63" s="4"/>
      <c r="Z63" s="39">
        <f t="shared" si="7"/>
        <v>0</v>
      </c>
      <c r="AA63" s="26"/>
      <c r="AB63" s="4"/>
      <c r="AC63" s="4"/>
      <c r="AD63" s="30">
        <f t="shared" si="5"/>
        <v>0</v>
      </c>
      <c r="AE63" s="16">
        <f t="shared" si="8"/>
        <v>0</v>
      </c>
      <c r="AF63" s="27" t="str">
        <f t="shared" si="9"/>
        <v>F</v>
      </c>
      <c r="AG63" s="16">
        <f t="shared" si="6"/>
        <v>0</v>
      </c>
      <c r="AH63" s="16"/>
    </row>
    <row r="64" spans="1:34" ht="13.5">
      <c r="A64" s="28">
        <v>55</v>
      </c>
      <c r="B64" s="26">
        <v>160</v>
      </c>
      <c r="C64" s="21" t="s">
        <v>18</v>
      </c>
      <c r="D64" s="30">
        <v>2013</v>
      </c>
      <c r="E64" s="26"/>
      <c r="F64" s="30"/>
      <c r="G64" s="31" t="s">
        <v>19</v>
      </c>
      <c r="H64" s="34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5">
        <f t="shared" si="3"/>
        <v>0</v>
      </c>
      <c r="U64" s="38"/>
      <c r="V64" s="16"/>
      <c r="W64" s="39">
        <f t="shared" si="4"/>
        <v>0</v>
      </c>
      <c r="X64" s="40"/>
      <c r="Y64" s="4"/>
      <c r="Z64" s="39">
        <f t="shared" si="7"/>
        <v>0</v>
      </c>
      <c r="AA64" s="26"/>
      <c r="AB64" s="4"/>
      <c r="AC64" s="4"/>
      <c r="AD64" s="30">
        <f t="shared" si="5"/>
        <v>0</v>
      </c>
      <c r="AE64" s="16">
        <f t="shared" si="8"/>
        <v>0</v>
      </c>
      <c r="AF64" s="27" t="str">
        <f t="shared" si="9"/>
        <v>F</v>
      </c>
      <c r="AG64" s="16">
        <f t="shared" si="6"/>
        <v>0</v>
      </c>
      <c r="AH64" s="16"/>
    </row>
    <row r="65" spans="1:34" ht="13.5">
      <c r="A65" s="28">
        <v>56</v>
      </c>
      <c r="B65" s="26">
        <v>165</v>
      </c>
      <c r="C65" s="21" t="s">
        <v>18</v>
      </c>
      <c r="D65" s="30">
        <v>2013</v>
      </c>
      <c r="E65" s="26"/>
      <c r="F65" s="30"/>
      <c r="G65" s="31" t="s">
        <v>19</v>
      </c>
      <c r="H65" s="3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35">
        <f t="shared" si="3"/>
        <v>0</v>
      </c>
      <c r="U65" s="38"/>
      <c r="V65" s="16"/>
      <c r="W65" s="39">
        <f t="shared" si="4"/>
        <v>0</v>
      </c>
      <c r="X65" s="40"/>
      <c r="Y65" s="4"/>
      <c r="Z65" s="39">
        <f t="shared" si="7"/>
        <v>0</v>
      </c>
      <c r="AA65" s="26"/>
      <c r="AB65" s="4"/>
      <c r="AC65" s="4"/>
      <c r="AD65" s="30">
        <f t="shared" si="5"/>
        <v>0</v>
      </c>
      <c r="AE65" s="16">
        <f t="shared" si="8"/>
        <v>0</v>
      </c>
      <c r="AF65" s="27" t="str">
        <f t="shared" si="9"/>
        <v>F</v>
      </c>
      <c r="AG65" s="16">
        <f t="shared" si="6"/>
        <v>0</v>
      </c>
      <c r="AH65" s="16"/>
    </row>
    <row r="66" spans="1:34" ht="13.5">
      <c r="A66" s="28">
        <v>57</v>
      </c>
      <c r="B66" s="26">
        <v>226</v>
      </c>
      <c r="C66" s="21" t="s">
        <v>18</v>
      </c>
      <c r="D66" s="30">
        <v>2012</v>
      </c>
      <c r="E66" s="26"/>
      <c r="F66" s="30"/>
      <c r="G66" s="31" t="s">
        <v>19</v>
      </c>
      <c r="H66" s="3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5">
        <f t="shared" si="3"/>
        <v>0</v>
      </c>
      <c r="U66" s="38"/>
      <c r="V66" s="16"/>
      <c r="W66" s="39">
        <f t="shared" si="4"/>
        <v>0</v>
      </c>
      <c r="X66" s="40"/>
      <c r="Y66" s="4"/>
      <c r="Z66" s="39">
        <f t="shared" si="7"/>
        <v>0</v>
      </c>
      <c r="AA66" s="26"/>
      <c r="AB66" s="4"/>
      <c r="AC66" s="4"/>
      <c r="AD66" s="30">
        <f t="shared" si="5"/>
        <v>0</v>
      </c>
      <c r="AE66" s="16">
        <f t="shared" si="8"/>
        <v>0</v>
      </c>
      <c r="AF66" s="27" t="str">
        <f t="shared" si="9"/>
        <v>F</v>
      </c>
      <c r="AG66" s="16">
        <f t="shared" si="6"/>
        <v>0</v>
      </c>
      <c r="AH66" s="16"/>
    </row>
    <row r="67" spans="1:34" ht="13.5">
      <c r="A67" s="28">
        <v>58</v>
      </c>
      <c r="B67" s="26">
        <v>239</v>
      </c>
      <c r="C67" s="21" t="s">
        <v>18</v>
      </c>
      <c r="D67" s="30">
        <v>2011</v>
      </c>
      <c r="E67" s="26"/>
      <c r="F67" s="30"/>
      <c r="G67" s="31" t="s">
        <v>19</v>
      </c>
      <c r="H67" s="3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5">
        <f t="shared" si="3"/>
        <v>0</v>
      </c>
      <c r="U67" s="38"/>
      <c r="V67" s="16"/>
      <c r="W67" s="39">
        <f t="shared" si="4"/>
        <v>0</v>
      </c>
      <c r="X67" s="40"/>
      <c r="Y67" s="4"/>
      <c r="Z67" s="39">
        <f t="shared" si="7"/>
        <v>0</v>
      </c>
      <c r="AA67" s="26"/>
      <c r="AB67" s="4"/>
      <c r="AC67" s="4"/>
      <c r="AD67" s="30">
        <f t="shared" si="5"/>
        <v>0</v>
      </c>
      <c r="AE67" s="16">
        <f t="shared" si="8"/>
        <v>0</v>
      </c>
      <c r="AF67" s="27" t="str">
        <f t="shared" si="9"/>
        <v>F</v>
      </c>
      <c r="AG67" s="16">
        <f t="shared" si="6"/>
        <v>0</v>
      </c>
      <c r="AH67" s="16"/>
    </row>
    <row r="68" spans="1:34" ht="13.5">
      <c r="A68" s="28">
        <v>59</v>
      </c>
      <c r="B68" s="26">
        <v>105</v>
      </c>
      <c r="C68" s="21" t="s">
        <v>18</v>
      </c>
      <c r="D68" s="30">
        <v>2005</v>
      </c>
      <c r="E68" s="26"/>
      <c r="F68" s="30"/>
      <c r="G68" s="31" t="s">
        <v>19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35">
        <f t="shared" si="3"/>
        <v>0</v>
      </c>
      <c r="U68" s="38"/>
      <c r="V68" s="16"/>
      <c r="W68" s="39">
        <f t="shared" si="4"/>
        <v>0</v>
      </c>
      <c r="X68" s="40"/>
      <c r="Y68" s="4"/>
      <c r="Z68" s="39">
        <f t="shared" si="7"/>
        <v>0</v>
      </c>
      <c r="AA68" s="26"/>
      <c r="AB68" s="4"/>
      <c r="AC68" s="4"/>
      <c r="AD68" s="30">
        <f t="shared" si="5"/>
        <v>0</v>
      </c>
      <c r="AE68" s="16">
        <f t="shared" si="8"/>
        <v>0</v>
      </c>
      <c r="AF68" s="27" t="str">
        <f t="shared" si="9"/>
        <v>F</v>
      </c>
      <c r="AG68" s="16">
        <f t="shared" si="6"/>
        <v>0</v>
      </c>
      <c r="AH68" s="16"/>
    </row>
    <row r="69" spans="1:34" ht="13.5">
      <c r="A69" s="28">
        <v>60</v>
      </c>
      <c r="B69" s="26">
        <v>190</v>
      </c>
      <c r="C69" s="21" t="s">
        <v>18</v>
      </c>
      <c r="D69" s="4">
        <v>2014</v>
      </c>
      <c r="E69" s="26"/>
      <c r="F69" s="30"/>
      <c r="G69" s="22" t="s">
        <v>19</v>
      </c>
      <c r="H69" s="34"/>
      <c r="I69" s="23" t="s">
        <v>40</v>
      </c>
      <c r="J69" s="23" t="s">
        <v>40</v>
      </c>
      <c r="K69" s="23" t="s">
        <v>40</v>
      </c>
      <c r="L69" s="23"/>
      <c r="M69" s="23"/>
      <c r="N69" s="23"/>
      <c r="O69" s="23"/>
      <c r="P69" s="23"/>
      <c r="Q69" s="23"/>
      <c r="R69" s="23"/>
      <c r="S69" s="23"/>
      <c r="T69" s="35">
        <f t="shared" si="3"/>
        <v>3</v>
      </c>
      <c r="U69" s="22"/>
      <c r="V69" s="16"/>
      <c r="W69" s="39">
        <f t="shared" si="4"/>
        <v>0</v>
      </c>
      <c r="X69" s="40">
        <v>11.5</v>
      </c>
      <c r="Y69" s="4"/>
      <c r="Z69" s="39">
        <f t="shared" si="7"/>
        <v>11.5</v>
      </c>
      <c r="AA69" s="4"/>
      <c r="AB69" s="4"/>
      <c r="AC69" s="4"/>
      <c r="AD69" s="30">
        <f t="shared" si="5"/>
        <v>0</v>
      </c>
      <c r="AE69" s="16">
        <f t="shared" si="8"/>
        <v>11.5</v>
      </c>
      <c r="AF69" s="27" t="str">
        <f t="shared" si="9"/>
        <v>F</v>
      </c>
      <c r="AG69" s="16">
        <f t="shared" si="6"/>
        <v>11.5</v>
      </c>
      <c r="AH69" s="16"/>
    </row>
    <row r="70" spans="1:33" ht="13.5">
      <c r="A70" s="28">
        <v>61</v>
      </c>
      <c r="B70" s="5">
        <v>25</v>
      </c>
      <c r="C70" s="5" t="s">
        <v>18</v>
      </c>
      <c r="D70" s="5">
        <v>2015</v>
      </c>
      <c r="E70" s="26"/>
      <c r="F70" s="30"/>
      <c r="H70" s="34"/>
      <c r="J70" s="17" t="s">
        <v>40</v>
      </c>
      <c r="T70" s="35">
        <f t="shared" si="3"/>
        <v>1</v>
      </c>
      <c r="W70" s="39">
        <f t="shared" si="4"/>
        <v>0</v>
      </c>
      <c r="Z70" s="39">
        <f>IF(Y70&gt;0,Y70,X70)</f>
        <v>0</v>
      </c>
      <c r="AD70" s="30">
        <f t="shared" si="5"/>
        <v>0</v>
      </c>
      <c r="AE70" s="16">
        <f t="shared" si="8"/>
        <v>0</v>
      </c>
      <c r="AF70" s="27" t="str">
        <f t="shared" si="9"/>
        <v>F</v>
      </c>
      <c r="AG70" s="16">
        <f t="shared" si="6"/>
        <v>0</v>
      </c>
    </row>
    <row r="71" spans="1:33" ht="13.5">
      <c r="A71" s="28">
        <v>62</v>
      </c>
      <c r="B71" s="5">
        <v>29</v>
      </c>
      <c r="C71" s="5" t="s">
        <v>18</v>
      </c>
      <c r="D71" s="5">
        <v>2009</v>
      </c>
      <c r="E71" s="26"/>
      <c r="G71" s="38"/>
      <c r="H71" s="34"/>
      <c r="L71" s="17" t="s">
        <v>40</v>
      </c>
      <c r="M71" s="17" t="s">
        <v>40</v>
      </c>
      <c r="T71" s="35">
        <f t="shared" si="3"/>
        <v>2</v>
      </c>
      <c r="W71" s="39">
        <f t="shared" si="4"/>
        <v>0</v>
      </c>
      <c r="X71" s="5">
        <v>19</v>
      </c>
      <c r="Z71" s="39">
        <f t="shared" si="7"/>
        <v>19</v>
      </c>
      <c r="AD71" s="30">
        <f t="shared" si="5"/>
        <v>0</v>
      </c>
      <c r="AE71" s="16">
        <f t="shared" si="8"/>
        <v>19</v>
      </c>
      <c r="AF71" s="27" t="str">
        <f t="shared" si="9"/>
        <v>F</v>
      </c>
      <c r="AG71" s="16">
        <f t="shared" si="6"/>
        <v>19</v>
      </c>
    </row>
    <row r="72" spans="1:33" ht="13.5">
      <c r="A72" s="28">
        <v>63</v>
      </c>
      <c r="C72" s="5" t="s">
        <v>18</v>
      </c>
      <c r="E72" s="26"/>
      <c r="G72" s="38"/>
      <c r="H72" s="34"/>
      <c r="L72" s="17" t="s">
        <v>40</v>
      </c>
      <c r="T72" s="35">
        <f>COUNTIF(H72:S72,"X")</f>
        <v>1</v>
      </c>
      <c r="W72" s="39">
        <f>SUM(U72:V72)</f>
        <v>0</v>
      </c>
      <c r="Z72" s="39">
        <f>IF(Y72&gt;0,Y72,X72)</f>
        <v>0</v>
      </c>
      <c r="AD72" s="30">
        <f>IF(AB72&gt;0,AB72+AC72,IF(AC72&gt;0,AA72+AC72,AA72+AC72))</f>
        <v>0</v>
      </c>
      <c r="AE72" s="16">
        <f>W72+Z72+AD72</f>
        <v>0</v>
      </c>
      <c r="AF72" s="27" t="str">
        <f>IF(AE72&lt;AH$2,AI$2,(IF(AE72&lt;AH$3,AI$3,(IF(AE72&lt;AH$4,AI$4,(IF(AE72&lt;AH$5,AI$5,(IF(AE72&lt;AH$6,AI$6,AI$7)))))))))</f>
        <v>F</v>
      </c>
      <c r="AG72" s="16">
        <f>AE72-AD72</f>
        <v>0</v>
      </c>
    </row>
    <row r="73" spans="1:33" ht="13.5">
      <c r="A73" s="30">
        <v>64</v>
      </c>
      <c r="B73" s="5">
        <v>160</v>
      </c>
      <c r="C73" s="5" t="s">
        <v>18</v>
      </c>
      <c r="D73" s="4">
        <v>2014</v>
      </c>
      <c r="E73" s="26"/>
      <c r="G73" s="38"/>
      <c r="H73" s="34"/>
      <c r="M73" s="17" t="s">
        <v>40</v>
      </c>
      <c r="T73" s="35">
        <f t="shared" si="3"/>
        <v>1</v>
      </c>
      <c r="U73" s="38"/>
      <c r="W73" s="39">
        <f t="shared" si="4"/>
        <v>0</v>
      </c>
      <c r="Z73" s="39">
        <f>IF(Y73&gt;0,Y73,X73)</f>
        <v>0</v>
      </c>
      <c r="AA73" s="26"/>
      <c r="AD73" s="30">
        <f t="shared" si="5"/>
        <v>0</v>
      </c>
      <c r="AE73" s="16">
        <f>W73+Z73+AD73</f>
        <v>0</v>
      </c>
      <c r="AF73" s="27" t="str">
        <f>IF(AE73&lt;AH$2,AI$2,(IF(AE73&lt;AH$3,AI$3,(IF(AE73&lt;AH$4,AI$4,(IF(AE73&lt;AH$5,AI$5,(IF(AE73&lt;AH$6,AI$6,AI$7)))))))))</f>
        <v>F</v>
      </c>
      <c r="AG73" s="16">
        <f t="shared" si="6"/>
        <v>0</v>
      </c>
    </row>
  </sheetData>
  <sheetProtection/>
  <mergeCells count="13">
    <mergeCell ref="B8:D9"/>
    <mergeCell ref="Z8:Z9"/>
    <mergeCell ref="E8:F9"/>
    <mergeCell ref="AF8:AF9"/>
    <mergeCell ref="X8:Y8"/>
    <mergeCell ref="AA8:AC8"/>
    <mergeCell ref="H8:T8"/>
    <mergeCell ref="A2:AE2"/>
    <mergeCell ref="A4:F4"/>
    <mergeCell ref="A8:A9"/>
    <mergeCell ref="G8:G9"/>
    <mergeCell ref="AE8:AE9"/>
    <mergeCell ref="V8:V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3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20</v>
      </c>
      <c r="F1">
        <v>14</v>
      </c>
    </row>
    <row r="2" spans="5:6" ht="12.75">
      <c r="E2" s="2" t="s">
        <v>21</v>
      </c>
      <c r="F2">
        <v>13</v>
      </c>
    </row>
    <row r="3" spans="5:6" ht="12.75">
      <c r="E3" s="2" t="s">
        <v>22</v>
      </c>
      <c r="F3">
        <v>12</v>
      </c>
    </row>
    <row r="4" spans="5:6" ht="12.75">
      <c r="E4" s="2" t="s">
        <v>23</v>
      </c>
      <c r="F4">
        <v>15</v>
      </c>
    </row>
    <row r="5" spans="5:6" ht="12.75">
      <c r="E5" s="2" t="s">
        <v>24</v>
      </c>
      <c r="F5">
        <v>13</v>
      </c>
    </row>
    <row r="6" spans="5:6" ht="12.75">
      <c r="E6" s="2" t="s">
        <v>25</v>
      </c>
      <c r="F6">
        <v>6</v>
      </c>
    </row>
    <row r="7" spans="5:6" ht="12.75">
      <c r="E7" s="2" t="s">
        <v>26</v>
      </c>
      <c r="F7">
        <v>6</v>
      </c>
    </row>
    <row r="8" spans="5:6" ht="12.75">
      <c r="E8" s="2" t="s">
        <v>27</v>
      </c>
      <c r="F8">
        <v>7</v>
      </c>
    </row>
    <row r="9" spans="5:6" ht="12.75">
      <c r="E9" s="2" t="s">
        <v>28</v>
      </c>
      <c r="F9">
        <v>15</v>
      </c>
    </row>
    <row r="10" spans="5:6" ht="12.75">
      <c r="E10" s="2" t="s">
        <v>29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2018-04-03T20:51:17Z</dcterms:modified>
  <cp:category/>
  <cp:version/>
  <cp:contentType/>
  <cp:contentStatus/>
</cp:coreProperties>
</file>