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3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<sst xmlns="http://schemas.openxmlformats.org/spreadsheetml/2006/main" count="404" uniqueCount="141">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</sst>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6" fillId="0" borderId="0" xfId="95" applyFont="1" applyAlignment="1">
      <alignment horizontal="left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19" fillId="0" borderId="41" xfId="95" applyFont="1" applyBorder="1" applyAlignment="1">
      <alignment horizontal="center" wrapText="1"/>
      <protection/>
    </xf>
    <xf numFmtId="0" fontId="19" fillId="0" borderId="42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2.5" customHeight="1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6" t="s">
        <v>61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ht="18.75" customHeight="1">
      <c r="A7" s="176" t="str">
        <f>CONCATENATE("Semestar: II(drugi), akademska ",MY!N2," godina")</f>
        <v>Semestar: II(drugi), akademska 2017/18 godina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7" t="s">
        <v>30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80" t="s">
        <v>32</v>
      </c>
      <c r="B15" s="165" t="s">
        <v>33</v>
      </c>
      <c r="C15" s="184" t="s">
        <v>34</v>
      </c>
      <c r="D15" s="168" t="s">
        <v>35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68" t="s">
        <v>36</v>
      </c>
      <c r="Q15" s="169"/>
      <c r="R15" s="169"/>
      <c r="S15" s="188"/>
    </row>
    <row r="16" spans="1:19" ht="15.75" customHeight="1">
      <c r="A16" s="181"/>
      <c r="B16" s="166"/>
      <c r="C16" s="185"/>
      <c r="D16" s="189" t="s">
        <v>37</v>
      </c>
      <c r="E16" s="174"/>
      <c r="F16" s="173" t="s">
        <v>38</v>
      </c>
      <c r="G16" s="174"/>
      <c r="H16" s="173" t="s">
        <v>39</v>
      </c>
      <c r="I16" s="174"/>
      <c r="J16" s="173" t="s">
        <v>40</v>
      </c>
      <c r="K16" s="174"/>
      <c r="L16" s="173" t="s">
        <v>41</v>
      </c>
      <c r="M16" s="174"/>
      <c r="N16" s="173" t="s">
        <v>42</v>
      </c>
      <c r="O16" s="190"/>
      <c r="P16" s="178" t="s">
        <v>43</v>
      </c>
      <c r="Q16" s="183"/>
      <c r="R16" s="178" t="s">
        <v>44</v>
      </c>
      <c r="S16" s="179"/>
    </row>
    <row r="17" spans="1:19" ht="23.25" customHeight="1" thickBot="1">
      <c r="A17" s="182"/>
      <c r="B17" s="167"/>
      <c r="C17" s="186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2</v>
      </c>
      <c r="O18" s="38">
        <f>IF($C18=0,0,N18*100/$C18)</f>
        <v>100</v>
      </c>
      <c r="P18" s="38">
        <f>SUM(D18,F18,H18,J18,L18)</f>
        <v>0</v>
      </c>
      <c r="Q18" s="37">
        <f>IF(C18=0,0,P18*100/($P18+$R18))</f>
        <v>0</v>
      </c>
      <c r="R18" s="38">
        <f>N18</f>
        <v>2</v>
      </c>
      <c r="S18" s="39">
        <f>IF(C18=0,0,R18*100/($P18+$R18))</f>
        <v>100</v>
      </c>
    </row>
    <row r="19" spans="1:19" ht="15.75">
      <c r="A19" s="35">
        <v>2</v>
      </c>
      <c r="B19" s="36" t="s">
        <v>56</v>
      </c>
      <c r="C19" s="37">
        <f>COUNTIF(Bpredlog!T8:T32,"&gt;0")</f>
        <v>10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0</v>
      </c>
      <c r="K19" s="38">
        <f>IF($C19=0,0,J19*100/$C19)</f>
        <v>0</v>
      </c>
      <c r="L19" s="38">
        <f>COUNTIF(Bpredlog!$U8:$U31,"E")</f>
        <v>0</v>
      </c>
      <c r="M19" s="38">
        <f>IF($C19=0,0,L19*100/$C19)</f>
        <v>0</v>
      </c>
      <c r="N19" s="38">
        <f>C19-P19</f>
        <v>10</v>
      </c>
      <c r="O19" s="38">
        <f>IF($C19=0,0,N19*100/$C19)</f>
        <v>100</v>
      </c>
      <c r="P19" s="38">
        <f>SUM(D19,F19,H19,J19,L19)</f>
        <v>0</v>
      </c>
      <c r="Q19" s="37">
        <f>IF(C19=0,0,P19*100/($P19+$R19))</f>
        <v>0</v>
      </c>
      <c r="R19" s="38">
        <f>N19</f>
        <v>10</v>
      </c>
      <c r="S19" s="39">
        <f>IF(C19=0,0,R19*100/($P19+$R19))</f>
        <v>100</v>
      </c>
    </row>
    <row r="20" spans="1:19" ht="15.75">
      <c r="A20" s="35">
        <v>3</v>
      </c>
      <c r="B20" s="36" t="s">
        <v>57</v>
      </c>
      <c r="C20" s="37">
        <f>COUNTIF(Cpredlog!T8:T26,"&gt;0")</f>
        <v>12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0</v>
      </c>
      <c r="K20" s="38">
        <f>IF($C20=0,0,J20*100/$C20)</f>
        <v>0</v>
      </c>
      <c r="L20" s="38">
        <f>COUNTIF(Cpredlog!$U8:$U26,"E")</f>
        <v>0</v>
      </c>
      <c r="M20" s="38">
        <f>IF($C20=0,0,L20*100/$C20)</f>
        <v>0</v>
      </c>
      <c r="N20" s="38">
        <f>C20-P20</f>
        <v>12</v>
      </c>
      <c r="O20" s="38">
        <f>IF($C20=0,0,N20*100/$C20)</f>
        <v>100</v>
      </c>
      <c r="P20" s="38">
        <f>SUM(D20,F20,H20,J20,L20)</f>
        <v>0</v>
      </c>
      <c r="Q20" s="37">
        <f>IF(C20=0,0,P20*100/($P20+$R20))</f>
        <v>0</v>
      </c>
      <c r="R20" s="38">
        <f>N20</f>
        <v>12</v>
      </c>
      <c r="S20" s="39">
        <f>IF(C20=0,0,R20*100/($P20+$R20))</f>
        <v>100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2" t="s">
        <v>46</v>
      </c>
      <c r="E24" s="172"/>
      <c r="F24" s="172"/>
      <c r="G24" s="172"/>
      <c r="H24" s="172"/>
      <c r="I24" s="172"/>
      <c r="J24" s="83"/>
      <c r="K24" s="83"/>
      <c r="L24" s="83"/>
      <c r="M24" s="83"/>
      <c r="N24" s="172" t="s">
        <v>47</v>
      </c>
      <c r="O24" s="172"/>
      <c r="P24" s="172"/>
      <c r="Q24" s="172"/>
      <c r="R24" s="83"/>
    </row>
    <row r="25" spans="1:18" ht="12.75">
      <c r="A25" s="171" t="str">
        <f>CONCATENATE("Podgorica,   jun 20",RIGHT(MY!N2,2),". god.")</f>
        <v>Podgorica,   jun 2018. god.</v>
      </c>
      <c r="B25" s="171"/>
      <c r="D25" s="172"/>
      <c r="E25" s="172"/>
      <c r="F25" s="172"/>
      <c r="G25" s="172"/>
      <c r="H25" s="172"/>
      <c r="I25" s="172"/>
      <c r="J25" s="83"/>
      <c r="K25" s="83"/>
      <c r="L25" s="83"/>
      <c r="M25" s="83"/>
      <c r="N25" s="172"/>
      <c r="O25" s="172"/>
      <c r="P25" s="172"/>
      <c r="Q25" s="172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75" t="s">
        <v>98</v>
      </c>
      <c r="N27" s="175"/>
      <c r="O27" s="175"/>
      <c r="P27" s="175"/>
      <c r="Q27" s="175"/>
      <c r="R27" s="175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F</v>
      </c>
      <c r="E3" s="71" t="str">
        <f>Bpredlog!A8</f>
        <v>1/2017</v>
      </c>
      <c r="F3" s="72" t="str">
        <f>Bpredlog!B8</f>
        <v>Račić Danilo</v>
      </c>
      <c r="G3" s="70" t="str">
        <f>Bpredlog!U8</f>
        <v>F</v>
      </c>
      <c r="I3" s="6" t="str">
        <f>Cpredlog!A8</f>
        <v>1/2017</v>
      </c>
      <c r="J3" s="6" t="str">
        <f>Cpredlog!B8</f>
        <v>Marković Ban</v>
      </c>
      <c r="K3" s="70" t="str">
        <f>Cpredlog!U8</f>
        <v>F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F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F</v>
      </c>
      <c r="I4" s="6" t="str">
        <f>Cpredlog!A9</f>
        <v>2/2017</v>
      </c>
      <c r="J4" s="6" t="str">
        <f>Cpredlog!B9</f>
        <v>Vujović Marko</v>
      </c>
      <c r="K4" s="70" t="str">
        <f>Cpredlog!U9</f>
        <v>F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F</v>
      </c>
      <c r="I5" s="6" t="str">
        <f>Cpredlog!A10</f>
        <v>3/2017</v>
      </c>
      <c r="J5" s="6" t="str">
        <f>Cpredlog!B10</f>
        <v>Spahić Amar</v>
      </c>
      <c r="K5" s="70" t="str">
        <f>Cpredlog!U10</f>
        <v>F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F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F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F</v>
      </c>
      <c r="I7" s="6" t="str">
        <f>Cpredlog!A12</f>
        <v>6/2017</v>
      </c>
      <c r="J7" s="6" t="str">
        <f>Cpredlog!B12</f>
        <v>Lozo Bojan</v>
      </c>
      <c r="K7" s="70" t="str">
        <f>Cpredlog!U12</f>
        <v>F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F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F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F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F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F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F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F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F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F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F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F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F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F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59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86" t="str">
        <f>A!I2</f>
        <v>1/2017</v>
      </c>
      <c r="B8" s="7" t="str">
        <f>A!J2</f>
        <v>Mehonjić Selma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21</v>
      </c>
      <c r="P8" s="11"/>
      <c r="Q8" s="10"/>
      <c r="R8" s="8"/>
      <c r="S8" s="8"/>
      <c r="T8" s="12">
        <f>SUM(D8:E8,O8,P8,MAX(R8,S8))</f>
        <v>31</v>
      </c>
      <c r="U8" s="12" t="str">
        <f>IF(T8&gt;89,"A",IF(T8&gt;79,"B",IF(T8&gt;69,"C",IF(T8&gt;59,"D",IF(T8&gt;49,"E","F")))))</f>
        <v>F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21</v>
      </c>
      <c r="P9" s="11"/>
      <c r="Q9" s="10"/>
      <c r="R9" s="8"/>
      <c r="S9" s="8"/>
      <c r="T9" s="12">
        <f>SUM(D9:E9,O9,P9,MAX(R9,S9))</f>
        <v>31</v>
      </c>
      <c r="U9" s="12" t="str">
        <f>IF(T9&gt;89,"A",IF(T9&gt;79,"B",IF(T9&gt;69,"C",IF(T9&gt;59,"D",IF(T9&gt;49,"E","F")))))</f>
        <v>F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59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31</v>
      </c>
      <c r="E8" s="80">
        <f>MAX(Apredlog!R8,Apredlog!S8)</f>
        <v>0</v>
      </c>
      <c r="F8" s="22" t="str">
        <f>Apredlog!U8</f>
        <v>F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31</v>
      </c>
      <c r="E9" s="80">
        <f>MAX(Apredlog!R9,Apredlog!S9)</f>
        <v>0</v>
      </c>
      <c r="F9" s="22" t="str">
        <f>Apredlog!U9</f>
        <v>F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U19" sqref="U1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52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10" t="str">
        <f>B!I2</f>
        <v>1/2017</v>
      </c>
      <c r="B8" s="7" t="str">
        <f>B!J2</f>
        <v>Račić Danilo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20</v>
      </c>
      <c r="P8" s="11"/>
      <c r="Q8" s="10"/>
      <c r="R8" s="8"/>
      <c r="S8" s="8"/>
      <c r="T8" s="12">
        <f>SUM(D8:E8,O8,P8,MAX(R8,S8))</f>
        <v>30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19</v>
      </c>
      <c r="P9" s="11"/>
      <c r="Q9" s="10"/>
      <c r="R9" s="8"/>
      <c r="S9" s="8"/>
      <c r="T9" s="12">
        <f>SUM(D9:E9,O9,P9,MAX(R9,S9))</f>
        <v>29</v>
      </c>
      <c r="U9" s="12" t="str">
        <f t="shared" si="0"/>
        <v>F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/>
      <c r="Q10" s="10"/>
      <c r="R10" s="8"/>
      <c r="S10" s="8"/>
      <c r="T10" s="12">
        <f aca="true" t="shared" si="1" ref="T10:T17">SUM(D10:E10,O10,P10,MAX(R10,S10))</f>
        <v>32</v>
      </c>
      <c r="U10" s="12" t="str">
        <f t="shared" si="0"/>
        <v>F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21</v>
      </c>
      <c r="P11" s="11"/>
      <c r="Q11" s="10"/>
      <c r="R11" s="8"/>
      <c r="S11" s="8"/>
      <c r="T11" s="12">
        <f t="shared" si="1"/>
        <v>31</v>
      </c>
      <c r="U11" s="12" t="str">
        <f t="shared" si="0"/>
        <v>F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/>
      <c r="Q12" s="10"/>
      <c r="R12" s="8"/>
      <c r="S12" s="8"/>
      <c r="T12" s="12">
        <f t="shared" si="1"/>
        <v>32</v>
      </c>
      <c r="U12" s="12" t="str">
        <f t="shared" si="0"/>
        <v>F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19</v>
      </c>
      <c r="P13" s="11"/>
      <c r="Q13" s="10"/>
      <c r="R13" s="8"/>
      <c r="S13" s="8"/>
      <c r="T13" s="12">
        <f t="shared" si="1"/>
        <v>29</v>
      </c>
      <c r="U13" s="12" t="str">
        <f t="shared" si="0"/>
        <v>F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/>
      <c r="Q14" s="10"/>
      <c r="R14" s="8"/>
      <c r="S14" s="8"/>
      <c r="T14" s="12">
        <f t="shared" si="1"/>
        <v>30</v>
      </c>
      <c r="U14" s="12" t="str">
        <f t="shared" si="0"/>
        <v>F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19</v>
      </c>
      <c r="P15" s="11"/>
      <c r="Q15" s="10"/>
      <c r="R15" s="8"/>
      <c r="S15" s="8"/>
      <c r="T15" s="12">
        <f t="shared" si="1"/>
        <v>29</v>
      </c>
      <c r="U15" s="12" t="str">
        <f t="shared" si="0"/>
        <v>F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21</v>
      </c>
      <c r="P16" s="11"/>
      <c r="Q16" s="10"/>
      <c r="R16" s="8"/>
      <c r="S16" s="8"/>
      <c r="T16" s="12">
        <f t="shared" si="1"/>
        <v>31</v>
      </c>
      <c r="U16" s="12" t="str">
        <f t="shared" si="0"/>
        <v>F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/>
      <c r="Q17" s="10"/>
      <c r="R17" s="8"/>
      <c r="S17" s="8"/>
      <c r="T17" s="12">
        <f t="shared" si="1"/>
        <v>30</v>
      </c>
      <c r="U17" s="12" t="str">
        <f t="shared" si="0"/>
        <v>F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52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30</v>
      </c>
      <c r="E8" s="80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29</v>
      </c>
      <c r="E9" s="80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32</v>
      </c>
      <c r="E10" s="80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31</v>
      </c>
      <c r="E11" s="80">
        <f>MAX(Bpredlog!R11,Bpredlog!S11)</f>
        <v>0</v>
      </c>
      <c r="F11" s="22" t="str">
        <f>Bpredlog!U11</f>
        <v>F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32</v>
      </c>
      <c r="E12" s="80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29</v>
      </c>
      <c r="E13" s="80">
        <f>MAX(Bpredlog!R13,Bpredlog!S13)</f>
        <v>0</v>
      </c>
      <c r="F13" s="22" t="str">
        <f>Bpredlog!U13</f>
        <v>F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30</v>
      </c>
      <c r="E14" s="80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29</v>
      </c>
      <c r="E15" s="80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31</v>
      </c>
      <c r="E16" s="80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30</v>
      </c>
      <c r="E17" s="80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49"/>
    </row>
    <row r="2" spans="1:21" ht="12.75">
      <c r="A2" s="150" t="s">
        <v>48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4" t="s">
        <v>53</v>
      </c>
      <c r="P2" s="155"/>
      <c r="Q2" s="155"/>
      <c r="R2" s="156"/>
      <c r="S2" s="156"/>
      <c r="T2" s="156"/>
      <c r="U2" s="157"/>
    </row>
    <row r="3" spans="1:21" ht="21" customHeight="1">
      <c r="A3" s="158" t="s">
        <v>55</v>
      </c>
      <c r="B3" s="158"/>
      <c r="C3" s="158"/>
      <c r="D3" s="159" t="s">
        <v>51</v>
      </c>
      <c r="E3" s="159"/>
      <c r="F3" s="159"/>
      <c r="G3" s="159"/>
      <c r="H3" s="160" t="s">
        <v>49</v>
      </c>
      <c r="I3" s="160"/>
      <c r="J3" s="160"/>
      <c r="K3" s="160"/>
      <c r="L3" s="160"/>
      <c r="M3" s="160"/>
      <c r="N3" s="160"/>
      <c r="O3" s="160"/>
      <c r="P3" s="160"/>
      <c r="Q3" s="161" t="s">
        <v>50</v>
      </c>
      <c r="R3" s="161"/>
      <c r="S3" s="161"/>
      <c r="T3" s="161"/>
      <c r="U3" s="16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6" t="s">
        <v>1</v>
      </c>
      <c r="B5" s="139" t="s">
        <v>2</v>
      </c>
      <c r="C5" s="142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4</v>
      </c>
      <c r="U5" s="145" t="s">
        <v>5</v>
      </c>
    </row>
    <row r="6" spans="1:21" ht="21" customHeight="1">
      <c r="A6" s="137"/>
      <c r="B6" s="140"/>
      <c r="C6" s="46"/>
      <c r="D6" s="147" t="s">
        <v>6</v>
      </c>
      <c r="E6" s="147"/>
      <c r="F6" s="147"/>
      <c r="G6" s="147"/>
      <c r="H6" s="147"/>
      <c r="I6" s="147" t="s">
        <v>7</v>
      </c>
      <c r="J6" s="147"/>
      <c r="K6" s="147"/>
      <c r="L6" s="147" t="s">
        <v>8</v>
      </c>
      <c r="M6" s="147"/>
      <c r="N6" s="147"/>
      <c r="O6" s="147" t="s">
        <v>9</v>
      </c>
      <c r="P6" s="147"/>
      <c r="Q6" s="147"/>
      <c r="R6" s="147" t="s">
        <v>10</v>
      </c>
      <c r="S6" s="147"/>
      <c r="T6" s="143"/>
      <c r="U6" s="145"/>
    </row>
    <row r="7" spans="1:21" ht="21" customHeight="1" thickBot="1">
      <c r="A7" s="138"/>
      <c r="B7" s="14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4"/>
      <c r="U7" s="146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19</v>
      </c>
      <c r="P8" s="53"/>
      <c r="Q8" s="52"/>
      <c r="R8" s="50"/>
      <c r="S8" s="85"/>
      <c r="T8" s="50">
        <f aca="true" t="shared" si="0" ref="T8:T18">SUM(D8:E8,O8,P8,MAX(R8,S8))</f>
        <v>29</v>
      </c>
      <c r="U8" s="50" t="str">
        <f aca="true" t="shared" si="1" ref="U8:U18">IF(T8&gt;89,"A",IF(T8&gt;79,"B",IF(T8&gt;69,"C",IF(T8&gt;59,"D",IF(T8&gt;49,"E","F")))))</f>
        <v>F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20</v>
      </c>
      <c r="P9" s="58"/>
      <c r="Q9" s="52"/>
      <c r="R9" s="50"/>
      <c r="S9" s="50"/>
      <c r="T9" s="50">
        <f t="shared" si="0"/>
        <v>30</v>
      </c>
      <c r="U9" s="50" t="str">
        <f t="shared" si="1"/>
        <v>F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22</v>
      </c>
      <c r="P10" s="58"/>
      <c r="Q10" s="57"/>
      <c r="R10" s="55"/>
      <c r="S10" s="50"/>
      <c r="T10" s="50">
        <f t="shared" si="0"/>
        <v>32</v>
      </c>
      <c r="U10" s="50" t="str">
        <f t="shared" si="1"/>
        <v>F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/>
      <c r="Q11" s="57"/>
      <c r="R11" s="55"/>
      <c r="S11" s="50"/>
      <c r="T11" s="50">
        <f t="shared" si="0"/>
        <v>30</v>
      </c>
      <c r="U11" s="50" t="str">
        <f t="shared" si="1"/>
        <v>F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/>
      <c r="Q12" s="57"/>
      <c r="R12" s="55"/>
      <c r="S12" s="50"/>
      <c r="T12" s="50">
        <f t="shared" si="0"/>
        <v>30</v>
      </c>
      <c r="U12" s="50" t="str">
        <f t="shared" si="1"/>
        <v>F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/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/>
      <c r="P13" s="58"/>
      <c r="Q13" s="57"/>
      <c r="R13" s="55"/>
      <c r="S13" s="50"/>
      <c r="T13" s="50">
        <f t="shared" si="0"/>
        <v>0</v>
      </c>
      <c r="U13" s="50" t="str">
        <f t="shared" si="1"/>
        <v>F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22</v>
      </c>
      <c r="P14" s="58"/>
      <c r="Q14" s="57"/>
      <c r="R14" s="55"/>
      <c r="S14" s="50"/>
      <c r="T14" s="50">
        <f t="shared" si="0"/>
        <v>22</v>
      </c>
      <c r="U14" s="50" t="str">
        <f t="shared" si="1"/>
        <v>F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/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>
        <v>20</v>
      </c>
      <c r="P15" s="58"/>
      <c r="Q15" s="57"/>
      <c r="R15" s="55"/>
      <c r="S15" s="50"/>
      <c r="T15" s="50">
        <f t="shared" si="0"/>
        <v>20</v>
      </c>
      <c r="U15" s="50" t="str">
        <f t="shared" si="1"/>
        <v>F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13</v>
      </c>
      <c r="P16" s="58"/>
      <c r="Q16" s="57"/>
      <c r="R16" s="55"/>
      <c r="S16" s="50"/>
      <c r="T16" s="50">
        <f t="shared" si="0"/>
        <v>23</v>
      </c>
      <c r="U16" s="50" t="str">
        <f t="shared" si="1"/>
        <v>F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/>
      <c r="Q17" s="57"/>
      <c r="R17" s="55"/>
      <c r="S17" s="50"/>
      <c r="T17" s="50">
        <f t="shared" si="0"/>
        <v>27</v>
      </c>
      <c r="U17" s="50" t="str">
        <f t="shared" si="1"/>
        <v>F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22</v>
      </c>
      <c r="P18" s="58"/>
      <c r="Q18" s="57"/>
      <c r="R18" s="55"/>
      <c r="S18" s="50"/>
      <c r="T18" s="50">
        <f t="shared" si="0"/>
        <v>32</v>
      </c>
      <c r="U18" s="50" t="str">
        <f t="shared" si="1"/>
        <v>F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/>
      <c r="Q19" s="57"/>
      <c r="R19" s="55"/>
      <c r="S19" s="50"/>
      <c r="T19" s="50">
        <f>SUM(D19:E19,O19,P19,MAX(R19,S19))</f>
        <v>32</v>
      </c>
      <c r="U19" s="50" t="str">
        <f>IF(T19&gt;89,"A",IF(T19&gt;79,"B",IF(T19&gt;69,"C",IF(T19&gt;59,"D",IF(T19&gt;49,"E","F")))))</f>
        <v>F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20</v>
      </c>
      <c r="P20" s="58"/>
      <c r="Q20" s="57"/>
      <c r="R20" s="55"/>
      <c r="S20" s="50"/>
      <c r="T20" s="50">
        <f>SUM(D20:E20,O20,P20,MAX(R20,S20))</f>
        <v>30</v>
      </c>
      <c r="U20" s="50" t="str">
        <f>IF(T20&gt;89,"A",IF(T20&gt;79,"B",IF(T20&gt;69,"C",IF(T20&gt;59,"D",IF(T20&gt;49,"E","F")))))</f>
        <v>F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48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29</v>
      </c>
      <c r="E8" s="80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30</v>
      </c>
      <c r="E9" s="80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32</v>
      </c>
      <c r="E10" s="80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30</v>
      </c>
      <c r="E11" s="80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30</v>
      </c>
      <c r="E12" s="80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0</v>
      </c>
      <c r="E13" s="80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22</v>
      </c>
      <c r="E14" s="80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20</v>
      </c>
      <c r="E15" s="80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23</v>
      </c>
      <c r="E16" s="80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27</v>
      </c>
      <c r="E17" s="80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32</v>
      </c>
      <c r="E18" s="80">
        <f>MAX(Cpredlog!R18:S18)</f>
        <v>0</v>
      </c>
      <c r="F18" s="22" t="str">
        <f>Cpredlog!U18</f>
        <v>F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32</v>
      </c>
      <c r="E19" s="80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30</v>
      </c>
      <c r="E20" s="80">
        <f>MAX(Cpredlog!R20:S20)</f>
        <v>0</v>
      </c>
      <c r="F20" s="22" t="str">
        <f>Cpredlog!U20</f>
        <v>F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2018-05-17T12:05:39Z</dcterms:modified>
  <cp:category/>
  <cp:version/>
  <cp:contentType/>
  <cp:contentStatus/>
</cp:coreProperties>
</file>