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<sst xmlns="http://schemas.openxmlformats.org/spreadsheetml/2006/main" count="300" uniqueCount="218">
  <si>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</si>
  <si>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</si>
  <si>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</si>
  <si>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</si>
  <si>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</si>
  <si>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</si>
  <si>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</si>
  <si>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</si>
  <si>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</si>
  <si>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</si>
  <si>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</si>
  <si>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</si>
  <si>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</si>
  <si>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</si>
  <si>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</si>
  <si>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</si>
  <si>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</si>
  <si>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</si>
  <si>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</si>
  <si>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</si>
  <si>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</si>
  <si>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</si>
  <si>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</si>
  <si>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</si>
  <si>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mr Martin Ćalasan</t>
  </si>
  <si>
    <t>D</t>
  </si>
  <si>
    <t>K1T</t>
  </si>
  <si>
    <t>K1Z</t>
  </si>
  <si>
    <t>PK1T</t>
  </si>
  <si>
    <t>PK1Z</t>
  </si>
  <si>
    <t>PK1Ta</t>
  </si>
  <si>
    <t>PK1Za</t>
  </si>
  <si>
    <t>K2</t>
  </si>
  <si>
    <t>PK2</t>
  </si>
  <si>
    <t>K1-kon</t>
  </si>
  <si>
    <t>K2-kon</t>
  </si>
  <si>
    <t>UKUPNO</t>
  </si>
  <si>
    <t>OCJENA</t>
  </si>
  <si>
    <t>Ind</t>
  </si>
  <si>
    <t xml:space="preserve">        Saradnik:   mr Martin Ćalasan</t>
  </si>
  <si>
    <t>Rb</t>
  </si>
  <si>
    <t>God upisa</t>
  </si>
  <si>
    <t>Nikola</t>
  </si>
  <si>
    <t>11</t>
  </si>
  <si>
    <t>18</t>
  </si>
  <si>
    <t>Marko</t>
  </si>
  <si>
    <t>popunjava</t>
  </si>
  <si>
    <t>predmetni nastavnik</t>
  </si>
  <si>
    <t xml:space="preserve"> Saradnik:</t>
  </si>
  <si>
    <t>K2T</t>
  </si>
  <si>
    <t>K2Z</t>
  </si>
  <si>
    <t>PK2T</t>
  </si>
  <si>
    <t>PK2Z</t>
  </si>
  <si>
    <t>PK2Ta</t>
  </si>
  <si>
    <t>PK2Za</t>
  </si>
  <si>
    <t xml:space="preserve">Nastavnik: </t>
  </si>
  <si>
    <t>25</t>
  </si>
  <si>
    <t>L1</t>
  </si>
  <si>
    <t>L2</t>
  </si>
  <si>
    <t>Laboratorijei</t>
  </si>
  <si>
    <t>Domaci zadaci</t>
  </si>
  <si>
    <t>PREDMETNI NASTAVNIK</t>
  </si>
  <si>
    <t>Tamara</t>
  </si>
  <si>
    <t>Đorđije</t>
  </si>
  <si>
    <t>30</t>
  </si>
  <si>
    <t>Nastavnik: Prof. dr Djordje Jovanović</t>
  </si>
  <si>
    <t xml:space="preserve">Broj ECTS kredita: </t>
  </si>
  <si>
    <t>Prof. dr Djordje Jovanović</t>
  </si>
  <si>
    <t>Popravni K1</t>
  </si>
  <si>
    <t>PopravniK1avg</t>
  </si>
  <si>
    <t>Broj ECTS kredita</t>
  </si>
  <si>
    <t>PK2avg</t>
  </si>
  <si>
    <t>D1</t>
  </si>
  <si>
    <t>D2</t>
  </si>
  <si>
    <t>Lab+Domaci</t>
  </si>
  <si>
    <t>2013</t>
  </si>
  <si>
    <t>Dušan</t>
  </si>
  <si>
    <t>Stefan</t>
  </si>
  <si>
    <t>Marić</t>
  </si>
  <si>
    <t>Ana</t>
  </si>
  <si>
    <t>Jovanović</t>
  </si>
  <si>
    <t>72</t>
  </si>
  <si>
    <t>Đorđe</t>
  </si>
  <si>
    <t>Lacmanović</t>
  </si>
  <si>
    <t>Filip</t>
  </si>
  <si>
    <t>2012</t>
  </si>
  <si>
    <t>Koljenšić</t>
  </si>
  <si>
    <t>52</t>
  </si>
  <si>
    <t>20</t>
  </si>
  <si>
    <t>2011</t>
  </si>
  <si>
    <t>Bojan</t>
  </si>
  <si>
    <t>55</t>
  </si>
  <si>
    <t>ETR</t>
  </si>
  <si>
    <r>
      <t xml:space="preserve">Predmet: </t>
    </r>
    <r>
      <rPr>
        <b/>
        <sz val="9"/>
        <rFont val="Arial"/>
        <family val="2"/>
      </rPr>
      <t>ENERGETSKA ELEKTRONIKA</t>
    </r>
  </si>
  <si>
    <r>
      <t xml:space="preserve">Studijski program: </t>
    </r>
    <r>
      <rPr>
        <b/>
        <sz val="11"/>
        <rFont val="Arial"/>
        <family val="2"/>
      </rPr>
      <t>ETR</t>
    </r>
  </si>
  <si>
    <r>
      <t xml:space="preserve">Predmet: </t>
    </r>
    <r>
      <rPr>
        <b/>
        <sz val="11"/>
        <rFont val="Arial"/>
        <family val="2"/>
      </rPr>
      <t>ENERGETSKA ELEKTRONIKA</t>
    </r>
  </si>
  <si>
    <t>OBRAZAC za evidenciju osvojenih poena na predmetu i predlog ocjene, studijske 2016/2017. zimski semestar</t>
  </si>
  <si>
    <t>OBRAZAC za evidenciju osvojenih poena na predmetu i predlog ocjene, studijske 2016/2017. ljetni semestar</t>
  </si>
  <si>
    <t>1</t>
  </si>
  <si>
    <t>2014</t>
  </si>
  <si>
    <t>Miloš</t>
  </si>
  <si>
    <t>Milović</t>
  </si>
  <si>
    <t>2</t>
  </si>
  <si>
    <t>Vesna</t>
  </si>
  <si>
    <t>Lješević</t>
  </si>
  <si>
    <t>8</t>
  </si>
  <si>
    <t>Luka</t>
  </si>
  <si>
    <t>Nikaljević</t>
  </si>
  <si>
    <t>Radosavljević</t>
  </si>
  <si>
    <t>13</t>
  </si>
  <si>
    <t>Vujović</t>
  </si>
  <si>
    <t>17</t>
  </si>
  <si>
    <t>Mihailo</t>
  </si>
  <si>
    <t>Obradović</t>
  </si>
  <si>
    <t>Kovač</t>
  </si>
  <si>
    <t>19</t>
  </si>
  <si>
    <t>Milica</t>
  </si>
  <si>
    <t>Vojinović</t>
  </si>
  <si>
    <t>23</t>
  </si>
  <si>
    <t>Bošković</t>
  </si>
  <si>
    <t>Kašćelan</t>
  </si>
  <si>
    <t>Joković</t>
  </si>
  <si>
    <t>31</t>
  </si>
  <si>
    <t>Ljubiša</t>
  </si>
  <si>
    <t>Dulović</t>
  </si>
  <si>
    <t>32</t>
  </si>
  <si>
    <t>Bulatović</t>
  </si>
  <si>
    <t>37</t>
  </si>
  <si>
    <t>Jelena</t>
  </si>
  <si>
    <t>39</t>
  </si>
  <si>
    <t>Aleksandra</t>
  </si>
  <si>
    <t>Turanjanin</t>
  </si>
  <si>
    <t>40</t>
  </si>
  <si>
    <t>Danko</t>
  </si>
  <si>
    <t>Petrić</t>
  </si>
  <si>
    <t>44</t>
  </si>
  <si>
    <t>Jovan</t>
  </si>
  <si>
    <t>Crnogorac</t>
  </si>
  <si>
    <t>45</t>
  </si>
  <si>
    <t>Vuk</t>
  </si>
  <si>
    <t>Kasalica</t>
  </si>
  <si>
    <t>46</t>
  </si>
  <si>
    <t>47</t>
  </si>
  <si>
    <t>Teodora</t>
  </si>
  <si>
    <t>Popović</t>
  </si>
  <si>
    <t>50</t>
  </si>
  <si>
    <t>Mirko</t>
  </si>
  <si>
    <t>Kalezić</t>
  </si>
  <si>
    <t>51</t>
  </si>
  <si>
    <t>Andrija</t>
  </si>
  <si>
    <t>Mandić</t>
  </si>
  <si>
    <t>Savo</t>
  </si>
  <si>
    <t>Pejović</t>
  </si>
  <si>
    <t>Katarina</t>
  </si>
  <si>
    <t>Milačić</t>
  </si>
  <si>
    <t>56</t>
  </si>
  <si>
    <t>Maja</t>
  </si>
  <si>
    <t>Vešović</t>
  </si>
  <si>
    <t>59</t>
  </si>
  <si>
    <t>Valentina</t>
  </si>
  <si>
    <t>Konatar</t>
  </si>
  <si>
    <t>62</t>
  </si>
  <si>
    <t>Ivan</t>
  </si>
  <si>
    <t>Martinović</t>
  </si>
  <si>
    <t>64</t>
  </si>
  <si>
    <t>Babović</t>
  </si>
  <si>
    <t>78</t>
  </si>
  <si>
    <t>Boljević</t>
  </si>
  <si>
    <t>83</t>
  </si>
  <si>
    <t>Marija</t>
  </si>
  <si>
    <t>Milinković</t>
  </si>
  <si>
    <t>85</t>
  </si>
  <si>
    <t>88</t>
  </si>
  <si>
    <t>Duško</t>
  </si>
  <si>
    <t>98</t>
  </si>
  <si>
    <t>Gašević</t>
  </si>
  <si>
    <t>4</t>
  </si>
  <si>
    <t>Grubač</t>
  </si>
  <si>
    <t>Đukić</t>
  </si>
  <si>
    <t>Jovana</t>
  </si>
  <si>
    <t>Tešović</t>
  </si>
  <si>
    <t>33</t>
  </si>
  <si>
    <t>Mirza</t>
  </si>
  <si>
    <t>Dervišević</t>
  </si>
  <si>
    <t>35</t>
  </si>
  <si>
    <t>Nataša</t>
  </si>
  <si>
    <t>Radunović</t>
  </si>
  <si>
    <t>42</t>
  </si>
  <si>
    <t>Pavle</t>
  </si>
  <si>
    <t>Pekić</t>
  </si>
  <si>
    <t>Mevludin</t>
  </si>
  <si>
    <t>Hot</t>
  </si>
  <si>
    <t>66</t>
  </si>
  <si>
    <t>Tina</t>
  </si>
  <si>
    <t>Golubović</t>
  </si>
  <si>
    <t>74</t>
  </si>
  <si>
    <t>Radoje</t>
  </si>
  <si>
    <t>Darmanović</t>
  </si>
  <si>
    <t>79</t>
  </si>
  <si>
    <t>87</t>
  </si>
  <si>
    <t>Fahrudin</t>
  </si>
  <si>
    <t>Feratović</t>
  </si>
  <si>
    <t>9</t>
  </si>
  <si>
    <t>Goran</t>
  </si>
  <si>
    <t>Glavanović</t>
  </si>
  <si>
    <t>80</t>
  </si>
  <si>
    <t>Dejan</t>
  </si>
  <si>
    <t>Brajović</t>
  </si>
  <si>
    <t>76</t>
  </si>
  <si>
    <t>Radonjić</t>
  </si>
  <si>
    <t>Bojović</t>
  </si>
  <si>
    <t>77</t>
  </si>
  <si>
    <t>2007</t>
  </si>
  <si>
    <t>Vlado</t>
  </si>
  <si>
    <t>Batrićević</t>
  </si>
  <si>
    <t>2005</t>
  </si>
  <si>
    <t>Marina</t>
  </si>
  <si>
    <t>Bečić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</si>
</sst>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\-0;0"/>
    <numFmt numFmtId="173" formatCode="0.0_ ;\-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9" fillId="0" borderId="0" xfId="0" applyNumberFormat="1" applyFont="1" applyAlignment="1" applyProtection="1">
      <alignment/>
      <protection/>
    </xf>
    <xf numFmtId="0" fontId="49" fillId="0" borderId="0" xfId="0" applyNumberFormat="1" applyFont="1" applyAlignment="1" applyProtection="1">
      <alignment horizontal="center"/>
      <protection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7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2" fillId="36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47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15" borderId="13" xfId="0" applyFill="1" applyBorder="1" applyAlignment="1">
      <alignment horizontal="center"/>
    </xf>
    <xf numFmtId="0" fontId="47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47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9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9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9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4"/>
  <sheetViews>
    <sheetView tabSelected="1" zoomScale="90" zoomScaleNormal="90" zoomScalePageLayoutView="0" workbookViewId="0" topLeftCell="A1">
      <selection activeCell="AA36" sqref="AA36"/>
    </sheetView>
  </sheetViews>
  <sheetFormatPr defaultColWidth="9.140625" defaultRowHeight="15"/>
  <cols>
    <col min="1" max="1" width="3.8515625" style="0" customWidth="1"/>
    <col min="2" max="2" width="5.57421875" style="2" customWidth="1"/>
    <col min="3" max="3" width="5.28125" style="0" customWidth="1"/>
    <col min="4" max="4" width="11.421875" style="0" customWidth="1"/>
    <col min="5" max="5" width="12.85156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40" customWidth="1"/>
    <col min="12" max="12" width="6.28125" style="38" customWidth="1"/>
    <col min="13" max="13" width="7.140625" style="0" customWidth="1"/>
    <col min="14" max="14" width="7.421875" style="41" customWidth="1"/>
    <col min="15" max="15" width="7.421875" style="0" customWidth="1"/>
    <col min="16" max="16" width="7.57421875" style="31" customWidth="1"/>
    <col min="17" max="17" width="6.140625" style="0" customWidth="1"/>
    <col min="18" max="18" width="6.57421875" style="0" customWidth="1"/>
    <col min="19" max="19" width="6.7109375" style="0" customWidth="1"/>
    <col min="20" max="20" width="6.7109375" style="42" customWidth="1"/>
    <col min="21" max="21" width="7.140625" style="0" customWidth="1"/>
    <col min="22" max="22" width="7.421875" style="0" customWidth="1"/>
    <col min="23" max="23" width="7.140625" style="31" customWidth="1"/>
    <col min="24" max="24" width="7.421875" style="32" customWidth="1"/>
    <col min="25" max="25" width="9.00390625" style="32" customWidth="1"/>
    <col min="26" max="26" width="8.7109375" style="32" customWidth="1"/>
    <col min="29" max="29" width="15.8515625" style="0" customWidth="1"/>
  </cols>
  <sheetData>
    <row r="1" spans="1:26" ht="15">
      <c r="A1" s="51" t="s">
        <v>40</v>
      </c>
      <c r="B1" s="56" t="s">
        <v>38</v>
      </c>
      <c r="C1" s="58" t="s">
        <v>41</v>
      </c>
      <c r="D1" s="59" t="s">
        <v>21</v>
      </c>
      <c r="E1" s="59" t="s">
        <v>22</v>
      </c>
      <c r="F1" s="60" t="s">
        <v>74</v>
      </c>
      <c r="G1" s="60"/>
      <c r="H1" s="60"/>
      <c r="I1" s="60"/>
      <c r="J1" s="5" t="s">
        <v>25</v>
      </c>
      <c r="K1" s="55" t="s">
        <v>23</v>
      </c>
      <c r="L1" s="55"/>
      <c r="M1" s="55" t="s">
        <v>68</v>
      </c>
      <c r="N1" s="55"/>
      <c r="O1" s="55" t="s">
        <v>69</v>
      </c>
      <c r="P1" s="55"/>
      <c r="Q1" s="52" t="s">
        <v>32</v>
      </c>
      <c r="R1" s="52"/>
      <c r="S1" s="52" t="s">
        <v>33</v>
      </c>
      <c r="T1" s="52"/>
      <c r="U1" s="52" t="s">
        <v>71</v>
      </c>
      <c r="V1" s="52"/>
      <c r="W1" s="53" t="s">
        <v>34</v>
      </c>
      <c r="X1" s="53" t="s">
        <v>35</v>
      </c>
      <c r="Y1" s="48" t="s">
        <v>36</v>
      </c>
      <c r="Z1" s="48" t="s">
        <v>37</v>
      </c>
    </row>
    <row r="2" spans="1:31" ht="15">
      <c r="A2" s="51"/>
      <c r="B2" s="57"/>
      <c r="C2" s="57"/>
      <c r="D2" s="57"/>
      <c r="E2" s="57"/>
      <c r="F2" s="25" t="s">
        <v>72</v>
      </c>
      <c r="G2" s="25" t="s">
        <v>73</v>
      </c>
      <c r="H2" s="25" t="s">
        <v>57</v>
      </c>
      <c r="I2" s="25" t="s">
        <v>58</v>
      </c>
      <c r="J2" s="25" t="s">
        <v>25</v>
      </c>
      <c r="K2" s="39" t="s">
        <v>26</v>
      </c>
      <c r="L2" s="37" t="s">
        <v>27</v>
      </c>
      <c r="M2" s="36" t="s">
        <v>28</v>
      </c>
      <c r="N2" s="36" t="s">
        <v>29</v>
      </c>
      <c r="O2" s="36" t="s">
        <v>30</v>
      </c>
      <c r="P2" s="36" t="s">
        <v>31</v>
      </c>
      <c r="Q2" s="25" t="s">
        <v>49</v>
      </c>
      <c r="R2" s="37" t="s">
        <v>50</v>
      </c>
      <c r="S2" s="36" t="s">
        <v>51</v>
      </c>
      <c r="T2" s="36" t="s">
        <v>52</v>
      </c>
      <c r="U2" s="36" t="s">
        <v>53</v>
      </c>
      <c r="V2" s="25" t="s">
        <v>54</v>
      </c>
      <c r="W2" s="54"/>
      <c r="X2" s="49"/>
      <c r="Y2" s="49"/>
      <c r="Z2" s="50"/>
      <c r="AC2" s="26"/>
      <c r="AD2" s="27"/>
      <c r="AE2" s="26"/>
    </row>
    <row r="3" spans="1:31" ht="15">
      <c r="A3" s="1">
        <v>1</v>
      </c>
      <c r="B3" s="1" t="s">
        <v>98</v>
      </c>
      <c r="C3" s="1" t="s">
        <v>99</v>
      </c>
      <c r="D3" s="1" t="s">
        <v>100</v>
      </c>
      <c r="E3" s="1" t="s">
        <v>101</v>
      </c>
      <c r="F3" s="36">
        <v>10</v>
      </c>
      <c r="G3" s="36"/>
      <c r="H3" s="36"/>
      <c r="I3" s="36"/>
      <c r="J3" s="36"/>
      <c r="K3" s="43">
        <v>15</v>
      </c>
      <c r="L3" s="44">
        <v>1</v>
      </c>
      <c r="M3" s="36"/>
      <c r="N3" s="36"/>
      <c r="O3" s="36"/>
      <c r="P3" s="36"/>
      <c r="Q3" s="39">
        <v>27</v>
      </c>
      <c r="R3" s="37">
        <v>13.5</v>
      </c>
      <c r="S3" s="36"/>
      <c r="T3" s="36"/>
      <c r="U3" s="36"/>
      <c r="V3" s="36"/>
      <c r="W3" s="33">
        <f>IF(ISNUMBER(O3),O3,IF(ISNUMBER(M3),M3,K3))+IF(ISNUMBER(P3),P3,IF(ISNUMBER(N3),N3,L3))</f>
        <v>16</v>
      </c>
      <c r="X3" s="33">
        <f>IF(ISNUMBER(U3),U3,IF(ISNUMBER(S3),S3,Q3))+IF(ISNUMBER(V3),V3,IF(ISNUMBER(T3),T3,R3))</f>
        <v>40.5</v>
      </c>
      <c r="Y3" s="33">
        <f>W3+X3+F3+G3+H3+I3+J3</f>
        <v>66.5</v>
      </c>
      <c r="Z3" s="33" t="str">
        <f>IF(Y3&gt;=89.5,"A",IF(Y3&gt;=79.5,"B",IF(Y3&gt;=69.5,"C",IF(Y3&gt;=59.5,"D",IF(Y3&gt;=49.5,"E","F")))))</f>
        <v>D</v>
      </c>
      <c r="AA3" s="31"/>
      <c r="AB3" s="31"/>
      <c r="AC3" s="26"/>
      <c r="AD3" s="27"/>
      <c r="AE3" s="26"/>
    </row>
    <row r="4" spans="1:31" ht="15">
      <c r="A4" s="1">
        <v>2</v>
      </c>
      <c r="B4" s="1" t="s">
        <v>102</v>
      </c>
      <c r="C4" s="1" t="s">
        <v>99</v>
      </c>
      <c r="D4" s="1" t="s">
        <v>103</v>
      </c>
      <c r="E4" s="1" t="s">
        <v>104</v>
      </c>
      <c r="F4" s="36">
        <v>10</v>
      </c>
      <c r="G4" s="36"/>
      <c r="H4" s="36"/>
      <c r="I4" s="36"/>
      <c r="J4" s="36"/>
      <c r="K4" s="43">
        <v>20</v>
      </c>
      <c r="L4" s="44">
        <v>0</v>
      </c>
      <c r="M4" s="36"/>
      <c r="N4" s="36"/>
      <c r="O4" s="36"/>
      <c r="P4" s="36"/>
      <c r="Q4" s="39">
        <v>5</v>
      </c>
      <c r="R4" s="37">
        <v>0</v>
      </c>
      <c r="S4" s="36"/>
      <c r="T4" s="36"/>
      <c r="U4" s="36"/>
      <c r="V4" s="36"/>
      <c r="W4" s="33">
        <f aca="true" t="shared" si="0" ref="W4:W55">IF(ISNUMBER(O4),O4,IF(ISNUMBER(M4),M4,K4))+IF(ISNUMBER(P4),P4,IF(ISNUMBER(N4),N4,L4))</f>
        <v>20</v>
      </c>
      <c r="X4" s="33">
        <f aca="true" t="shared" si="1" ref="X4:X55">IF(ISNUMBER(U4),U4,IF(ISNUMBER(S4),S4,Q4))+IF(ISNUMBER(V4),V4,IF(ISNUMBER(T4),T4,R4))</f>
        <v>5</v>
      </c>
      <c r="Y4" s="33">
        <f aca="true" t="shared" si="2" ref="Y4:Y55">W4+X4+F4+G4+H4+I4+J4</f>
        <v>35</v>
      </c>
      <c r="Z4" s="33" t="str">
        <f aca="true" t="shared" si="3" ref="Z4:Z55">IF(Y4&gt;=89.5,"A",IF(Y4&gt;=79.5,"B",IF(Y4&gt;=69.5,"C",IF(Y4&gt;=59.5,"D",IF(Y4&gt;=49.5,"E","F")))))</f>
        <v>F</v>
      </c>
      <c r="AA4" s="31"/>
      <c r="AB4" s="31"/>
      <c r="AC4" s="28"/>
      <c r="AD4" s="26"/>
      <c r="AE4" s="26"/>
    </row>
    <row r="5" spans="1:31" ht="15">
      <c r="A5" s="1">
        <v>3</v>
      </c>
      <c r="B5" s="1" t="s">
        <v>105</v>
      </c>
      <c r="C5" s="1" t="s">
        <v>99</v>
      </c>
      <c r="D5" s="1" t="s">
        <v>106</v>
      </c>
      <c r="E5" s="1" t="s">
        <v>107</v>
      </c>
      <c r="F5" s="96">
        <v>10</v>
      </c>
      <c r="G5" s="36"/>
      <c r="H5" s="36"/>
      <c r="I5" s="36"/>
      <c r="J5" s="36"/>
      <c r="K5" s="43">
        <v>15</v>
      </c>
      <c r="L5" s="44">
        <v>5</v>
      </c>
      <c r="M5" s="36">
        <v>30</v>
      </c>
      <c r="N5" s="36">
        <v>15</v>
      </c>
      <c r="O5" s="36"/>
      <c r="P5" s="36"/>
      <c r="Q5" s="39"/>
      <c r="R5" s="37"/>
      <c r="S5" s="36">
        <v>20</v>
      </c>
      <c r="T5" s="36"/>
      <c r="U5" s="36"/>
      <c r="V5" s="36"/>
      <c r="W5" s="33">
        <f t="shared" si="0"/>
        <v>45</v>
      </c>
      <c r="X5" s="33">
        <f t="shared" si="1"/>
        <v>20</v>
      </c>
      <c r="Y5" s="33">
        <f t="shared" si="2"/>
        <v>75</v>
      </c>
      <c r="Z5" s="33" t="str">
        <f t="shared" si="3"/>
        <v>C</v>
      </c>
      <c r="AA5" s="31"/>
      <c r="AB5" s="31"/>
      <c r="AC5" s="28"/>
      <c r="AD5" s="26"/>
      <c r="AE5" s="26"/>
    </row>
    <row r="6" spans="1:31" ht="15">
      <c r="A6" s="1">
        <v>4</v>
      </c>
      <c r="B6" s="1" t="s">
        <v>43</v>
      </c>
      <c r="C6" s="1" t="s">
        <v>99</v>
      </c>
      <c r="D6" s="1" t="s">
        <v>42</v>
      </c>
      <c r="E6" s="1" t="s">
        <v>108</v>
      </c>
      <c r="F6" s="36">
        <v>10</v>
      </c>
      <c r="G6" s="36"/>
      <c r="H6" s="36"/>
      <c r="I6" s="36"/>
      <c r="J6" s="36"/>
      <c r="K6" s="43">
        <v>5</v>
      </c>
      <c r="L6" s="44">
        <v>1</v>
      </c>
      <c r="M6" s="36">
        <v>16</v>
      </c>
      <c r="N6" s="36">
        <v>3</v>
      </c>
      <c r="O6" s="36"/>
      <c r="P6" s="36"/>
      <c r="Q6" s="39">
        <v>15</v>
      </c>
      <c r="R6" s="37">
        <v>6</v>
      </c>
      <c r="S6" s="36"/>
      <c r="T6" s="36"/>
      <c r="U6" s="36"/>
      <c r="V6" s="36"/>
      <c r="W6" s="33">
        <f t="shared" si="0"/>
        <v>19</v>
      </c>
      <c r="X6" s="33">
        <f t="shared" si="1"/>
        <v>21</v>
      </c>
      <c r="Y6" s="33">
        <f t="shared" si="2"/>
        <v>50</v>
      </c>
      <c r="Z6" s="33" t="str">
        <f t="shared" si="3"/>
        <v>E</v>
      </c>
      <c r="AA6" s="31"/>
      <c r="AB6" s="31"/>
      <c r="AC6" s="28"/>
      <c r="AD6" s="26"/>
      <c r="AE6" s="26"/>
    </row>
    <row r="7" spans="1:31" ht="15">
      <c r="A7" s="1">
        <v>5</v>
      </c>
      <c r="B7" s="1" t="s">
        <v>109</v>
      </c>
      <c r="C7" s="1" t="s">
        <v>99</v>
      </c>
      <c r="D7" s="1" t="s">
        <v>77</v>
      </c>
      <c r="E7" s="1" t="s">
        <v>110</v>
      </c>
      <c r="F7" s="36">
        <v>10</v>
      </c>
      <c r="G7" s="36"/>
      <c r="H7" s="36"/>
      <c r="I7" s="36"/>
      <c r="J7" s="36"/>
      <c r="K7" s="43"/>
      <c r="L7" s="44"/>
      <c r="M7" s="36">
        <v>25</v>
      </c>
      <c r="N7" s="36"/>
      <c r="O7" s="36"/>
      <c r="P7" s="36"/>
      <c r="Q7" s="39">
        <v>30</v>
      </c>
      <c r="R7" s="37">
        <v>0</v>
      </c>
      <c r="S7" s="36"/>
      <c r="T7" s="36"/>
      <c r="U7" s="36"/>
      <c r="V7" s="36"/>
      <c r="W7" s="33">
        <f t="shared" si="0"/>
        <v>25</v>
      </c>
      <c r="X7" s="33">
        <f t="shared" si="1"/>
        <v>30</v>
      </c>
      <c r="Y7" s="33">
        <f t="shared" si="2"/>
        <v>65</v>
      </c>
      <c r="Z7" s="33" t="str">
        <f t="shared" si="3"/>
        <v>D</v>
      </c>
      <c r="AA7" s="31"/>
      <c r="AB7" s="31"/>
      <c r="AC7" s="28"/>
      <c r="AD7" s="26"/>
      <c r="AE7" s="26"/>
    </row>
    <row r="8" spans="1:31" ht="15">
      <c r="A8" s="1">
        <v>6</v>
      </c>
      <c r="B8" s="1" t="s">
        <v>111</v>
      </c>
      <c r="C8" s="1" t="s">
        <v>99</v>
      </c>
      <c r="D8" s="1" t="s">
        <v>112</v>
      </c>
      <c r="E8" s="1" t="s">
        <v>113</v>
      </c>
      <c r="F8" s="36">
        <v>10</v>
      </c>
      <c r="G8" s="36"/>
      <c r="H8" s="36"/>
      <c r="I8" s="36"/>
      <c r="J8" s="36"/>
      <c r="K8" s="43">
        <v>20</v>
      </c>
      <c r="L8" s="44">
        <v>1</v>
      </c>
      <c r="M8" s="36">
        <v>30</v>
      </c>
      <c r="N8" s="36">
        <v>5</v>
      </c>
      <c r="O8" s="36"/>
      <c r="P8" s="36"/>
      <c r="Q8" s="39">
        <v>30</v>
      </c>
      <c r="R8" s="37">
        <v>15</v>
      </c>
      <c r="S8" s="36"/>
      <c r="T8" s="36"/>
      <c r="U8" s="36"/>
      <c r="V8" s="36"/>
      <c r="W8" s="33">
        <f t="shared" si="0"/>
        <v>35</v>
      </c>
      <c r="X8" s="33">
        <f t="shared" si="1"/>
        <v>45</v>
      </c>
      <c r="Y8" s="33">
        <f t="shared" si="2"/>
        <v>90</v>
      </c>
      <c r="Z8" s="33" t="str">
        <f t="shared" si="3"/>
        <v>A</v>
      </c>
      <c r="AA8" s="31"/>
      <c r="AB8" s="31"/>
      <c r="AC8" s="28"/>
      <c r="AD8" s="26"/>
      <c r="AE8" s="26"/>
    </row>
    <row r="9" spans="1:31" ht="15">
      <c r="A9" s="1">
        <v>7</v>
      </c>
      <c r="B9" s="1" t="s">
        <v>44</v>
      </c>
      <c r="C9" s="1" t="s">
        <v>99</v>
      </c>
      <c r="D9" s="1" t="s">
        <v>45</v>
      </c>
      <c r="E9" s="1" t="s">
        <v>114</v>
      </c>
      <c r="F9" s="36">
        <v>10</v>
      </c>
      <c r="G9" s="36"/>
      <c r="H9" s="36"/>
      <c r="I9" s="36"/>
      <c r="J9" s="36"/>
      <c r="K9" s="43">
        <v>30</v>
      </c>
      <c r="L9" s="44">
        <v>12</v>
      </c>
      <c r="M9" s="36"/>
      <c r="N9" s="36"/>
      <c r="O9" s="36"/>
      <c r="P9" s="36"/>
      <c r="Q9" s="39">
        <v>30</v>
      </c>
      <c r="R9" s="37">
        <v>9</v>
      </c>
      <c r="S9" s="36"/>
      <c r="T9" s="36"/>
      <c r="U9" s="36"/>
      <c r="V9" s="36"/>
      <c r="W9" s="33">
        <f t="shared" si="0"/>
        <v>42</v>
      </c>
      <c r="X9" s="33">
        <f t="shared" si="1"/>
        <v>39</v>
      </c>
      <c r="Y9" s="33">
        <f t="shared" si="2"/>
        <v>91</v>
      </c>
      <c r="Z9" s="33" t="str">
        <f t="shared" si="3"/>
        <v>A</v>
      </c>
      <c r="AA9" s="31"/>
      <c r="AB9" s="31"/>
      <c r="AC9" s="28"/>
      <c r="AD9" s="26"/>
      <c r="AE9" s="26"/>
    </row>
    <row r="10" spans="1:31" ht="15">
      <c r="A10" s="1">
        <v>8</v>
      </c>
      <c r="B10" s="1" t="s">
        <v>115</v>
      </c>
      <c r="C10" s="1" t="s">
        <v>99</v>
      </c>
      <c r="D10" s="1" t="s">
        <v>116</v>
      </c>
      <c r="E10" s="1" t="s">
        <v>117</v>
      </c>
      <c r="F10" s="36">
        <v>10</v>
      </c>
      <c r="G10" s="36"/>
      <c r="H10" s="36"/>
      <c r="I10" s="36"/>
      <c r="J10" s="36"/>
      <c r="K10" s="43">
        <v>30</v>
      </c>
      <c r="L10" s="44">
        <v>6</v>
      </c>
      <c r="M10" s="36"/>
      <c r="N10" s="36"/>
      <c r="O10" s="36"/>
      <c r="P10" s="36"/>
      <c r="Q10" s="39">
        <v>30</v>
      </c>
      <c r="R10" s="37">
        <v>0</v>
      </c>
      <c r="S10" s="36"/>
      <c r="T10" s="36"/>
      <c r="U10" s="36"/>
      <c r="V10" s="36"/>
      <c r="W10" s="33">
        <f t="shared" si="0"/>
        <v>36</v>
      </c>
      <c r="X10" s="33">
        <f t="shared" si="1"/>
        <v>30</v>
      </c>
      <c r="Y10" s="33">
        <f t="shared" si="2"/>
        <v>76</v>
      </c>
      <c r="Z10" s="33" t="str">
        <f t="shared" si="3"/>
        <v>C</v>
      </c>
      <c r="AA10" s="31"/>
      <c r="AB10" s="31"/>
      <c r="AC10" s="28"/>
      <c r="AD10" s="26"/>
      <c r="AE10" s="26"/>
    </row>
    <row r="11" spans="1:31" ht="15">
      <c r="A11" s="1">
        <v>9</v>
      </c>
      <c r="B11" s="1" t="s">
        <v>118</v>
      </c>
      <c r="C11" s="1" t="s">
        <v>99</v>
      </c>
      <c r="D11" s="1" t="s">
        <v>63</v>
      </c>
      <c r="E11" s="1" t="s">
        <v>119</v>
      </c>
      <c r="F11" s="36">
        <v>10</v>
      </c>
      <c r="G11" s="36"/>
      <c r="H11" s="36"/>
      <c r="I11" s="36"/>
      <c r="J11" s="36"/>
      <c r="K11" s="43">
        <v>30</v>
      </c>
      <c r="L11" s="44">
        <v>15</v>
      </c>
      <c r="M11" s="36"/>
      <c r="N11" s="36"/>
      <c r="O11" s="36"/>
      <c r="P11" s="36"/>
      <c r="Q11" s="39">
        <v>30</v>
      </c>
      <c r="R11" s="37">
        <v>15</v>
      </c>
      <c r="S11" s="36"/>
      <c r="T11" s="36"/>
      <c r="U11" s="36"/>
      <c r="V11" s="36"/>
      <c r="W11" s="33">
        <f t="shared" si="0"/>
        <v>45</v>
      </c>
      <c r="X11" s="33">
        <f t="shared" si="1"/>
        <v>45</v>
      </c>
      <c r="Y11" s="33">
        <f t="shared" si="2"/>
        <v>100</v>
      </c>
      <c r="Z11" s="33" t="str">
        <f t="shared" si="3"/>
        <v>A</v>
      </c>
      <c r="AA11" s="31"/>
      <c r="AB11" s="31"/>
      <c r="AC11" s="28"/>
      <c r="AD11" s="26"/>
      <c r="AE11" s="26"/>
    </row>
    <row r="12" spans="1:31" ht="15">
      <c r="A12" s="1">
        <v>10</v>
      </c>
      <c r="B12" s="1" t="s">
        <v>56</v>
      </c>
      <c r="C12" s="1" t="s">
        <v>99</v>
      </c>
      <c r="D12" s="1" t="s">
        <v>76</v>
      </c>
      <c r="E12" s="1" t="s">
        <v>120</v>
      </c>
      <c r="F12" s="36">
        <v>10</v>
      </c>
      <c r="G12" s="36"/>
      <c r="H12" s="36"/>
      <c r="I12" s="36"/>
      <c r="J12" s="36"/>
      <c r="K12" s="43">
        <v>25</v>
      </c>
      <c r="L12" s="44">
        <v>1</v>
      </c>
      <c r="M12" s="36"/>
      <c r="N12" s="36">
        <v>5</v>
      </c>
      <c r="O12" s="36"/>
      <c r="P12" s="36"/>
      <c r="Q12" s="39">
        <v>25</v>
      </c>
      <c r="R12" s="37">
        <v>6</v>
      </c>
      <c r="S12" s="36"/>
      <c r="T12" s="36"/>
      <c r="U12" s="36"/>
      <c r="V12" s="36"/>
      <c r="W12" s="33">
        <f t="shared" si="0"/>
        <v>30</v>
      </c>
      <c r="X12" s="33">
        <f t="shared" si="1"/>
        <v>31</v>
      </c>
      <c r="Y12" s="33">
        <f t="shared" si="2"/>
        <v>71</v>
      </c>
      <c r="Z12" s="33" t="str">
        <f t="shared" si="3"/>
        <v>C</v>
      </c>
      <c r="AA12" s="31"/>
      <c r="AB12" s="31"/>
      <c r="AC12" s="28"/>
      <c r="AD12" s="26"/>
      <c r="AE12" s="26"/>
    </row>
    <row r="13" spans="1:31" ht="15">
      <c r="A13" s="1">
        <v>11</v>
      </c>
      <c r="B13" s="1" t="s">
        <v>64</v>
      </c>
      <c r="C13" s="1" t="s">
        <v>99</v>
      </c>
      <c r="D13" s="1" t="s">
        <v>90</v>
      </c>
      <c r="E13" s="1" t="s">
        <v>121</v>
      </c>
      <c r="F13" s="36">
        <v>10</v>
      </c>
      <c r="G13" s="36"/>
      <c r="H13" s="36"/>
      <c r="I13" s="36"/>
      <c r="J13" s="36"/>
      <c r="K13" s="43">
        <v>30</v>
      </c>
      <c r="L13" s="44">
        <v>5</v>
      </c>
      <c r="M13" s="36"/>
      <c r="N13" s="36"/>
      <c r="O13" s="36"/>
      <c r="P13" s="36"/>
      <c r="Q13" s="39">
        <v>15</v>
      </c>
      <c r="R13" s="37">
        <v>0</v>
      </c>
      <c r="S13" s="36"/>
      <c r="T13" s="36"/>
      <c r="U13" s="36"/>
      <c r="V13" s="36"/>
      <c r="W13" s="33">
        <f t="shared" si="0"/>
        <v>35</v>
      </c>
      <c r="X13" s="33">
        <f t="shared" si="1"/>
        <v>15</v>
      </c>
      <c r="Y13" s="33">
        <f t="shared" si="2"/>
        <v>60</v>
      </c>
      <c r="Z13" s="33" t="str">
        <f t="shared" si="3"/>
        <v>D</v>
      </c>
      <c r="AA13" s="31"/>
      <c r="AB13" s="31"/>
      <c r="AC13" s="28"/>
      <c r="AD13" s="26"/>
      <c r="AE13" s="26"/>
    </row>
    <row r="14" spans="1:31" ht="15">
      <c r="A14" s="1">
        <v>12</v>
      </c>
      <c r="B14" s="1" t="s">
        <v>122</v>
      </c>
      <c r="C14" s="1" t="s">
        <v>99</v>
      </c>
      <c r="D14" s="1" t="s">
        <v>123</v>
      </c>
      <c r="E14" s="1" t="s">
        <v>124</v>
      </c>
      <c r="F14" s="36">
        <v>10</v>
      </c>
      <c r="G14" s="36"/>
      <c r="H14" s="36"/>
      <c r="I14" s="36"/>
      <c r="J14" s="36"/>
      <c r="K14" s="43">
        <v>15</v>
      </c>
      <c r="L14" s="44">
        <v>1</v>
      </c>
      <c r="M14" s="36"/>
      <c r="N14" s="36"/>
      <c r="O14" s="36"/>
      <c r="P14" s="36"/>
      <c r="Q14" s="39">
        <v>25</v>
      </c>
      <c r="R14" s="37">
        <v>11.5</v>
      </c>
      <c r="S14" s="36"/>
      <c r="T14" s="36"/>
      <c r="U14" s="36"/>
      <c r="V14" s="36"/>
      <c r="W14" s="33">
        <f t="shared" si="0"/>
        <v>16</v>
      </c>
      <c r="X14" s="33">
        <f t="shared" si="1"/>
        <v>36.5</v>
      </c>
      <c r="Y14" s="33">
        <f t="shared" si="2"/>
        <v>62.5</v>
      </c>
      <c r="Z14" s="33" t="str">
        <f t="shared" si="3"/>
        <v>D</v>
      </c>
      <c r="AA14" s="31"/>
      <c r="AB14" s="31"/>
      <c r="AC14" s="28"/>
      <c r="AD14" s="26"/>
      <c r="AE14" s="26"/>
    </row>
    <row r="15" spans="1:31" ht="15">
      <c r="A15" s="1">
        <v>13</v>
      </c>
      <c r="B15" s="1" t="s">
        <v>125</v>
      </c>
      <c r="C15" s="1" t="s">
        <v>99</v>
      </c>
      <c r="D15" s="1" t="s">
        <v>62</v>
      </c>
      <c r="E15" s="1" t="s">
        <v>126</v>
      </c>
      <c r="F15" s="36">
        <v>10</v>
      </c>
      <c r="G15" s="36"/>
      <c r="H15" s="36"/>
      <c r="I15" s="36"/>
      <c r="J15" s="36"/>
      <c r="K15" s="43"/>
      <c r="L15" s="44"/>
      <c r="M15" s="36">
        <v>30</v>
      </c>
      <c r="N15" s="36"/>
      <c r="O15" s="36"/>
      <c r="P15" s="36"/>
      <c r="Q15" s="39">
        <v>17</v>
      </c>
      <c r="R15" s="37">
        <v>0</v>
      </c>
      <c r="S15" s="36"/>
      <c r="T15" s="36"/>
      <c r="U15" s="36"/>
      <c r="V15" s="36"/>
      <c r="W15" s="33">
        <f t="shared" si="0"/>
        <v>30</v>
      </c>
      <c r="X15" s="33">
        <f t="shared" si="1"/>
        <v>17</v>
      </c>
      <c r="Y15" s="33">
        <f t="shared" si="2"/>
        <v>57</v>
      </c>
      <c r="Z15" s="33" t="str">
        <f t="shared" si="3"/>
        <v>E</v>
      </c>
      <c r="AA15" s="31"/>
      <c r="AB15" s="31"/>
      <c r="AC15" s="28"/>
      <c r="AD15" s="26"/>
      <c r="AE15" s="26"/>
    </row>
    <row r="16" spans="1:31" ht="15">
      <c r="A16" s="1">
        <v>14</v>
      </c>
      <c r="B16" s="1" t="s">
        <v>127</v>
      </c>
      <c r="C16" s="1" t="s">
        <v>99</v>
      </c>
      <c r="D16" s="1" t="s">
        <v>128</v>
      </c>
      <c r="E16" s="1" t="s">
        <v>114</v>
      </c>
      <c r="F16" s="36">
        <v>10</v>
      </c>
      <c r="G16" s="36"/>
      <c r="H16" s="36"/>
      <c r="I16" s="36"/>
      <c r="J16" s="36"/>
      <c r="K16" s="43">
        <v>30</v>
      </c>
      <c r="L16" s="44">
        <v>15</v>
      </c>
      <c r="M16" s="36"/>
      <c r="N16" s="36"/>
      <c r="O16" s="36"/>
      <c r="P16" s="36"/>
      <c r="Q16" s="39">
        <v>30</v>
      </c>
      <c r="R16" s="37">
        <v>13.5</v>
      </c>
      <c r="S16" s="36"/>
      <c r="T16" s="36"/>
      <c r="U16" s="36"/>
      <c r="V16" s="36"/>
      <c r="W16" s="33">
        <f t="shared" si="0"/>
        <v>45</v>
      </c>
      <c r="X16" s="33">
        <f t="shared" si="1"/>
        <v>43.5</v>
      </c>
      <c r="Y16" s="33">
        <f t="shared" si="2"/>
        <v>98.5</v>
      </c>
      <c r="Z16" s="33" t="str">
        <f t="shared" si="3"/>
        <v>A</v>
      </c>
      <c r="AA16" s="31"/>
      <c r="AB16" s="31"/>
      <c r="AC16" s="28"/>
      <c r="AD16" s="26"/>
      <c r="AE16" s="26"/>
    </row>
    <row r="17" spans="1:31" ht="15">
      <c r="A17" s="1">
        <v>15</v>
      </c>
      <c r="B17" s="1" t="s">
        <v>129</v>
      </c>
      <c r="C17" s="1" t="s">
        <v>99</v>
      </c>
      <c r="D17" s="1" t="s">
        <v>130</v>
      </c>
      <c r="E17" s="1" t="s">
        <v>131</v>
      </c>
      <c r="F17" s="36">
        <v>10</v>
      </c>
      <c r="G17" s="36"/>
      <c r="H17" s="36"/>
      <c r="I17" s="36"/>
      <c r="J17" s="36"/>
      <c r="K17" s="43">
        <v>30</v>
      </c>
      <c r="L17" s="44">
        <v>14</v>
      </c>
      <c r="M17" s="36"/>
      <c r="N17" s="36"/>
      <c r="O17" s="36"/>
      <c r="P17" s="36"/>
      <c r="Q17" s="39">
        <v>30</v>
      </c>
      <c r="R17" s="37">
        <v>15</v>
      </c>
      <c r="S17" s="36"/>
      <c r="T17" s="36"/>
      <c r="U17" s="36"/>
      <c r="V17" s="36"/>
      <c r="W17" s="33">
        <f t="shared" si="0"/>
        <v>44</v>
      </c>
      <c r="X17" s="33">
        <f t="shared" si="1"/>
        <v>45</v>
      </c>
      <c r="Y17" s="33">
        <f t="shared" si="2"/>
        <v>99</v>
      </c>
      <c r="Z17" s="33" t="str">
        <f t="shared" si="3"/>
        <v>A</v>
      </c>
      <c r="AA17" s="31"/>
      <c r="AB17" s="31"/>
      <c r="AC17" s="28"/>
      <c r="AD17" s="26"/>
      <c r="AE17" s="26"/>
    </row>
    <row r="18" spans="1:31" ht="15">
      <c r="A18" s="1">
        <v>16</v>
      </c>
      <c r="B18" s="1" t="s">
        <v>132</v>
      </c>
      <c r="C18" s="1" t="s">
        <v>99</v>
      </c>
      <c r="D18" s="1" t="s">
        <v>133</v>
      </c>
      <c r="E18" s="1" t="s">
        <v>134</v>
      </c>
      <c r="F18" s="36">
        <v>10</v>
      </c>
      <c r="G18" s="36"/>
      <c r="H18" s="36"/>
      <c r="I18" s="36"/>
      <c r="J18" s="36"/>
      <c r="K18" s="43">
        <v>30</v>
      </c>
      <c r="L18" s="44">
        <v>14</v>
      </c>
      <c r="M18" s="36"/>
      <c r="N18" s="36"/>
      <c r="O18" s="36"/>
      <c r="P18" s="36"/>
      <c r="Q18" s="39">
        <v>30</v>
      </c>
      <c r="R18" s="37">
        <v>15</v>
      </c>
      <c r="S18" s="36"/>
      <c r="T18" s="36"/>
      <c r="U18" s="36"/>
      <c r="V18" s="36"/>
      <c r="W18" s="33">
        <f t="shared" si="0"/>
        <v>44</v>
      </c>
      <c r="X18" s="33">
        <f t="shared" si="1"/>
        <v>45</v>
      </c>
      <c r="Y18" s="33">
        <f t="shared" si="2"/>
        <v>99</v>
      </c>
      <c r="Z18" s="33" t="str">
        <f t="shared" si="3"/>
        <v>A</v>
      </c>
      <c r="AA18" s="31"/>
      <c r="AB18" s="31"/>
      <c r="AC18" s="28"/>
      <c r="AD18" s="26"/>
      <c r="AE18" s="26"/>
    </row>
    <row r="19" spans="1:31" ht="15">
      <c r="A19" s="1">
        <v>17</v>
      </c>
      <c r="B19" s="1" t="s">
        <v>135</v>
      </c>
      <c r="C19" s="1" t="s">
        <v>99</v>
      </c>
      <c r="D19" s="1" t="s">
        <v>136</v>
      </c>
      <c r="E19" s="1" t="s">
        <v>137</v>
      </c>
      <c r="F19" s="36">
        <v>10</v>
      </c>
      <c r="G19" s="36"/>
      <c r="H19" s="36"/>
      <c r="I19" s="36"/>
      <c r="J19" s="36"/>
      <c r="K19" s="43">
        <v>15</v>
      </c>
      <c r="L19" s="44">
        <v>14</v>
      </c>
      <c r="M19" s="36"/>
      <c r="N19" s="36"/>
      <c r="O19" s="36"/>
      <c r="P19" s="36"/>
      <c r="Q19" s="39">
        <v>30</v>
      </c>
      <c r="R19" s="37">
        <v>11.5</v>
      </c>
      <c r="S19" s="36"/>
      <c r="T19" s="36"/>
      <c r="U19" s="36"/>
      <c r="V19" s="36"/>
      <c r="W19" s="33">
        <f t="shared" si="0"/>
        <v>29</v>
      </c>
      <c r="X19" s="33">
        <f t="shared" si="1"/>
        <v>41.5</v>
      </c>
      <c r="Y19" s="33">
        <f t="shared" si="2"/>
        <v>80.5</v>
      </c>
      <c r="Z19" s="33" t="str">
        <f t="shared" si="3"/>
        <v>B</v>
      </c>
      <c r="AA19" s="31"/>
      <c r="AB19" s="31"/>
      <c r="AC19" s="28"/>
      <c r="AD19" s="26"/>
      <c r="AE19" s="26"/>
    </row>
    <row r="20" spans="1:31" ht="15">
      <c r="A20" s="1">
        <v>18</v>
      </c>
      <c r="B20" s="1" t="s">
        <v>138</v>
      </c>
      <c r="C20" s="1" t="s">
        <v>99</v>
      </c>
      <c r="D20" s="1" t="s">
        <v>139</v>
      </c>
      <c r="E20" s="1" t="s">
        <v>140</v>
      </c>
      <c r="F20" s="36"/>
      <c r="G20" s="36"/>
      <c r="H20" s="36"/>
      <c r="I20" s="36"/>
      <c r="J20" s="36"/>
      <c r="K20" s="43"/>
      <c r="L20" s="44"/>
      <c r="M20" s="36"/>
      <c r="N20" s="36"/>
      <c r="O20" s="36"/>
      <c r="P20" s="36"/>
      <c r="Q20" s="39"/>
      <c r="R20" s="37"/>
      <c r="S20" s="36">
        <v>20</v>
      </c>
      <c r="T20" s="36">
        <v>13.5</v>
      </c>
      <c r="U20" s="36"/>
      <c r="V20" s="36"/>
      <c r="W20" s="33">
        <f t="shared" si="0"/>
        <v>0</v>
      </c>
      <c r="X20" s="33">
        <f t="shared" si="1"/>
        <v>33.5</v>
      </c>
      <c r="Y20" s="33">
        <f t="shared" si="2"/>
        <v>33.5</v>
      </c>
      <c r="Z20" s="33" t="str">
        <f t="shared" si="3"/>
        <v>F</v>
      </c>
      <c r="AA20" s="31"/>
      <c r="AB20" s="31"/>
      <c r="AC20" s="28"/>
      <c r="AD20" s="26"/>
      <c r="AE20" s="26"/>
    </row>
    <row r="21" spans="1:31" ht="15">
      <c r="A21" s="1">
        <v>19</v>
      </c>
      <c r="B21" s="1" t="s">
        <v>141</v>
      </c>
      <c r="C21" s="1" t="s">
        <v>99</v>
      </c>
      <c r="D21" s="1" t="s">
        <v>84</v>
      </c>
      <c r="E21" s="1" t="s">
        <v>80</v>
      </c>
      <c r="F21" s="36">
        <v>10</v>
      </c>
      <c r="G21" s="36"/>
      <c r="H21" s="36"/>
      <c r="I21" s="36"/>
      <c r="J21" s="36"/>
      <c r="K21" s="43">
        <v>25</v>
      </c>
      <c r="L21" s="44">
        <v>12</v>
      </c>
      <c r="M21" s="36"/>
      <c r="N21" s="36"/>
      <c r="O21" s="36"/>
      <c r="P21" s="36"/>
      <c r="Q21" s="39">
        <v>15</v>
      </c>
      <c r="R21" s="37">
        <v>12</v>
      </c>
      <c r="S21" s="36"/>
      <c r="T21" s="36"/>
      <c r="U21" s="36"/>
      <c r="V21" s="36"/>
      <c r="W21" s="33">
        <f t="shared" si="0"/>
        <v>37</v>
      </c>
      <c r="X21" s="33">
        <f t="shared" si="1"/>
        <v>27</v>
      </c>
      <c r="Y21" s="33">
        <f t="shared" si="2"/>
        <v>74</v>
      </c>
      <c r="Z21" s="33" t="str">
        <f t="shared" si="3"/>
        <v>C</v>
      </c>
      <c r="AA21" s="31"/>
      <c r="AB21" s="31"/>
      <c r="AC21" s="28"/>
      <c r="AD21" s="26"/>
      <c r="AE21" s="26"/>
    </row>
    <row r="22" spans="1:31" ht="15">
      <c r="A22" s="1">
        <v>20</v>
      </c>
      <c r="B22" s="1" t="s">
        <v>142</v>
      </c>
      <c r="C22" s="1" t="s">
        <v>99</v>
      </c>
      <c r="D22" s="1" t="s">
        <v>143</v>
      </c>
      <c r="E22" s="1" t="s">
        <v>144</v>
      </c>
      <c r="F22" s="36">
        <v>10</v>
      </c>
      <c r="G22" s="36"/>
      <c r="H22" s="36"/>
      <c r="I22" s="36"/>
      <c r="J22" s="36"/>
      <c r="K22" s="43"/>
      <c r="L22" s="44"/>
      <c r="M22" s="36">
        <v>20</v>
      </c>
      <c r="N22" s="36"/>
      <c r="O22" s="36"/>
      <c r="P22" s="36"/>
      <c r="Q22" s="39">
        <v>20</v>
      </c>
      <c r="R22" s="37">
        <v>0</v>
      </c>
      <c r="S22" s="36"/>
      <c r="T22" s="36"/>
      <c r="U22" s="36"/>
      <c r="V22" s="36"/>
      <c r="W22" s="33">
        <f t="shared" si="0"/>
        <v>20</v>
      </c>
      <c r="X22" s="33">
        <f t="shared" si="1"/>
        <v>20</v>
      </c>
      <c r="Y22" s="33">
        <f t="shared" si="2"/>
        <v>50</v>
      </c>
      <c r="Z22" s="33" t="str">
        <f t="shared" si="3"/>
        <v>E</v>
      </c>
      <c r="AA22" s="31"/>
      <c r="AB22" s="31"/>
      <c r="AC22" s="28"/>
      <c r="AD22" s="26"/>
      <c r="AE22" s="26"/>
    </row>
    <row r="23" spans="1:31" ht="15">
      <c r="A23" s="1">
        <v>21</v>
      </c>
      <c r="B23" s="1" t="s">
        <v>145</v>
      </c>
      <c r="C23" s="1" t="s">
        <v>99</v>
      </c>
      <c r="D23" s="1" t="s">
        <v>146</v>
      </c>
      <c r="E23" s="1" t="s">
        <v>147</v>
      </c>
      <c r="F23" s="36">
        <v>10</v>
      </c>
      <c r="G23" s="36"/>
      <c r="H23" s="36"/>
      <c r="I23" s="36"/>
      <c r="J23" s="36"/>
      <c r="K23" s="43">
        <v>25</v>
      </c>
      <c r="L23" s="44">
        <v>5</v>
      </c>
      <c r="M23" s="36">
        <v>30</v>
      </c>
      <c r="N23" s="36">
        <v>15</v>
      </c>
      <c r="O23" s="36"/>
      <c r="P23" s="36"/>
      <c r="Q23" s="39">
        <v>25</v>
      </c>
      <c r="R23" s="37">
        <v>12.5</v>
      </c>
      <c r="S23" s="36"/>
      <c r="T23" s="36"/>
      <c r="U23" s="36"/>
      <c r="V23" s="36"/>
      <c r="W23" s="33">
        <f t="shared" si="0"/>
        <v>45</v>
      </c>
      <c r="X23" s="33">
        <f t="shared" si="1"/>
        <v>37.5</v>
      </c>
      <c r="Y23" s="33">
        <f t="shared" si="2"/>
        <v>92.5</v>
      </c>
      <c r="Z23" s="33" t="str">
        <f t="shared" si="3"/>
        <v>A</v>
      </c>
      <c r="AC23" s="28"/>
      <c r="AD23" s="26"/>
      <c r="AE23" s="26"/>
    </row>
    <row r="24" spans="1:31" ht="15">
      <c r="A24" s="1">
        <v>22</v>
      </c>
      <c r="B24" s="1" t="s">
        <v>148</v>
      </c>
      <c r="C24" s="1" t="s">
        <v>99</v>
      </c>
      <c r="D24" s="1" t="s">
        <v>149</v>
      </c>
      <c r="E24" s="1" t="s">
        <v>150</v>
      </c>
      <c r="F24" s="36">
        <v>10</v>
      </c>
      <c r="G24" s="36"/>
      <c r="H24" s="36"/>
      <c r="I24" s="36"/>
      <c r="J24" s="36"/>
      <c r="K24" s="43">
        <v>20</v>
      </c>
      <c r="L24" s="44">
        <v>1</v>
      </c>
      <c r="M24" s="36"/>
      <c r="N24" s="36"/>
      <c r="O24" s="36"/>
      <c r="P24" s="36"/>
      <c r="Q24" s="39">
        <v>15</v>
      </c>
      <c r="R24" s="37">
        <v>5</v>
      </c>
      <c r="S24" s="36"/>
      <c r="T24" s="36"/>
      <c r="U24" s="36"/>
      <c r="V24" s="36"/>
      <c r="W24" s="33">
        <f t="shared" si="0"/>
        <v>21</v>
      </c>
      <c r="X24" s="33">
        <f t="shared" si="1"/>
        <v>20</v>
      </c>
      <c r="Y24" s="33">
        <f t="shared" si="2"/>
        <v>51</v>
      </c>
      <c r="Z24" s="33" t="str">
        <f t="shared" si="3"/>
        <v>E</v>
      </c>
      <c r="AC24" s="28"/>
      <c r="AD24" s="26"/>
      <c r="AE24" s="26"/>
    </row>
    <row r="25" spans="1:31" ht="15">
      <c r="A25" s="1">
        <v>23</v>
      </c>
      <c r="B25" s="1" t="s">
        <v>87</v>
      </c>
      <c r="C25" s="1" t="s">
        <v>99</v>
      </c>
      <c r="D25" s="1" t="s">
        <v>151</v>
      </c>
      <c r="E25" s="1" t="s">
        <v>152</v>
      </c>
      <c r="F25" s="36">
        <v>10</v>
      </c>
      <c r="G25" s="36"/>
      <c r="H25" s="36"/>
      <c r="I25" s="36"/>
      <c r="J25" s="36"/>
      <c r="K25" s="43">
        <v>30</v>
      </c>
      <c r="L25" s="44">
        <v>11</v>
      </c>
      <c r="M25" s="36"/>
      <c r="N25" s="36"/>
      <c r="O25" s="36"/>
      <c r="P25" s="36"/>
      <c r="Q25" s="39">
        <v>26</v>
      </c>
      <c r="R25" s="37">
        <v>13</v>
      </c>
      <c r="S25" s="36"/>
      <c r="T25" s="36"/>
      <c r="U25" s="36"/>
      <c r="V25" s="36"/>
      <c r="W25" s="33">
        <f t="shared" si="0"/>
        <v>41</v>
      </c>
      <c r="X25" s="33">
        <f t="shared" si="1"/>
        <v>39</v>
      </c>
      <c r="Y25" s="33">
        <f t="shared" si="2"/>
        <v>90</v>
      </c>
      <c r="Z25" s="33" t="str">
        <f t="shared" si="3"/>
        <v>A</v>
      </c>
      <c r="AC25" s="28"/>
      <c r="AD25" s="26"/>
      <c r="AE25" s="26"/>
    </row>
    <row r="26" spans="1:31" ht="15">
      <c r="A26" s="1">
        <v>24</v>
      </c>
      <c r="B26" s="1" t="s">
        <v>91</v>
      </c>
      <c r="C26" s="1" t="s">
        <v>99</v>
      </c>
      <c r="D26" s="1" t="s">
        <v>153</v>
      </c>
      <c r="E26" s="1" t="s">
        <v>154</v>
      </c>
      <c r="F26" s="36">
        <v>10</v>
      </c>
      <c r="G26" s="36"/>
      <c r="H26" s="36"/>
      <c r="I26" s="36"/>
      <c r="J26" s="36"/>
      <c r="K26" s="43">
        <v>30</v>
      </c>
      <c r="L26" s="44">
        <v>8</v>
      </c>
      <c r="M26" s="36"/>
      <c r="N26" s="36"/>
      <c r="O26" s="36"/>
      <c r="P26" s="36"/>
      <c r="Q26" s="39">
        <v>25</v>
      </c>
      <c r="R26" s="37">
        <v>13.5</v>
      </c>
      <c r="S26" s="36"/>
      <c r="T26" s="36"/>
      <c r="U26" s="36"/>
      <c r="V26" s="36"/>
      <c r="W26" s="33">
        <f t="shared" si="0"/>
        <v>38</v>
      </c>
      <c r="X26" s="33">
        <f t="shared" si="1"/>
        <v>38.5</v>
      </c>
      <c r="Y26" s="33">
        <f t="shared" si="2"/>
        <v>86.5</v>
      </c>
      <c r="Z26" s="33" t="str">
        <f t="shared" si="3"/>
        <v>B</v>
      </c>
      <c r="AC26" s="28"/>
      <c r="AD26" s="26"/>
      <c r="AE26" s="26"/>
    </row>
    <row r="27" spans="1:31" ht="15">
      <c r="A27" s="1">
        <v>25</v>
      </c>
      <c r="B27" s="1" t="s">
        <v>155</v>
      </c>
      <c r="C27" s="1" t="s">
        <v>99</v>
      </c>
      <c r="D27" s="1" t="s">
        <v>156</v>
      </c>
      <c r="E27" s="1" t="s">
        <v>157</v>
      </c>
      <c r="F27" s="36">
        <v>10</v>
      </c>
      <c r="G27" s="36"/>
      <c r="H27" s="36"/>
      <c r="I27" s="36"/>
      <c r="J27" s="36"/>
      <c r="K27" s="43">
        <v>28</v>
      </c>
      <c r="L27" s="44">
        <v>2</v>
      </c>
      <c r="M27" s="36"/>
      <c r="N27" s="36"/>
      <c r="O27" s="36"/>
      <c r="P27" s="36"/>
      <c r="Q27" s="39">
        <v>26</v>
      </c>
      <c r="R27" s="37">
        <v>14.5</v>
      </c>
      <c r="S27" s="36"/>
      <c r="T27" s="36"/>
      <c r="U27" s="36"/>
      <c r="V27" s="36"/>
      <c r="W27" s="33">
        <f t="shared" si="0"/>
        <v>30</v>
      </c>
      <c r="X27" s="33">
        <f t="shared" si="1"/>
        <v>40.5</v>
      </c>
      <c r="Y27" s="33">
        <f t="shared" si="2"/>
        <v>80.5</v>
      </c>
      <c r="Z27" s="33" t="str">
        <f t="shared" si="3"/>
        <v>B</v>
      </c>
      <c r="AC27" s="28"/>
      <c r="AD27" s="26"/>
      <c r="AE27" s="26"/>
    </row>
    <row r="28" spans="1:31" ht="15">
      <c r="A28" s="1">
        <v>26</v>
      </c>
      <c r="B28" s="1" t="s">
        <v>158</v>
      </c>
      <c r="C28" s="1" t="s">
        <v>99</v>
      </c>
      <c r="D28" s="1" t="s">
        <v>159</v>
      </c>
      <c r="E28" s="1" t="s">
        <v>160</v>
      </c>
      <c r="F28" s="36">
        <v>10</v>
      </c>
      <c r="G28" s="36"/>
      <c r="H28" s="36"/>
      <c r="I28" s="36"/>
      <c r="J28" s="36"/>
      <c r="K28" s="43">
        <v>30</v>
      </c>
      <c r="L28" s="44">
        <v>15</v>
      </c>
      <c r="M28" s="36"/>
      <c r="N28" s="36"/>
      <c r="O28" s="36"/>
      <c r="P28" s="36"/>
      <c r="Q28" s="39">
        <v>30</v>
      </c>
      <c r="R28" s="37">
        <v>15</v>
      </c>
      <c r="S28" s="36"/>
      <c r="T28" s="36"/>
      <c r="U28" s="36"/>
      <c r="V28" s="36"/>
      <c r="W28" s="33">
        <f t="shared" si="0"/>
        <v>45</v>
      </c>
      <c r="X28" s="33">
        <f t="shared" si="1"/>
        <v>45</v>
      </c>
      <c r="Y28" s="33">
        <f t="shared" si="2"/>
        <v>100</v>
      </c>
      <c r="Z28" s="33" t="str">
        <f t="shared" si="3"/>
        <v>A</v>
      </c>
      <c r="AC28" s="28"/>
      <c r="AD28" s="26"/>
      <c r="AE28" s="26"/>
    </row>
    <row r="29" spans="1:31" ht="15">
      <c r="A29" s="1">
        <v>27</v>
      </c>
      <c r="B29" s="1" t="s">
        <v>161</v>
      </c>
      <c r="C29" s="1" t="s">
        <v>99</v>
      </c>
      <c r="D29" s="1" t="s">
        <v>162</v>
      </c>
      <c r="E29" s="1" t="s">
        <v>163</v>
      </c>
      <c r="F29" s="36">
        <v>10</v>
      </c>
      <c r="G29" s="36"/>
      <c r="H29" s="36"/>
      <c r="I29" s="36"/>
      <c r="J29" s="36"/>
      <c r="K29" s="43">
        <v>30</v>
      </c>
      <c r="L29" s="44">
        <v>15</v>
      </c>
      <c r="M29" s="36"/>
      <c r="N29" s="36"/>
      <c r="O29" s="36"/>
      <c r="P29" s="36"/>
      <c r="Q29" s="39">
        <v>30</v>
      </c>
      <c r="R29" s="37">
        <v>15</v>
      </c>
      <c r="S29" s="36"/>
      <c r="T29" s="36"/>
      <c r="U29" s="36"/>
      <c r="V29" s="36"/>
      <c r="W29" s="33">
        <f t="shared" si="0"/>
        <v>45</v>
      </c>
      <c r="X29" s="33">
        <f t="shared" si="1"/>
        <v>45</v>
      </c>
      <c r="Y29" s="33">
        <f t="shared" si="2"/>
        <v>100</v>
      </c>
      <c r="Z29" s="33" t="str">
        <f t="shared" si="3"/>
        <v>A</v>
      </c>
      <c r="AC29" s="28"/>
      <c r="AD29" s="26"/>
      <c r="AE29" s="26"/>
    </row>
    <row r="30" spans="1:31" ht="15">
      <c r="A30" s="1">
        <v>28</v>
      </c>
      <c r="B30" s="1" t="s">
        <v>164</v>
      </c>
      <c r="C30" s="1" t="s">
        <v>99</v>
      </c>
      <c r="D30" s="1" t="s">
        <v>79</v>
      </c>
      <c r="E30" s="1" t="s">
        <v>165</v>
      </c>
      <c r="F30" s="36">
        <v>10</v>
      </c>
      <c r="G30" s="36"/>
      <c r="H30" s="36"/>
      <c r="I30" s="36"/>
      <c r="J30" s="36"/>
      <c r="K30" s="43">
        <v>30</v>
      </c>
      <c r="L30" s="44">
        <v>4</v>
      </c>
      <c r="M30" s="36"/>
      <c r="N30" s="36"/>
      <c r="O30" s="36"/>
      <c r="P30" s="36"/>
      <c r="Q30" s="39">
        <v>26</v>
      </c>
      <c r="R30" s="37">
        <v>0</v>
      </c>
      <c r="S30" s="36"/>
      <c r="T30" s="36"/>
      <c r="U30" s="36"/>
      <c r="V30" s="36"/>
      <c r="W30" s="33">
        <f t="shared" si="0"/>
        <v>34</v>
      </c>
      <c r="X30" s="33">
        <f t="shared" si="1"/>
        <v>26</v>
      </c>
      <c r="Y30" s="33">
        <f t="shared" si="2"/>
        <v>70</v>
      </c>
      <c r="Z30" s="33" t="str">
        <f t="shared" si="3"/>
        <v>C</v>
      </c>
      <c r="AC30" s="28"/>
      <c r="AD30" s="26"/>
      <c r="AE30" s="26"/>
    </row>
    <row r="31" spans="1:31" ht="15">
      <c r="A31" s="1">
        <v>29</v>
      </c>
      <c r="B31" s="1" t="s">
        <v>166</v>
      </c>
      <c r="C31" s="1" t="s">
        <v>99</v>
      </c>
      <c r="D31" s="1" t="s">
        <v>77</v>
      </c>
      <c r="E31" s="1" t="s">
        <v>167</v>
      </c>
      <c r="F31" s="36">
        <v>10</v>
      </c>
      <c r="G31" s="36"/>
      <c r="H31" s="36"/>
      <c r="I31" s="36"/>
      <c r="J31" s="36"/>
      <c r="K31" s="43">
        <v>30</v>
      </c>
      <c r="L31" s="44">
        <v>8</v>
      </c>
      <c r="M31" s="36"/>
      <c r="N31" s="36"/>
      <c r="O31" s="36"/>
      <c r="P31" s="36"/>
      <c r="Q31" s="39">
        <v>30</v>
      </c>
      <c r="R31" s="37">
        <v>13.5</v>
      </c>
      <c r="S31" s="36"/>
      <c r="T31" s="36"/>
      <c r="U31" s="36"/>
      <c r="V31" s="36"/>
      <c r="W31" s="33">
        <f t="shared" si="0"/>
        <v>38</v>
      </c>
      <c r="X31" s="33">
        <f t="shared" si="1"/>
        <v>43.5</v>
      </c>
      <c r="Y31" s="33">
        <f t="shared" si="2"/>
        <v>91.5</v>
      </c>
      <c r="Z31" s="33" t="str">
        <f t="shared" si="3"/>
        <v>A</v>
      </c>
      <c r="AC31" s="28"/>
      <c r="AD31" s="26"/>
      <c r="AE31" s="26"/>
    </row>
    <row r="32" spans="1:31" ht="15">
      <c r="A32" s="1">
        <v>30</v>
      </c>
      <c r="B32" s="1" t="s">
        <v>168</v>
      </c>
      <c r="C32" s="1" t="s">
        <v>99</v>
      </c>
      <c r="D32" s="1" t="s">
        <v>169</v>
      </c>
      <c r="E32" s="1" t="s">
        <v>170</v>
      </c>
      <c r="F32" s="36">
        <v>10</v>
      </c>
      <c r="G32" s="36"/>
      <c r="H32" s="36"/>
      <c r="I32" s="36"/>
      <c r="J32" s="36"/>
      <c r="K32" s="43">
        <v>30</v>
      </c>
      <c r="L32" s="44">
        <v>14</v>
      </c>
      <c r="M32" s="36"/>
      <c r="N32" s="36"/>
      <c r="O32" s="36"/>
      <c r="P32" s="36"/>
      <c r="Q32" s="39">
        <v>30</v>
      </c>
      <c r="R32" s="37">
        <v>13</v>
      </c>
      <c r="S32" s="36"/>
      <c r="T32" s="36"/>
      <c r="U32" s="36"/>
      <c r="V32" s="36"/>
      <c r="W32" s="33">
        <f t="shared" si="0"/>
        <v>44</v>
      </c>
      <c r="X32" s="33">
        <f t="shared" si="1"/>
        <v>43</v>
      </c>
      <c r="Y32" s="33">
        <f t="shared" si="2"/>
        <v>97</v>
      </c>
      <c r="Z32" s="33" t="str">
        <f t="shared" si="3"/>
        <v>A</v>
      </c>
      <c r="AC32" s="28"/>
      <c r="AD32" s="26"/>
      <c r="AE32" s="26"/>
    </row>
    <row r="33" spans="1:31" ht="15">
      <c r="A33" s="1">
        <v>31</v>
      </c>
      <c r="B33" s="1" t="s">
        <v>171</v>
      </c>
      <c r="C33" s="1" t="s">
        <v>99</v>
      </c>
      <c r="D33" s="1" t="s">
        <v>103</v>
      </c>
      <c r="E33" s="1" t="s">
        <v>150</v>
      </c>
      <c r="F33" s="36">
        <v>10</v>
      </c>
      <c r="G33" s="36"/>
      <c r="H33" s="36"/>
      <c r="I33" s="36"/>
      <c r="J33" s="36"/>
      <c r="K33" s="43">
        <v>30</v>
      </c>
      <c r="L33" s="44">
        <v>10</v>
      </c>
      <c r="M33" s="36"/>
      <c r="N33" s="36"/>
      <c r="O33" s="36"/>
      <c r="P33" s="36"/>
      <c r="Q33" s="39">
        <v>25</v>
      </c>
      <c r="R33" s="37">
        <v>0</v>
      </c>
      <c r="S33" s="36"/>
      <c r="T33" s="36"/>
      <c r="U33" s="36"/>
      <c r="V33" s="36"/>
      <c r="W33" s="33">
        <f t="shared" si="0"/>
        <v>40</v>
      </c>
      <c r="X33" s="33">
        <f t="shared" si="1"/>
        <v>25</v>
      </c>
      <c r="Y33" s="33">
        <f t="shared" si="2"/>
        <v>75</v>
      </c>
      <c r="Z33" s="33" t="str">
        <f t="shared" si="3"/>
        <v>C</v>
      </c>
      <c r="AC33" s="28"/>
      <c r="AD33" s="26"/>
      <c r="AE33" s="26"/>
    </row>
    <row r="34" spans="1:31" ht="15">
      <c r="A34" s="1">
        <v>32</v>
      </c>
      <c r="B34" s="1" t="s">
        <v>172</v>
      </c>
      <c r="C34" s="1" t="s">
        <v>99</v>
      </c>
      <c r="D34" s="1" t="s">
        <v>173</v>
      </c>
      <c r="E34" s="1" t="s">
        <v>78</v>
      </c>
      <c r="F34" s="36">
        <v>10</v>
      </c>
      <c r="G34" s="36"/>
      <c r="H34" s="36"/>
      <c r="I34" s="36"/>
      <c r="J34" s="36"/>
      <c r="K34" s="43">
        <v>15</v>
      </c>
      <c r="L34" s="44">
        <v>5</v>
      </c>
      <c r="M34" s="36"/>
      <c r="N34" s="36"/>
      <c r="O34" s="36"/>
      <c r="P34" s="36"/>
      <c r="Q34" s="39">
        <v>25</v>
      </c>
      <c r="R34" s="37">
        <v>15</v>
      </c>
      <c r="S34" s="36"/>
      <c r="T34" s="36"/>
      <c r="U34" s="36"/>
      <c r="V34" s="36"/>
      <c r="W34" s="33">
        <f t="shared" si="0"/>
        <v>20</v>
      </c>
      <c r="X34" s="33">
        <f t="shared" si="1"/>
        <v>40</v>
      </c>
      <c r="Y34" s="33">
        <f t="shared" si="2"/>
        <v>70</v>
      </c>
      <c r="Z34" s="33" t="str">
        <f t="shared" si="3"/>
        <v>C</v>
      </c>
      <c r="AC34" s="28"/>
      <c r="AD34" s="26"/>
      <c r="AE34" s="26"/>
    </row>
    <row r="35" spans="1:31" ht="15">
      <c r="A35" s="1">
        <v>33</v>
      </c>
      <c r="B35" s="1" t="s">
        <v>174</v>
      </c>
      <c r="C35" s="1" t="s">
        <v>99</v>
      </c>
      <c r="D35" s="1" t="s">
        <v>84</v>
      </c>
      <c r="E35" s="1" t="s">
        <v>175</v>
      </c>
      <c r="F35" s="36">
        <v>10</v>
      </c>
      <c r="G35" s="36"/>
      <c r="H35" s="36"/>
      <c r="I35" s="36"/>
      <c r="J35" s="36"/>
      <c r="K35" s="43"/>
      <c r="L35" s="44"/>
      <c r="M35" s="36">
        <v>17</v>
      </c>
      <c r="N35" s="36">
        <v>5</v>
      </c>
      <c r="O35" s="36"/>
      <c r="P35" s="36"/>
      <c r="Q35" s="39"/>
      <c r="R35" s="37"/>
      <c r="S35" s="36">
        <v>20</v>
      </c>
      <c r="T35" s="36">
        <v>8</v>
      </c>
      <c r="U35" s="36"/>
      <c r="V35" s="36"/>
      <c r="W35" s="33">
        <f t="shared" si="0"/>
        <v>22</v>
      </c>
      <c r="X35" s="33">
        <f t="shared" si="1"/>
        <v>28</v>
      </c>
      <c r="Y35" s="33">
        <f t="shared" si="2"/>
        <v>60</v>
      </c>
      <c r="Z35" s="33" t="str">
        <f t="shared" si="3"/>
        <v>D</v>
      </c>
      <c r="AC35" s="28"/>
      <c r="AD35" s="26"/>
      <c r="AE35" s="26"/>
    </row>
    <row r="36" spans="1:31" ht="15">
      <c r="A36" s="1">
        <v>34</v>
      </c>
      <c r="B36" s="1" t="s">
        <v>176</v>
      </c>
      <c r="C36" s="1" t="s">
        <v>75</v>
      </c>
      <c r="D36" s="1" t="s">
        <v>128</v>
      </c>
      <c r="E36" s="1" t="s">
        <v>177</v>
      </c>
      <c r="F36" s="36">
        <v>10</v>
      </c>
      <c r="G36" s="36"/>
      <c r="H36" s="36"/>
      <c r="I36" s="36"/>
      <c r="J36" s="36"/>
      <c r="K36" s="43">
        <v>30</v>
      </c>
      <c r="L36" s="44">
        <v>7.5</v>
      </c>
      <c r="M36" s="36"/>
      <c r="N36" s="36"/>
      <c r="O36" s="36"/>
      <c r="P36" s="36"/>
      <c r="Q36" s="39">
        <v>20</v>
      </c>
      <c r="R36" s="37">
        <v>0</v>
      </c>
      <c r="S36" s="36"/>
      <c r="T36" s="36"/>
      <c r="U36" s="36"/>
      <c r="V36" s="36"/>
      <c r="W36" s="33">
        <f t="shared" si="0"/>
        <v>37.5</v>
      </c>
      <c r="X36" s="33">
        <f t="shared" si="1"/>
        <v>20</v>
      </c>
      <c r="Y36" s="33">
        <f t="shared" si="2"/>
        <v>67.5</v>
      </c>
      <c r="Z36" s="33" t="str">
        <f t="shared" si="3"/>
        <v>D</v>
      </c>
      <c r="AC36" s="28"/>
      <c r="AD36" s="26"/>
      <c r="AE36" s="26"/>
    </row>
    <row r="37" spans="1:31" ht="15">
      <c r="A37" s="1">
        <v>35</v>
      </c>
      <c r="B37" s="1" t="s">
        <v>115</v>
      </c>
      <c r="C37" s="1" t="s">
        <v>75</v>
      </c>
      <c r="D37" s="1" t="s">
        <v>42</v>
      </c>
      <c r="E37" s="1" t="s">
        <v>178</v>
      </c>
      <c r="F37" s="36">
        <v>10</v>
      </c>
      <c r="G37" s="36"/>
      <c r="H37" s="36"/>
      <c r="I37" s="36"/>
      <c r="J37" s="36"/>
      <c r="K37" s="43">
        <v>15</v>
      </c>
      <c r="L37" s="44">
        <v>0</v>
      </c>
      <c r="M37" s="36"/>
      <c r="N37" s="36"/>
      <c r="O37" s="36"/>
      <c r="P37" s="36"/>
      <c r="Q37" s="39">
        <v>30</v>
      </c>
      <c r="R37" s="37">
        <v>0</v>
      </c>
      <c r="S37" s="36"/>
      <c r="T37" s="36"/>
      <c r="U37" s="36"/>
      <c r="V37" s="36"/>
      <c r="W37" s="33">
        <f t="shared" si="0"/>
        <v>15</v>
      </c>
      <c r="X37" s="33">
        <f t="shared" si="1"/>
        <v>30</v>
      </c>
      <c r="Y37" s="33">
        <f t="shared" si="2"/>
        <v>55</v>
      </c>
      <c r="Z37" s="33" t="str">
        <f t="shared" si="3"/>
        <v>E</v>
      </c>
      <c r="AC37" s="28"/>
      <c r="AD37" s="26"/>
      <c r="AE37" s="26"/>
    </row>
    <row r="38" spans="1:31" ht="15">
      <c r="A38" s="1">
        <v>36</v>
      </c>
      <c r="B38" s="1" t="s">
        <v>88</v>
      </c>
      <c r="C38" s="1" t="s">
        <v>75</v>
      </c>
      <c r="D38" s="1" t="s">
        <v>179</v>
      </c>
      <c r="E38" s="1" t="s">
        <v>180</v>
      </c>
      <c r="F38" s="36">
        <v>10</v>
      </c>
      <c r="G38" s="36"/>
      <c r="H38" s="36"/>
      <c r="I38" s="36"/>
      <c r="J38" s="36"/>
      <c r="K38" s="43">
        <v>20</v>
      </c>
      <c r="L38" s="44"/>
      <c r="M38" s="36"/>
      <c r="N38" s="36"/>
      <c r="O38" s="36"/>
      <c r="P38" s="36"/>
      <c r="Q38" s="39">
        <v>30</v>
      </c>
      <c r="R38" s="37">
        <v>2</v>
      </c>
      <c r="S38" s="36"/>
      <c r="T38" s="36"/>
      <c r="U38" s="36"/>
      <c r="V38" s="36"/>
      <c r="W38" s="33">
        <f t="shared" si="0"/>
        <v>20</v>
      </c>
      <c r="X38" s="33">
        <f t="shared" si="1"/>
        <v>32</v>
      </c>
      <c r="Y38" s="33">
        <f t="shared" si="2"/>
        <v>62</v>
      </c>
      <c r="Z38" s="33" t="str">
        <f t="shared" si="3"/>
        <v>D</v>
      </c>
      <c r="AC38" s="28"/>
      <c r="AD38" s="26"/>
      <c r="AE38" s="26"/>
    </row>
    <row r="39" spans="1:31" ht="15">
      <c r="A39" s="1">
        <v>37</v>
      </c>
      <c r="B39" s="1" t="s">
        <v>181</v>
      </c>
      <c r="C39" s="1" t="s">
        <v>75</v>
      </c>
      <c r="D39" s="1" t="s">
        <v>182</v>
      </c>
      <c r="E39" s="1" t="s">
        <v>183</v>
      </c>
      <c r="F39" s="36">
        <v>10</v>
      </c>
      <c r="G39" s="36"/>
      <c r="H39" s="36"/>
      <c r="I39" s="36"/>
      <c r="J39" s="36"/>
      <c r="K39" s="43">
        <v>25</v>
      </c>
      <c r="L39" s="44">
        <v>3</v>
      </c>
      <c r="M39" s="36"/>
      <c r="N39" s="36"/>
      <c r="O39" s="36"/>
      <c r="P39" s="36"/>
      <c r="Q39" s="39">
        <v>12</v>
      </c>
      <c r="R39" s="37">
        <v>0</v>
      </c>
      <c r="S39" s="36"/>
      <c r="T39" s="36"/>
      <c r="U39" s="36"/>
      <c r="V39" s="36"/>
      <c r="W39" s="33">
        <f t="shared" si="0"/>
        <v>28</v>
      </c>
      <c r="X39" s="33">
        <f t="shared" si="1"/>
        <v>12</v>
      </c>
      <c r="Y39" s="33">
        <f t="shared" si="2"/>
        <v>50</v>
      </c>
      <c r="Z39" s="33" t="str">
        <f t="shared" si="3"/>
        <v>E</v>
      </c>
      <c r="AC39" s="28"/>
      <c r="AD39" s="26"/>
      <c r="AE39" s="26"/>
    </row>
    <row r="40" spans="1:31" ht="15">
      <c r="A40" s="1">
        <v>38</v>
      </c>
      <c r="B40" s="1" t="s">
        <v>184</v>
      </c>
      <c r="C40" s="1" t="s">
        <v>75</v>
      </c>
      <c r="D40" s="1" t="s">
        <v>185</v>
      </c>
      <c r="E40" s="1" t="s">
        <v>186</v>
      </c>
      <c r="F40" s="36">
        <v>10</v>
      </c>
      <c r="G40" s="36"/>
      <c r="H40" s="36"/>
      <c r="I40" s="36"/>
      <c r="J40" s="36"/>
      <c r="K40" s="43"/>
      <c r="L40" s="44"/>
      <c r="M40" s="36">
        <v>30</v>
      </c>
      <c r="N40" s="36"/>
      <c r="O40" s="36"/>
      <c r="P40" s="36"/>
      <c r="Q40" s="39">
        <v>20</v>
      </c>
      <c r="R40" s="37">
        <v>0</v>
      </c>
      <c r="S40" s="36"/>
      <c r="T40" s="36"/>
      <c r="U40" s="36"/>
      <c r="V40" s="36"/>
      <c r="W40" s="33">
        <f t="shared" si="0"/>
        <v>30</v>
      </c>
      <c r="X40" s="33">
        <f t="shared" si="1"/>
        <v>20</v>
      </c>
      <c r="Y40" s="33">
        <f t="shared" si="2"/>
        <v>60</v>
      </c>
      <c r="Z40" s="33" t="str">
        <f t="shared" si="3"/>
        <v>D</v>
      </c>
      <c r="AC40" s="28"/>
      <c r="AD40" s="26"/>
      <c r="AE40" s="26"/>
    </row>
    <row r="41" spans="1:31" ht="15">
      <c r="A41" s="1">
        <v>39</v>
      </c>
      <c r="B41" s="1" t="s">
        <v>187</v>
      </c>
      <c r="C41" s="1" t="s">
        <v>75</v>
      </c>
      <c r="D41" s="1" t="s">
        <v>188</v>
      </c>
      <c r="E41" s="1" t="s">
        <v>189</v>
      </c>
      <c r="F41" s="36">
        <v>10</v>
      </c>
      <c r="G41" s="36"/>
      <c r="H41" s="36"/>
      <c r="I41" s="36"/>
      <c r="J41" s="36"/>
      <c r="K41" s="43">
        <v>30</v>
      </c>
      <c r="L41" s="44">
        <v>10</v>
      </c>
      <c r="M41" s="36"/>
      <c r="N41" s="36"/>
      <c r="O41" s="36"/>
      <c r="P41" s="36"/>
      <c r="Q41" s="39">
        <v>5</v>
      </c>
      <c r="R41" s="37">
        <v>0</v>
      </c>
      <c r="S41" s="36"/>
      <c r="T41" s="36"/>
      <c r="U41" s="36"/>
      <c r="V41" s="36"/>
      <c r="W41" s="33">
        <f t="shared" si="0"/>
        <v>40</v>
      </c>
      <c r="X41" s="33">
        <f t="shared" si="1"/>
        <v>5</v>
      </c>
      <c r="Y41" s="33">
        <f t="shared" si="2"/>
        <v>55</v>
      </c>
      <c r="Z41" s="33" t="str">
        <f t="shared" si="3"/>
        <v>E</v>
      </c>
      <c r="AC41" s="28"/>
      <c r="AD41" s="26"/>
      <c r="AE41" s="26"/>
    </row>
    <row r="42" spans="1:31" ht="15">
      <c r="A42" s="1">
        <v>40</v>
      </c>
      <c r="B42" s="1" t="s">
        <v>145</v>
      </c>
      <c r="C42" s="1" t="s">
        <v>75</v>
      </c>
      <c r="D42" s="1" t="s">
        <v>190</v>
      </c>
      <c r="E42" s="1" t="s">
        <v>191</v>
      </c>
      <c r="F42" s="36">
        <v>10</v>
      </c>
      <c r="G42" s="36"/>
      <c r="H42" s="36"/>
      <c r="I42" s="36"/>
      <c r="J42" s="36"/>
      <c r="K42" s="43">
        <v>15</v>
      </c>
      <c r="L42" s="44">
        <v>5</v>
      </c>
      <c r="M42" s="36"/>
      <c r="N42" s="36"/>
      <c r="O42" s="36"/>
      <c r="P42" s="36"/>
      <c r="Q42" s="39"/>
      <c r="R42" s="37"/>
      <c r="S42" s="36">
        <v>30</v>
      </c>
      <c r="T42" s="36"/>
      <c r="U42" s="36"/>
      <c r="V42" s="36"/>
      <c r="W42" s="33">
        <f t="shared" si="0"/>
        <v>20</v>
      </c>
      <c r="X42" s="33">
        <f t="shared" si="1"/>
        <v>30</v>
      </c>
      <c r="Y42" s="33">
        <f t="shared" si="2"/>
        <v>60</v>
      </c>
      <c r="Z42" s="33" t="str">
        <f t="shared" si="3"/>
        <v>D</v>
      </c>
      <c r="AC42" s="28"/>
      <c r="AD42" s="26"/>
      <c r="AE42" s="26"/>
    </row>
    <row r="43" spans="1:31" ht="15">
      <c r="A43" s="1">
        <v>41</v>
      </c>
      <c r="B43" s="1" t="s">
        <v>192</v>
      </c>
      <c r="C43" s="1" t="s">
        <v>75</v>
      </c>
      <c r="D43" s="1" t="s">
        <v>193</v>
      </c>
      <c r="E43" s="1" t="s">
        <v>194</v>
      </c>
      <c r="F43" s="36">
        <v>10</v>
      </c>
      <c r="G43" s="36"/>
      <c r="H43" s="36"/>
      <c r="I43" s="36"/>
      <c r="J43" s="36"/>
      <c r="K43" s="43">
        <v>30</v>
      </c>
      <c r="L43" s="44">
        <v>5</v>
      </c>
      <c r="M43" s="36"/>
      <c r="N43" s="36"/>
      <c r="O43" s="36"/>
      <c r="P43" s="36"/>
      <c r="Q43" s="39">
        <v>15</v>
      </c>
      <c r="R43" s="37">
        <v>2</v>
      </c>
      <c r="S43" s="36"/>
      <c r="T43" s="36"/>
      <c r="U43" s="36"/>
      <c r="V43" s="36"/>
      <c r="W43" s="33">
        <f t="shared" si="0"/>
        <v>35</v>
      </c>
      <c r="X43" s="33">
        <f t="shared" si="1"/>
        <v>17</v>
      </c>
      <c r="Y43" s="33">
        <f t="shared" si="2"/>
        <v>62</v>
      </c>
      <c r="Z43" s="33" t="str">
        <f t="shared" si="3"/>
        <v>D</v>
      </c>
      <c r="AC43" s="28"/>
      <c r="AD43" s="26"/>
      <c r="AE43" s="26"/>
    </row>
    <row r="44" spans="1:31" ht="15">
      <c r="A44" s="1">
        <v>42</v>
      </c>
      <c r="B44" s="1" t="s">
        <v>81</v>
      </c>
      <c r="C44" s="1" t="s">
        <v>75</v>
      </c>
      <c r="D44" s="1" t="s">
        <v>82</v>
      </c>
      <c r="E44" s="1" t="s">
        <v>83</v>
      </c>
      <c r="F44" s="36"/>
      <c r="G44" s="36"/>
      <c r="H44" s="36"/>
      <c r="I44" s="36"/>
      <c r="J44" s="36"/>
      <c r="K44" s="43"/>
      <c r="L44" s="44"/>
      <c r="M44" s="36"/>
      <c r="N44" s="36"/>
      <c r="O44" s="36"/>
      <c r="P44" s="36"/>
      <c r="Q44" s="39"/>
      <c r="R44" s="37"/>
      <c r="S44" s="36"/>
      <c r="T44" s="36"/>
      <c r="U44" s="36"/>
      <c r="V44" s="36"/>
      <c r="W44" s="33">
        <f t="shared" si="0"/>
        <v>0</v>
      </c>
      <c r="X44" s="33">
        <f t="shared" si="1"/>
        <v>0</v>
      </c>
      <c r="Y44" s="33">
        <f t="shared" si="2"/>
        <v>0</v>
      </c>
      <c r="Z44" s="33" t="str">
        <f t="shared" si="3"/>
        <v>F</v>
      </c>
      <c r="AC44" s="28"/>
      <c r="AD44" s="26"/>
      <c r="AE44" s="26"/>
    </row>
    <row r="45" spans="1:31" ht="15">
      <c r="A45" s="1">
        <v>43</v>
      </c>
      <c r="B45" s="1" t="s">
        <v>195</v>
      </c>
      <c r="C45" s="1" t="s">
        <v>75</v>
      </c>
      <c r="D45" s="1" t="s">
        <v>196</v>
      </c>
      <c r="E45" s="1" t="s">
        <v>197</v>
      </c>
      <c r="F45" s="36">
        <v>10</v>
      </c>
      <c r="G45" s="36"/>
      <c r="H45" s="36"/>
      <c r="I45" s="36"/>
      <c r="J45" s="36"/>
      <c r="K45" s="43">
        <v>30</v>
      </c>
      <c r="L45" s="44">
        <v>15</v>
      </c>
      <c r="M45" s="36"/>
      <c r="N45" s="36"/>
      <c r="O45" s="36"/>
      <c r="P45" s="36"/>
      <c r="Q45" s="39">
        <v>17</v>
      </c>
      <c r="R45" s="37">
        <v>9.5</v>
      </c>
      <c r="S45" s="36"/>
      <c r="T45" s="36"/>
      <c r="U45" s="36"/>
      <c r="V45" s="36"/>
      <c r="W45" s="33">
        <f t="shared" si="0"/>
        <v>45</v>
      </c>
      <c r="X45" s="33">
        <f t="shared" si="1"/>
        <v>26.5</v>
      </c>
      <c r="Y45" s="33">
        <f t="shared" si="2"/>
        <v>81.5</v>
      </c>
      <c r="Z45" s="33" t="str">
        <f t="shared" si="3"/>
        <v>B</v>
      </c>
      <c r="AC45" s="28"/>
      <c r="AD45" s="26"/>
      <c r="AE45" s="26"/>
    </row>
    <row r="46" spans="1:31" ht="15">
      <c r="A46" s="1">
        <v>44</v>
      </c>
      <c r="B46" s="1" t="s">
        <v>198</v>
      </c>
      <c r="C46" s="1" t="s">
        <v>75</v>
      </c>
      <c r="D46" s="1" t="s">
        <v>169</v>
      </c>
      <c r="E46" s="1" t="s">
        <v>110</v>
      </c>
      <c r="F46" s="36">
        <v>10</v>
      </c>
      <c r="G46" s="36"/>
      <c r="H46" s="36"/>
      <c r="I46" s="36"/>
      <c r="J46" s="36"/>
      <c r="K46" s="43"/>
      <c r="L46" s="44"/>
      <c r="M46" s="36">
        <v>30</v>
      </c>
      <c r="N46" s="36">
        <v>6</v>
      </c>
      <c r="O46" s="36"/>
      <c r="P46" s="36"/>
      <c r="Q46" s="39">
        <v>30</v>
      </c>
      <c r="R46" s="37">
        <v>0</v>
      </c>
      <c r="S46" s="36"/>
      <c r="T46" s="36"/>
      <c r="U46" s="36"/>
      <c r="V46" s="36"/>
      <c r="W46" s="33">
        <f t="shared" si="0"/>
        <v>36</v>
      </c>
      <c r="X46" s="33">
        <f t="shared" si="1"/>
        <v>30</v>
      </c>
      <c r="Y46" s="33">
        <f t="shared" si="2"/>
        <v>76</v>
      </c>
      <c r="Z46" s="33" t="str">
        <f t="shared" si="3"/>
        <v>C</v>
      </c>
      <c r="AC46" s="28"/>
      <c r="AD46" s="26"/>
      <c r="AE46" s="26"/>
    </row>
    <row r="47" spans="1:31" ht="15">
      <c r="A47" s="1">
        <v>45</v>
      </c>
      <c r="B47" s="1" t="s">
        <v>199</v>
      </c>
      <c r="C47" s="1" t="s">
        <v>75</v>
      </c>
      <c r="D47" s="1" t="s">
        <v>200</v>
      </c>
      <c r="E47" s="1" t="s">
        <v>201</v>
      </c>
      <c r="F47" s="36">
        <v>10</v>
      </c>
      <c r="G47" s="36"/>
      <c r="H47" s="36"/>
      <c r="I47" s="36"/>
      <c r="J47" s="36"/>
      <c r="K47" s="43">
        <v>15</v>
      </c>
      <c r="L47" s="44">
        <v>12.5</v>
      </c>
      <c r="M47" s="36"/>
      <c r="N47" s="36"/>
      <c r="O47" s="36"/>
      <c r="P47" s="36"/>
      <c r="Q47" s="39">
        <v>30</v>
      </c>
      <c r="R47" s="37">
        <v>0</v>
      </c>
      <c r="S47" s="36"/>
      <c r="T47" s="36"/>
      <c r="U47" s="36"/>
      <c r="V47" s="36"/>
      <c r="W47" s="33">
        <f t="shared" si="0"/>
        <v>27.5</v>
      </c>
      <c r="X47" s="33">
        <f t="shared" si="1"/>
        <v>30</v>
      </c>
      <c r="Y47" s="33">
        <f t="shared" si="2"/>
        <v>67.5</v>
      </c>
      <c r="Z47" s="33" t="str">
        <f t="shared" si="3"/>
        <v>D</v>
      </c>
      <c r="AC47" s="28"/>
      <c r="AD47" s="26"/>
      <c r="AE47" s="26"/>
    </row>
    <row r="48" spans="1:31" ht="15">
      <c r="A48" s="1">
        <v>46</v>
      </c>
      <c r="B48" s="1" t="s">
        <v>202</v>
      </c>
      <c r="C48" s="1" t="s">
        <v>85</v>
      </c>
      <c r="D48" s="1" t="s">
        <v>203</v>
      </c>
      <c r="E48" s="1" t="s">
        <v>204</v>
      </c>
      <c r="F48" s="36">
        <v>10</v>
      </c>
      <c r="G48" s="36"/>
      <c r="H48" s="36"/>
      <c r="I48" s="36"/>
      <c r="J48" s="36"/>
      <c r="K48" s="43">
        <v>30</v>
      </c>
      <c r="L48" s="44">
        <v>1</v>
      </c>
      <c r="M48" s="36"/>
      <c r="N48" s="36"/>
      <c r="O48" s="36"/>
      <c r="P48" s="36"/>
      <c r="Q48" s="39">
        <v>15</v>
      </c>
      <c r="R48" s="37">
        <v>0</v>
      </c>
      <c r="S48" s="36"/>
      <c r="T48" s="36"/>
      <c r="U48" s="36"/>
      <c r="V48" s="36"/>
      <c r="W48" s="33">
        <f t="shared" si="0"/>
        <v>31</v>
      </c>
      <c r="X48" s="33">
        <f t="shared" si="1"/>
        <v>15</v>
      </c>
      <c r="Y48" s="33">
        <f t="shared" si="2"/>
        <v>56</v>
      </c>
      <c r="Z48" s="33" t="str">
        <f t="shared" si="3"/>
        <v>E</v>
      </c>
      <c r="AC48" s="28"/>
      <c r="AD48" s="26"/>
      <c r="AE48" s="26"/>
    </row>
    <row r="49" spans="1:31" ht="15">
      <c r="A49" s="1">
        <v>47</v>
      </c>
      <c r="B49" s="1" t="s">
        <v>64</v>
      </c>
      <c r="C49" s="1" t="s">
        <v>85</v>
      </c>
      <c r="D49" s="1" t="s">
        <v>62</v>
      </c>
      <c r="E49" s="1" t="s">
        <v>86</v>
      </c>
      <c r="F49" s="36">
        <v>10</v>
      </c>
      <c r="G49" s="36"/>
      <c r="H49" s="36"/>
      <c r="I49" s="36"/>
      <c r="J49" s="36"/>
      <c r="K49" s="43"/>
      <c r="L49" s="44"/>
      <c r="M49" s="36">
        <v>30</v>
      </c>
      <c r="N49" s="36"/>
      <c r="O49" s="36"/>
      <c r="P49" s="36"/>
      <c r="Q49" s="39">
        <v>30</v>
      </c>
      <c r="R49" s="37">
        <v>0</v>
      </c>
      <c r="S49" s="36"/>
      <c r="T49" s="36"/>
      <c r="U49" s="36"/>
      <c r="V49" s="36"/>
      <c r="W49" s="33">
        <f t="shared" si="0"/>
        <v>30</v>
      </c>
      <c r="X49" s="33">
        <f t="shared" si="1"/>
        <v>30</v>
      </c>
      <c r="Y49" s="33">
        <f t="shared" si="2"/>
        <v>70</v>
      </c>
      <c r="Z49" s="33" t="str">
        <f t="shared" si="3"/>
        <v>C</v>
      </c>
      <c r="AC49" s="28"/>
      <c r="AD49" s="26"/>
      <c r="AE49" s="26"/>
    </row>
    <row r="50" spans="1:31" ht="15">
      <c r="A50" s="1">
        <v>48</v>
      </c>
      <c r="B50" s="1" t="s">
        <v>205</v>
      </c>
      <c r="C50" s="1" t="s">
        <v>85</v>
      </c>
      <c r="D50" s="1" t="s">
        <v>206</v>
      </c>
      <c r="E50" s="1" t="s">
        <v>207</v>
      </c>
      <c r="F50" s="36">
        <v>10</v>
      </c>
      <c r="G50" s="36"/>
      <c r="H50" s="36"/>
      <c r="I50" s="36"/>
      <c r="J50" s="36"/>
      <c r="K50" s="43">
        <v>30</v>
      </c>
      <c r="L50" s="44">
        <v>8</v>
      </c>
      <c r="M50" s="36"/>
      <c r="N50" s="36"/>
      <c r="O50" s="36"/>
      <c r="P50" s="36"/>
      <c r="Q50" s="39">
        <v>5</v>
      </c>
      <c r="R50" s="37">
        <v>0</v>
      </c>
      <c r="S50" s="36"/>
      <c r="T50" s="36"/>
      <c r="U50" s="36"/>
      <c r="V50" s="36"/>
      <c r="W50" s="33">
        <f t="shared" si="0"/>
        <v>38</v>
      </c>
      <c r="X50" s="33">
        <f t="shared" si="1"/>
        <v>5</v>
      </c>
      <c r="Y50" s="33">
        <f t="shared" si="2"/>
        <v>53</v>
      </c>
      <c r="Z50" s="33" t="str">
        <f t="shared" si="3"/>
        <v>E</v>
      </c>
      <c r="AC50" s="28"/>
      <c r="AD50" s="26"/>
      <c r="AE50" s="26"/>
    </row>
    <row r="51" spans="1:31" ht="15">
      <c r="A51" s="1">
        <v>49</v>
      </c>
      <c r="B51" s="1" t="s">
        <v>208</v>
      </c>
      <c r="C51" s="1" t="s">
        <v>89</v>
      </c>
      <c r="D51" s="1" t="s">
        <v>42</v>
      </c>
      <c r="E51" s="1" t="s">
        <v>209</v>
      </c>
      <c r="F51" s="36"/>
      <c r="G51" s="36"/>
      <c r="H51" s="36"/>
      <c r="I51" s="36"/>
      <c r="J51" s="36"/>
      <c r="K51" s="43"/>
      <c r="L51" s="44"/>
      <c r="M51" s="36"/>
      <c r="N51" s="36"/>
      <c r="O51" s="36"/>
      <c r="P51" s="36"/>
      <c r="Q51" s="39"/>
      <c r="R51" s="37"/>
      <c r="S51" s="36"/>
      <c r="T51" s="36"/>
      <c r="U51" s="36"/>
      <c r="V51" s="36"/>
      <c r="W51" s="33">
        <f t="shared" si="0"/>
        <v>0</v>
      </c>
      <c r="X51" s="33">
        <f t="shared" si="1"/>
        <v>0</v>
      </c>
      <c r="Y51" s="33">
        <f t="shared" si="2"/>
        <v>0</v>
      </c>
      <c r="Z51" s="33" t="str">
        <f t="shared" si="3"/>
        <v>F</v>
      </c>
      <c r="AC51" s="28"/>
      <c r="AD51" s="26"/>
      <c r="AE51" s="26"/>
    </row>
    <row r="52" spans="1:26" ht="15">
      <c r="A52" s="1">
        <v>50</v>
      </c>
      <c r="B52" s="1" t="s">
        <v>172</v>
      </c>
      <c r="C52" s="1" t="s">
        <v>89</v>
      </c>
      <c r="D52" s="1" t="s">
        <v>128</v>
      </c>
      <c r="E52" s="1" t="s">
        <v>210</v>
      </c>
      <c r="F52" s="36">
        <v>10</v>
      </c>
      <c r="G52" s="36"/>
      <c r="H52" s="36"/>
      <c r="I52" s="36"/>
      <c r="J52" s="36"/>
      <c r="K52" s="43">
        <v>10</v>
      </c>
      <c r="L52" s="44">
        <v>1</v>
      </c>
      <c r="M52" s="36"/>
      <c r="N52" s="36"/>
      <c r="O52" s="36"/>
      <c r="P52" s="36"/>
      <c r="Q52" s="39"/>
      <c r="R52" s="37"/>
      <c r="S52" s="36">
        <v>30</v>
      </c>
      <c r="T52" s="36"/>
      <c r="U52" s="36"/>
      <c r="V52" s="36"/>
      <c r="W52" s="33">
        <f t="shared" si="0"/>
        <v>11</v>
      </c>
      <c r="X52" s="33">
        <f t="shared" si="1"/>
        <v>30</v>
      </c>
      <c r="Y52" s="33">
        <f t="shared" si="2"/>
        <v>51</v>
      </c>
      <c r="Z52" s="33" t="str">
        <f t="shared" si="3"/>
        <v>E</v>
      </c>
    </row>
    <row r="53" spans="1:26" ht="15">
      <c r="A53" s="1">
        <v>51</v>
      </c>
      <c r="B53" s="1" t="s">
        <v>174</v>
      </c>
      <c r="C53" s="1" t="s">
        <v>89</v>
      </c>
      <c r="D53" s="1" t="s">
        <v>45</v>
      </c>
      <c r="E53" s="1" t="s">
        <v>152</v>
      </c>
      <c r="F53" s="36">
        <v>10</v>
      </c>
      <c r="G53" s="36"/>
      <c r="H53" s="36"/>
      <c r="I53" s="36"/>
      <c r="J53" s="36"/>
      <c r="K53" s="43">
        <v>15</v>
      </c>
      <c r="L53" s="44">
        <v>6</v>
      </c>
      <c r="M53" s="36"/>
      <c r="N53" s="36"/>
      <c r="O53" s="36"/>
      <c r="P53" s="36"/>
      <c r="Q53" s="39">
        <v>30</v>
      </c>
      <c r="R53" s="37">
        <v>5</v>
      </c>
      <c r="S53" s="36"/>
      <c r="T53" s="36"/>
      <c r="U53" s="36"/>
      <c r="V53" s="36"/>
      <c r="W53" s="33">
        <f t="shared" si="0"/>
        <v>21</v>
      </c>
      <c r="X53" s="33">
        <f t="shared" si="1"/>
        <v>35</v>
      </c>
      <c r="Y53" s="33">
        <f t="shared" si="2"/>
        <v>66</v>
      </c>
      <c r="Z53" s="33" t="str">
        <f t="shared" si="3"/>
        <v>D</v>
      </c>
    </row>
    <row r="54" spans="1:26" ht="15">
      <c r="A54" s="1">
        <v>52</v>
      </c>
      <c r="B54" s="1" t="s">
        <v>211</v>
      </c>
      <c r="C54" s="1" t="s">
        <v>212</v>
      </c>
      <c r="D54" s="1" t="s">
        <v>213</v>
      </c>
      <c r="E54" s="1" t="s">
        <v>214</v>
      </c>
      <c r="F54" s="36"/>
      <c r="G54" s="36"/>
      <c r="H54" s="36"/>
      <c r="I54" s="36"/>
      <c r="J54" s="36"/>
      <c r="K54" s="43"/>
      <c r="L54" s="44"/>
      <c r="M54" s="36"/>
      <c r="N54" s="36"/>
      <c r="O54" s="36"/>
      <c r="P54" s="36"/>
      <c r="Q54" s="39"/>
      <c r="R54" s="37"/>
      <c r="S54" s="36"/>
      <c r="T54" s="36"/>
      <c r="U54" s="36"/>
      <c r="V54" s="36"/>
      <c r="W54" s="33">
        <f t="shared" si="0"/>
        <v>0</v>
      </c>
      <c r="X54" s="33">
        <f t="shared" si="1"/>
        <v>0</v>
      </c>
      <c r="Y54" s="33">
        <f t="shared" si="2"/>
        <v>0</v>
      </c>
      <c r="Z54" s="33" t="str">
        <f t="shared" si="3"/>
        <v>F</v>
      </c>
    </row>
    <row r="55" spans="1:26" ht="15">
      <c r="A55" s="1">
        <v>53</v>
      </c>
      <c r="B55" s="1" t="s">
        <v>56</v>
      </c>
      <c r="C55" s="1" t="s">
        <v>215</v>
      </c>
      <c r="D55" s="1" t="s">
        <v>216</v>
      </c>
      <c r="E55" s="1" t="s">
        <v>217</v>
      </c>
      <c r="F55" s="36"/>
      <c r="G55" s="36"/>
      <c r="H55" s="36"/>
      <c r="I55" s="36"/>
      <c r="J55" s="36"/>
      <c r="K55" s="43"/>
      <c r="L55" s="44"/>
      <c r="M55" s="36"/>
      <c r="N55" s="36"/>
      <c r="O55" s="36"/>
      <c r="P55" s="36"/>
      <c r="Q55" s="39"/>
      <c r="R55" s="37"/>
      <c r="S55" s="36"/>
      <c r="T55" s="36"/>
      <c r="U55" s="36"/>
      <c r="V55" s="36"/>
      <c r="W55" s="33">
        <f t="shared" si="0"/>
        <v>0</v>
      </c>
      <c r="X55" s="33">
        <f t="shared" si="1"/>
        <v>0</v>
      </c>
      <c r="Y55" s="33">
        <f t="shared" si="2"/>
        <v>0</v>
      </c>
      <c r="Z55" s="33" t="str">
        <f t="shared" si="3"/>
        <v>F</v>
      </c>
    </row>
    <row r="56" spans="1:26" ht="15">
      <c r="A56" s="45"/>
      <c r="B56" s="45"/>
      <c r="C56" s="45"/>
      <c r="D56" s="45"/>
      <c r="E56" s="45"/>
      <c r="F56" s="46"/>
      <c r="G56" s="46"/>
      <c r="H56" s="46"/>
      <c r="I56" s="46"/>
      <c r="J56" s="46"/>
      <c r="K56" s="47"/>
      <c r="L56" s="47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2:26" ht="15">
      <c r="B57"/>
      <c r="K57"/>
      <c r="L57"/>
      <c r="N57"/>
      <c r="P57"/>
      <c r="T57"/>
      <c r="W57"/>
      <c r="X57"/>
      <c r="Y57"/>
      <c r="Z57"/>
    </row>
    <row r="58" spans="2:26" ht="15">
      <c r="B58"/>
      <c r="K58"/>
      <c r="L58"/>
      <c r="N58"/>
      <c r="P58"/>
      <c r="T58"/>
      <c r="W58"/>
      <c r="X58"/>
      <c r="Y58"/>
      <c r="Z58"/>
    </row>
    <row r="59" spans="2:26" ht="15">
      <c r="B59"/>
      <c r="K59"/>
      <c r="L59"/>
      <c r="N59"/>
      <c r="P59"/>
      <c r="T59"/>
      <c r="W59"/>
      <c r="X59"/>
      <c r="Y59"/>
      <c r="Z59"/>
    </row>
    <row r="60" spans="2:26" ht="15">
      <c r="B60"/>
      <c r="K60"/>
      <c r="L60"/>
      <c r="N60"/>
      <c r="P60"/>
      <c r="T60"/>
      <c r="W60"/>
      <c r="X60"/>
      <c r="Y60"/>
      <c r="Z60"/>
    </row>
    <row r="61" spans="2:26" ht="15">
      <c r="B61"/>
      <c r="K61"/>
      <c r="L61"/>
      <c r="N61"/>
      <c r="P61"/>
      <c r="T61"/>
      <c r="W61"/>
      <c r="X61"/>
      <c r="Y61"/>
      <c r="Z61"/>
    </row>
    <row r="62" spans="2:26" ht="15">
      <c r="B62"/>
      <c r="K62"/>
      <c r="L62"/>
      <c r="N62"/>
      <c r="P62"/>
      <c r="T62"/>
      <c r="W62"/>
      <c r="X62"/>
      <c r="Y62"/>
      <c r="Z62"/>
    </row>
    <row r="63" spans="2:26" ht="15">
      <c r="B63"/>
      <c r="K63"/>
      <c r="L63"/>
      <c r="N63"/>
      <c r="P63"/>
      <c r="T63"/>
      <c r="W63"/>
      <c r="X63"/>
      <c r="Y63"/>
      <c r="Z63"/>
    </row>
    <row r="64" spans="2:26" ht="15">
      <c r="B64"/>
      <c r="K64"/>
      <c r="L64"/>
      <c r="N64"/>
      <c r="P64"/>
      <c r="T64"/>
      <c r="W64"/>
      <c r="X64"/>
      <c r="Y64"/>
      <c r="Z64"/>
    </row>
    <row r="65" spans="2:26" ht="15">
      <c r="B65"/>
      <c r="K65"/>
      <c r="L65"/>
      <c r="N65"/>
      <c r="P65"/>
      <c r="T65"/>
      <c r="W65"/>
      <c r="X65"/>
      <c r="Y65"/>
      <c r="Z65"/>
    </row>
    <row r="66" spans="2:26" ht="15">
      <c r="B66"/>
      <c r="K66"/>
      <c r="L66"/>
      <c r="N66"/>
      <c r="P66"/>
      <c r="T66"/>
      <c r="W66"/>
      <c r="X66"/>
      <c r="Y66"/>
      <c r="Z66"/>
    </row>
    <row r="67" spans="2:26" ht="15">
      <c r="B67"/>
      <c r="K67"/>
      <c r="L67"/>
      <c r="N67"/>
      <c r="P67"/>
      <c r="T67"/>
      <c r="W67"/>
      <c r="X67"/>
      <c r="Y67"/>
      <c r="Z67"/>
    </row>
    <row r="68" spans="2:26" ht="15">
      <c r="B68"/>
      <c r="K68"/>
      <c r="L68"/>
      <c r="N68"/>
      <c r="P68"/>
      <c r="T68"/>
      <c r="W68"/>
      <c r="X68"/>
      <c r="Y68"/>
      <c r="Z68"/>
    </row>
    <row r="69" spans="2:26" ht="15">
      <c r="B69"/>
      <c r="K69"/>
      <c r="L69"/>
      <c r="N69"/>
      <c r="P69"/>
      <c r="T69"/>
      <c r="W69"/>
      <c r="X69"/>
      <c r="Y69"/>
      <c r="Z69"/>
    </row>
    <row r="70" spans="2:26" ht="15">
      <c r="B70"/>
      <c r="K70"/>
      <c r="L70"/>
      <c r="N70"/>
      <c r="P70"/>
      <c r="T70"/>
      <c r="W70"/>
      <c r="X70"/>
      <c r="Y70"/>
      <c r="Z70"/>
    </row>
    <row r="71" spans="2:26" ht="15">
      <c r="B71"/>
      <c r="K71"/>
      <c r="L71"/>
      <c r="N71"/>
      <c r="P71"/>
      <c r="T71"/>
      <c r="W71"/>
      <c r="X71"/>
      <c r="Y71"/>
      <c r="Z71"/>
    </row>
    <row r="72" spans="2:26" ht="15">
      <c r="B72"/>
      <c r="K72"/>
      <c r="L72"/>
      <c r="N72"/>
      <c r="P72"/>
      <c r="T72"/>
      <c r="W72"/>
      <c r="X72"/>
      <c r="Y72"/>
      <c r="Z72"/>
    </row>
    <row r="73" spans="2:26" ht="15">
      <c r="B73"/>
      <c r="K73"/>
      <c r="L73"/>
      <c r="N73"/>
      <c r="P73"/>
      <c r="T73"/>
      <c r="W73"/>
      <c r="X73"/>
      <c r="Y73"/>
      <c r="Z73"/>
    </row>
    <row r="74" spans="2:26" ht="15">
      <c r="B74"/>
      <c r="K74"/>
      <c r="L74"/>
      <c r="N74"/>
      <c r="P74"/>
      <c r="T74"/>
      <c r="W74"/>
      <c r="X74"/>
      <c r="Y74"/>
      <c r="Z74"/>
    </row>
    <row r="75" spans="2:26" ht="15">
      <c r="B75"/>
      <c r="K75"/>
      <c r="L75"/>
      <c r="N75"/>
      <c r="P75"/>
      <c r="T75"/>
      <c r="W75"/>
      <c r="X75"/>
      <c r="Y75"/>
      <c r="Z75"/>
    </row>
    <row r="76" spans="2:26" ht="15">
      <c r="B76"/>
      <c r="K76"/>
      <c r="L76"/>
      <c r="N76"/>
      <c r="P76"/>
      <c r="T76"/>
      <c r="W76"/>
      <c r="X76"/>
      <c r="Y76"/>
      <c r="Z76"/>
    </row>
    <row r="77" spans="2:26" ht="15">
      <c r="B77"/>
      <c r="K77"/>
      <c r="L77"/>
      <c r="N77"/>
      <c r="P77"/>
      <c r="T77"/>
      <c r="W77"/>
      <c r="X77"/>
      <c r="Y77"/>
      <c r="Z77"/>
    </row>
    <row r="78" spans="2:26" ht="15">
      <c r="B78"/>
      <c r="K78"/>
      <c r="L78"/>
      <c r="N78"/>
      <c r="P78"/>
      <c r="T78"/>
      <c r="W78"/>
      <c r="X78"/>
      <c r="Y78"/>
      <c r="Z78"/>
    </row>
    <row r="79" spans="2:26" ht="15">
      <c r="B79"/>
      <c r="K79"/>
      <c r="L79"/>
      <c r="N79"/>
      <c r="P79"/>
      <c r="T79"/>
      <c r="W79"/>
      <c r="X79"/>
      <c r="Y79"/>
      <c r="Z79"/>
    </row>
    <row r="80" spans="2:26" ht="15">
      <c r="B80"/>
      <c r="K80"/>
      <c r="L80"/>
      <c r="N80"/>
      <c r="P80"/>
      <c r="T80"/>
      <c r="W80"/>
      <c r="X80"/>
      <c r="Y80"/>
      <c r="Z80"/>
    </row>
    <row r="81" spans="2:26" ht="15">
      <c r="B81"/>
      <c r="K81"/>
      <c r="L81"/>
      <c r="N81"/>
      <c r="P81"/>
      <c r="T81"/>
      <c r="W81"/>
      <c r="X81"/>
      <c r="Y81"/>
      <c r="Z81"/>
    </row>
    <row r="82" spans="2:26" ht="15">
      <c r="B82"/>
      <c r="K82"/>
      <c r="L82"/>
      <c r="N82"/>
      <c r="P82"/>
      <c r="T82"/>
      <c r="W82"/>
      <c r="X82"/>
      <c r="Y82"/>
      <c r="Z82"/>
    </row>
    <row r="83" spans="2:26" ht="15">
      <c r="B83"/>
      <c r="K83"/>
      <c r="L83"/>
      <c r="N83"/>
      <c r="P83"/>
      <c r="T83"/>
      <c r="W83"/>
      <c r="X83"/>
      <c r="Y83"/>
      <c r="Z83"/>
    </row>
    <row r="84" spans="2:26" ht="15">
      <c r="B84"/>
      <c r="K84"/>
      <c r="L84"/>
      <c r="N84"/>
      <c r="P84"/>
      <c r="T84"/>
      <c r="W84"/>
      <c r="X84"/>
      <c r="Y84"/>
      <c r="Z84"/>
    </row>
    <row r="85" spans="2:26" ht="15">
      <c r="B85"/>
      <c r="K85"/>
      <c r="L85"/>
      <c r="N85"/>
      <c r="P85"/>
      <c r="T85"/>
      <c r="W85"/>
      <c r="X85"/>
      <c r="Y85"/>
      <c r="Z85"/>
    </row>
    <row r="86" spans="2:26" ht="15">
      <c r="B86"/>
      <c r="K86"/>
      <c r="L86"/>
      <c r="N86"/>
      <c r="P86"/>
      <c r="T86"/>
      <c r="W86"/>
      <c r="X86"/>
      <c r="Y86"/>
      <c r="Z86"/>
    </row>
    <row r="87" spans="2:26" ht="15">
      <c r="B87"/>
      <c r="K87"/>
      <c r="L87"/>
      <c r="N87"/>
      <c r="P87"/>
      <c r="T87"/>
      <c r="W87"/>
      <c r="X87"/>
      <c r="Y87"/>
      <c r="Z87"/>
    </row>
    <row r="88" spans="2:26" ht="15">
      <c r="B88"/>
      <c r="K88"/>
      <c r="L88"/>
      <c r="N88"/>
      <c r="P88"/>
      <c r="T88"/>
      <c r="W88"/>
      <c r="X88"/>
      <c r="Y88"/>
      <c r="Z88"/>
    </row>
    <row r="89" spans="2:26" ht="15">
      <c r="B89"/>
      <c r="K89"/>
      <c r="L89"/>
      <c r="N89"/>
      <c r="P89"/>
      <c r="T89"/>
      <c r="W89"/>
      <c r="X89"/>
      <c r="Y89"/>
      <c r="Z89"/>
    </row>
    <row r="90" spans="2:26" ht="15">
      <c r="B90"/>
      <c r="K90"/>
      <c r="L90"/>
      <c r="N90"/>
      <c r="P90"/>
      <c r="T90"/>
      <c r="W90"/>
      <c r="X90"/>
      <c r="Y90"/>
      <c r="Z90"/>
    </row>
    <row r="91" spans="2:26" ht="15">
      <c r="B91"/>
      <c r="K91"/>
      <c r="L91"/>
      <c r="N91"/>
      <c r="P91"/>
      <c r="T91"/>
      <c r="W91"/>
      <c r="X91"/>
      <c r="Y91"/>
      <c r="Z91"/>
    </row>
    <row r="92" spans="2:26" ht="15">
      <c r="B92"/>
      <c r="K92"/>
      <c r="L92"/>
      <c r="N92"/>
      <c r="P92"/>
      <c r="T92"/>
      <c r="W92"/>
      <c r="X92"/>
      <c r="Y92"/>
      <c r="Z92"/>
    </row>
    <row r="93" spans="2:26" ht="15">
      <c r="B93"/>
      <c r="K93"/>
      <c r="L93"/>
      <c r="N93"/>
      <c r="P93"/>
      <c r="T93"/>
      <c r="W93"/>
      <c r="X93"/>
      <c r="Y93"/>
      <c r="Z93"/>
    </row>
    <row r="94" spans="2:26" ht="15">
      <c r="B94"/>
      <c r="K94"/>
      <c r="L94"/>
      <c r="N94"/>
      <c r="P94"/>
      <c r="T94"/>
      <c r="W94"/>
      <c r="X94"/>
      <c r="Y94"/>
      <c r="Z94"/>
    </row>
    <row r="95" spans="2:26" ht="15">
      <c r="B95"/>
      <c r="K95"/>
      <c r="L95"/>
      <c r="N95"/>
      <c r="P95"/>
      <c r="T95"/>
      <c r="W95"/>
      <c r="X95"/>
      <c r="Y95"/>
      <c r="Z95"/>
    </row>
    <row r="96" spans="2:26" ht="15">
      <c r="B96"/>
      <c r="K96"/>
      <c r="L96"/>
      <c r="N96"/>
      <c r="P96"/>
      <c r="T96"/>
      <c r="W96"/>
      <c r="X96"/>
      <c r="Y96"/>
      <c r="Z96"/>
    </row>
    <row r="97" spans="2:26" ht="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5">
      <c r="B98"/>
      <c r="K98"/>
      <c r="L98"/>
      <c r="N98"/>
      <c r="P98"/>
      <c r="T98"/>
      <c r="W98"/>
      <c r="X98"/>
      <c r="Y98"/>
      <c r="Z98"/>
    </row>
    <row r="99" spans="2:26" ht="15">
      <c r="B99"/>
      <c r="K99"/>
      <c r="L99"/>
      <c r="N99"/>
      <c r="P99"/>
      <c r="T99"/>
      <c r="W99"/>
      <c r="X99"/>
      <c r="Y99"/>
      <c r="Z99"/>
    </row>
    <row r="100" spans="2:26" ht="15">
      <c r="B100"/>
      <c r="K100"/>
      <c r="L100"/>
      <c r="N100"/>
      <c r="P100"/>
      <c r="T100"/>
      <c r="W100"/>
      <c r="X100"/>
      <c r="Y100"/>
      <c r="Z100"/>
    </row>
    <row r="101" spans="2:26" ht="15">
      <c r="B101"/>
      <c r="K101"/>
      <c r="L101"/>
      <c r="N101"/>
      <c r="P101"/>
      <c r="T101"/>
      <c r="W101"/>
      <c r="X101"/>
      <c r="Y101"/>
      <c r="Z101"/>
    </row>
    <row r="102" spans="2:26" ht="15">
      <c r="B102"/>
      <c r="K102"/>
      <c r="L102"/>
      <c r="N102"/>
      <c r="P102"/>
      <c r="T102"/>
      <c r="W102"/>
      <c r="X102"/>
      <c r="Y102"/>
      <c r="Z102"/>
    </row>
    <row r="103" spans="2:26" ht="15">
      <c r="B103"/>
      <c r="K103"/>
      <c r="L103"/>
      <c r="N103"/>
      <c r="P103"/>
      <c r="T103"/>
      <c r="W103"/>
      <c r="X103"/>
      <c r="Y103"/>
      <c r="Z103"/>
    </row>
    <row r="104" spans="2:26" ht="15">
      <c r="B104"/>
      <c r="K104"/>
      <c r="L104"/>
      <c r="N104"/>
      <c r="P104"/>
      <c r="T104"/>
      <c r="W104"/>
      <c r="X104"/>
      <c r="Y104"/>
      <c r="Z104"/>
    </row>
    <row r="105" spans="2:26" ht="15">
      <c r="B105"/>
      <c r="K105"/>
      <c r="L105"/>
      <c r="N105"/>
      <c r="P105"/>
      <c r="T105"/>
      <c r="W105"/>
      <c r="X105"/>
      <c r="Y105"/>
      <c r="Z105"/>
    </row>
    <row r="106" spans="2:26" ht="15">
      <c r="B106"/>
      <c r="K106"/>
      <c r="L106"/>
      <c r="N106"/>
      <c r="P106"/>
      <c r="T106"/>
      <c r="W106"/>
      <c r="X106"/>
      <c r="Y106"/>
      <c r="Z106"/>
    </row>
    <row r="107" spans="2:26" ht="15">
      <c r="B107"/>
      <c r="K107"/>
      <c r="L107"/>
      <c r="N107"/>
      <c r="P107"/>
      <c r="T107"/>
      <c r="W107"/>
      <c r="X107"/>
      <c r="Y107"/>
      <c r="Z107"/>
    </row>
    <row r="108" spans="2:26" ht="15">
      <c r="B108"/>
      <c r="K108"/>
      <c r="L108"/>
      <c r="N108"/>
      <c r="P108"/>
      <c r="T108"/>
      <c r="W108"/>
      <c r="X108"/>
      <c r="Y108"/>
      <c r="Z108"/>
    </row>
    <row r="109" spans="2:26" ht="15">
      <c r="B109"/>
      <c r="K109"/>
      <c r="L109"/>
      <c r="N109"/>
      <c r="P109"/>
      <c r="T109"/>
      <c r="W109"/>
      <c r="X109"/>
      <c r="Y109"/>
      <c r="Z109"/>
    </row>
    <row r="110" spans="2:26" ht="15">
      <c r="B110"/>
      <c r="K110"/>
      <c r="L110"/>
      <c r="N110"/>
      <c r="P110"/>
      <c r="T110"/>
      <c r="W110"/>
      <c r="X110"/>
      <c r="Y110"/>
      <c r="Z110"/>
    </row>
    <row r="111" spans="2:26" ht="15">
      <c r="B111"/>
      <c r="K111"/>
      <c r="L111"/>
      <c r="N111"/>
      <c r="P111"/>
      <c r="T111"/>
      <c r="W111"/>
      <c r="X111"/>
      <c r="Y111"/>
      <c r="Z111"/>
    </row>
    <row r="112" spans="2:26" ht="15">
      <c r="B112"/>
      <c r="K112"/>
      <c r="L112"/>
      <c r="N112"/>
      <c r="P112"/>
      <c r="T112"/>
      <c r="W112"/>
      <c r="X112"/>
      <c r="Y112"/>
      <c r="Z112"/>
    </row>
    <row r="113" spans="2:26" ht="15">
      <c r="B113"/>
      <c r="K113"/>
      <c r="L113"/>
      <c r="N113"/>
      <c r="P113"/>
      <c r="T113"/>
      <c r="W113"/>
      <c r="X113"/>
      <c r="Y113"/>
      <c r="Z113"/>
    </row>
    <row r="114" spans="2:26" ht="15">
      <c r="B114"/>
      <c r="K114"/>
      <c r="L114"/>
      <c r="N114"/>
      <c r="P114"/>
      <c r="T114"/>
      <c r="W114"/>
      <c r="X114"/>
      <c r="Y114"/>
      <c r="Z114"/>
    </row>
    <row r="115" spans="2:26" ht="15">
      <c r="B115"/>
      <c r="K115"/>
      <c r="L115"/>
      <c r="N115"/>
      <c r="P115"/>
      <c r="T115"/>
      <c r="W115"/>
      <c r="X115"/>
      <c r="Y115"/>
      <c r="Z115"/>
    </row>
    <row r="116" spans="1:26" s="3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ht="15">
      <c r="B117"/>
      <c r="K117"/>
      <c r="L117"/>
      <c r="N117"/>
      <c r="P117"/>
      <c r="T117"/>
      <c r="W117"/>
      <c r="X117"/>
      <c r="Y117"/>
      <c r="Z117"/>
    </row>
    <row r="118" spans="2:26" ht="15">
      <c r="B118"/>
      <c r="K118"/>
      <c r="L118"/>
      <c r="N118"/>
      <c r="P118"/>
      <c r="T118"/>
      <c r="W118"/>
      <c r="X118"/>
      <c r="Y118"/>
      <c r="Z118"/>
    </row>
    <row r="119" spans="2:26" ht="15">
      <c r="B119"/>
      <c r="K119"/>
      <c r="L119"/>
      <c r="N119"/>
      <c r="P119"/>
      <c r="T119"/>
      <c r="W119"/>
      <c r="X119"/>
      <c r="Y119"/>
      <c r="Z119"/>
    </row>
    <row r="120" spans="2:26" ht="15">
      <c r="B120"/>
      <c r="K120"/>
      <c r="L120"/>
      <c r="N120"/>
      <c r="P120"/>
      <c r="T120"/>
      <c r="W120"/>
      <c r="X120"/>
      <c r="Y120"/>
      <c r="Z120"/>
    </row>
    <row r="121" spans="2:26" ht="15">
      <c r="B121"/>
      <c r="K121"/>
      <c r="L121"/>
      <c r="N121"/>
      <c r="P121"/>
      <c r="T121"/>
      <c r="W121"/>
      <c r="X121"/>
      <c r="Y121"/>
      <c r="Z121"/>
    </row>
    <row r="122" spans="2:26" ht="15">
      <c r="B122"/>
      <c r="K122"/>
      <c r="L122"/>
      <c r="N122"/>
      <c r="P122"/>
      <c r="T122"/>
      <c r="W122"/>
      <c r="X122"/>
      <c r="Y122"/>
      <c r="Z122"/>
    </row>
    <row r="123" spans="2:26" ht="15">
      <c r="B123"/>
      <c r="K123"/>
      <c r="L123"/>
      <c r="N123"/>
      <c r="P123"/>
      <c r="T123"/>
      <c r="W123"/>
      <c r="X123"/>
      <c r="Y123"/>
      <c r="Z123"/>
    </row>
    <row r="124" spans="2:26" ht="15">
      <c r="B124"/>
      <c r="K124"/>
      <c r="L124"/>
      <c r="N124"/>
      <c r="P124"/>
      <c r="T124"/>
      <c r="W124"/>
      <c r="X124"/>
      <c r="Y124"/>
      <c r="Z124"/>
    </row>
    <row r="125" spans="2:26" ht="15">
      <c r="B125"/>
      <c r="K125"/>
      <c r="L125"/>
      <c r="N125"/>
      <c r="P125"/>
      <c r="T125"/>
      <c r="W125"/>
      <c r="X125"/>
      <c r="Y125"/>
      <c r="Z125"/>
    </row>
    <row r="126" spans="2:26" ht="15">
      <c r="B126"/>
      <c r="K126"/>
      <c r="L126"/>
      <c r="N126"/>
      <c r="P126"/>
      <c r="T126"/>
      <c r="W126"/>
      <c r="X126"/>
      <c r="Y126"/>
      <c r="Z126"/>
    </row>
    <row r="127" spans="2:26" ht="15">
      <c r="B127"/>
      <c r="K127"/>
      <c r="L127"/>
      <c r="N127"/>
      <c r="P127"/>
      <c r="T127"/>
      <c r="W127"/>
      <c r="X127"/>
      <c r="Y127"/>
      <c r="Z127"/>
    </row>
    <row r="128" spans="2:26" ht="15">
      <c r="B128"/>
      <c r="K128"/>
      <c r="L128"/>
      <c r="N128"/>
      <c r="P128"/>
      <c r="T128"/>
      <c r="W128"/>
      <c r="X128"/>
      <c r="Y128"/>
      <c r="Z128"/>
    </row>
    <row r="129" spans="2:26" ht="15">
      <c r="B129"/>
      <c r="K129"/>
      <c r="L129"/>
      <c r="N129"/>
      <c r="P129"/>
      <c r="T129"/>
      <c r="W129"/>
      <c r="X129"/>
      <c r="Y129"/>
      <c r="Z129"/>
    </row>
    <row r="130" spans="2:26" ht="15">
      <c r="B130"/>
      <c r="K130"/>
      <c r="L130"/>
      <c r="N130"/>
      <c r="P130"/>
      <c r="T130"/>
      <c r="W130"/>
      <c r="X130"/>
      <c r="Y130"/>
      <c r="Z130"/>
    </row>
    <row r="131" spans="2:26" ht="15">
      <c r="B131"/>
      <c r="K131"/>
      <c r="L131"/>
      <c r="N131"/>
      <c r="P131"/>
      <c r="T131"/>
      <c r="W131"/>
      <c r="X131"/>
      <c r="Y131"/>
      <c r="Z131"/>
    </row>
    <row r="132" spans="2:26" ht="15">
      <c r="B132"/>
      <c r="K132"/>
      <c r="L132"/>
      <c r="N132"/>
      <c r="P132"/>
      <c r="T132"/>
      <c r="W132"/>
      <c r="X132"/>
      <c r="Y132"/>
      <c r="Z132"/>
    </row>
    <row r="133" spans="2:26" ht="15">
      <c r="B133"/>
      <c r="K133"/>
      <c r="L133"/>
      <c r="N133"/>
      <c r="P133"/>
      <c r="T133"/>
      <c r="W133"/>
      <c r="X133"/>
      <c r="Y133"/>
      <c r="Z133"/>
    </row>
    <row r="134" spans="2:26" ht="15">
      <c r="B134"/>
      <c r="K134"/>
      <c r="L134"/>
      <c r="N134"/>
      <c r="P134"/>
      <c r="T134"/>
      <c r="W134"/>
      <c r="X134"/>
      <c r="Y134"/>
      <c r="Z134"/>
    </row>
    <row r="135" spans="2:26" ht="15">
      <c r="B135"/>
      <c r="K135"/>
      <c r="L135"/>
      <c r="N135"/>
      <c r="P135"/>
      <c r="T135"/>
      <c r="W135"/>
      <c r="X135"/>
      <c r="Y135"/>
      <c r="Z135"/>
    </row>
    <row r="136" spans="2:26" ht="15">
      <c r="B136"/>
      <c r="K136"/>
      <c r="L136"/>
      <c r="N136"/>
      <c r="P136"/>
      <c r="T136"/>
      <c r="W136"/>
      <c r="X136"/>
      <c r="Y136"/>
      <c r="Z136"/>
    </row>
    <row r="137" spans="2:26" ht="15">
      <c r="B137"/>
      <c r="K137"/>
      <c r="L137"/>
      <c r="N137"/>
      <c r="P137"/>
      <c r="T137"/>
      <c r="W137"/>
      <c r="X137"/>
      <c r="Y137"/>
      <c r="Z137"/>
    </row>
    <row r="138" spans="2:26" ht="15">
      <c r="B138"/>
      <c r="K138"/>
      <c r="L138"/>
      <c r="N138"/>
      <c r="P138"/>
      <c r="T138"/>
      <c r="W138"/>
      <c r="X138"/>
      <c r="Y138"/>
      <c r="Z138"/>
    </row>
    <row r="139" spans="2:26" ht="15">
      <c r="B139"/>
      <c r="K139"/>
      <c r="L139"/>
      <c r="N139"/>
      <c r="P139"/>
      <c r="T139"/>
      <c r="W139"/>
      <c r="X139"/>
      <c r="Y139"/>
      <c r="Z139"/>
    </row>
    <row r="140" spans="2:26" ht="15">
      <c r="B140"/>
      <c r="K140"/>
      <c r="L140"/>
      <c r="N140"/>
      <c r="P140"/>
      <c r="T140"/>
      <c r="W140"/>
      <c r="X140"/>
      <c r="Y140"/>
      <c r="Z140"/>
    </row>
    <row r="141" spans="2:26" ht="15">
      <c r="B141"/>
      <c r="K141"/>
      <c r="L141"/>
      <c r="N141"/>
      <c r="P141"/>
      <c r="T141"/>
      <c r="W141"/>
      <c r="X141"/>
      <c r="Y141"/>
      <c r="Z141"/>
    </row>
    <row r="142" spans="2:26" ht="15">
      <c r="B142"/>
      <c r="K142"/>
      <c r="L142"/>
      <c r="N142"/>
      <c r="P142"/>
      <c r="T142"/>
      <c r="W142"/>
      <c r="X142"/>
      <c r="Y142"/>
      <c r="Z142"/>
    </row>
    <row r="143" spans="2:26" ht="15">
      <c r="B143"/>
      <c r="K143"/>
      <c r="L143"/>
      <c r="N143"/>
      <c r="P143"/>
      <c r="T143"/>
      <c r="W143"/>
      <c r="X143"/>
      <c r="Y143"/>
      <c r="Z143"/>
    </row>
    <row r="144" spans="2:26" ht="15">
      <c r="B144"/>
      <c r="K144"/>
      <c r="L144"/>
      <c r="N144"/>
      <c r="P144"/>
      <c r="T144"/>
      <c r="W144"/>
      <c r="X144"/>
      <c r="Y144"/>
      <c r="Z144"/>
    </row>
    <row r="145" spans="2:26" ht="15">
      <c r="B145"/>
      <c r="K145"/>
      <c r="L145"/>
      <c r="N145"/>
      <c r="P145"/>
      <c r="T145"/>
      <c r="W145"/>
      <c r="X145"/>
      <c r="Y145"/>
      <c r="Z145"/>
    </row>
    <row r="146" spans="2:26" ht="15">
      <c r="B146"/>
      <c r="K146"/>
      <c r="L146"/>
      <c r="N146"/>
      <c r="P146"/>
      <c r="T146"/>
      <c r="W146"/>
      <c r="X146"/>
      <c r="Y146"/>
      <c r="Z146"/>
    </row>
    <row r="147" spans="2:26" ht="15">
      <c r="B147"/>
      <c r="K147"/>
      <c r="L147"/>
      <c r="N147"/>
      <c r="P147"/>
      <c r="T147"/>
      <c r="W147"/>
      <c r="X147"/>
      <c r="Y147"/>
      <c r="Z147"/>
    </row>
    <row r="148" spans="2:26" ht="15">
      <c r="B148"/>
      <c r="K148"/>
      <c r="L148"/>
      <c r="N148"/>
      <c r="P148"/>
      <c r="T148"/>
      <c r="W148"/>
      <c r="X148"/>
      <c r="Y148"/>
      <c r="Z148"/>
    </row>
    <row r="149" spans="2:26" ht="15">
      <c r="B149"/>
      <c r="K149"/>
      <c r="L149"/>
      <c r="N149"/>
      <c r="P149"/>
      <c r="T149"/>
      <c r="W149"/>
      <c r="X149"/>
      <c r="Y149"/>
      <c r="Z149"/>
    </row>
    <row r="150" spans="2:26" ht="15">
      <c r="B150"/>
      <c r="K150"/>
      <c r="L150"/>
      <c r="N150"/>
      <c r="P150"/>
      <c r="T150"/>
      <c r="W150"/>
      <c r="X150"/>
      <c r="Y150"/>
      <c r="Z150"/>
    </row>
    <row r="151" spans="2:26" ht="15">
      <c r="B151"/>
      <c r="K151"/>
      <c r="L151"/>
      <c r="N151"/>
      <c r="P151"/>
      <c r="T151"/>
      <c r="W151"/>
      <c r="X151"/>
      <c r="Y151"/>
      <c r="Z151"/>
    </row>
    <row r="152" spans="2:26" ht="15">
      <c r="B152"/>
      <c r="K152"/>
      <c r="L152"/>
      <c r="N152"/>
      <c r="P152"/>
      <c r="T152"/>
      <c r="W152"/>
      <c r="X152"/>
      <c r="Y152"/>
      <c r="Z152"/>
    </row>
    <row r="153" spans="2:26" ht="15">
      <c r="B153"/>
      <c r="K153"/>
      <c r="L153"/>
      <c r="N153"/>
      <c r="P153"/>
      <c r="T153"/>
      <c r="W153"/>
      <c r="X153"/>
      <c r="Y153"/>
      <c r="Z153"/>
    </row>
    <row r="154" spans="2:26" ht="15">
      <c r="B154"/>
      <c r="K154"/>
      <c r="L154"/>
      <c r="N154"/>
      <c r="P154"/>
      <c r="T154"/>
      <c r="W154"/>
      <c r="X154"/>
      <c r="Y154"/>
      <c r="Z154"/>
    </row>
    <row r="155" spans="2:26" ht="15">
      <c r="B155"/>
      <c r="K155"/>
      <c r="L155"/>
      <c r="N155"/>
      <c r="P155"/>
      <c r="T155"/>
      <c r="W155"/>
      <c r="X155"/>
      <c r="Y155"/>
      <c r="Z155"/>
    </row>
    <row r="156" spans="2:26" ht="15">
      <c r="B156"/>
      <c r="K156"/>
      <c r="L156"/>
      <c r="N156"/>
      <c r="P156"/>
      <c r="T156"/>
      <c r="W156"/>
      <c r="X156"/>
      <c r="Y156"/>
      <c r="Z156"/>
    </row>
    <row r="157" spans="2:26" ht="15">
      <c r="B157"/>
      <c r="K157"/>
      <c r="L157"/>
      <c r="N157"/>
      <c r="P157"/>
      <c r="T157"/>
      <c r="W157"/>
      <c r="X157"/>
      <c r="Y157"/>
      <c r="Z157"/>
    </row>
    <row r="158" spans="2:26" ht="15">
      <c r="B158"/>
      <c r="K158"/>
      <c r="L158"/>
      <c r="N158"/>
      <c r="P158"/>
      <c r="T158"/>
      <c r="W158"/>
      <c r="X158"/>
      <c r="Y158"/>
      <c r="Z158"/>
    </row>
    <row r="159" spans="2:26" ht="15">
      <c r="B159"/>
      <c r="K159"/>
      <c r="L159"/>
      <c r="N159"/>
      <c r="P159"/>
      <c r="T159"/>
      <c r="W159"/>
      <c r="X159"/>
      <c r="Y159"/>
      <c r="Z159"/>
    </row>
    <row r="160" spans="2:26" ht="15">
      <c r="B160"/>
      <c r="K160"/>
      <c r="L160"/>
      <c r="N160"/>
      <c r="P160"/>
      <c r="T160"/>
      <c r="W160"/>
      <c r="X160"/>
      <c r="Y160"/>
      <c r="Z160"/>
    </row>
    <row r="161" spans="2:26" ht="15">
      <c r="B161"/>
      <c r="K161"/>
      <c r="L161"/>
      <c r="N161"/>
      <c r="P161"/>
      <c r="T161"/>
      <c r="W161"/>
      <c r="X161"/>
      <c r="Y161"/>
      <c r="Z161"/>
    </row>
    <row r="162" spans="2:26" ht="15">
      <c r="B162"/>
      <c r="K162"/>
      <c r="L162"/>
      <c r="N162"/>
      <c r="P162"/>
      <c r="T162"/>
      <c r="W162"/>
      <c r="X162"/>
      <c r="Y162"/>
      <c r="Z162"/>
    </row>
    <row r="163" spans="2:26" ht="15">
      <c r="B163"/>
      <c r="K163"/>
      <c r="L163"/>
      <c r="N163"/>
      <c r="P163"/>
      <c r="T163"/>
      <c r="W163"/>
      <c r="X163"/>
      <c r="Y163"/>
      <c r="Z163"/>
    </row>
    <row r="164" spans="2:26" ht="15">
      <c r="B164"/>
      <c r="K164"/>
      <c r="L164"/>
      <c r="N164"/>
      <c r="P164"/>
      <c r="T164"/>
      <c r="W164"/>
      <c r="X164"/>
      <c r="Y164"/>
      <c r="Z164"/>
    </row>
    <row r="165" spans="2:26" ht="15">
      <c r="B165"/>
      <c r="K165"/>
      <c r="L165"/>
      <c r="N165"/>
      <c r="P165"/>
      <c r="T165"/>
      <c r="W165"/>
      <c r="X165"/>
      <c r="Y165"/>
      <c r="Z165"/>
    </row>
    <row r="166" spans="2:26" ht="15">
      <c r="B166"/>
      <c r="K166"/>
      <c r="L166"/>
      <c r="N166"/>
      <c r="P166"/>
      <c r="T166"/>
      <c r="W166"/>
      <c r="X166"/>
      <c r="Y166"/>
      <c r="Z166"/>
    </row>
    <row r="167" spans="2:26" ht="15">
      <c r="B167"/>
      <c r="K167"/>
      <c r="L167"/>
      <c r="N167"/>
      <c r="P167"/>
      <c r="T167"/>
      <c r="W167"/>
      <c r="X167"/>
      <c r="Y167"/>
      <c r="Z167"/>
    </row>
    <row r="168" spans="2:26" ht="15">
      <c r="B168"/>
      <c r="K168"/>
      <c r="L168"/>
      <c r="N168"/>
      <c r="P168"/>
      <c r="T168"/>
      <c r="W168"/>
      <c r="X168"/>
      <c r="Y168"/>
      <c r="Z168"/>
    </row>
    <row r="169" spans="2:26" ht="15">
      <c r="B169"/>
      <c r="K169"/>
      <c r="L169"/>
      <c r="N169"/>
      <c r="P169"/>
      <c r="T169"/>
      <c r="W169"/>
      <c r="X169"/>
      <c r="Y169"/>
      <c r="Z169"/>
    </row>
    <row r="170" spans="2:26" ht="15">
      <c r="B170"/>
      <c r="K170"/>
      <c r="L170"/>
      <c r="N170"/>
      <c r="P170"/>
      <c r="T170"/>
      <c r="W170"/>
      <c r="X170"/>
      <c r="Y170"/>
      <c r="Z170"/>
    </row>
    <row r="171" spans="2:26" ht="15">
      <c r="B171"/>
      <c r="K171"/>
      <c r="L171"/>
      <c r="N171"/>
      <c r="P171"/>
      <c r="T171"/>
      <c r="W171"/>
      <c r="X171"/>
      <c r="Y171"/>
      <c r="Z171"/>
    </row>
    <row r="172" spans="2:26" ht="15">
      <c r="B172"/>
      <c r="K172"/>
      <c r="L172"/>
      <c r="N172"/>
      <c r="P172"/>
      <c r="T172"/>
      <c r="W172"/>
      <c r="X172"/>
      <c r="Y172"/>
      <c r="Z172"/>
    </row>
    <row r="173" spans="2:26" ht="15">
      <c r="B173"/>
      <c r="K173"/>
      <c r="L173"/>
      <c r="N173"/>
      <c r="P173"/>
      <c r="T173"/>
      <c r="W173"/>
      <c r="X173"/>
      <c r="Y173"/>
      <c r="Z173"/>
    </row>
    <row r="174" spans="2:26" ht="15">
      <c r="B174"/>
      <c r="K174"/>
      <c r="L174"/>
      <c r="N174"/>
      <c r="P174"/>
      <c r="T174"/>
      <c r="W174"/>
      <c r="X174"/>
      <c r="Y174"/>
      <c r="Z174"/>
    </row>
    <row r="175" spans="2:26" ht="15">
      <c r="B175"/>
      <c r="K175"/>
      <c r="L175"/>
      <c r="N175"/>
      <c r="P175"/>
      <c r="T175"/>
      <c r="W175"/>
      <c r="X175"/>
      <c r="Y175"/>
      <c r="Z175"/>
    </row>
    <row r="176" spans="2:26" ht="15">
      <c r="B176"/>
      <c r="K176"/>
      <c r="L176"/>
      <c r="N176"/>
      <c r="P176"/>
      <c r="T176"/>
      <c r="W176"/>
      <c r="X176"/>
      <c r="Y176"/>
      <c r="Z176"/>
    </row>
    <row r="177" spans="2:26" ht="15">
      <c r="B177"/>
      <c r="K177"/>
      <c r="L177"/>
      <c r="N177"/>
      <c r="P177"/>
      <c r="T177"/>
      <c r="W177"/>
      <c r="X177"/>
      <c r="Y177"/>
      <c r="Z177"/>
    </row>
    <row r="178" spans="2:26" ht="15">
      <c r="B178"/>
      <c r="K178"/>
      <c r="L178"/>
      <c r="N178"/>
      <c r="P178"/>
      <c r="T178"/>
      <c r="W178"/>
      <c r="X178"/>
      <c r="Y178"/>
      <c r="Z178"/>
    </row>
    <row r="179" spans="2:26" ht="15">
      <c r="B179"/>
      <c r="K179"/>
      <c r="L179"/>
      <c r="N179"/>
      <c r="P179"/>
      <c r="T179"/>
      <c r="W179"/>
      <c r="X179"/>
      <c r="Y179"/>
      <c r="Z179"/>
    </row>
    <row r="180" spans="2:26" ht="15">
      <c r="B180"/>
      <c r="K180"/>
      <c r="L180"/>
      <c r="N180"/>
      <c r="P180"/>
      <c r="T180"/>
      <c r="W180"/>
      <c r="X180"/>
      <c r="Y180"/>
      <c r="Z180"/>
    </row>
    <row r="181" spans="2:26" ht="15">
      <c r="B181"/>
      <c r="K181"/>
      <c r="L181"/>
      <c r="N181"/>
      <c r="P181"/>
      <c r="T181"/>
      <c r="W181"/>
      <c r="X181"/>
      <c r="Y181"/>
      <c r="Z181"/>
    </row>
    <row r="182" spans="2:26" ht="15">
      <c r="B182"/>
      <c r="K182"/>
      <c r="L182"/>
      <c r="N182"/>
      <c r="P182"/>
      <c r="T182"/>
      <c r="W182"/>
      <c r="X182"/>
      <c r="Y182"/>
      <c r="Z182"/>
    </row>
    <row r="183" spans="2:26" ht="15">
      <c r="B183"/>
      <c r="K183"/>
      <c r="L183"/>
      <c r="N183"/>
      <c r="P183"/>
      <c r="T183"/>
      <c r="W183"/>
      <c r="X183"/>
      <c r="Y183"/>
      <c r="Z183"/>
    </row>
    <row r="184" spans="2:26" ht="15">
      <c r="B184"/>
      <c r="K184"/>
      <c r="L184"/>
      <c r="N184"/>
      <c r="P184"/>
      <c r="T184"/>
      <c r="W184"/>
      <c r="X184"/>
      <c r="Y184"/>
      <c r="Z184"/>
    </row>
    <row r="185" spans="2:26" ht="15">
      <c r="B185"/>
      <c r="K185"/>
      <c r="L185"/>
      <c r="N185"/>
      <c r="P185"/>
      <c r="T185"/>
      <c r="W185"/>
      <c r="X185"/>
      <c r="Y185"/>
      <c r="Z185"/>
    </row>
    <row r="186" spans="2:26" ht="15">
      <c r="B186"/>
      <c r="K186"/>
      <c r="L186"/>
      <c r="N186"/>
      <c r="P186"/>
      <c r="T186"/>
      <c r="W186"/>
      <c r="X186"/>
      <c r="Y186"/>
      <c r="Z186"/>
    </row>
    <row r="187" spans="2:26" ht="15">
      <c r="B187"/>
      <c r="K187"/>
      <c r="L187"/>
      <c r="N187"/>
      <c r="P187"/>
      <c r="T187"/>
      <c r="W187"/>
      <c r="X187"/>
      <c r="Y187"/>
      <c r="Z187"/>
    </row>
    <row r="188" spans="2:26" ht="15">
      <c r="B188"/>
      <c r="K188"/>
      <c r="L188"/>
      <c r="N188"/>
      <c r="P188"/>
      <c r="T188"/>
      <c r="W188"/>
      <c r="X188"/>
      <c r="Y188"/>
      <c r="Z188"/>
    </row>
    <row r="189" spans="2:26" ht="30" customHeight="1">
      <c r="B189"/>
      <c r="K189"/>
      <c r="L189"/>
      <c r="N189"/>
      <c r="P189"/>
      <c r="T189"/>
      <c r="W189"/>
      <c r="X189"/>
      <c r="Y189"/>
      <c r="Z189"/>
    </row>
    <row r="190" spans="2:26" ht="15">
      <c r="B190"/>
      <c r="K190"/>
      <c r="L190"/>
      <c r="N190"/>
      <c r="P190"/>
      <c r="T190"/>
      <c r="W190"/>
      <c r="X190"/>
      <c r="Y190"/>
      <c r="Z190"/>
    </row>
    <row r="191" spans="2:26" ht="15">
      <c r="B191"/>
      <c r="K191"/>
      <c r="L191"/>
      <c r="N191"/>
      <c r="P191"/>
      <c r="T191"/>
      <c r="W191"/>
      <c r="X191"/>
      <c r="Y191"/>
      <c r="Z191"/>
    </row>
    <row r="192" spans="2:26" ht="15">
      <c r="B192"/>
      <c r="K192"/>
      <c r="L192"/>
      <c r="N192"/>
      <c r="P192"/>
      <c r="T192"/>
      <c r="W192"/>
      <c r="X192"/>
      <c r="Y192"/>
      <c r="Z192"/>
    </row>
    <row r="193" spans="2:26" ht="15">
      <c r="B193"/>
      <c r="K193"/>
      <c r="L193"/>
      <c r="N193"/>
      <c r="P193"/>
      <c r="T193"/>
      <c r="W193"/>
      <c r="X193"/>
      <c r="Y193"/>
      <c r="Z193"/>
    </row>
    <row r="194" spans="2:26" ht="15">
      <c r="B194"/>
      <c r="K194"/>
      <c r="L194"/>
      <c r="N194"/>
      <c r="P194"/>
      <c r="T194"/>
      <c r="W194"/>
      <c r="X194"/>
      <c r="Y194"/>
      <c r="Z194"/>
    </row>
    <row r="195" spans="2:26" ht="15">
      <c r="B195"/>
      <c r="K195"/>
      <c r="L195"/>
      <c r="N195"/>
      <c r="P195"/>
      <c r="T195"/>
      <c r="W195"/>
      <c r="X195"/>
      <c r="Y195"/>
      <c r="Z195"/>
    </row>
    <row r="196" spans="2:26" ht="15">
      <c r="B196"/>
      <c r="K196"/>
      <c r="L196"/>
      <c r="N196"/>
      <c r="P196"/>
      <c r="T196"/>
      <c r="W196"/>
      <c r="X196"/>
      <c r="Y196"/>
      <c r="Z196"/>
    </row>
    <row r="197" spans="2:26" ht="15">
      <c r="B197"/>
      <c r="K197"/>
      <c r="L197"/>
      <c r="N197"/>
      <c r="P197"/>
      <c r="T197"/>
      <c r="W197"/>
      <c r="X197"/>
      <c r="Y197"/>
      <c r="Z197"/>
    </row>
    <row r="198" spans="2:26" ht="15">
      <c r="B198"/>
      <c r="K198"/>
      <c r="L198"/>
      <c r="N198"/>
      <c r="P198"/>
      <c r="T198"/>
      <c r="W198"/>
      <c r="X198"/>
      <c r="Y198"/>
      <c r="Z198"/>
    </row>
    <row r="199" spans="2:26" ht="15">
      <c r="B199"/>
      <c r="K199"/>
      <c r="L199"/>
      <c r="N199"/>
      <c r="P199"/>
      <c r="T199"/>
      <c r="W199"/>
      <c r="X199"/>
      <c r="Y199"/>
      <c r="Z199"/>
    </row>
    <row r="200" spans="2:26" ht="15">
      <c r="B200"/>
      <c r="K200"/>
      <c r="L200"/>
      <c r="N200"/>
      <c r="P200"/>
      <c r="T200"/>
      <c r="W200"/>
      <c r="X200"/>
      <c r="Y200"/>
      <c r="Z200"/>
    </row>
    <row r="201" spans="2:26" ht="15">
      <c r="B201"/>
      <c r="K201"/>
      <c r="L201"/>
      <c r="N201"/>
      <c r="P201"/>
      <c r="T201"/>
      <c r="W201"/>
      <c r="X201"/>
      <c r="Y201"/>
      <c r="Z201"/>
    </row>
    <row r="202" spans="2:26" ht="15">
      <c r="B202"/>
      <c r="K202"/>
      <c r="L202"/>
      <c r="N202"/>
      <c r="P202"/>
      <c r="T202"/>
      <c r="W202"/>
      <c r="X202"/>
      <c r="Y202"/>
      <c r="Z202"/>
    </row>
    <row r="203" spans="2:26" ht="15">
      <c r="B203"/>
      <c r="K203"/>
      <c r="L203"/>
      <c r="N203"/>
      <c r="P203"/>
      <c r="T203"/>
      <c r="W203"/>
      <c r="X203"/>
      <c r="Y203"/>
      <c r="Z203"/>
    </row>
    <row r="204" spans="2:26" ht="15">
      <c r="B204"/>
      <c r="K204"/>
      <c r="L204"/>
      <c r="N204"/>
      <c r="P204"/>
      <c r="T204"/>
      <c r="W204"/>
      <c r="X204"/>
      <c r="Y204"/>
      <c r="Z204"/>
    </row>
    <row r="205" spans="2:26" ht="15">
      <c r="B205"/>
      <c r="K205"/>
      <c r="L205"/>
      <c r="N205"/>
      <c r="P205"/>
      <c r="T205"/>
      <c r="W205"/>
      <c r="X205"/>
      <c r="Y205"/>
      <c r="Z205"/>
    </row>
    <row r="206" spans="2:26" ht="15">
      <c r="B206"/>
      <c r="K206"/>
      <c r="L206"/>
      <c r="N206"/>
      <c r="P206"/>
      <c r="T206"/>
      <c r="W206"/>
      <c r="X206"/>
      <c r="Y206"/>
      <c r="Z206"/>
    </row>
    <row r="207" spans="2:26" ht="15">
      <c r="B207"/>
      <c r="K207"/>
      <c r="L207"/>
      <c r="N207"/>
      <c r="P207"/>
      <c r="T207"/>
      <c r="W207"/>
      <c r="X207"/>
      <c r="Y207"/>
      <c r="Z207"/>
    </row>
    <row r="208" spans="2:26" ht="15">
      <c r="B208"/>
      <c r="K208"/>
      <c r="L208"/>
      <c r="N208"/>
      <c r="P208"/>
      <c r="T208"/>
      <c r="W208"/>
      <c r="X208"/>
      <c r="Y208"/>
      <c r="Z208"/>
    </row>
    <row r="209" spans="2:26" ht="15">
      <c r="B209"/>
      <c r="K209"/>
      <c r="L209"/>
      <c r="N209"/>
      <c r="P209"/>
      <c r="T209"/>
      <c r="W209"/>
      <c r="X209"/>
      <c r="Y209"/>
      <c r="Z209"/>
    </row>
    <row r="210" spans="2:26" ht="15">
      <c r="B210"/>
      <c r="K210"/>
      <c r="L210"/>
      <c r="N210"/>
      <c r="P210"/>
      <c r="T210"/>
      <c r="W210"/>
      <c r="X210"/>
      <c r="Y210"/>
      <c r="Z210"/>
    </row>
    <row r="211" spans="2:26" ht="15">
      <c r="B211"/>
      <c r="K211"/>
      <c r="L211"/>
      <c r="N211"/>
      <c r="P211"/>
      <c r="T211"/>
      <c r="W211"/>
      <c r="X211"/>
      <c r="Y211"/>
      <c r="Z211"/>
    </row>
    <row r="212" spans="2:26" ht="15">
      <c r="B212"/>
      <c r="K212"/>
      <c r="L212"/>
      <c r="N212"/>
      <c r="P212"/>
      <c r="T212"/>
      <c r="W212"/>
      <c r="X212"/>
      <c r="Y212"/>
      <c r="Z212"/>
    </row>
    <row r="213" spans="2:26" ht="15">
      <c r="B213"/>
      <c r="K213"/>
      <c r="L213"/>
      <c r="N213"/>
      <c r="P213"/>
      <c r="T213"/>
      <c r="W213"/>
      <c r="X213"/>
      <c r="Y213"/>
      <c r="Z213"/>
    </row>
    <row r="214" spans="2:26" ht="15">
      <c r="B214"/>
      <c r="K214"/>
      <c r="L214"/>
      <c r="N214"/>
      <c r="P214"/>
      <c r="T214"/>
      <c r="W214"/>
      <c r="X214"/>
      <c r="Y214"/>
      <c r="Z214"/>
    </row>
    <row r="215" spans="2:26" ht="15">
      <c r="B215"/>
      <c r="K215"/>
      <c r="L215"/>
      <c r="N215"/>
      <c r="P215"/>
      <c r="T215"/>
      <c r="W215"/>
      <c r="X215"/>
      <c r="Y215"/>
      <c r="Z215"/>
    </row>
    <row r="216" spans="2:26" ht="15">
      <c r="B216"/>
      <c r="K216"/>
      <c r="L216"/>
      <c r="N216"/>
      <c r="P216"/>
      <c r="T216"/>
      <c r="W216"/>
      <c r="X216"/>
      <c r="Y216"/>
      <c r="Z216"/>
    </row>
    <row r="217" spans="2:26" ht="15">
      <c r="B217"/>
      <c r="K217"/>
      <c r="L217"/>
      <c r="N217"/>
      <c r="P217"/>
      <c r="T217"/>
      <c r="W217"/>
      <c r="X217"/>
      <c r="Y217"/>
      <c r="Z217"/>
    </row>
    <row r="218" spans="2:26" ht="15">
      <c r="B218"/>
      <c r="K218"/>
      <c r="L218"/>
      <c r="N218"/>
      <c r="P218"/>
      <c r="T218"/>
      <c r="W218"/>
      <c r="X218"/>
      <c r="Y218"/>
      <c r="Z218"/>
    </row>
    <row r="219" spans="2:26" ht="15">
      <c r="B219"/>
      <c r="K219"/>
      <c r="L219"/>
      <c r="N219"/>
      <c r="P219"/>
      <c r="T219"/>
      <c r="W219"/>
      <c r="X219"/>
      <c r="Y219"/>
      <c r="Z219"/>
    </row>
    <row r="220" spans="2:26" ht="15">
      <c r="B220"/>
      <c r="K220"/>
      <c r="L220"/>
      <c r="N220"/>
      <c r="P220"/>
      <c r="T220"/>
      <c r="W220"/>
      <c r="X220"/>
      <c r="Y220"/>
      <c r="Z220"/>
    </row>
    <row r="221" spans="2:26" ht="15">
      <c r="B221"/>
      <c r="K221"/>
      <c r="L221"/>
      <c r="N221"/>
      <c r="P221"/>
      <c r="T221"/>
      <c r="W221"/>
      <c r="X221"/>
      <c r="Y221"/>
      <c r="Z221"/>
    </row>
    <row r="222" spans="2:26" ht="15">
      <c r="B222"/>
      <c r="K222"/>
      <c r="L222"/>
      <c r="N222"/>
      <c r="P222"/>
      <c r="T222"/>
      <c r="W222"/>
      <c r="X222"/>
      <c r="Y222"/>
      <c r="Z222"/>
    </row>
    <row r="223" spans="2:26" ht="15">
      <c r="B223"/>
      <c r="K223"/>
      <c r="L223"/>
      <c r="N223"/>
      <c r="P223"/>
      <c r="T223"/>
      <c r="W223"/>
      <c r="X223"/>
      <c r="Y223"/>
      <c r="Z223"/>
    </row>
    <row r="224" spans="2:26" ht="15">
      <c r="B224"/>
      <c r="K224"/>
      <c r="L224"/>
      <c r="N224"/>
      <c r="P224"/>
      <c r="T224"/>
      <c r="W224"/>
      <c r="X224"/>
      <c r="Y224"/>
      <c r="Z224"/>
    </row>
    <row r="225" spans="2:26" ht="15">
      <c r="B225"/>
      <c r="K225"/>
      <c r="L225"/>
      <c r="N225"/>
      <c r="P225"/>
      <c r="T225"/>
      <c r="W225"/>
      <c r="X225"/>
      <c r="Y225"/>
      <c r="Z225"/>
    </row>
    <row r="226" spans="2:26" ht="15">
      <c r="B226"/>
      <c r="K226"/>
      <c r="L226"/>
      <c r="N226"/>
      <c r="P226"/>
      <c r="T226"/>
      <c r="W226"/>
      <c r="X226"/>
      <c r="Y226"/>
      <c r="Z226"/>
    </row>
    <row r="227" spans="2:26" ht="15">
      <c r="B227"/>
      <c r="K227"/>
      <c r="L227"/>
      <c r="N227"/>
      <c r="P227"/>
      <c r="T227"/>
      <c r="W227"/>
      <c r="X227"/>
      <c r="Y227"/>
      <c r="Z227"/>
    </row>
    <row r="228" spans="2:26" ht="15">
      <c r="B228"/>
      <c r="K228"/>
      <c r="L228"/>
      <c r="N228"/>
      <c r="P228"/>
      <c r="T228"/>
      <c r="W228"/>
      <c r="X228"/>
      <c r="Y228"/>
      <c r="Z228"/>
    </row>
    <row r="229" spans="2:26" ht="15">
      <c r="B229"/>
      <c r="K229"/>
      <c r="L229"/>
      <c r="N229"/>
      <c r="P229"/>
      <c r="T229"/>
      <c r="W229"/>
      <c r="X229"/>
      <c r="Y229"/>
      <c r="Z229"/>
    </row>
    <row r="230" spans="2:26" ht="15">
      <c r="B230"/>
      <c r="K230"/>
      <c r="L230"/>
      <c r="N230"/>
      <c r="P230"/>
      <c r="T230"/>
      <c r="W230"/>
      <c r="X230"/>
      <c r="Y230"/>
      <c r="Z230"/>
    </row>
    <row r="231" spans="2:26" ht="15">
      <c r="B231"/>
      <c r="K231"/>
      <c r="L231"/>
      <c r="N231"/>
      <c r="P231"/>
      <c r="T231"/>
      <c r="W231"/>
      <c r="X231"/>
      <c r="Y231"/>
      <c r="Z231"/>
    </row>
    <row r="232" spans="2:26" ht="15">
      <c r="B232"/>
      <c r="K232"/>
      <c r="L232"/>
      <c r="N232"/>
      <c r="P232"/>
      <c r="T232"/>
      <c r="W232"/>
      <c r="X232"/>
      <c r="Y232"/>
      <c r="Z232"/>
    </row>
    <row r="233" spans="2:26" ht="15">
      <c r="B233"/>
      <c r="K233"/>
      <c r="L233"/>
      <c r="N233"/>
      <c r="P233"/>
      <c r="T233"/>
      <c r="W233"/>
      <c r="X233"/>
      <c r="Y233"/>
      <c r="Z233"/>
    </row>
    <row r="234" spans="2:26" ht="15">
      <c r="B234"/>
      <c r="K234"/>
      <c r="L234"/>
      <c r="N234"/>
      <c r="P234"/>
      <c r="T234"/>
      <c r="W234"/>
      <c r="X234"/>
      <c r="Y234"/>
      <c r="Z234"/>
    </row>
    <row r="235" spans="2:26" ht="15">
      <c r="B235"/>
      <c r="K235"/>
      <c r="L235"/>
      <c r="N235"/>
      <c r="P235"/>
      <c r="T235"/>
      <c r="W235"/>
      <c r="X235"/>
      <c r="Y235"/>
      <c r="Z235"/>
    </row>
    <row r="236" spans="2:26" ht="15">
      <c r="B236"/>
      <c r="K236"/>
      <c r="L236"/>
      <c r="N236"/>
      <c r="P236"/>
      <c r="T236"/>
      <c r="W236"/>
      <c r="X236"/>
      <c r="Y236"/>
      <c r="Z236"/>
    </row>
    <row r="237" spans="2:26" ht="15">
      <c r="B237"/>
      <c r="K237"/>
      <c r="L237"/>
      <c r="N237"/>
      <c r="P237"/>
      <c r="T237"/>
      <c r="W237"/>
      <c r="X237"/>
      <c r="Y237"/>
      <c r="Z237"/>
    </row>
    <row r="238" spans="2:26" ht="15">
      <c r="B238"/>
      <c r="K238"/>
      <c r="L238"/>
      <c r="N238"/>
      <c r="P238"/>
      <c r="T238"/>
      <c r="W238"/>
      <c r="X238"/>
      <c r="Y238"/>
      <c r="Z238"/>
    </row>
    <row r="239" spans="2:26" ht="15">
      <c r="B239"/>
      <c r="K239"/>
      <c r="L239"/>
      <c r="N239"/>
      <c r="P239"/>
      <c r="T239"/>
      <c r="W239"/>
      <c r="X239"/>
      <c r="Y239"/>
      <c r="Z239"/>
    </row>
    <row r="240" spans="2:26" ht="15">
      <c r="B240"/>
      <c r="K240"/>
      <c r="L240"/>
      <c r="N240"/>
      <c r="P240"/>
      <c r="T240"/>
      <c r="W240"/>
      <c r="X240"/>
      <c r="Y240"/>
      <c r="Z240"/>
    </row>
    <row r="241" spans="2:26" ht="15">
      <c r="B241"/>
      <c r="K241"/>
      <c r="L241"/>
      <c r="N241"/>
      <c r="P241"/>
      <c r="T241"/>
      <c r="W241"/>
      <c r="X241"/>
      <c r="Y241"/>
      <c r="Z241"/>
    </row>
    <row r="242" spans="2:26" ht="15">
      <c r="B242"/>
      <c r="K242"/>
      <c r="L242"/>
      <c r="N242"/>
      <c r="P242"/>
      <c r="T242"/>
      <c r="W242"/>
      <c r="X242"/>
      <c r="Y242"/>
      <c r="Z242"/>
    </row>
    <row r="243" spans="2:26" ht="15">
      <c r="B243"/>
      <c r="K243"/>
      <c r="L243"/>
      <c r="N243"/>
      <c r="P243"/>
      <c r="T243"/>
      <c r="W243"/>
      <c r="X243"/>
      <c r="Y243"/>
      <c r="Z243"/>
    </row>
    <row r="244" spans="2:26" ht="15">
      <c r="B244"/>
      <c r="K244"/>
      <c r="L244"/>
      <c r="N244"/>
      <c r="P244"/>
      <c r="T244"/>
      <c r="W244"/>
      <c r="X244"/>
      <c r="Y244"/>
      <c r="Z244"/>
    </row>
    <row r="245" spans="2:26" ht="15">
      <c r="B245"/>
      <c r="K245"/>
      <c r="L245"/>
      <c r="N245"/>
      <c r="P245"/>
      <c r="T245"/>
      <c r="W245"/>
      <c r="X245"/>
      <c r="Y245"/>
      <c r="Z245"/>
    </row>
    <row r="246" spans="2:26" ht="15">
      <c r="B246"/>
      <c r="K246"/>
      <c r="L246"/>
      <c r="N246"/>
      <c r="P246"/>
      <c r="T246"/>
      <c r="W246"/>
      <c r="X246"/>
      <c r="Y246"/>
      <c r="Z246"/>
    </row>
    <row r="247" spans="2:26" ht="15">
      <c r="B247"/>
      <c r="K247"/>
      <c r="L247"/>
      <c r="N247"/>
      <c r="P247"/>
      <c r="T247"/>
      <c r="W247"/>
      <c r="X247"/>
      <c r="Y247"/>
      <c r="Z247"/>
    </row>
    <row r="248" spans="2:26" ht="15">
      <c r="B248"/>
      <c r="K248"/>
      <c r="L248"/>
      <c r="N248"/>
      <c r="P248"/>
      <c r="T248"/>
      <c r="W248"/>
      <c r="X248"/>
      <c r="Y248"/>
      <c r="Z248"/>
    </row>
    <row r="249" spans="2:26" ht="15">
      <c r="B249"/>
      <c r="K249"/>
      <c r="L249"/>
      <c r="N249"/>
      <c r="P249"/>
      <c r="T249"/>
      <c r="W249"/>
      <c r="X249"/>
      <c r="Y249"/>
      <c r="Z249"/>
    </row>
    <row r="250" spans="2:26" ht="15">
      <c r="B250"/>
      <c r="K250"/>
      <c r="L250"/>
      <c r="N250"/>
      <c r="P250"/>
      <c r="T250"/>
      <c r="W250"/>
      <c r="X250"/>
      <c r="Y250"/>
      <c r="Z250"/>
    </row>
    <row r="251" spans="2:26" ht="15">
      <c r="B251"/>
      <c r="K251"/>
      <c r="L251"/>
      <c r="N251"/>
      <c r="P251"/>
      <c r="T251"/>
      <c r="W251"/>
      <c r="X251"/>
      <c r="Y251"/>
      <c r="Z251"/>
    </row>
    <row r="252" spans="2:26" ht="15">
      <c r="B252"/>
      <c r="K252"/>
      <c r="L252"/>
      <c r="N252"/>
      <c r="P252"/>
      <c r="T252"/>
      <c r="W252"/>
      <c r="X252"/>
      <c r="Y252"/>
      <c r="Z252"/>
    </row>
    <row r="253" spans="2:26" ht="15">
      <c r="B253"/>
      <c r="K253"/>
      <c r="L253"/>
      <c r="N253"/>
      <c r="P253"/>
      <c r="T253"/>
      <c r="W253"/>
      <c r="X253"/>
      <c r="Y253"/>
      <c r="Z253"/>
    </row>
    <row r="254" spans="2:26" ht="15">
      <c r="B254"/>
      <c r="K254"/>
      <c r="L254"/>
      <c r="N254"/>
      <c r="P254"/>
      <c r="T254"/>
      <c r="W254"/>
      <c r="X254"/>
      <c r="Y254"/>
      <c r="Z254"/>
    </row>
    <row r="255" spans="2:26" ht="15">
      <c r="B255"/>
      <c r="K255"/>
      <c r="L255"/>
      <c r="N255"/>
      <c r="P255"/>
      <c r="T255"/>
      <c r="W255"/>
      <c r="X255"/>
      <c r="Y255"/>
      <c r="Z255"/>
    </row>
    <row r="256" spans="2:26" ht="15">
      <c r="B256"/>
      <c r="K256"/>
      <c r="L256"/>
      <c r="N256"/>
      <c r="P256"/>
      <c r="T256"/>
      <c r="W256"/>
      <c r="X256"/>
      <c r="Y256"/>
      <c r="Z256"/>
    </row>
    <row r="257" spans="2:26" ht="15">
      <c r="B257"/>
      <c r="K257"/>
      <c r="L257"/>
      <c r="N257"/>
      <c r="P257"/>
      <c r="T257"/>
      <c r="W257"/>
      <c r="X257"/>
      <c r="Y257"/>
      <c r="Z257"/>
    </row>
    <row r="258" spans="2:26" ht="15">
      <c r="B258"/>
      <c r="K258"/>
      <c r="L258"/>
      <c r="N258"/>
      <c r="P258"/>
      <c r="T258"/>
      <c r="W258"/>
      <c r="X258"/>
      <c r="Y258"/>
      <c r="Z258"/>
    </row>
    <row r="259" spans="2:26" ht="15">
      <c r="B259"/>
      <c r="K259"/>
      <c r="L259"/>
      <c r="N259"/>
      <c r="P259"/>
      <c r="T259"/>
      <c r="W259"/>
      <c r="X259"/>
      <c r="Y259"/>
      <c r="Z259"/>
    </row>
    <row r="260" spans="2:26" ht="15">
      <c r="B260"/>
      <c r="K260"/>
      <c r="L260"/>
      <c r="N260"/>
      <c r="P260"/>
      <c r="T260"/>
      <c r="W260"/>
      <c r="X260"/>
      <c r="Y260"/>
      <c r="Z260"/>
    </row>
    <row r="261" spans="2:26" ht="15">
      <c r="B261"/>
      <c r="K261"/>
      <c r="L261"/>
      <c r="N261"/>
      <c r="P261"/>
      <c r="T261"/>
      <c r="W261"/>
      <c r="X261"/>
      <c r="Y261"/>
      <c r="Z261"/>
    </row>
    <row r="262" spans="2:26" ht="15">
      <c r="B262"/>
      <c r="K262"/>
      <c r="L262"/>
      <c r="N262"/>
      <c r="P262"/>
      <c r="T262"/>
      <c r="W262"/>
      <c r="X262"/>
      <c r="Y262"/>
      <c r="Z262"/>
    </row>
    <row r="263" spans="2:26" ht="15">
      <c r="B263"/>
      <c r="K263"/>
      <c r="L263"/>
      <c r="N263"/>
      <c r="P263"/>
      <c r="T263"/>
      <c r="W263"/>
      <c r="X263"/>
      <c r="Y263"/>
      <c r="Z263"/>
    </row>
    <row r="264" spans="2:26" ht="15">
      <c r="B264"/>
      <c r="K264"/>
      <c r="L264"/>
      <c r="N264"/>
      <c r="P264"/>
      <c r="T264"/>
      <c r="W264"/>
      <c r="X264"/>
      <c r="Y264"/>
      <c r="Z264"/>
    </row>
    <row r="265" spans="2:26" ht="15">
      <c r="B265"/>
      <c r="K265"/>
      <c r="L265"/>
      <c r="N265"/>
      <c r="P265"/>
      <c r="T265"/>
      <c r="W265"/>
      <c r="X265"/>
      <c r="Y265"/>
      <c r="Z265"/>
    </row>
    <row r="266" spans="2:26" ht="15">
      <c r="B266"/>
      <c r="K266"/>
      <c r="L266"/>
      <c r="N266"/>
      <c r="P266"/>
      <c r="T266"/>
      <c r="W266"/>
      <c r="X266"/>
      <c r="Y266"/>
      <c r="Z266"/>
    </row>
    <row r="267" spans="2:26" ht="15">
      <c r="B267"/>
      <c r="K267"/>
      <c r="L267"/>
      <c r="N267"/>
      <c r="P267"/>
      <c r="T267"/>
      <c r="W267"/>
      <c r="X267"/>
      <c r="Y267"/>
      <c r="Z267"/>
    </row>
    <row r="268" spans="2:26" ht="15">
      <c r="B268"/>
      <c r="K268"/>
      <c r="L268"/>
      <c r="N268"/>
      <c r="P268"/>
      <c r="T268"/>
      <c r="W268"/>
      <c r="X268"/>
      <c r="Y268"/>
      <c r="Z268"/>
    </row>
    <row r="269" spans="2:26" ht="15">
      <c r="B269"/>
      <c r="K269"/>
      <c r="L269"/>
      <c r="N269"/>
      <c r="P269"/>
      <c r="T269"/>
      <c r="W269"/>
      <c r="X269"/>
      <c r="Y269"/>
      <c r="Z269"/>
    </row>
    <row r="270" spans="2:26" ht="15">
      <c r="B270"/>
      <c r="K270"/>
      <c r="L270"/>
      <c r="N270"/>
      <c r="P270"/>
      <c r="T270"/>
      <c r="W270"/>
      <c r="X270"/>
      <c r="Y270"/>
      <c r="Z270"/>
    </row>
    <row r="271" spans="2:26" ht="15">
      <c r="B271"/>
      <c r="K271"/>
      <c r="L271"/>
      <c r="N271"/>
      <c r="P271"/>
      <c r="T271"/>
      <c r="W271"/>
      <c r="X271"/>
      <c r="Y271"/>
      <c r="Z271"/>
    </row>
    <row r="272" spans="2:26" ht="15">
      <c r="B272"/>
      <c r="K272"/>
      <c r="L272"/>
      <c r="N272"/>
      <c r="P272"/>
      <c r="T272"/>
      <c r="W272"/>
      <c r="X272"/>
      <c r="Y272"/>
      <c r="Z272"/>
    </row>
    <row r="273" spans="2:26" ht="15">
      <c r="B273"/>
      <c r="K273"/>
      <c r="L273"/>
      <c r="N273"/>
      <c r="P273"/>
      <c r="T273"/>
      <c r="W273"/>
      <c r="X273"/>
      <c r="Y273"/>
      <c r="Z273"/>
    </row>
    <row r="274" spans="2:26" ht="15">
      <c r="B274"/>
      <c r="K274"/>
      <c r="L274"/>
      <c r="N274"/>
      <c r="P274"/>
      <c r="T274"/>
      <c r="W274"/>
      <c r="X274"/>
      <c r="Y274"/>
      <c r="Z274"/>
    </row>
    <row r="275" spans="2:26" ht="15">
      <c r="B275"/>
      <c r="K275"/>
      <c r="L275"/>
      <c r="N275"/>
      <c r="P275"/>
      <c r="T275"/>
      <c r="W275"/>
      <c r="X275"/>
      <c r="Y275"/>
      <c r="Z275"/>
    </row>
    <row r="276" spans="2:26" ht="15">
      <c r="B276"/>
      <c r="K276"/>
      <c r="L276"/>
      <c r="N276"/>
      <c r="P276"/>
      <c r="T276"/>
      <c r="W276"/>
      <c r="X276"/>
      <c r="Y276"/>
      <c r="Z276"/>
    </row>
    <row r="277" spans="2:26" ht="15">
      <c r="B277"/>
      <c r="K277"/>
      <c r="L277"/>
      <c r="N277"/>
      <c r="P277"/>
      <c r="T277"/>
      <c r="W277"/>
      <c r="X277"/>
      <c r="Y277"/>
      <c r="Z277"/>
    </row>
    <row r="278" spans="2:26" ht="15">
      <c r="B278"/>
      <c r="K278"/>
      <c r="L278"/>
      <c r="N278"/>
      <c r="P278"/>
      <c r="T278"/>
      <c r="W278"/>
      <c r="X278"/>
      <c r="Y278"/>
      <c r="Z278"/>
    </row>
    <row r="279" spans="2:26" ht="15">
      <c r="B279"/>
      <c r="K279"/>
      <c r="L279"/>
      <c r="N279"/>
      <c r="P279"/>
      <c r="T279"/>
      <c r="W279"/>
      <c r="X279"/>
      <c r="Y279"/>
      <c r="Z279"/>
    </row>
    <row r="280" spans="2:26" ht="15">
      <c r="B280"/>
      <c r="K280"/>
      <c r="L280"/>
      <c r="N280"/>
      <c r="P280"/>
      <c r="T280"/>
      <c r="W280"/>
      <c r="X280"/>
      <c r="Y280"/>
      <c r="Z280"/>
    </row>
    <row r="281" spans="2:26" ht="15">
      <c r="B281"/>
      <c r="K281"/>
      <c r="L281"/>
      <c r="N281"/>
      <c r="P281"/>
      <c r="T281"/>
      <c r="W281"/>
      <c r="X281"/>
      <c r="Y281"/>
      <c r="Z281"/>
    </row>
    <row r="282" spans="2:26" ht="15">
      <c r="B282"/>
      <c r="K282"/>
      <c r="L282"/>
      <c r="N282"/>
      <c r="P282"/>
      <c r="T282"/>
      <c r="W282"/>
      <c r="X282"/>
      <c r="Y282"/>
      <c r="Z282"/>
    </row>
    <row r="283" spans="2:26" ht="15">
      <c r="B283"/>
      <c r="K283"/>
      <c r="L283"/>
      <c r="N283"/>
      <c r="P283"/>
      <c r="T283"/>
      <c r="W283"/>
      <c r="X283"/>
      <c r="Y283"/>
      <c r="Z283"/>
    </row>
    <row r="284" spans="2:26" ht="15">
      <c r="B284"/>
      <c r="K284"/>
      <c r="L284"/>
      <c r="N284"/>
      <c r="P284"/>
      <c r="T284"/>
      <c r="W284"/>
      <c r="X284"/>
      <c r="Y284"/>
      <c r="Z284"/>
    </row>
  </sheetData>
  <sheetProtection/>
  <mergeCells count="16">
    <mergeCell ref="O1:P1"/>
    <mergeCell ref="B1:B2"/>
    <mergeCell ref="C1:C2"/>
    <mergeCell ref="D1:D2"/>
    <mergeCell ref="E1:E2"/>
    <mergeCell ref="F1:I1"/>
    <mergeCell ref="Y1:Y2"/>
    <mergeCell ref="Z1:Z2"/>
    <mergeCell ref="A1:A2"/>
    <mergeCell ref="Q1:R1"/>
    <mergeCell ref="S1:T1"/>
    <mergeCell ref="U1:V1"/>
    <mergeCell ref="W1:W2"/>
    <mergeCell ref="X1:X2"/>
    <mergeCell ref="K1:L1"/>
    <mergeCell ref="M1:N1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ETR&amp;CENERGETSKA ELEKTRONIKA&amp;R2015/2016</oddHeader>
    <oddFooter>&amp;R
PREDMETNI NASTAVNIK: Prof. dr Djordje Jovanović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2">
      <selection activeCell="G11" sqref="G11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21.851562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5">
      <c r="A1" s="62" t="s">
        <v>96</v>
      </c>
      <c r="B1" s="62"/>
      <c r="C1" s="62"/>
      <c r="D1" s="62"/>
      <c r="E1" s="62"/>
      <c r="F1" s="62"/>
      <c r="G1" s="62"/>
      <c r="H1" s="62"/>
      <c r="I1" s="24"/>
      <c r="J1" s="23"/>
      <c r="K1" s="23"/>
      <c r="L1" s="12"/>
    </row>
    <row r="2" spans="1:12" ht="3.75" customHeight="1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9"/>
      <c r="K3" s="9"/>
      <c r="L3" s="12"/>
    </row>
    <row r="4" spans="1:12" ht="15">
      <c r="A4" s="65" t="s">
        <v>0</v>
      </c>
      <c r="B4" s="65"/>
      <c r="C4" s="63" t="s">
        <v>92</v>
      </c>
      <c r="D4" s="63"/>
      <c r="E4" s="63"/>
      <c r="F4" s="22" t="s">
        <v>55</v>
      </c>
      <c r="G4" s="61" t="s">
        <v>67</v>
      </c>
      <c r="H4" s="61"/>
      <c r="I4" s="22"/>
      <c r="J4" s="11"/>
      <c r="K4" s="9"/>
      <c r="L4" s="12"/>
    </row>
    <row r="5" spans="1:12" ht="13.5" customHeight="1">
      <c r="A5" s="9"/>
      <c r="B5" s="9"/>
      <c r="C5" s="9"/>
      <c r="D5" s="9"/>
      <c r="E5" s="23"/>
      <c r="F5" s="22" t="s">
        <v>48</v>
      </c>
      <c r="G5" s="61" t="s">
        <v>24</v>
      </c>
      <c r="H5" s="61"/>
      <c r="I5" s="22"/>
      <c r="J5" s="9"/>
      <c r="K5" s="9"/>
      <c r="L5" s="12"/>
    </row>
    <row r="6" spans="1:12" ht="4.5" customHeight="1">
      <c r="A6" s="10"/>
      <c r="B6" s="10"/>
      <c r="C6" s="10"/>
      <c r="D6" s="11"/>
      <c r="E6" s="11"/>
      <c r="F6" s="11"/>
      <c r="G6" s="61"/>
      <c r="H6" s="61"/>
      <c r="I6" s="21"/>
      <c r="J6" s="9"/>
      <c r="K6" s="9"/>
      <c r="L6" s="12"/>
    </row>
    <row r="7" spans="1:12" ht="14.25" customHeight="1" thickBot="1">
      <c r="A7" s="70" t="s">
        <v>93</v>
      </c>
      <c r="B7" s="70"/>
      <c r="C7" s="70"/>
      <c r="D7" s="70"/>
      <c r="E7" s="73" t="s">
        <v>66</v>
      </c>
      <c r="F7" s="73"/>
      <c r="G7" s="73"/>
      <c r="H7" s="73"/>
      <c r="I7" s="11"/>
      <c r="J7" s="9"/>
      <c r="K7" s="9"/>
      <c r="L7" s="12"/>
    </row>
    <row r="8" spans="1:12" ht="4.5" customHeight="1">
      <c r="A8" s="71" t="s">
        <v>1</v>
      </c>
      <c r="B8" s="66" t="s">
        <v>2</v>
      </c>
      <c r="C8" s="66" t="s">
        <v>3</v>
      </c>
      <c r="D8" s="66" t="s">
        <v>4</v>
      </c>
      <c r="E8" s="66"/>
      <c r="F8" s="66" t="s">
        <v>5</v>
      </c>
      <c r="G8" s="66" t="s">
        <v>6</v>
      </c>
      <c r="H8" s="67"/>
      <c r="I8" s="9"/>
      <c r="J8" s="9"/>
      <c r="K8" s="9"/>
      <c r="L8" s="12"/>
    </row>
    <row r="9" spans="1:12" ht="15">
      <c r="A9" s="72"/>
      <c r="B9" s="68"/>
      <c r="C9" s="68"/>
      <c r="D9" s="68"/>
      <c r="E9" s="68"/>
      <c r="F9" s="68"/>
      <c r="G9" s="68"/>
      <c r="H9" s="69"/>
      <c r="I9" s="9"/>
      <c r="J9" s="9"/>
      <c r="K9" s="9"/>
      <c r="L9" s="12"/>
    </row>
    <row r="10" spans="1:12" ht="33.75">
      <c r="A10" s="72"/>
      <c r="B10" s="68"/>
      <c r="C10" s="68"/>
      <c r="D10" s="20" t="s">
        <v>7</v>
      </c>
      <c r="E10" s="20" t="s">
        <v>8</v>
      </c>
      <c r="F10" s="68"/>
      <c r="G10" s="68"/>
      <c r="H10" s="69"/>
      <c r="I10" s="9"/>
      <c r="J10" s="9"/>
      <c r="K10" s="9"/>
      <c r="L10" s="12"/>
    </row>
    <row r="11" spans="1:8" ht="15">
      <c r="A11" s="6">
        <f>'UNOS BODOVA'!A3</f>
        <v>1</v>
      </c>
      <c r="B11" s="1" t="str">
        <f>'UNOS BODOVA'!B3&amp;"/"&amp;'UNOS BODOVA'!C3</f>
        <v>1/2014</v>
      </c>
      <c r="C11" s="1" t="str">
        <f>'UNOS BODOVA'!D3&amp;" "&amp;'UNOS BODOVA'!E3</f>
        <v>Miloš Milović</v>
      </c>
      <c r="D11" s="4">
        <f>'UNOS BODOVA'!F3+'UNOS BODOVA'!I3+'UNOS BODOVA'!J3+'UNOS BODOVA'!W3+'UNOS BODOVA'!G3+'UNOS BODOVA'!H3</f>
        <v>26</v>
      </c>
      <c r="E11" s="4">
        <f>2*'UNOS BODOVA'!X3</f>
        <v>81</v>
      </c>
      <c r="F11" s="4">
        <f>'UNOS BODOVA'!Y3</f>
        <v>66.5</v>
      </c>
      <c r="G11" s="4" t="str">
        <f>'UNOS BODOVA'!Z3</f>
        <v>D</v>
      </c>
      <c r="H11" s="7" t="str">
        <f>IF(F11&gt;=90,"Odlican",IF(F11&gt;=80,"Vrlo dobar",IF(F11&gt;=70,"Dobar",IF(F11&gt;=60,"Zadovoljavajuci",IF(F11&gt;=50,"Dovoljan","Nedovoljan")))))</f>
        <v>Zadovoljavajuci</v>
      </c>
    </row>
    <row r="12" spans="1:8" ht="15">
      <c r="A12" s="6">
        <f>'UNOS BODOVA'!A4</f>
        <v>2</v>
      </c>
      <c r="B12" s="1" t="str">
        <f>'UNOS BODOVA'!B4&amp;"/"&amp;'UNOS BODOVA'!C4</f>
        <v>2/2014</v>
      </c>
      <c r="C12" s="1" t="str">
        <f>'UNOS BODOVA'!D4&amp;" "&amp;'UNOS BODOVA'!E4</f>
        <v>Vesna Lješević</v>
      </c>
      <c r="D12" s="4">
        <f>'UNOS BODOVA'!F4+'UNOS BODOVA'!I4+'UNOS BODOVA'!J4+'UNOS BODOVA'!W4+'UNOS BODOVA'!G4+'UNOS BODOVA'!H4</f>
        <v>30</v>
      </c>
      <c r="E12" s="4">
        <f>2*'UNOS BODOVA'!X4</f>
        <v>10</v>
      </c>
      <c r="F12" s="4">
        <f>'UNOS BODOVA'!Y4</f>
        <v>35</v>
      </c>
      <c r="G12" s="4" t="str">
        <f>'UNOS BODOVA'!Z4</f>
        <v>F</v>
      </c>
      <c r="H12" s="7" t="str">
        <f aca="true" t="shared" si="0" ref="H12:H64">IF(F12&gt;=90,"Odlican",IF(F12&gt;=80,"Vrlo dobar",IF(F12&gt;=70,"Dobar",IF(F12&gt;=60,"Zadovoljavajuci",IF(F12&gt;=50,"Dovoljan","Nedovoljan")))))</f>
        <v>Nedovoljan</v>
      </c>
    </row>
    <row r="13" spans="1:8" ht="15">
      <c r="A13" s="6">
        <f>'UNOS BODOVA'!A5</f>
        <v>3</v>
      </c>
      <c r="B13" s="1" t="str">
        <f>'UNOS BODOVA'!B5&amp;"/"&amp;'UNOS BODOVA'!C5</f>
        <v>8/2014</v>
      </c>
      <c r="C13" s="1" t="str">
        <f>'UNOS BODOVA'!D5&amp;" "&amp;'UNOS BODOVA'!E5</f>
        <v>Luka Nikaljević</v>
      </c>
      <c r="D13" s="4">
        <f>'UNOS BODOVA'!F5+'UNOS BODOVA'!I5+'UNOS BODOVA'!J5+'UNOS BODOVA'!W5+'UNOS BODOVA'!G5+'UNOS BODOVA'!H5</f>
        <v>55</v>
      </c>
      <c r="E13" s="4">
        <f>2*'UNOS BODOVA'!X5</f>
        <v>40</v>
      </c>
      <c r="F13" s="4">
        <f>'UNOS BODOVA'!Y5</f>
        <v>75</v>
      </c>
      <c r="G13" s="4" t="str">
        <f>'UNOS BODOVA'!Z5</f>
        <v>C</v>
      </c>
      <c r="H13" s="7" t="str">
        <f t="shared" si="0"/>
        <v>Dobar</v>
      </c>
    </row>
    <row r="14" spans="1:8" ht="15">
      <c r="A14" s="6">
        <f>'UNOS BODOVA'!A6</f>
        <v>4</v>
      </c>
      <c r="B14" s="1" t="str">
        <f>'UNOS BODOVA'!B6&amp;"/"&amp;'UNOS BODOVA'!C6</f>
        <v>11/2014</v>
      </c>
      <c r="C14" s="1" t="str">
        <f>'UNOS BODOVA'!D6&amp;" "&amp;'UNOS BODOVA'!E6</f>
        <v>Nikola Radosavljević</v>
      </c>
      <c r="D14" s="4">
        <f>'UNOS BODOVA'!F6+'UNOS BODOVA'!I6+'UNOS BODOVA'!J6+'UNOS BODOVA'!W6+'UNOS BODOVA'!G6+'UNOS BODOVA'!H6</f>
        <v>29</v>
      </c>
      <c r="E14" s="4">
        <f>2*'UNOS BODOVA'!X6</f>
        <v>42</v>
      </c>
      <c r="F14" s="4">
        <f>'UNOS BODOVA'!Y6</f>
        <v>50</v>
      </c>
      <c r="G14" s="4" t="str">
        <f>'UNOS BODOVA'!Z6</f>
        <v>E</v>
      </c>
      <c r="H14" s="7" t="str">
        <f t="shared" si="0"/>
        <v>Dovoljan</v>
      </c>
    </row>
    <row r="15" spans="1:8" ht="15">
      <c r="A15" s="6">
        <f>'UNOS BODOVA'!A7</f>
        <v>5</v>
      </c>
      <c r="B15" s="1" t="str">
        <f>'UNOS BODOVA'!B7&amp;"/"&amp;'UNOS BODOVA'!C7</f>
        <v>13/2014</v>
      </c>
      <c r="C15" s="1" t="str">
        <f>'UNOS BODOVA'!D7&amp;" "&amp;'UNOS BODOVA'!E7</f>
        <v>Stefan Vujović</v>
      </c>
      <c r="D15" s="4">
        <f>'UNOS BODOVA'!F7+'UNOS BODOVA'!I7+'UNOS BODOVA'!J7+'UNOS BODOVA'!W7+'UNOS BODOVA'!G7+'UNOS BODOVA'!H7</f>
        <v>35</v>
      </c>
      <c r="E15" s="4">
        <f>2*'UNOS BODOVA'!X7</f>
        <v>60</v>
      </c>
      <c r="F15" s="4">
        <f>'UNOS BODOVA'!Y7</f>
        <v>65</v>
      </c>
      <c r="G15" s="4" t="str">
        <f>'UNOS BODOVA'!Z7</f>
        <v>D</v>
      </c>
      <c r="H15" s="7" t="str">
        <f t="shared" si="0"/>
        <v>Zadovoljavajuci</v>
      </c>
    </row>
    <row r="16" spans="1:8" ht="15">
      <c r="A16" s="6">
        <f>'UNOS BODOVA'!A8</f>
        <v>6</v>
      </c>
      <c r="B16" s="1" t="str">
        <f>'UNOS BODOVA'!B8&amp;"/"&amp;'UNOS BODOVA'!C8</f>
        <v>17/2014</v>
      </c>
      <c r="C16" s="1" t="str">
        <f>'UNOS BODOVA'!D8&amp;" "&amp;'UNOS BODOVA'!E8</f>
        <v>Mihailo Obradović</v>
      </c>
      <c r="D16" s="4">
        <f>'UNOS BODOVA'!F8+'UNOS BODOVA'!I8+'UNOS BODOVA'!J8+'UNOS BODOVA'!W8+'UNOS BODOVA'!G8+'UNOS BODOVA'!H8</f>
        <v>45</v>
      </c>
      <c r="E16" s="4">
        <f>2*'UNOS BODOVA'!X8</f>
        <v>90</v>
      </c>
      <c r="F16" s="4">
        <f>'UNOS BODOVA'!Y8</f>
        <v>90</v>
      </c>
      <c r="G16" s="4" t="str">
        <f>'UNOS BODOVA'!Z8</f>
        <v>A</v>
      </c>
      <c r="H16" s="7" t="str">
        <f t="shared" si="0"/>
        <v>Odlican</v>
      </c>
    </row>
    <row r="17" spans="1:8" ht="15">
      <c r="A17" s="6">
        <f>'UNOS BODOVA'!A9</f>
        <v>7</v>
      </c>
      <c r="B17" s="1" t="str">
        <f>'UNOS BODOVA'!B9&amp;"/"&amp;'UNOS BODOVA'!C9</f>
        <v>18/2014</v>
      </c>
      <c r="C17" s="1" t="str">
        <f>'UNOS BODOVA'!D9&amp;" "&amp;'UNOS BODOVA'!E9</f>
        <v>Marko Kovač</v>
      </c>
      <c r="D17" s="4">
        <f>'UNOS BODOVA'!F9+'UNOS BODOVA'!I9+'UNOS BODOVA'!J9+'UNOS BODOVA'!W9+'UNOS BODOVA'!G9+'UNOS BODOVA'!H9</f>
        <v>52</v>
      </c>
      <c r="E17" s="4">
        <f>2*'UNOS BODOVA'!X9</f>
        <v>78</v>
      </c>
      <c r="F17" s="4">
        <f>'UNOS BODOVA'!Y9</f>
        <v>91</v>
      </c>
      <c r="G17" s="4" t="str">
        <f>'UNOS BODOVA'!Z9</f>
        <v>A</v>
      </c>
      <c r="H17" s="7" t="str">
        <f t="shared" si="0"/>
        <v>Odlican</v>
      </c>
    </row>
    <row r="18" spans="1:8" ht="15">
      <c r="A18" s="6">
        <f>'UNOS BODOVA'!A10</f>
        <v>8</v>
      </c>
      <c r="B18" s="1" t="str">
        <f>'UNOS BODOVA'!B10&amp;"/"&amp;'UNOS BODOVA'!C10</f>
        <v>19/2014</v>
      </c>
      <c r="C18" s="1" t="str">
        <f>'UNOS BODOVA'!D10&amp;" "&amp;'UNOS BODOVA'!E10</f>
        <v>Milica Vojinović</v>
      </c>
      <c r="D18" s="4">
        <f>'UNOS BODOVA'!F10+'UNOS BODOVA'!I10+'UNOS BODOVA'!J10+'UNOS BODOVA'!W10+'UNOS BODOVA'!G10+'UNOS BODOVA'!H10</f>
        <v>46</v>
      </c>
      <c r="E18" s="4">
        <f>2*'UNOS BODOVA'!X10</f>
        <v>60</v>
      </c>
      <c r="F18" s="4">
        <f>'UNOS BODOVA'!Y10</f>
        <v>76</v>
      </c>
      <c r="G18" s="4" t="str">
        <f>'UNOS BODOVA'!Z10</f>
        <v>C</v>
      </c>
      <c r="H18" s="7" t="str">
        <f t="shared" si="0"/>
        <v>Dobar</v>
      </c>
    </row>
    <row r="19" spans="1:8" ht="15">
      <c r="A19" s="6">
        <f>'UNOS BODOVA'!A11</f>
        <v>9</v>
      </c>
      <c r="B19" s="1" t="str">
        <f>'UNOS BODOVA'!B11&amp;"/"&amp;'UNOS BODOVA'!C11</f>
        <v>23/2014</v>
      </c>
      <c r="C19" s="1" t="str">
        <f>'UNOS BODOVA'!D11&amp;" "&amp;'UNOS BODOVA'!E11</f>
        <v>Đorđije Bošković</v>
      </c>
      <c r="D19" s="4">
        <f>'UNOS BODOVA'!F11+'UNOS BODOVA'!I11+'UNOS BODOVA'!J11+'UNOS BODOVA'!W11+'UNOS BODOVA'!G11+'UNOS BODOVA'!H11</f>
        <v>55</v>
      </c>
      <c r="E19" s="4">
        <f>2*'UNOS BODOVA'!X11</f>
        <v>90</v>
      </c>
      <c r="F19" s="4">
        <f>'UNOS BODOVA'!Y11</f>
        <v>100</v>
      </c>
      <c r="G19" s="4" t="str">
        <f>'UNOS BODOVA'!Z11</f>
        <v>A</v>
      </c>
      <c r="H19" s="7" t="str">
        <f t="shared" si="0"/>
        <v>Odlican</v>
      </c>
    </row>
    <row r="20" spans="1:8" ht="15">
      <c r="A20" s="6">
        <f>'UNOS BODOVA'!A12</f>
        <v>10</v>
      </c>
      <c r="B20" s="1" t="str">
        <f>'UNOS BODOVA'!B12&amp;"/"&amp;'UNOS BODOVA'!C12</f>
        <v>25/2014</v>
      </c>
      <c r="C20" s="1" t="str">
        <f>'UNOS BODOVA'!D12&amp;" "&amp;'UNOS BODOVA'!E12</f>
        <v>Dušan Kašćelan</v>
      </c>
      <c r="D20" s="4">
        <f>'UNOS BODOVA'!F12+'UNOS BODOVA'!I12+'UNOS BODOVA'!J12+'UNOS BODOVA'!W12+'UNOS BODOVA'!G12+'UNOS BODOVA'!H12</f>
        <v>40</v>
      </c>
      <c r="E20" s="4">
        <f>2*'UNOS BODOVA'!X12</f>
        <v>62</v>
      </c>
      <c r="F20" s="4">
        <f>'UNOS BODOVA'!Y12</f>
        <v>71</v>
      </c>
      <c r="G20" s="4" t="str">
        <f>'UNOS BODOVA'!Z12</f>
        <v>C</v>
      </c>
      <c r="H20" s="7" t="str">
        <f t="shared" si="0"/>
        <v>Dobar</v>
      </c>
    </row>
    <row r="21" spans="1:8" ht="15">
      <c r="A21" s="6">
        <f>'UNOS BODOVA'!A13</f>
        <v>11</v>
      </c>
      <c r="B21" s="1" t="str">
        <f>'UNOS BODOVA'!B13&amp;"/"&amp;'UNOS BODOVA'!C13</f>
        <v>30/2014</v>
      </c>
      <c r="C21" s="1" t="str">
        <f>'UNOS BODOVA'!D13&amp;" "&amp;'UNOS BODOVA'!E13</f>
        <v>Bojan Joković</v>
      </c>
      <c r="D21" s="4">
        <f>'UNOS BODOVA'!F13+'UNOS BODOVA'!I13+'UNOS BODOVA'!J13+'UNOS BODOVA'!W13+'UNOS BODOVA'!G13+'UNOS BODOVA'!H13</f>
        <v>45</v>
      </c>
      <c r="E21" s="4">
        <f>2*'UNOS BODOVA'!X13</f>
        <v>30</v>
      </c>
      <c r="F21" s="4">
        <f>'UNOS BODOVA'!Y13</f>
        <v>60</v>
      </c>
      <c r="G21" s="4" t="str">
        <f>'UNOS BODOVA'!Z13</f>
        <v>D</v>
      </c>
      <c r="H21" s="7" t="str">
        <f t="shared" si="0"/>
        <v>Zadovoljavajuci</v>
      </c>
    </row>
    <row r="22" spans="1:8" ht="15">
      <c r="A22" s="6">
        <f>'UNOS BODOVA'!A14</f>
        <v>12</v>
      </c>
      <c r="B22" s="1" t="str">
        <f>'UNOS BODOVA'!B14&amp;"/"&amp;'UNOS BODOVA'!C14</f>
        <v>31/2014</v>
      </c>
      <c r="C22" s="1" t="str">
        <f>'UNOS BODOVA'!D14&amp;" "&amp;'UNOS BODOVA'!E14</f>
        <v>Ljubiša Dulović</v>
      </c>
      <c r="D22" s="4">
        <f>'UNOS BODOVA'!F14+'UNOS BODOVA'!I14+'UNOS BODOVA'!J14+'UNOS BODOVA'!W14+'UNOS BODOVA'!G14+'UNOS BODOVA'!H14</f>
        <v>26</v>
      </c>
      <c r="E22" s="4">
        <f>2*'UNOS BODOVA'!X14</f>
        <v>73</v>
      </c>
      <c r="F22" s="4">
        <f>'UNOS BODOVA'!Y14</f>
        <v>62.5</v>
      </c>
      <c r="G22" s="4" t="str">
        <f>'UNOS BODOVA'!Z14</f>
        <v>D</v>
      </c>
      <c r="H22" s="7" t="str">
        <f t="shared" si="0"/>
        <v>Zadovoljavajuci</v>
      </c>
    </row>
    <row r="23" spans="1:8" ht="15">
      <c r="A23" s="6">
        <f>'UNOS BODOVA'!A15</f>
        <v>13</v>
      </c>
      <c r="B23" s="1" t="str">
        <f>'UNOS BODOVA'!B15&amp;"/"&amp;'UNOS BODOVA'!C15</f>
        <v>32/2014</v>
      </c>
      <c r="C23" s="1" t="str">
        <f>'UNOS BODOVA'!D15&amp;" "&amp;'UNOS BODOVA'!E15</f>
        <v>Tamara Bulatović</v>
      </c>
      <c r="D23" s="4">
        <f>'UNOS BODOVA'!F15+'UNOS BODOVA'!I15+'UNOS BODOVA'!J15+'UNOS BODOVA'!W15+'UNOS BODOVA'!G15+'UNOS BODOVA'!H15</f>
        <v>40</v>
      </c>
      <c r="E23" s="4">
        <f>2*'UNOS BODOVA'!X15</f>
        <v>34</v>
      </c>
      <c r="F23" s="4">
        <f>'UNOS BODOVA'!Y15</f>
        <v>57</v>
      </c>
      <c r="G23" s="4" t="str">
        <f>'UNOS BODOVA'!Z15</f>
        <v>E</v>
      </c>
      <c r="H23" s="7" t="str">
        <f t="shared" si="0"/>
        <v>Dovoljan</v>
      </c>
    </row>
    <row r="24" spans="1:8" ht="15">
      <c r="A24" s="6">
        <f>'UNOS BODOVA'!A16</f>
        <v>14</v>
      </c>
      <c r="B24" s="1" t="str">
        <f>'UNOS BODOVA'!B16&amp;"/"&amp;'UNOS BODOVA'!C16</f>
        <v>37/2014</v>
      </c>
      <c r="C24" s="1" t="str">
        <f>'UNOS BODOVA'!D16&amp;" "&amp;'UNOS BODOVA'!E16</f>
        <v>Jelena Kovač</v>
      </c>
      <c r="D24" s="4">
        <f>'UNOS BODOVA'!F16+'UNOS BODOVA'!I16+'UNOS BODOVA'!J16+'UNOS BODOVA'!W16+'UNOS BODOVA'!G16+'UNOS BODOVA'!H16</f>
        <v>55</v>
      </c>
      <c r="E24" s="4">
        <f>2*'UNOS BODOVA'!X16</f>
        <v>87</v>
      </c>
      <c r="F24" s="4">
        <f>'UNOS BODOVA'!Y16</f>
        <v>98.5</v>
      </c>
      <c r="G24" s="4" t="str">
        <f>'UNOS BODOVA'!Z16</f>
        <v>A</v>
      </c>
      <c r="H24" s="7" t="str">
        <f t="shared" si="0"/>
        <v>Odlican</v>
      </c>
    </row>
    <row r="25" spans="1:8" ht="15">
      <c r="A25" s="6">
        <f>'UNOS BODOVA'!A17</f>
        <v>15</v>
      </c>
      <c r="B25" s="1" t="str">
        <f>'UNOS BODOVA'!B17&amp;"/"&amp;'UNOS BODOVA'!C17</f>
        <v>39/2014</v>
      </c>
      <c r="C25" s="1" t="str">
        <f>'UNOS BODOVA'!D17&amp;" "&amp;'UNOS BODOVA'!E17</f>
        <v>Aleksandra Turanjanin</v>
      </c>
      <c r="D25" s="4">
        <f>'UNOS BODOVA'!F17+'UNOS BODOVA'!I17+'UNOS BODOVA'!J17+'UNOS BODOVA'!W17+'UNOS BODOVA'!G17+'UNOS BODOVA'!H17</f>
        <v>54</v>
      </c>
      <c r="E25" s="4">
        <f>2*'UNOS BODOVA'!X17</f>
        <v>90</v>
      </c>
      <c r="F25" s="4">
        <f>'UNOS BODOVA'!Y17</f>
        <v>99</v>
      </c>
      <c r="G25" s="4" t="str">
        <f>'UNOS BODOVA'!Z17</f>
        <v>A</v>
      </c>
      <c r="H25" s="7" t="str">
        <f t="shared" si="0"/>
        <v>Odlican</v>
      </c>
    </row>
    <row r="26" spans="1:8" ht="15">
      <c r="A26" s="6">
        <f>'UNOS BODOVA'!A18</f>
        <v>16</v>
      </c>
      <c r="B26" s="1" t="str">
        <f>'UNOS BODOVA'!B18&amp;"/"&amp;'UNOS BODOVA'!C18</f>
        <v>40/2014</v>
      </c>
      <c r="C26" s="1" t="str">
        <f>'UNOS BODOVA'!D18&amp;" "&amp;'UNOS BODOVA'!E18</f>
        <v>Danko Petrić</v>
      </c>
      <c r="D26" s="4">
        <f>'UNOS BODOVA'!F18+'UNOS BODOVA'!I18+'UNOS BODOVA'!J18+'UNOS BODOVA'!W18+'UNOS BODOVA'!G18+'UNOS BODOVA'!H18</f>
        <v>54</v>
      </c>
      <c r="E26" s="4">
        <f>2*'UNOS BODOVA'!X18</f>
        <v>90</v>
      </c>
      <c r="F26" s="4">
        <f>'UNOS BODOVA'!Y18</f>
        <v>99</v>
      </c>
      <c r="G26" s="4" t="str">
        <f>'UNOS BODOVA'!Z18</f>
        <v>A</v>
      </c>
      <c r="H26" s="7" t="str">
        <f t="shared" si="0"/>
        <v>Odlican</v>
      </c>
    </row>
    <row r="27" spans="1:8" ht="15">
      <c r="A27" s="6">
        <f>'UNOS BODOVA'!A19</f>
        <v>17</v>
      </c>
      <c r="B27" s="1" t="str">
        <f>'UNOS BODOVA'!B19&amp;"/"&amp;'UNOS BODOVA'!C19</f>
        <v>44/2014</v>
      </c>
      <c r="C27" s="1" t="str">
        <f>'UNOS BODOVA'!D19&amp;" "&amp;'UNOS BODOVA'!E19</f>
        <v>Jovan Crnogorac</v>
      </c>
      <c r="D27" s="4">
        <f>'UNOS BODOVA'!F19+'UNOS BODOVA'!I19+'UNOS BODOVA'!J19+'UNOS BODOVA'!W19+'UNOS BODOVA'!G19+'UNOS BODOVA'!H19</f>
        <v>39</v>
      </c>
      <c r="E27" s="4">
        <f>2*'UNOS BODOVA'!X19</f>
        <v>83</v>
      </c>
      <c r="F27" s="4">
        <f>'UNOS BODOVA'!Y19</f>
        <v>80.5</v>
      </c>
      <c r="G27" s="4" t="str">
        <f>'UNOS BODOVA'!Z19</f>
        <v>B</v>
      </c>
      <c r="H27" s="7" t="str">
        <f t="shared" si="0"/>
        <v>Vrlo dobar</v>
      </c>
    </row>
    <row r="28" spans="1:8" ht="15">
      <c r="A28" s="6">
        <f>'UNOS BODOVA'!A20</f>
        <v>18</v>
      </c>
      <c r="B28" s="1" t="str">
        <f>'UNOS BODOVA'!B20&amp;"/"&amp;'UNOS BODOVA'!C20</f>
        <v>45/2014</v>
      </c>
      <c r="C28" s="1" t="str">
        <f>'UNOS BODOVA'!D20&amp;" "&amp;'UNOS BODOVA'!E20</f>
        <v>Vuk Kasalica</v>
      </c>
      <c r="D28" s="4">
        <f>'UNOS BODOVA'!F20+'UNOS BODOVA'!I20+'UNOS BODOVA'!J20+'UNOS BODOVA'!W20+'UNOS BODOVA'!G20+'UNOS BODOVA'!H20</f>
        <v>0</v>
      </c>
      <c r="E28" s="4">
        <f>2*'UNOS BODOVA'!X20</f>
        <v>67</v>
      </c>
      <c r="F28" s="4">
        <f>'UNOS BODOVA'!Y20</f>
        <v>33.5</v>
      </c>
      <c r="G28" s="4" t="str">
        <f>'UNOS BODOVA'!Z20</f>
        <v>F</v>
      </c>
      <c r="H28" s="7" t="str">
        <f t="shared" si="0"/>
        <v>Nedovoljan</v>
      </c>
    </row>
    <row r="29" spans="1:8" ht="15">
      <c r="A29" s="6">
        <f>'UNOS BODOVA'!A21</f>
        <v>19</v>
      </c>
      <c r="B29" s="1" t="str">
        <f>'UNOS BODOVA'!B21&amp;"/"&amp;'UNOS BODOVA'!C21</f>
        <v>46/2014</v>
      </c>
      <c r="C29" s="1" t="str">
        <f>'UNOS BODOVA'!D21&amp;" "&amp;'UNOS BODOVA'!E21</f>
        <v>Filip Jovanović</v>
      </c>
      <c r="D29" s="4">
        <f>'UNOS BODOVA'!F21+'UNOS BODOVA'!I21+'UNOS BODOVA'!J21+'UNOS BODOVA'!W21+'UNOS BODOVA'!G21+'UNOS BODOVA'!H21</f>
        <v>47</v>
      </c>
      <c r="E29" s="4">
        <f>2*'UNOS BODOVA'!X21</f>
        <v>54</v>
      </c>
      <c r="F29" s="4">
        <f>'UNOS BODOVA'!Y21</f>
        <v>74</v>
      </c>
      <c r="G29" s="4" t="str">
        <f>'UNOS BODOVA'!Z21</f>
        <v>C</v>
      </c>
      <c r="H29" s="7" t="str">
        <f t="shared" si="0"/>
        <v>Dobar</v>
      </c>
    </row>
    <row r="30" spans="1:8" ht="15">
      <c r="A30" s="6">
        <f>'UNOS BODOVA'!A22</f>
        <v>20</v>
      </c>
      <c r="B30" s="1" t="str">
        <f>'UNOS BODOVA'!B22&amp;"/"&amp;'UNOS BODOVA'!C22</f>
        <v>47/2014</v>
      </c>
      <c r="C30" s="1" t="str">
        <f>'UNOS BODOVA'!D22&amp;" "&amp;'UNOS BODOVA'!E22</f>
        <v>Teodora Popović</v>
      </c>
      <c r="D30" s="4">
        <f>'UNOS BODOVA'!F22+'UNOS BODOVA'!I22+'UNOS BODOVA'!J22+'UNOS BODOVA'!W22+'UNOS BODOVA'!G22+'UNOS BODOVA'!H22</f>
        <v>30</v>
      </c>
      <c r="E30" s="4">
        <f>2*'UNOS BODOVA'!X22</f>
        <v>40</v>
      </c>
      <c r="F30" s="4">
        <f>'UNOS BODOVA'!Y22</f>
        <v>50</v>
      </c>
      <c r="G30" s="4" t="str">
        <f>'UNOS BODOVA'!Z22</f>
        <v>E</v>
      </c>
      <c r="H30" s="7" t="str">
        <f t="shared" si="0"/>
        <v>Dovoljan</v>
      </c>
    </row>
    <row r="31" spans="1:8" ht="15">
      <c r="A31" s="6">
        <f>'UNOS BODOVA'!A23</f>
        <v>21</v>
      </c>
      <c r="B31" s="1" t="str">
        <f>'UNOS BODOVA'!B23&amp;"/"&amp;'UNOS BODOVA'!C23</f>
        <v>50/2014</v>
      </c>
      <c r="C31" s="1" t="str">
        <f>'UNOS BODOVA'!D23&amp;" "&amp;'UNOS BODOVA'!E23</f>
        <v>Mirko Kalezić</v>
      </c>
      <c r="D31" s="4">
        <f>'UNOS BODOVA'!F23+'UNOS BODOVA'!I23+'UNOS BODOVA'!J23+'UNOS BODOVA'!W23+'UNOS BODOVA'!G23+'UNOS BODOVA'!H23</f>
        <v>55</v>
      </c>
      <c r="E31" s="4">
        <f>2*'UNOS BODOVA'!X23</f>
        <v>75</v>
      </c>
      <c r="F31" s="4">
        <f>'UNOS BODOVA'!Y23</f>
        <v>92.5</v>
      </c>
      <c r="G31" s="4" t="str">
        <f>'UNOS BODOVA'!Z23</f>
        <v>A</v>
      </c>
      <c r="H31" s="7" t="str">
        <f t="shared" si="0"/>
        <v>Odlican</v>
      </c>
    </row>
    <row r="32" spans="1:8" ht="15">
      <c r="A32" s="6">
        <f>'UNOS BODOVA'!A24</f>
        <v>22</v>
      </c>
      <c r="B32" s="1" t="str">
        <f>'UNOS BODOVA'!B24&amp;"/"&amp;'UNOS BODOVA'!C24</f>
        <v>51/2014</v>
      </c>
      <c r="C32" s="1" t="str">
        <f>'UNOS BODOVA'!D24&amp;" "&amp;'UNOS BODOVA'!E24</f>
        <v>Andrija Mandić</v>
      </c>
      <c r="D32" s="4">
        <f>'UNOS BODOVA'!F24+'UNOS BODOVA'!I24+'UNOS BODOVA'!J24+'UNOS BODOVA'!W24+'UNOS BODOVA'!G24+'UNOS BODOVA'!H24</f>
        <v>31</v>
      </c>
      <c r="E32" s="4">
        <f>2*'UNOS BODOVA'!X24</f>
        <v>40</v>
      </c>
      <c r="F32" s="4">
        <f>'UNOS BODOVA'!Y24</f>
        <v>51</v>
      </c>
      <c r="G32" s="4" t="str">
        <f>'UNOS BODOVA'!Z24</f>
        <v>E</v>
      </c>
      <c r="H32" s="7" t="str">
        <f t="shared" si="0"/>
        <v>Dovoljan</v>
      </c>
    </row>
    <row r="33" spans="1:8" ht="15">
      <c r="A33" s="6">
        <f>'UNOS BODOVA'!A25</f>
        <v>23</v>
      </c>
      <c r="B33" s="1" t="str">
        <f>'UNOS BODOVA'!B25&amp;"/"&amp;'UNOS BODOVA'!C25</f>
        <v>52/2014</v>
      </c>
      <c r="C33" s="1" t="str">
        <f>'UNOS BODOVA'!D25&amp;" "&amp;'UNOS BODOVA'!E25</f>
        <v>Savo Pejović</v>
      </c>
      <c r="D33" s="4">
        <f>'UNOS BODOVA'!F25+'UNOS BODOVA'!I25+'UNOS BODOVA'!J25+'UNOS BODOVA'!W25+'UNOS BODOVA'!G25+'UNOS BODOVA'!H25</f>
        <v>51</v>
      </c>
      <c r="E33" s="4">
        <f>2*'UNOS BODOVA'!X25</f>
        <v>78</v>
      </c>
      <c r="F33" s="4">
        <f>'UNOS BODOVA'!Y25</f>
        <v>90</v>
      </c>
      <c r="G33" s="4" t="str">
        <f>'UNOS BODOVA'!Z25</f>
        <v>A</v>
      </c>
      <c r="H33" s="7" t="str">
        <f t="shared" si="0"/>
        <v>Odlican</v>
      </c>
    </row>
    <row r="34" spans="1:8" ht="15">
      <c r="A34" s="6">
        <f>'UNOS BODOVA'!A26</f>
        <v>24</v>
      </c>
      <c r="B34" s="1" t="str">
        <f>'UNOS BODOVA'!B26&amp;"/"&amp;'UNOS BODOVA'!C26</f>
        <v>55/2014</v>
      </c>
      <c r="C34" s="1" t="str">
        <f>'UNOS BODOVA'!D26&amp;" "&amp;'UNOS BODOVA'!E26</f>
        <v>Katarina Milačić</v>
      </c>
      <c r="D34" s="4">
        <f>'UNOS BODOVA'!F26+'UNOS BODOVA'!I26+'UNOS BODOVA'!J26+'UNOS BODOVA'!W26+'UNOS BODOVA'!G26+'UNOS BODOVA'!H26</f>
        <v>48</v>
      </c>
      <c r="E34" s="4">
        <f>2*'UNOS BODOVA'!X26</f>
        <v>77</v>
      </c>
      <c r="F34" s="4">
        <f>'UNOS BODOVA'!Y26</f>
        <v>86.5</v>
      </c>
      <c r="G34" s="4" t="str">
        <f>'UNOS BODOVA'!Z26</f>
        <v>B</v>
      </c>
      <c r="H34" s="7" t="str">
        <f t="shared" si="0"/>
        <v>Vrlo dobar</v>
      </c>
    </row>
    <row r="35" spans="1:8" ht="15">
      <c r="A35" s="6">
        <f>'UNOS BODOVA'!A27</f>
        <v>25</v>
      </c>
      <c r="B35" s="1" t="str">
        <f>'UNOS BODOVA'!B27&amp;"/"&amp;'UNOS BODOVA'!C27</f>
        <v>56/2014</v>
      </c>
      <c r="C35" s="1" t="str">
        <f>'UNOS BODOVA'!D27&amp;" "&amp;'UNOS BODOVA'!E27</f>
        <v>Maja Vešović</v>
      </c>
      <c r="D35" s="4">
        <f>'UNOS BODOVA'!F27+'UNOS BODOVA'!I27+'UNOS BODOVA'!J27+'UNOS BODOVA'!W27+'UNOS BODOVA'!G27+'UNOS BODOVA'!H27</f>
        <v>40</v>
      </c>
      <c r="E35" s="4">
        <f>2*'UNOS BODOVA'!X27</f>
        <v>81</v>
      </c>
      <c r="F35" s="4">
        <f>'UNOS BODOVA'!Y27</f>
        <v>80.5</v>
      </c>
      <c r="G35" s="4" t="str">
        <f>'UNOS BODOVA'!Z27</f>
        <v>B</v>
      </c>
      <c r="H35" s="7" t="str">
        <f t="shared" si="0"/>
        <v>Vrlo dobar</v>
      </c>
    </row>
    <row r="36" spans="1:8" ht="15">
      <c r="A36" s="6">
        <f>'UNOS BODOVA'!A28</f>
        <v>26</v>
      </c>
      <c r="B36" s="1" t="str">
        <f>'UNOS BODOVA'!B28&amp;"/"&amp;'UNOS BODOVA'!C28</f>
        <v>59/2014</v>
      </c>
      <c r="C36" s="1" t="str">
        <f>'UNOS BODOVA'!D28&amp;" "&amp;'UNOS BODOVA'!E28</f>
        <v>Valentina Konatar</v>
      </c>
      <c r="D36" s="4">
        <f>'UNOS BODOVA'!F28+'UNOS BODOVA'!I28+'UNOS BODOVA'!J28+'UNOS BODOVA'!W28+'UNOS BODOVA'!G28+'UNOS BODOVA'!H28</f>
        <v>55</v>
      </c>
      <c r="E36" s="4">
        <f>2*'UNOS BODOVA'!X28</f>
        <v>90</v>
      </c>
      <c r="F36" s="4">
        <f>'UNOS BODOVA'!Y28</f>
        <v>100</v>
      </c>
      <c r="G36" s="4" t="str">
        <f>'UNOS BODOVA'!Z28</f>
        <v>A</v>
      </c>
      <c r="H36" s="7" t="str">
        <f t="shared" si="0"/>
        <v>Odlican</v>
      </c>
    </row>
    <row r="37" spans="1:8" ht="15">
      <c r="A37" s="6">
        <f>'UNOS BODOVA'!A29</f>
        <v>27</v>
      </c>
      <c r="B37" s="1" t="str">
        <f>'UNOS BODOVA'!B29&amp;"/"&amp;'UNOS BODOVA'!C29</f>
        <v>62/2014</v>
      </c>
      <c r="C37" s="1" t="str">
        <f>'UNOS BODOVA'!D29&amp;" "&amp;'UNOS BODOVA'!E29</f>
        <v>Ivan Martinović</v>
      </c>
      <c r="D37" s="4">
        <f>'UNOS BODOVA'!F29+'UNOS BODOVA'!I29+'UNOS BODOVA'!J29+'UNOS BODOVA'!W29+'UNOS BODOVA'!G29+'UNOS BODOVA'!H29</f>
        <v>55</v>
      </c>
      <c r="E37" s="4">
        <f>2*'UNOS BODOVA'!X29</f>
        <v>90</v>
      </c>
      <c r="F37" s="4">
        <f>'UNOS BODOVA'!Y29</f>
        <v>100</v>
      </c>
      <c r="G37" s="4" t="str">
        <f>'UNOS BODOVA'!Z29</f>
        <v>A</v>
      </c>
      <c r="H37" s="7" t="str">
        <f t="shared" si="0"/>
        <v>Odlican</v>
      </c>
    </row>
    <row r="38" spans="1:8" ht="15">
      <c r="A38" s="6">
        <f>'UNOS BODOVA'!A30</f>
        <v>28</v>
      </c>
      <c r="B38" s="1" t="str">
        <f>'UNOS BODOVA'!B30&amp;"/"&amp;'UNOS BODOVA'!C30</f>
        <v>64/2014</v>
      </c>
      <c r="C38" s="1" t="str">
        <f>'UNOS BODOVA'!D30&amp;" "&amp;'UNOS BODOVA'!E30</f>
        <v>Ana Babović</v>
      </c>
      <c r="D38" s="4">
        <f>'UNOS BODOVA'!F30+'UNOS BODOVA'!I30+'UNOS BODOVA'!J30+'UNOS BODOVA'!W30+'UNOS BODOVA'!G30+'UNOS BODOVA'!H30</f>
        <v>44</v>
      </c>
      <c r="E38" s="4">
        <f>2*'UNOS BODOVA'!X30</f>
        <v>52</v>
      </c>
      <c r="F38" s="4">
        <f>'UNOS BODOVA'!Y30</f>
        <v>70</v>
      </c>
      <c r="G38" s="4" t="str">
        <f>'UNOS BODOVA'!Z30</f>
        <v>C</v>
      </c>
      <c r="H38" s="7" t="str">
        <f t="shared" si="0"/>
        <v>Dobar</v>
      </c>
    </row>
    <row r="39" spans="1:8" ht="15">
      <c r="A39" s="6">
        <f>'UNOS BODOVA'!A31</f>
        <v>29</v>
      </c>
      <c r="B39" s="1" t="str">
        <f>'UNOS BODOVA'!B31&amp;"/"&amp;'UNOS BODOVA'!C31</f>
        <v>78/2014</v>
      </c>
      <c r="C39" s="1" t="str">
        <f>'UNOS BODOVA'!D31&amp;" "&amp;'UNOS BODOVA'!E31</f>
        <v>Stefan Boljević</v>
      </c>
      <c r="D39" s="4">
        <f>'UNOS BODOVA'!F31+'UNOS BODOVA'!I31+'UNOS BODOVA'!J31+'UNOS BODOVA'!W31+'UNOS BODOVA'!G31+'UNOS BODOVA'!H31</f>
        <v>48</v>
      </c>
      <c r="E39" s="4">
        <f>2*'UNOS BODOVA'!X31</f>
        <v>87</v>
      </c>
      <c r="F39" s="4">
        <f>'UNOS BODOVA'!Y31</f>
        <v>91.5</v>
      </c>
      <c r="G39" s="4" t="str">
        <f>'UNOS BODOVA'!Z31</f>
        <v>A</v>
      </c>
      <c r="H39" s="7" t="str">
        <f t="shared" si="0"/>
        <v>Odlican</v>
      </c>
    </row>
    <row r="40" spans="1:8" ht="15">
      <c r="A40" s="6">
        <f>'UNOS BODOVA'!A32</f>
        <v>30</v>
      </c>
      <c r="B40" s="1" t="str">
        <f>'UNOS BODOVA'!B32&amp;"/"&amp;'UNOS BODOVA'!C32</f>
        <v>83/2014</v>
      </c>
      <c r="C40" s="1" t="str">
        <f>'UNOS BODOVA'!D32&amp;" "&amp;'UNOS BODOVA'!E32</f>
        <v>Marija Milinković</v>
      </c>
      <c r="D40" s="4">
        <f>'UNOS BODOVA'!F32+'UNOS BODOVA'!I32+'UNOS BODOVA'!J32+'UNOS BODOVA'!W32+'UNOS BODOVA'!G32+'UNOS BODOVA'!H32</f>
        <v>54</v>
      </c>
      <c r="E40" s="4">
        <f>2*'UNOS BODOVA'!X32</f>
        <v>86</v>
      </c>
      <c r="F40" s="4">
        <f>'UNOS BODOVA'!Y32</f>
        <v>97</v>
      </c>
      <c r="G40" s="4" t="str">
        <f>'UNOS BODOVA'!Z32</f>
        <v>A</v>
      </c>
      <c r="H40" s="7" t="str">
        <f t="shared" si="0"/>
        <v>Odlican</v>
      </c>
    </row>
    <row r="41" spans="1:8" ht="15">
      <c r="A41" s="6">
        <f>'UNOS BODOVA'!A33</f>
        <v>31</v>
      </c>
      <c r="B41" s="1" t="str">
        <f>'UNOS BODOVA'!B33&amp;"/"&amp;'UNOS BODOVA'!C33</f>
        <v>85/2014</v>
      </c>
      <c r="C41" s="1" t="str">
        <f>'UNOS BODOVA'!D33&amp;" "&amp;'UNOS BODOVA'!E33</f>
        <v>Vesna Mandić</v>
      </c>
      <c r="D41" s="4">
        <f>'UNOS BODOVA'!F33+'UNOS BODOVA'!I33+'UNOS BODOVA'!J33+'UNOS BODOVA'!W33+'UNOS BODOVA'!G33+'UNOS BODOVA'!H33</f>
        <v>50</v>
      </c>
      <c r="E41" s="4">
        <f>2*'UNOS BODOVA'!X33</f>
        <v>50</v>
      </c>
      <c r="F41" s="4">
        <f>'UNOS BODOVA'!Y33</f>
        <v>75</v>
      </c>
      <c r="G41" s="4" t="str">
        <f>'UNOS BODOVA'!Z33</f>
        <v>C</v>
      </c>
      <c r="H41" s="7" t="str">
        <f t="shared" si="0"/>
        <v>Dobar</v>
      </c>
    </row>
    <row r="42" spans="1:8" ht="15">
      <c r="A42" s="6">
        <f>'UNOS BODOVA'!A34</f>
        <v>32</v>
      </c>
      <c r="B42" s="1" t="str">
        <f>'UNOS BODOVA'!B34&amp;"/"&amp;'UNOS BODOVA'!C34</f>
        <v>88/2014</v>
      </c>
      <c r="C42" s="1" t="str">
        <f>'UNOS BODOVA'!D34&amp;" "&amp;'UNOS BODOVA'!E34</f>
        <v>Duško Marić</v>
      </c>
      <c r="D42" s="4">
        <f>'UNOS BODOVA'!F34+'UNOS BODOVA'!I34+'UNOS BODOVA'!J34+'UNOS BODOVA'!W34+'UNOS BODOVA'!G34+'UNOS BODOVA'!H34</f>
        <v>30</v>
      </c>
      <c r="E42" s="4">
        <f>2*'UNOS BODOVA'!X34</f>
        <v>80</v>
      </c>
      <c r="F42" s="4">
        <f>'UNOS BODOVA'!Y34</f>
        <v>70</v>
      </c>
      <c r="G42" s="4" t="str">
        <f>'UNOS BODOVA'!Z34</f>
        <v>C</v>
      </c>
      <c r="H42" s="7" t="str">
        <f t="shared" si="0"/>
        <v>Dobar</v>
      </c>
    </row>
    <row r="43" spans="1:8" ht="15">
      <c r="A43" s="6">
        <f>'UNOS BODOVA'!A35</f>
        <v>33</v>
      </c>
      <c r="B43" s="1" t="str">
        <f>'UNOS BODOVA'!B35&amp;"/"&amp;'UNOS BODOVA'!C35</f>
        <v>98/2014</v>
      </c>
      <c r="C43" s="1" t="str">
        <f>'UNOS BODOVA'!D35&amp;" "&amp;'UNOS BODOVA'!E35</f>
        <v>Filip Gašević</v>
      </c>
      <c r="D43" s="4">
        <f>'UNOS BODOVA'!F35+'UNOS BODOVA'!I35+'UNOS BODOVA'!J35+'UNOS BODOVA'!W35+'UNOS BODOVA'!G35+'UNOS BODOVA'!H35</f>
        <v>32</v>
      </c>
      <c r="E43" s="4">
        <f>2*'UNOS BODOVA'!X35</f>
        <v>56</v>
      </c>
      <c r="F43" s="4">
        <f>'UNOS BODOVA'!Y35</f>
        <v>60</v>
      </c>
      <c r="G43" s="4" t="str">
        <f>'UNOS BODOVA'!Z35</f>
        <v>D</v>
      </c>
      <c r="H43" s="7" t="str">
        <f t="shared" si="0"/>
        <v>Zadovoljavajuci</v>
      </c>
    </row>
    <row r="44" spans="1:8" ht="15">
      <c r="A44" s="6">
        <f>'UNOS BODOVA'!A36</f>
        <v>34</v>
      </c>
      <c r="B44" s="1" t="str">
        <f>'UNOS BODOVA'!B36&amp;"/"&amp;'UNOS BODOVA'!C36</f>
        <v>4/2013</v>
      </c>
      <c r="C44" s="1" t="str">
        <f>'UNOS BODOVA'!D36&amp;" "&amp;'UNOS BODOVA'!E36</f>
        <v>Jelena Grubač</v>
      </c>
      <c r="D44" s="4">
        <f>'UNOS BODOVA'!F36+'UNOS BODOVA'!I36+'UNOS BODOVA'!J36+'UNOS BODOVA'!W36+'UNOS BODOVA'!G36+'UNOS BODOVA'!H36</f>
        <v>47.5</v>
      </c>
      <c r="E44" s="4">
        <f>2*'UNOS BODOVA'!X36</f>
        <v>40</v>
      </c>
      <c r="F44" s="4">
        <f>'UNOS BODOVA'!Y36</f>
        <v>67.5</v>
      </c>
      <c r="G44" s="4" t="str">
        <f>'UNOS BODOVA'!Z36</f>
        <v>D</v>
      </c>
      <c r="H44" s="7" t="str">
        <f t="shared" si="0"/>
        <v>Zadovoljavajuci</v>
      </c>
    </row>
    <row r="45" spans="1:8" ht="15">
      <c r="A45" s="6">
        <f>'UNOS BODOVA'!A37</f>
        <v>35</v>
      </c>
      <c r="B45" s="1" t="str">
        <f>'UNOS BODOVA'!B37&amp;"/"&amp;'UNOS BODOVA'!C37</f>
        <v>19/2013</v>
      </c>
      <c r="C45" s="1" t="str">
        <f>'UNOS BODOVA'!D37&amp;" "&amp;'UNOS BODOVA'!E37</f>
        <v>Nikola Đukić</v>
      </c>
      <c r="D45" s="4">
        <f>'UNOS BODOVA'!F37+'UNOS BODOVA'!I37+'UNOS BODOVA'!J37+'UNOS BODOVA'!W37+'UNOS BODOVA'!G37+'UNOS BODOVA'!H37</f>
        <v>25</v>
      </c>
      <c r="E45" s="4">
        <f>2*'UNOS BODOVA'!X37</f>
        <v>60</v>
      </c>
      <c r="F45" s="4">
        <f>'UNOS BODOVA'!Y37</f>
        <v>55</v>
      </c>
      <c r="G45" s="4" t="str">
        <f>'UNOS BODOVA'!Z37</f>
        <v>E</v>
      </c>
      <c r="H45" s="7" t="str">
        <f t="shared" si="0"/>
        <v>Dovoljan</v>
      </c>
    </row>
    <row r="46" spans="1:8" ht="15">
      <c r="A46" s="6">
        <f>'UNOS BODOVA'!A38</f>
        <v>36</v>
      </c>
      <c r="B46" s="1" t="str">
        <f>'UNOS BODOVA'!B38&amp;"/"&amp;'UNOS BODOVA'!C38</f>
        <v>20/2013</v>
      </c>
      <c r="C46" s="1" t="str">
        <f>'UNOS BODOVA'!D38&amp;" "&amp;'UNOS BODOVA'!E38</f>
        <v>Jovana Tešović</v>
      </c>
      <c r="D46" s="4">
        <f>'UNOS BODOVA'!F38+'UNOS BODOVA'!I38+'UNOS BODOVA'!J38+'UNOS BODOVA'!W38+'UNOS BODOVA'!G38+'UNOS BODOVA'!H38</f>
        <v>30</v>
      </c>
      <c r="E46" s="4">
        <f>2*'UNOS BODOVA'!X38</f>
        <v>64</v>
      </c>
      <c r="F46" s="4">
        <f>'UNOS BODOVA'!Y38</f>
        <v>62</v>
      </c>
      <c r="G46" s="4" t="str">
        <f>'UNOS BODOVA'!Z38</f>
        <v>D</v>
      </c>
      <c r="H46" s="7" t="str">
        <f t="shared" si="0"/>
        <v>Zadovoljavajuci</v>
      </c>
    </row>
    <row r="47" spans="1:8" ht="15">
      <c r="A47" s="6">
        <f>'UNOS BODOVA'!A39</f>
        <v>37</v>
      </c>
      <c r="B47" s="1" t="str">
        <f>'UNOS BODOVA'!B39&amp;"/"&amp;'UNOS BODOVA'!C39</f>
        <v>33/2013</v>
      </c>
      <c r="C47" s="1" t="str">
        <f>'UNOS BODOVA'!D39&amp;" "&amp;'UNOS BODOVA'!E39</f>
        <v>Mirza Dervišević</v>
      </c>
      <c r="D47" s="4">
        <f>'UNOS BODOVA'!F39+'UNOS BODOVA'!I39+'UNOS BODOVA'!J39+'UNOS BODOVA'!W39+'UNOS BODOVA'!G39+'UNOS BODOVA'!H39</f>
        <v>38</v>
      </c>
      <c r="E47" s="4">
        <f>2*'UNOS BODOVA'!X39</f>
        <v>24</v>
      </c>
      <c r="F47" s="4">
        <f>'UNOS BODOVA'!Y39</f>
        <v>50</v>
      </c>
      <c r="G47" s="4" t="str">
        <f>'UNOS BODOVA'!Z39</f>
        <v>E</v>
      </c>
      <c r="H47" s="7" t="str">
        <f t="shared" si="0"/>
        <v>Dovoljan</v>
      </c>
    </row>
    <row r="48" spans="1:8" ht="15">
      <c r="A48" s="6">
        <f>'UNOS BODOVA'!A40</f>
        <v>38</v>
      </c>
      <c r="B48" s="1" t="str">
        <f>'UNOS BODOVA'!B40&amp;"/"&amp;'UNOS BODOVA'!C40</f>
        <v>35/2013</v>
      </c>
      <c r="C48" s="1" t="str">
        <f>'UNOS BODOVA'!D40&amp;" "&amp;'UNOS BODOVA'!E40</f>
        <v>Nataša Radunović</v>
      </c>
      <c r="D48" s="4">
        <f>'UNOS BODOVA'!F40+'UNOS BODOVA'!I40+'UNOS BODOVA'!J40+'UNOS BODOVA'!W40+'UNOS BODOVA'!G40+'UNOS BODOVA'!H40</f>
        <v>40</v>
      </c>
      <c r="E48" s="4">
        <f>2*'UNOS BODOVA'!X40</f>
        <v>40</v>
      </c>
      <c r="F48" s="4">
        <f>'UNOS BODOVA'!Y40</f>
        <v>60</v>
      </c>
      <c r="G48" s="4" t="str">
        <f>'UNOS BODOVA'!Z40</f>
        <v>D</v>
      </c>
      <c r="H48" s="7" t="str">
        <f t="shared" si="0"/>
        <v>Zadovoljavajuci</v>
      </c>
    </row>
    <row r="49" spans="1:8" ht="15">
      <c r="A49" s="6">
        <f>'UNOS BODOVA'!A41</f>
        <v>39</v>
      </c>
      <c r="B49" s="1" t="str">
        <f>'UNOS BODOVA'!B41&amp;"/"&amp;'UNOS BODOVA'!C41</f>
        <v>42/2013</v>
      </c>
      <c r="C49" s="1" t="str">
        <f>'UNOS BODOVA'!D41&amp;" "&amp;'UNOS BODOVA'!E41</f>
        <v>Pavle Pekić</v>
      </c>
      <c r="D49" s="4">
        <f>'UNOS BODOVA'!F41+'UNOS BODOVA'!I41+'UNOS BODOVA'!J41+'UNOS BODOVA'!W41+'UNOS BODOVA'!G41+'UNOS BODOVA'!H41</f>
        <v>50</v>
      </c>
      <c r="E49" s="4">
        <f>2*'UNOS BODOVA'!X41</f>
        <v>10</v>
      </c>
      <c r="F49" s="4">
        <f>'UNOS BODOVA'!Y41</f>
        <v>55</v>
      </c>
      <c r="G49" s="4" t="str">
        <f>'UNOS BODOVA'!Z41</f>
        <v>E</v>
      </c>
      <c r="H49" s="7" t="str">
        <f t="shared" si="0"/>
        <v>Dovoljan</v>
      </c>
    </row>
    <row r="50" spans="1:8" ht="15">
      <c r="A50" s="6">
        <f>'UNOS BODOVA'!A42</f>
        <v>40</v>
      </c>
      <c r="B50" s="1" t="str">
        <f>'UNOS BODOVA'!B42&amp;"/"&amp;'UNOS BODOVA'!C42</f>
        <v>50/2013</v>
      </c>
      <c r="C50" s="1" t="str">
        <f>'UNOS BODOVA'!D42&amp;" "&amp;'UNOS BODOVA'!E42</f>
        <v>Mevludin Hot</v>
      </c>
      <c r="D50" s="4">
        <f>'UNOS BODOVA'!F42+'UNOS BODOVA'!I42+'UNOS BODOVA'!J42+'UNOS BODOVA'!W42+'UNOS BODOVA'!G42+'UNOS BODOVA'!H42</f>
        <v>30</v>
      </c>
      <c r="E50" s="4">
        <f>2*'UNOS BODOVA'!X42</f>
        <v>60</v>
      </c>
      <c r="F50" s="4">
        <f>'UNOS BODOVA'!Y42</f>
        <v>60</v>
      </c>
      <c r="G50" s="4" t="str">
        <f>'UNOS BODOVA'!Z42</f>
        <v>D</v>
      </c>
      <c r="H50" s="7" t="str">
        <f t="shared" si="0"/>
        <v>Zadovoljavajuci</v>
      </c>
    </row>
    <row r="51" spans="1:8" ht="15">
      <c r="A51" s="6">
        <f>'UNOS BODOVA'!A43</f>
        <v>41</v>
      </c>
      <c r="B51" s="1" t="str">
        <f>'UNOS BODOVA'!B43&amp;"/"&amp;'UNOS BODOVA'!C43</f>
        <v>66/2013</v>
      </c>
      <c r="C51" s="1" t="str">
        <f>'UNOS BODOVA'!D43&amp;" "&amp;'UNOS BODOVA'!E43</f>
        <v>Tina Golubović</v>
      </c>
      <c r="D51" s="4">
        <f>'UNOS BODOVA'!F43+'UNOS BODOVA'!I43+'UNOS BODOVA'!J43+'UNOS BODOVA'!W43+'UNOS BODOVA'!G43+'UNOS BODOVA'!H43</f>
        <v>45</v>
      </c>
      <c r="E51" s="4">
        <f>2*'UNOS BODOVA'!X43</f>
        <v>34</v>
      </c>
      <c r="F51" s="4">
        <f>'UNOS BODOVA'!Y43</f>
        <v>62</v>
      </c>
      <c r="G51" s="4" t="str">
        <f>'UNOS BODOVA'!Z43</f>
        <v>D</v>
      </c>
      <c r="H51" s="7" t="str">
        <f t="shared" si="0"/>
        <v>Zadovoljavajuci</v>
      </c>
    </row>
    <row r="52" spans="1:8" ht="15">
      <c r="A52" s="6">
        <f>'UNOS BODOVA'!A44</f>
        <v>42</v>
      </c>
      <c r="B52" s="1" t="str">
        <f>'UNOS BODOVA'!B44&amp;"/"&amp;'UNOS BODOVA'!C44</f>
        <v>72/2013</v>
      </c>
      <c r="C52" s="1" t="str">
        <f>'UNOS BODOVA'!D44&amp;" "&amp;'UNOS BODOVA'!E44</f>
        <v>Đorđe Lacmanović</v>
      </c>
      <c r="D52" s="4">
        <f>'UNOS BODOVA'!F44+'UNOS BODOVA'!I44+'UNOS BODOVA'!J44+'UNOS BODOVA'!W44+'UNOS BODOVA'!G44+'UNOS BODOVA'!H44</f>
        <v>0</v>
      </c>
      <c r="E52" s="4">
        <f>2*'UNOS BODOVA'!X44</f>
        <v>0</v>
      </c>
      <c r="F52" s="4">
        <f>'UNOS BODOVA'!Y44</f>
        <v>0</v>
      </c>
      <c r="G52" s="4" t="str">
        <f>'UNOS BODOVA'!Z44</f>
        <v>F</v>
      </c>
      <c r="H52" s="7" t="str">
        <f t="shared" si="0"/>
        <v>Nedovoljan</v>
      </c>
    </row>
    <row r="53" spans="1:8" ht="15">
      <c r="A53" s="6">
        <f>'UNOS BODOVA'!A45</f>
        <v>43</v>
      </c>
      <c r="B53" s="1" t="str">
        <f>'UNOS BODOVA'!B45&amp;"/"&amp;'UNOS BODOVA'!C45</f>
        <v>74/2013</v>
      </c>
      <c r="C53" s="1" t="str">
        <f>'UNOS BODOVA'!D45&amp;" "&amp;'UNOS BODOVA'!E45</f>
        <v>Radoje Darmanović</v>
      </c>
      <c r="D53" s="4">
        <f>'UNOS BODOVA'!F45+'UNOS BODOVA'!I45+'UNOS BODOVA'!J45+'UNOS BODOVA'!W45+'UNOS BODOVA'!G45+'UNOS BODOVA'!H45</f>
        <v>55</v>
      </c>
      <c r="E53" s="4">
        <f>2*'UNOS BODOVA'!X45</f>
        <v>53</v>
      </c>
      <c r="F53" s="4">
        <f>'UNOS BODOVA'!Y45</f>
        <v>81.5</v>
      </c>
      <c r="G53" s="4" t="str">
        <f>'UNOS BODOVA'!Z45</f>
        <v>B</v>
      </c>
      <c r="H53" s="7" t="str">
        <f t="shared" si="0"/>
        <v>Vrlo dobar</v>
      </c>
    </row>
    <row r="54" spans="1:8" ht="15">
      <c r="A54" s="6">
        <f>'UNOS BODOVA'!A46</f>
        <v>44</v>
      </c>
      <c r="B54" s="1" t="str">
        <f>'UNOS BODOVA'!B46&amp;"/"&amp;'UNOS BODOVA'!C46</f>
        <v>79/2013</v>
      </c>
      <c r="C54" s="1" t="str">
        <f>'UNOS BODOVA'!D46&amp;" "&amp;'UNOS BODOVA'!E46</f>
        <v>Marija Vujović</v>
      </c>
      <c r="D54" s="4">
        <f>'UNOS BODOVA'!F46+'UNOS BODOVA'!I46+'UNOS BODOVA'!J46+'UNOS BODOVA'!W46+'UNOS BODOVA'!G46+'UNOS BODOVA'!H46</f>
        <v>46</v>
      </c>
      <c r="E54" s="4">
        <f>2*'UNOS BODOVA'!X46</f>
        <v>60</v>
      </c>
      <c r="F54" s="4">
        <f>'UNOS BODOVA'!Y46</f>
        <v>76</v>
      </c>
      <c r="G54" s="4" t="str">
        <f>'UNOS BODOVA'!Z46</f>
        <v>C</v>
      </c>
      <c r="H54" s="7" t="str">
        <f t="shared" si="0"/>
        <v>Dobar</v>
      </c>
    </row>
    <row r="55" spans="1:8" ht="15">
      <c r="A55" s="6">
        <f>'UNOS BODOVA'!A47</f>
        <v>45</v>
      </c>
      <c r="B55" s="1" t="str">
        <f>'UNOS BODOVA'!B47&amp;"/"&amp;'UNOS BODOVA'!C47</f>
        <v>87/2013</v>
      </c>
      <c r="C55" s="1" t="str">
        <f>'UNOS BODOVA'!D47&amp;" "&amp;'UNOS BODOVA'!E47</f>
        <v>Fahrudin Feratović</v>
      </c>
      <c r="D55" s="4">
        <f>'UNOS BODOVA'!F47+'UNOS BODOVA'!I47+'UNOS BODOVA'!J47+'UNOS BODOVA'!W47+'UNOS BODOVA'!G47+'UNOS BODOVA'!H47</f>
        <v>37.5</v>
      </c>
      <c r="E55" s="4">
        <f>2*'UNOS BODOVA'!X47</f>
        <v>60</v>
      </c>
      <c r="F55" s="4">
        <f>'UNOS BODOVA'!Y47</f>
        <v>67.5</v>
      </c>
      <c r="G55" s="4" t="str">
        <f>'UNOS BODOVA'!Z47</f>
        <v>D</v>
      </c>
      <c r="H55" s="7" t="str">
        <f t="shared" si="0"/>
        <v>Zadovoljavajuci</v>
      </c>
    </row>
    <row r="56" spans="1:8" ht="15">
      <c r="A56" s="6">
        <f>'UNOS BODOVA'!A48</f>
        <v>46</v>
      </c>
      <c r="B56" s="1" t="str">
        <f>'UNOS BODOVA'!B48&amp;"/"&amp;'UNOS BODOVA'!C48</f>
        <v>9/2012</v>
      </c>
      <c r="C56" s="1" t="str">
        <f>'UNOS BODOVA'!D48&amp;" "&amp;'UNOS BODOVA'!E48</f>
        <v>Goran Glavanović</v>
      </c>
      <c r="D56" s="4">
        <f>'UNOS BODOVA'!F48+'UNOS BODOVA'!I48+'UNOS BODOVA'!J48+'UNOS BODOVA'!W48+'UNOS BODOVA'!G48+'UNOS BODOVA'!H48</f>
        <v>41</v>
      </c>
      <c r="E56" s="4">
        <f>2*'UNOS BODOVA'!X48</f>
        <v>30</v>
      </c>
      <c r="F56" s="4">
        <f>'UNOS BODOVA'!Y48</f>
        <v>56</v>
      </c>
      <c r="G56" s="4" t="str">
        <f>'UNOS BODOVA'!Z48</f>
        <v>E</v>
      </c>
      <c r="H56" s="7" t="str">
        <f t="shared" si="0"/>
        <v>Dovoljan</v>
      </c>
    </row>
    <row r="57" spans="1:8" ht="15">
      <c r="A57" s="6">
        <f>'UNOS BODOVA'!A49</f>
        <v>47</v>
      </c>
      <c r="B57" s="1" t="str">
        <f>'UNOS BODOVA'!B49&amp;"/"&amp;'UNOS BODOVA'!C49</f>
        <v>30/2012</v>
      </c>
      <c r="C57" s="1" t="str">
        <f>'UNOS BODOVA'!D49&amp;" "&amp;'UNOS BODOVA'!E49</f>
        <v>Tamara Koljenšić</v>
      </c>
      <c r="D57" s="4">
        <f>'UNOS BODOVA'!F49+'UNOS BODOVA'!I49+'UNOS BODOVA'!J49+'UNOS BODOVA'!W49+'UNOS BODOVA'!G49+'UNOS BODOVA'!H49</f>
        <v>40</v>
      </c>
      <c r="E57" s="4">
        <f>2*'UNOS BODOVA'!X49</f>
        <v>60</v>
      </c>
      <c r="F57" s="4">
        <f>'UNOS BODOVA'!Y49</f>
        <v>70</v>
      </c>
      <c r="G57" s="4" t="str">
        <f>'UNOS BODOVA'!Z49</f>
        <v>C</v>
      </c>
      <c r="H57" s="7" t="str">
        <f t="shared" si="0"/>
        <v>Dobar</v>
      </c>
    </row>
    <row r="58" spans="1:8" ht="15">
      <c r="A58" s="6">
        <f>'UNOS BODOVA'!A50</f>
        <v>48</v>
      </c>
      <c r="B58" s="1" t="str">
        <f>'UNOS BODOVA'!B50&amp;"/"&amp;'UNOS BODOVA'!C50</f>
        <v>80/2012</v>
      </c>
      <c r="C58" s="1" t="str">
        <f>'UNOS BODOVA'!D50&amp;" "&amp;'UNOS BODOVA'!E50</f>
        <v>Dejan Brajović</v>
      </c>
      <c r="D58" s="4">
        <f>'UNOS BODOVA'!F50+'UNOS BODOVA'!I50+'UNOS BODOVA'!J50+'UNOS BODOVA'!W50+'UNOS BODOVA'!G50+'UNOS BODOVA'!H50</f>
        <v>48</v>
      </c>
      <c r="E58" s="4">
        <f>2*'UNOS BODOVA'!X50</f>
        <v>10</v>
      </c>
      <c r="F58" s="4">
        <f>'UNOS BODOVA'!Y50</f>
        <v>53</v>
      </c>
      <c r="G58" s="4" t="str">
        <f>'UNOS BODOVA'!Z50</f>
        <v>E</v>
      </c>
      <c r="H58" s="7" t="str">
        <f t="shared" si="0"/>
        <v>Dovoljan</v>
      </c>
    </row>
    <row r="59" spans="1:8" ht="15">
      <c r="A59" s="6">
        <f>'UNOS BODOVA'!A51</f>
        <v>49</v>
      </c>
      <c r="B59" s="1" t="str">
        <f>'UNOS BODOVA'!B51&amp;"/"&amp;'UNOS BODOVA'!C51</f>
        <v>76/2011</v>
      </c>
      <c r="C59" s="1" t="str">
        <f>'UNOS BODOVA'!D51&amp;" "&amp;'UNOS BODOVA'!E51</f>
        <v>Nikola Radonjić</v>
      </c>
      <c r="D59" s="4">
        <f>'UNOS BODOVA'!F51+'UNOS BODOVA'!I51+'UNOS BODOVA'!J51+'UNOS BODOVA'!W51+'UNOS BODOVA'!G51+'UNOS BODOVA'!H51</f>
        <v>0</v>
      </c>
      <c r="E59" s="4">
        <f>2*'UNOS BODOVA'!X51</f>
        <v>0</v>
      </c>
      <c r="F59" s="4">
        <f>'UNOS BODOVA'!Y51</f>
        <v>0</v>
      </c>
      <c r="G59" s="4" t="str">
        <f>'UNOS BODOVA'!Z51</f>
        <v>F</v>
      </c>
      <c r="H59" s="7" t="str">
        <f t="shared" si="0"/>
        <v>Nedovoljan</v>
      </c>
    </row>
    <row r="60" spans="1:8" ht="15">
      <c r="A60" s="6">
        <f>'UNOS BODOVA'!A52</f>
        <v>50</v>
      </c>
      <c r="B60" s="1" t="str">
        <f>'UNOS BODOVA'!B52&amp;"/"&amp;'UNOS BODOVA'!C52</f>
        <v>88/2011</v>
      </c>
      <c r="C60" s="1" t="str">
        <f>'UNOS BODOVA'!D52&amp;" "&amp;'UNOS BODOVA'!E52</f>
        <v>Jelena Bojović</v>
      </c>
      <c r="D60" s="4">
        <f>'UNOS BODOVA'!F52+'UNOS BODOVA'!I52+'UNOS BODOVA'!J52+'UNOS BODOVA'!W52+'UNOS BODOVA'!G52+'UNOS BODOVA'!H52</f>
        <v>21</v>
      </c>
      <c r="E60" s="4">
        <f>2*'UNOS BODOVA'!X52</f>
        <v>60</v>
      </c>
      <c r="F60" s="4">
        <f>'UNOS BODOVA'!Y52</f>
        <v>51</v>
      </c>
      <c r="G60" s="4" t="str">
        <f>'UNOS BODOVA'!Z52</f>
        <v>E</v>
      </c>
      <c r="H60" s="7" t="str">
        <f t="shared" si="0"/>
        <v>Dovoljan</v>
      </c>
    </row>
    <row r="61" spans="1:8" ht="15">
      <c r="A61" s="6">
        <f>'UNOS BODOVA'!A53</f>
        <v>51</v>
      </c>
      <c r="B61" s="1" t="str">
        <f>'UNOS BODOVA'!B53&amp;"/"&amp;'UNOS BODOVA'!C53</f>
        <v>98/2011</v>
      </c>
      <c r="C61" s="1" t="str">
        <f>'UNOS BODOVA'!D53&amp;" "&amp;'UNOS BODOVA'!E53</f>
        <v>Marko Pejović</v>
      </c>
      <c r="D61" s="4">
        <f>'UNOS BODOVA'!F53+'UNOS BODOVA'!I53+'UNOS BODOVA'!J53+'UNOS BODOVA'!W53+'UNOS BODOVA'!G53+'UNOS BODOVA'!H53</f>
        <v>31</v>
      </c>
      <c r="E61" s="4">
        <f>2*'UNOS BODOVA'!X53</f>
        <v>70</v>
      </c>
      <c r="F61" s="4">
        <f>'UNOS BODOVA'!Y53</f>
        <v>66</v>
      </c>
      <c r="G61" s="4" t="str">
        <f>'UNOS BODOVA'!Z53</f>
        <v>D</v>
      </c>
      <c r="H61" s="7" t="str">
        <f t="shared" si="0"/>
        <v>Zadovoljavajuci</v>
      </c>
    </row>
    <row r="62" spans="1:8" ht="15">
      <c r="A62" s="6">
        <f>'UNOS BODOVA'!A54</f>
        <v>52</v>
      </c>
      <c r="B62" s="1" t="str">
        <f>'UNOS BODOVA'!B54&amp;"/"&amp;'UNOS BODOVA'!C54</f>
        <v>77/2007</v>
      </c>
      <c r="C62" s="1" t="str">
        <f>'UNOS BODOVA'!D54&amp;" "&amp;'UNOS BODOVA'!E54</f>
        <v>Vlado Batrićević</v>
      </c>
      <c r="D62" s="4">
        <f>'UNOS BODOVA'!F54+'UNOS BODOVA'!I54+'UNOS BODOVA'!J54+'UNOS BODOVA'!W54+'UNOS BODOVA'!G54+'UNOS BODOVA'!H54</f>
        <v>0</v>
      </c>
      <c r="E62" s="4">
        <f>2*'UNOS BODOVA'!X54</f>
        <v>0</v>
      </c>
      <c r="F62" s="4">
        <f>'UNOS BODOVA'!Y54</f>
        <v>0</v>
      </c>
      <c r="G62" s="4" t="str">
        <f>'UNOS BODOVA'!Z54</f>
        <v>F</v>
      </c>
      <c r="H62" s="7" t="str">
        <f t="shared" si="0"/>
        <v>Nedovoljan</v>
      </c>
    </row>
    <row r="63" spans="1:8" ht="15">
      <c r="A63" s="6">
        <f>'UNOS BODOVA'!A55</f>
        <v>53</v>
      </c>
      <c r="B63" s="1" t="str">
        <f>'UNOS BODOVA'!B55&amp;"/"&amp;'UNOS BODOVA'!C55</f>
        <v>25/2005</v>
      </c>
      <c r="C63" s="1" t="str">
        <f>'UNOS BODOVA'!D55&amp;" "&amp;'UNOS BODOVA'!E55</f>
        <v>Marina Bečić</v>
      </c>
      <c r="D63" s="4">
        <f>'UNOS BODOVA'!F55+'UNOS BODOVA'!I55+'UNOS BODOVA'!J55+'UNOS BODOVA'!W55+'UNOS BODOVA'!G55+'UNOS BODOVA'!H55</f>
        <v>0</v>
      </c>
      <c r="E63" s="4">
        <f>2*'UNOS BODOVA'!X55</f>
        <v>0</v>
      </c>
      <c r="F63" s="4">
        <f>'UNOS BODOVA'!Y55</f>
        <v>0</v>
      </c>
      <c r="G63" s="4" t="str">
        <f>'UNOS BODOVA'!Z55</f>
        <v>F</v>
      </c>
      <c r="H63" s="7" t="str">
        <f t="shared" si="0"/>
        <v>Nedovoljan</v>
      </c>
    </row>
    <row r="64" spans="1:8" ht="15">
      <c r="A64" s="6">
        <f>'UNOS BODOVA'!A56</f>
        <v>0</v>
      </c>
      <c r="B64" s="1" t="str">
        <f>'UNOS BODOVA'!B56&amp;"/"&amp;'UNOS BODOVA'!C56</f>
        <v>/</v>
      </c>
      <c r="C64" s="1" t="str">
        <f>'UNOS BODOVA'!D56&amp;" "&amp;'UNOS BODOVA'!E56</f>
        <v> </v>
      </c>
      <c r="D64" s="4">
        <f>'UNOS BODOVA'!F56+'UNOS BODOVA'!I56+'UNOS BODOVA'!J56+'UNOS BODOVA'!W56+'UNOS BODOVA'!G56+'UNOS BODOVA'!H56</f>
        <v>0</v>
      </c>
      <c r="E64" s="4">
        <f>2*'UNOS BODOVA'!X56</f>
        <v>0</v>
      </c>
      <c r="F64" s="4">
        <f>'UNOS BODOVA'!Y56</f>
        <v>0</v>
      </c>
      <c r="G64" s="4">
        <f>'UNOS BODOVA'!Z56</f>
        <v>0</v>
      </c>
      <c r="H64" s="7" t="str">
        <f t="shared" si="0"/>
        <v>Nedovoljan</v>
      </c>
    </row>
    <row r="67" spans="1:8" ht="15">
      <c r="A67" s="34" t="s">
        <v>19</v>
      </c>
      <c r="B67" s="35"/>
      <c r="C67" s="35"/>
      <c r="D67" s="35"/>
      <c r="E67" s="35"/>
      <c r="F67" s="34" t="s">
        <v>20</v>
      </c>
      <c r="G67" s="35"/>
      <c r="H67" s="35"/>
    </row>
    <row r="68" spans="1:8" ht="15">
      <c r="A68" s="8"/>
      <c r="B68" s="8"/>
      <c r="F68" s="8"/>
      <c r="G68" s="8"/>
      <c r="H68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M81" sqref="M8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0" t="s">
        <v>9</v>
      </c>
      <c r="B3" s="80"/>
      <c r="C3" s="80"/>
      <c r="D3" s="80"/>
      <c r="E3" s="80"/>
      <c r="F3" s="80"/>
      <c r="G3" s="80"/>
      <c r="H3" s="11"/>
      <c r="I3" s="11"/>
      <c r="J3" s="11"/>
      <c r="K3" s="74" t="s">
        <v>65</v>
      </c>
      <c r="L3" s="75"/>
      <c r="M3" s="75"/>
      <c r="N3" s="75"/>
      <c r="O3" s="75"/>
      <c r="P3" s="75"/>
      <c r="Q3" s="75"/>
      <c r="R3" s="15" t="s">
        <v>46</v>
      </c>
    </row>
    <row r="4" spans="1:18" ht="28.5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76" t="s">
        <v>39</v>
      </c>
      <c r="M4" s="77"/>
      <c r="N4" s="77"/>
      <c r="O4" s="77"/>
      <c r="P4" s="77"/>
      <c r="Q4" s="77"/>
      <c r="R4" s="16" t="s">
        <v>47</v>
      </c>
    </row>
    <row r="5" spans="1:18" ht="15">
      <c r="A5" s="79" t="s">
        <v>94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5" ht="15.75" customHeight="1">
      <c r="A7" s="79" t="s">
        <v>95</v>
      </c>
      <c r="B7" s="79"/>
      <c r="C7" s="79"/>
      <c r="D7" s="79"/>
      <c r="E7" s="79"/>
      <c r="F7" s="79"/>
      <c r="G7" s="79"/>
      <c r="H7" s="79"/>
      <c r="I7" s="79"/>
      <c r="J7" s="82"/>
      <c r="K7" s="82"/>
      <c r="L7" s="82"/>
      <c r="M7" s="82"/>
      <c r="O7" t="s">
        <v>70</v>
      </c>
    </row>
    <row r="8" spans="1:18" ht="6" customHeight="1" thickBo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27.75" customHeight="1">
      <c r="A9" s="83" t="s">
        <v>1</v>
      </c>
      <c r="B9" s="86" t="s">
        <v>2</v>
      </c>
      <c r="C9" s="86" t="s">
        <v>3</v>
      </c>
      <c r="D9" s="86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9" t="s">
        <v>5</v>
      </c>
      <c r="R9" s="91" t="s">
        <v>37</v>
      </c>
    </row>
    <row r="10" spans="1:18" ht="30" customHeight="1">
      <c r="A10" s="84"/>
      <c r="B10" s="87"/>
      <c r="C10" s="87"/>
      <c r="D10" s="93" t="s">
        <v>59</v>
      </c>
      <c r="E10" s="94"/>
      <c r="F10" s="94"/>
      <c r="G10" s="94"/>
      <c r="H10" s="95"/>
      <c r="I10" s="93" t="s">
        <v>60</v>
      </c>
      <c r="J10" s="94"/>
      <c r="K10" s="94"/>
      <c r="L10" s="94"/>
      <c r="M10" s="95"/>
      <c r="N10" s="87" t="s">
        <v>11</v>
      </c>
      <c r="O10" s="87"/>
      <c r="P10" s="30" t="s">
        <v>12</v>
      </c>
      <c r="Q10" s="90"/>
      <c r="R10" s="92"/>
    </row>
    <row r="11" spans="1:18" ht="15.75" thickBot="1">
      <c r="A11" s="85"/>
      <c r="B11" s="88"/>
      <c r="C11" s="88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9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90"/>
      <c r="R11" s="92"/>
    </row>
    <row r="12" spans="1:18" ht="15">
      <c r="A12" s="1">
        <f>'UNOS BODOVA'!A3</f>
        <v>1</v>
      </c>
      <c r="B12" s="1" t="str">
        <f>'UNOS BODOVA'!B3&amp;"/"&amp;'UNOS BODOVA'!C3</f>
        <v>1/2014</v>
      </c>
      <c r="C12" s="1" t="str">
        <f>'UNOS BODOVA'!D3&amp;" "&amp;'UNOS BODOVA'!E3</f>
        <v>Miloš Milović</v>
      </c>
      <c r="D12" s="1">
        <f>'UNOS BODOVA'!F3</f>
        <v>10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4"/>
      <c r="J12" s="4"/>
      <c r="K12" s="4"/>
      <c r="L12" s="4"/>
      <c r="M12" s="4"/>
      <c r="N12" s="4">
        <f>'UNOS BODOVA'!W3</f>
        <v>16</v>
      </c>
      <c r="O12" s="4">
        <f>'UNOS BODOVA'!X3</f>
        <v>40.5</v>
      </c>
      <c r="P12" s="4">
        <f>N12+O12</f>
        <v>56.5</v>
      </c>
      <c r="Q12" s="4">
        <f>'UNOS BODOVA'!Y3</f>
        <v>66.5</v>
      </c>
      <c r="R12" s="4" t="str">
        <f>'UNOS BODOVA'!Z3</f>
        <v>D</v>
      </c>
    </row>
    <row r="13" spans="1:19" ht="15">
      <c r="A13" s="1">
        <f>'UNOS BODOVA'!A4</f>
        <v>2</v>
      </c>
      <c r="B13" s="1" t="str">
        <f>'UNOS BODOVA'!B4&amp;"/"&amp;'UNOS BODOVA'!C4</f>
        <v>2/2014</v>
      </c>
      <c r="C13" s="1" t="str">
        <f>'UNOS BODOVA'!D4&amp;" "&amp;'UNOS BODOVA'!E4</f>
        <v>Vesna Lješević</v>
      </c>
      <c r="D13" s="1">
        <f>'UNOS BODOVA'!F4</f>
        <v>10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4"/>
      <c r="J13" s="4"/>
      <c r="K13" s="4"/>
      <c r="L13" s="4"/>
      <c r="M13" s="4"/>
      <c r="N13" s="4">
        <f>'UNOS BODOVA'!W4</f>
        <v>20</v>
      </c>
      <c r="O13" s="4">
        <f>'UNOS BODOVA'!X4</f>
        <v>5</v>
      </c>
      <c r="P13" s="4">
        <f aca="true" t="shared" si="0" ref="P13:P66">N13+O13</f>
        <v>25</v>
      </c>
      <c r="Q13" s="4">
        <f>'UNOS BODOVA'!Y4</f>
        <v>35</v>
      </c>
      <c r="R13" s="4" t="str">
        <f>'UNOS BODOVA'!Z4</f>
        <v>F</v>
      </c>
      <c r="S13" s="26"/>
    </row>
    <row r="14" spans="1:19" ht="15">
      <c r="A14" s="1">
        <f>'UNOS BODOVA'!A5</f>
        <v>3</v>
      </c>
      <c r="B14" s="1" t="str">
        <f>'UNOS BODOVA'!B5&amp;"/"&amp;'UNOS BODOVA'!C5</f>
        <v>8/2014</v>
      </c>
      <c r="C14" s="1" t="str">
        <f>'UNOS BODOVA'!D5&amp;" "&amp;'UNOS BODOVA'!E5</f>
        <v>Luka Nikaljević</v>
      </c>
      <c r="D14" s="1">
        <f>'UNOS BODOVA'!F5</f>
        <v>10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4"/>
      <c r="J14" s="4"/>
      <c r="K14" s="4"/>
      <c r="L14" s="4"/>
      <c r="M14" s="4"/>
      <c r="N14" s="4">
        <f>'UNOS BODOVA'!W5</f>
        <v>45</v>
      </c>
      <c r="O14" s="4">
        <f>'UNOS BODOVA'!X5</f>
        <v>20</v>
      </c>
      <c r="P14" s="4">
        <f t="shared" si="0"/>
        <v>65</v>
      </c>
      <c r="Q14" s="4">
        <f>'UNOS BODOVA'!Y5</f>
        <v>75</v>
      </c>
      <c r="R14" s="4" t="str">
        <f>'UNOS BODOVA'!Z5</f>
        <v>C</v>
      </c>
      <c r="S14" s="26"/>
    </row>
    <row r="15" spans="1:19" ht="15">
      <c r="A15" s="1">
        <f>'UNOS BODOVA'!A6</f>
        <v>4</v>
      </c>
      <c r="B15" s="1" t="str">
        <f>'UNOS BODOVA'!B6&amp;"/"&amp;'UNOS BODOVA'!C6</f>
        <v>11/2014</v>
      </c>
      <c r="C15" s="1" t="str">
        <f>'UNOS BODOVA'!D6&amp;" "&amp;'UNOS BODOVA'!E6</f>
        <v>Nikola Radosavljević</v>
      </c>
      <c r="D15" s="1">
        <f>'UNOS BODOVA'!F6</f>
        <v>10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4"/>
      <c r="J15" s="4"/>
      <c r="K15" s="4"/>
      <c r="L15" s="4"/>
      <c r="M15" s="4"/>
      <c r="N15" s="4">
        <f>'UNOS BODOVA'!W6</f>
        <v>19</v>
      </c>
      <c r="O15" s="4">
        <f>'UNOS BODOVA'!X6</f>
        <v>21</v>
      </c>
      <c r="P15" s="4">
        <f t="shared" si="0"/>
        <v>40</v>
      </c>
      <c r="Q15" s="4">
        <f>'UNOS BODOVA'!Y6</f>
        <v>50</v>
      </c>
      <c r="R15" s="4" t="str">
        <f>'UNOS BODOVA'!Z6</f>
        <v>E</v>
      </c>
      <c r="S15" s="26"/>
    </row>
    <row r="16" spans="1:19" ht="15">
      <c r="A16" s="1">
        <f>'UNOS BODOVA'!A7</f>
        <v>5</v>
      </c>
      <c r="B16" s="1" t="str">
        <f>'UNOS BODOVA'!B7&amp;"/"&amp;'UNOS BODOVA'!C7</f>
        <v>13/2014</v>
      </c>
      <c r="C16" s="1" t="str">
        <f>'UNOS BODOVA'!D7&amp;" "&amp;'UNOS BODOVA'!E7</f>
        <v>Stefan Vujović</v>
      </c>
      <c r="D16" s="1">
        <f>'UNOS BODOVA'!F7</f>
        <v>10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4"/>
      <c r="J16" s="4"/>
      <c r="K16" s="4"/>
      <c r="L16" s="4"/>
      <c r="M16" s="4"/>
      <c r="N16" s="4">
        <f>'UNOS BODOVA'!W7</f>
        <v>25</v>
      </c>
      <c r="O16" s="4">
        <f>'UNOS BODOVA'!X7</f>
        <v>30</v>
      </c>
      <c r="P16" s="4">
        <f t="shared" si="0"/>
        <v>55</v>
      </c>
      <c r="Q16" s="4">
        <f>'UNOS BODOVA'!Y7</f>
        <v>65</v>
      </c>
      <c r="R16" s="4" t="str">
        <f>'UNOS BODOVA'!Z7</f>
        <v>D</v>
      </c>
      <c r="S16" s="26"/>
    </row>
    <row r="17" spans="1:19" ht="15">
      <c r="A17" s="1">
        <f>'UNOS BODOVA'!A8</f>
        <v>6</v>
      </c>
      <c r="B17" s="1" t="str">
        <f>'UNOS BODOVA'!B8&amp;"/"&amp;'UNOS BODOVA'!C8</f>
        <v>17/2014</v>
      </c>
      <c r="C17" s="1" t="str">
        <f>'UNOS BODOVA'!D8&amp;" "&amp;'UNOS BODOVA'!E8</f>
        <v>Mihailo Obradović</v>
      </c>
      <c r="D17" s="1">
        <f>'UNOS BODOVA'!F8</f>
        <v>10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4"/>
      <c r="J17" s="4"/>
      <c r="K17" s="4"/>
      <c r="L17" s="4"/>
      <c r="M17" s="4"/>
      <c r="N17" s="4">
        <f>'UNOS BODOVA'!W8</f>
        <v>35</v>
      </c>
      <c r="O17" s="4">
        <f>'UNOS BODOVA'!X8</f>
        <v>45</v>
      </c>
      <c r="P17" s="4">
        <f t="shared" si="0"/>
        <v>80</v>
      </c>
      <c r="Q17" s="4">
        <f>'UNOS BODOVA'!Y8</f>
        <v>90</v>
      </c>
      <c r="R17" s="4" t="str">
        <f>'UNOS BODOVA'!Z8</f>
        <v>A</v>
      </c>
      <c r="S17" s="26"/>
    </row>
    <row r="18" spans="1:19" ht="15">
      <c r="A18" s="1">
        <f>'UNOS BODOVA'!A9</f>
        <v>7</v>
      </c>
      <c r="B18" s="1" t="str">
        <f>'UNOS BODOVA'!B9&amp;"/"&amp;'UNOS BODOVA'!C9</f>
        <v>18/2014</v>
      </c>
      <c r="C18" s="1" t="str">
        <f>'UNOS BODOVA'!D9&amp;" "&amp;'UNOS BODOVA'!E9</f>
        <v>Marko Kovač</v>
      </c>
      <c r="D18" s="1">
        <f>'UNOS BODOVA'!F9</f>
        <v>10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BODOVA'!W9</f>
        <v>42</v>
      </c>
      <c r="O18" s="4">
        <f>'UNOS BODOVA'!X9</f>
        <v>39</v>
      </c>
      <c r="P18" s="4">
        <f t="shared" si="0"/>
        <v>81</v>
      </c>
      <c r="Q18" s="4">
        <f>'UNOS BODOVA'!Y9</f>
        <v>91</v>
      </c>
      <c r="R18" s="4" t="str">
        <f>'UNOS BODOVA'!Z9</f>
        <v>A</v>
      </c>
      <c r="S18" s="26"/>
    </row>
    <row r="19" spans="1:19" ht="15">
      <c r="A19" s="1">
        <f>'UNOS BODOVA'!A10</f>
        <v>8</v>
      </c>
      <c r="B19" s="1" t="str">
        <f>'UNOS BODOVA'!B10&amp;"/"&amp;'UNOS BODOVA'!C10</f>
        <v>19/2014</v>
      </c>
      <c r="C19" s="1" t="str">
        <f>'UNOS BODOVA'!D10&amp;" "&amp;'UNOS BODOVA'!E10</f>
        <v>Milica Vojinović</v>
      </c>
      <c r="D19" s="1">
        <f>'UNOS BODOVA'!F10</f>
        <v>10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BODOVA'!W10</f>
        <v>36</v>
      </c>
      <c r="O19" s="4">
        <f>'UNOS BODOVA'!X10</f>
        <v>30</v>
      </c>
      <c r="P19" s="4">
        <f t="shared" si="0"/>
        <v>66</v>
      </c>
      <c r="Q19" s="4">
        <f>'UNOS BODOVA'!Y10</f>
        <v>76</v>
      </c>
      <c r="R19" s="4" t="str">
        <f>'UNOS BODOVA'!Z10</f>
        <v>C</v>
      </c>
      <c r="S19" s="26"/>
    </row>
    <row r="20" spans="1:19" ht="15">
      <c r="A20" s="1">
        <f>'UNOS BODOVA'!A11</f>
        <v>9</v>
      </c>
      <c r="B20" s="1" t="str">
        <f>'UNOS BODOVA'!B11&amp;"/"&amp;'UNOS BODOVA'!C11</f>
        <v>23/2014</v>
      </c>
      <c r="C20" s="1" t="str">
        <f>'UNOS BODOVA'!D11&amp;" "&amp;'UNOS BODOVA'!E11</f>
        <v>Đorđije Bošković</v>
      </c>
      <c r="D20" s="1">
        <f>'UNOS BODOVA'!F11</f>
        <v>10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4"/>
      <c r="J20" s="4"/>
      <c r="K20" s="4"/>
      <c r="L20" s="4"/>
      <c r="M20" s="4"/>
      <c r="N20" s="4">
        <f>'UNOS BODOVA'!W11</f>
        <v>45</v>
      </c>
      <c r="O20" s="4">
        <f>'UNOS BODOVA'!X11</f>
        <v>45</v>
      </c>
      <c r="P20" s="4">
        <f t="shared" si="0"/>
        <v>90</v>
      </c>
      <c r="Q20" s="4">
        <f>'UNOS BODOVA'!Y11</f>
        <v>100</v>
      </c>
      <c r="R20" s="4" t="str">
        <f>'UNOS BODOVA'!Z11</f>
        <v>A</v>
      </c>
      <c r="S20" s="26"/>
    </row>
    <row r="21" spans="1:19" ht="15">
      <c r="A21" s="1">
        <f>'UNOS BODOVA'!A12</f>
        <v>10</v>
      </c>
      <c r="B21" s="1" t="str">
        <f>'UNOS BODOVA'!B12&amp;"/"&amp;'UNOS BODOVA'!C12</f>
        <v>25/2014</v>
      </c>
      <c r="C21" s="1" t="str">
        <f>'UNOS BODOVA'!D12&amp;" "&amp;'UNOS BODOVA'!E12</f>
        <v>Dušan Kašćelan</v>
      </c>
      <c r="D21" s="1">
        <f>'UNOS BODOVA'!F12</f>
        <v>10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4"/>
      <c r="J21" s="4"/>
      <c r="K21" s="4"/>
      <c r="L21" s="4"/>
      <c r="M21" s="4"/>
      <c r="N21" s="4">
        <f>'UNOS BODOVA'!W12</f>
        <v>30</v>
      </c>
      <c r="O21" s="4">
        <f>'UNOS BODOVA'!X12</f>
        <v>31</v>
      </c>
      <c r="P21" s="4">
        <f t="shared" si="0"/>
        <v>61</v>
      </c>
      <c r="Q21" s="4">
        <f>'UNOS BODOVA'!Y12</f>
        <v>71</v>
      </c>
      <c r="R21" s="4" t="str">
        <f>'UNOS BODOVA'!Z12</f>
        <v>C</v>
      </c>
      <c r="S21" s="26"/>
    </row>
    <row r="22" spans="1:19" ht="15">
      <c r="A22" s="1">
        <f>'UNOS BODOVA'!A13</f>
        <v>11</v>
      </c>
      <c r="B22" s="1" t="str">
        <f>'UNOS BODOVA'!B13&amp;"/"&amp;'UNOS BODOVA'!C13</f>
        <v>30/2014</v>
      </c>
      <c r="C22" s="1" t="str">
        <f>'UNOS BODOVA'!D13&amp;" "&amp;'UNOS BODOVA'!E13</f>
        <v>Bojan Joković</v>
      </c>
      <c r="D22" s="1">
        <f>'UNOS BODOVA'!F13</f>
        <v>10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4"/>
      <c r="J22" s="4"/>
      <c r="K22" s="4"/>
      <c r="L22" s="4"/>
      <c r="M22" s="4"/>
      <c r="N22" s="4">
        <f>'UNOS BODOVA'!W13</f>
        <v>35</v>
      </c>
      <c r="O22" s="4">
        <f>'UNOS BODOVA'!X13</f>
        <v>15</v>
      </c>
      <c r="P22" s="4">
        <f t="shared" si="0"/>
        <v>50</v>
      </c>
      <c r="Q22" s="4">
        <f>'UNOS BODOVA'!Y13</f>
        <v>60</v>
      </c>
      <c r="R22" s="4" t="str">
        <f>'UNOS BODOVA'!Z13</f>
        <v>D</v>
      </c>
      <c r="S22" s="26"/>
    </row>
    <row r="23" spans="1:19" ht="15">
      <c r="A23" s="1">
        <f>'UNOS BODOVA'!A14</f>
        <v>12</v>
      </c>
      <c r="B23" s="1" t="str">
        <f>'UNOS BODOVA'!B14&amp;"/"&amp;'UNOS BODOVA'!C14</f>
        <v>31/2014</v>
      </c>
      <c r="C23" s="1" t="str">
        <f>'UNOS BODOVA'!D14&amp;" "&amp;'UNOS BODOVA'!E14</f>
        <v>Ljubiša Dulović</v>
      </c>
      <c r="D23" s="1">
        <f>'UNOS BODOVA'!F14</f>
        <v>10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4"/>
      <c r="J23" s="4"/>
      <c r="K23" s="4"/>
      <c r="L23" s="4"/>
      <c r="M23" s="4"/>
      <c r="N23" s="4">
        <f>'UNOS BODOVA'!W14</f>
        <v>16</v>
      </c>
      <c r="O23" s="4">
        <f>'UNOS BODOVA'!X14</f>
        <v>36.5</v>
      </c>
      <c r="P23" s="4">
        <f t="shared" si="0"/>
        <v>52.5</v>
      </c>
      <c r="Q23" s="4">
        <f>'UNOS BODOVA'!Y14</f>
        <v>62.5</v>
      </c>
      <c r="R23" s="4" t="str">
        <f>'UNOS BODOVA'!Z14</f>
        <v>D</v>
      </c>
      <c r="S23" s="26"/>
    </row>
    <row r="24" spans="1:19" ht="15">
      <c r="A24" s="1">
        <f>'UNOS BODOVA'!A15</f>
        <v>13</v>
      </c>
      <c r="B24" s="1" t="str">
        <f>'UNOS BODOVA'!B15&amp;"/"&amp;'UNOS BODOVA'!C15</f>
        <v>32/2014</v>
      </c>
      <c r="C24" s="1" t="str">
        <f>'UNOS BODOVA'!D15&amp;" "&amp;'UNOS BODOVA'!E15</f>
        <v>Tamara Bulatović</v>
      </c>
      <c r="D24" s="1">
        <f>'UNOS BODOVA'!F15</f>
        <v>10</v>
      </c>
      <c r="E24" s="1">
        <f>'UNOS BODOVA'!G15</f>
        <v>0</v>
      </c>
      <c r="F24" s="1">
        <f>'UNOS BODOVA'!H15</f>
        <v>0</v>
      </c>
      <c r="G24" s="1">
        <f>'UNOS BODOVA'!I15</f>
        <v>0</v>
      </c>
      <c r="H24" s="1">
        <f>'UNOS BODOVA'!J15</f>
        <v>0</v>
      </c>
      <c r="I24" s="4"/>
      <c r="J24" s="4"/>
      <c r="K24" s="4"/>
      <c r="L24" s="4"/>
      <c r="M24" s="4"/>
      <c r="N24" s="4">
        <f>'UNOS BODOVA'!W15</f>
        <v>30</v>
      </c>
      <c r="O24" s="4">
        <f>'UNOS BODOVA'!X15</f>
        <v>17</v>
      </c>
      <c r="P24" s="4">
        <f t="shared" si="0"/>
        <v>47</v>
      </c>
      <c r="Q24" s="4">
        <f>'UNOS BODOVA'!Y15</f>
        <v>57</v>
      </c>
      <c r="R24" s="4" t="str">
        <f>'UNOS BODOVA'!Z15</f>
        <v>E</v>
      </c>
      <c r="S24" s="26"/>
    </row>
    <row r="25" spans="1:19" ht="15">
      <c r="A25" s="1">
        <f>'UNOS BODOVA'!A16</f>
        <v>14</v>
      </c>
      <c r="B25" s="1" t="str">
        <f>'UNOS BODOVA'!B16&amp;"/"&amp;'UNOS BODOVA'!C16</f>
        <v>37/2014</v>
      </c>
      <c r="C25" s="1" t="str">
        <f>'UNOS BODOVA'!D16&amp;" "&amp;'UNOS BODOVA'!E16</f>
        <v>Jelena Kovač</v>
      </c>
      <c r="D25" s="1">
        <f>'UNOS BODOVA'!F16</f>
        <v>10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4"/>
      <c r="J25" s="4"/>
      <c r="K25" s="4"/>
      <c r="L25" s="4"/>
      <c r="M25" s="4"/>
      <c r="N25" s="4">
        <f>'UNOS BODOVA'!W16</f>
        <v>45</v>
      </c>
      <c r="O25" s="4">
        <f>'UNOS BODOVA'!X16</f>
        <v>43.5</v>
      </c>
      <c r="P25" s="4">
        <f t="shared" si="0"/>
        <v>88.5</v>
      </c>
      <c r="Q25" s="4">
        <f>'UNOS BODOVA'!Y16</f>
        <v>98.5</v>
      </c>
      <c r="R25" s="4" t="str">
        <f>'UNOS BODOVA'!Z16</f>
        <v>A</v>
      </c>
      <c r="S25" s="26"/>
    </row>
    <row r="26" spans="1:19" ht="15">
      <c r="A26" s="1">
        <f>'UNOS BODOVA'!A17</f>
        <v>15</v>
      </c>
      <c r="B26" s="1" t="str">
        <f>'UNOS BODOVA'!B17&amp;"/"&amp;'UNOS BODOVA'!C17</f>
        <v>39/2014</v>
      </c>
      <c r="C26" s="1" t="str">
        <f>'UNOS BODOVA'!D17&amp;" "&amp;'UNOS BODOVA'!E17</f>
        <v>Aleksandra Turanjanin</v>
      </c>
      <c r="D26" s="1">
        <f>'UNOS BODOVA'!F17</f>
        <v>10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4"/>
      <c r="J26" s="4"/>
      <c r="K26" s="4"/>
      <c r="L26" s="4"/>
      <c r="M26" s="4"/>
      <c r="N26" s="4">
        <f>'UNOS BODOVA'!W17</f>
        <v>44</v>
      </c>
      <c r="O26" s="4">
        <f>'UNOS BODOVA'!X17</f>
        <v>45</v>
      </c>
      <c r="P26" s="4">
        <f t="shared" si="0"/>
        <v>89</v>
      </c>
      <c r="Q26" s="4">
        <f>'UNOS BODOVA'!Y17</f>
        <v>99</v>
      </c>
      <c r="R26" s="4" t="str">
        <f>'UNOS BODOVA'!Z17</f>
        <v>A</v>
      </c>
      <c r="S26" s="26"/>
    </row>
    <row r="27" spans="1:19" ht="15">
      <c r="A27" s="1">
        <f>'UNOS BODOVA'!A18</f>
        <v>16</v>
      </c>
      <c r="B27" s="1" t="str">
        <f>'UNOS BODOVA'!B18&amp;"/"&amp;'UNOS BODOVA'!C18</f>
        <v>40/2014</v>
      </c>
      <c r="C27" s="1" t="str">
        <f>'UNOS BODOVA'!D18&amp;" "&amp;'UNOS BODOVA'!E18</f>
        <v>Danko Petrić</v>
      </c>
      <c r="D27" s="1">
        <f>'UNOS BODOVA'!F18</f>
        <v>10</v>
      </c>
      <c r="E27" s="1">
        <f>'UNOS BODOVA'!G18</f>
        <v>0</v>
      </c>
      <c r="F27" s="1">
        <f>'UNOS BODOVA'!H18</f>
        <v>0</v>
      </c>
      <c r="G27" s="1">
        <f>'UNOS BODOVA'!I18</f>
        <v>0</v>
      </c>
      <c r="H27" s="1">
        <f>'UNOS BODOVA'!J18</f>
        <v>0</v>
      </c>
      <c r="I27" s="4"/>
      <c r="J27" s="4"/>
      <c r="K27" s="4"/>
      <c r="L27" s="4"/>
      <c r="M27" s="4"/>
      <c r="N27" s="4">
        <f>'UNOS BODOVA'!W18</f>
        <v>44</v>
      </c>
      <c r="O27" s="4">
        <f>'UNOS BODOVA'!X18</f>
        <v>45</v>
      </c>
      <c r="P27" s="4">
        <f t="shared" si="0"/>
        <v>89</v>
      </c>
      <c r="Q27" s="4">
        <f>'UNOS BODOVA'!Y18</f>
        <v>99</v>
      </c>
      <c r="R27" s="4" t="str">
        <f>'UNOS BODOVA'!Z18</f>
        <v>A</v>
      </c>
      <c r="S27" s="26"/>
    </row>
    <row r="28" spans="1:19" ht="15">
      <c r="A28" s="1">
        <f>'UNOS BODOVA'!A19</f>
        <v>17</v>
      </c>
      <c r="B28" s="1" t="str">
        <f>'UNOS BODOVA'!B19&amp;"/"&amp;'UNOS BODOVA'!C19</f>
        <v>44/2014</v>
      </c>
      <c r="C28" s="1" t="str">
        <f>'UNOS BODOVA'!D19&amp;" "&amp;'UNOS BODOVA'!E19</f>
        <v>Jovan Crnogorac</v>
      </c>
      <c r="D28" s="1">
        <f>'UNOS BODOVA'!F19</f>
        <v>10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4"/>
      <c r="J28" s="4"/>
      <c r="K28" s="4"/>
      <c r="L28" s="4"/>
      <c r="M28" s="4"/>
      <c r="N28" s="4">
        <f>'UNOS BODOVA'!W19</f>
        <v>29</v>
      </c>
      <c r="O28" s="4">
        <f>'UNOS BODOVA'!X19</f>
        <v>41.5</v>
      </c>
      <c r="P28" s="4">
        <f t="shared" si="0"/>
        <v>70.5</v>
      </c>
      <c r="Q28" s="4">
        <f>'UNOS BODOVA'!Y19</f>
        <v>80.5</v>
      </c>
      <c r="R28" s="4" t="str">
        <f>'UNOS BODOVA'!Z19</f>
        <v>B</v>
      </c>
      <c r="S28" s="26"/>
    </row>
    <row r="29" spans="1:19" ht="15">
      <c r="A29" s="1">
        <f>'UNOS BODOVA'!A20</f>
        <v>18</v>
      </c>
      <c r="B29" s="1" t="str">
        <f>'UNOS BODOVA'!B20&amp;"/"&amp;'UNOS BODOVA'!C20</f>
        <v>45/2014</v>
      </c>
      <c r="C29" s="1" t="str">
        <f>'UNOS BODOVA'!D20&amp;" "&amp;'UNOS BODOVA'!E20</f>
        <v>Vuk Kasalica</v>
      </c>
      <c r="D29" s="1">
        <f>'UNOS BODOVA'!F20</f>
        <v>0</v>
      </c>
      <c r="E29" s="1">
        <f>'UNOS BODOVA'!G20</f>
        <v>0</v>
      </c>
      <c r="F29" s="1">
        <f>'UNOS BODOVA'!H20</f>
        <v>0</v>
      </c>
      <c r="G29" s="1">
        <f>'UNOS BODOVA'!I20</f>
        <v>0</v>
      </c>
      <c r="H29" s="1">
        <f>'UNOS BODOVA'!J20</f>
        <v>0</v>
      </c>
      <c r="I29" s="4"/>
      <c r="J29" s="4"/>
      <c r="K29" s="4"/>
      <c r="L29" s="4"/>
      <c r="M29" s="4"/>
      <c r="N29" s="4">
        <f>'UNOS BODOVA'!W20</f>
        <v>0</v>
      </c>
      <c r="O29" s="4">
        <f>'UNOS BODOVA'!X20</f>
        <v>33.5</v>
      </c>
      <c r="P29" s="4">
        <f t="shared" si="0"/>
        <v>33.5</v>
      </c>
      <c r="Q29" s="4">
        <f>'UNOS BODOVA'!Y20</f>
        <v>33.5</v>
      </c>
      <c r="R29" s="4" t="str">
        <f>'UNOS BODOVA'!Z20</f>
        <v>F</v>
      </c>
      <c r="S29" s="26"/>
    </row>
    <row r="30" spans="1:19" ht="15">
      <c r="A30" s="1">
        <f>'UNOS BODOVA'!A21</f>
        <v>19</v>
      </c>
      <c r="B30" s="1" t="str">
        <f>'UNOS BODOVA'!B21&amp;"/"&amp;'UNOS BODOVA'!C21</f>
        <v>46/2014</v>
      </c>
      <c r="C30" s="1" t="str">
        <f>'UNOS BODOVA'!D21&amp;" "&amp;'UNOS BODOVA'!E21</f>
        <v>Filip Jovanović</v>
      </c>
      <c r="D30" s="1">
        <f>'UNOS BODOVA'!F21</f>
        <v>10</v>
      </c>
      <c r="E30" s="1">
        <f>'UNOS BODOVA'!G21</f>
        <v>0</v>
      </c>
      <c r="F30" s="1">
        <f>'UNOS BODOVA'!H21</f>
        <v>0</v>
      </c>
      <c r="G30" s="1">
        <f>'UNOS BODOVA'!I21</f>
        <v>0</v>
      </c>
      <c r="H30" s="1">
        <f>'UNOS BODOVA'!J21</f>
        <v>0</v>
      </c>
      <c r="I30" s="4"/>
      <c r="J30" s="4"/>
      <c r="K30" s="4"/>
      <c r="L30" s="4"/>
      <c r="M30" s="4"/>
      <c r="N30" s="4">
        <f>'UNOS BODOVA'!W21</f>
        <v>37</v>
      </c>
      <c r="O30" s="4">
        <f>'UNOS BODOVA'!X21</f>
        <v>27</v>
      </c>
      <c r="P30" s="4">
        <f t="shared" si="0"/>
        <v>64</v>
      </c>
      <c r="Q30" s="4">
        <f>'UNOS BODOVA'!Y21</f>
        <v>74</v>
      </c>
      <c r="R30" s="4" t="str">
        <f>'UNOS BODOVA'!Z21</f>
        <v>C</v>
      </c>
      <c r="S30" s="26"/>
    </row>
    <row r="31" spans="1:19" ht="15">
      <c r="A31" s="1">
        <f>'UNOS BODOVA'!A22</f>
        <v>20</v>
      </c>
      <c r="B31" s="1" t="str">
        <f>'UNOS BODOVA'!B22&amp;"/"&amp;'UNOS BODOVA'!C22</f>
        <v>47/2014</v>
      </c>
      <c r="C31" s="1" t="str">
        <f>'UNOS BODOVA'!D22&amp;" "&amp;'UNOS BODOVA'!E22</f>
        <v>Teodora Popović</v>
      </c>
      <c r="D31" s="1">
        <f>'UNOS BODOVA'!F22</f>
        <v>10</v>
      </c>
      <c r="E31" s="1">
        <f>'UNOS BODOVA'!G22</f>
        <v>0</v>
      </c>
      <c r="F31" s="1">
        <f>'UNOS BODOVA'!H22</f>
        <v>0</v>
      </c>
      <c r="G31" s="1">
        <f>'UNOS BODOVA'!I22</f>
        <v>0</v>
      </c>
      <c r="H31" s="1">
        <f>'UNOS BODOVA'!J22</f>
        <v>0</v>
      </c>
      <c r="I31" s="4"/>
      <c r="J31" s="4"/>
      <c r="K31" s="4"/>
      <c r="L31" s="4"/>
      <c r="M31" s="4"/>
      <c r="N31" s="4">
        <f>'UNOS BODOVA'!W22</f>
        <v>20</v>
      </c>
      <c r="O31" s="4">
        <f>'UNOS BODOVA'!X22</f>
        <v>20</v>
      </c>
      <c r="P31" s="4">
        <f t="shared" si="0"/>
        <v>40</v>
      </c>
      <c r="Q31" s="4">
        <f>'UNOS BODOVA'!Y22</f>
        <v>50</v>
      </c>
      <c r="R31" s="4" t="str">
        <f>'UNOS BODOVA'!Z22</f>
        <v>E</v>
      </c>
      <c r="S31" s="26"/>
    </row>
    <row r="32" spans="1:19" ht="15">
      <c r="A32" s="1">
        <f>'UNOS BODOVA'!A23</f>
        <v>21</v>
      </c>
      <c r="B32" s="1" t="str">
        <f>'UNOS BODOVA'!B23&amp;"/"&amp;'UNOS BODOVA'!C23</f>
        <v>50/2014</v>
      </c>
      <c r="C32" s="1" t="str">
        <f>'UNOS BODOVA'!D23&amp;" "&amp;'UNOS BODOVA'!E23</f>
        <v>Mirko Kalezić</v>
      </c>
      <c r="D32" s="1">
        <f>'UNOS BODOVA'!F23</f>
        <v>10</v>
      </c>
      <c r="E32" s="1">
        <f>'UNOS BODOVA'!G23</f>
        <v>0</v>
      </c>
      <c r="F32" s="1">
        <f>'UNOS BODOVA'!H23</f>
        <v>0</v>
      </c>
      <c r="G32" s="1">
        <f>'UNOS BODOVA'!I23</f>
        <v>0</v>
      </c>
      <c r="H32" s="1">
        <f>'UNOS BODOVA'!J23</f>
        <v>0</v>
      </c>
      <c r="I32" s="4"/>
      <c r="J32" s="4"/>
      <c r="K32" s="4"/>
      <c r="L32" s="4"/>
      <c r="M32" s="4"/>
      <c r="N32" s="4">
        <f>'UNOS BODOVA'!W23</f>
        <v>45</v>
      </c>
      <c r="O32" s="4">
        <f>'UNOS BODOVA'!X23</f>
        <v>37.5</v>
      </c>
      <c r="P32" s="4">
        <f t="shared" si="0"/>
        <v>82.5</v>
      </c>
      <c r="Q32" s="4">
        <f>'UNOS BODOVA'!Y23</f>
        <v>92.5</v>
      </c>
      <c r="R32" s="4" t="str">
        <f>'UNOS BODOVA'!Z23</f>
        <v>A</v>
      </c>
      <c r="S32" s="26"/>
    </row>
    <row r="33" spans="1:19" ht="15">
      <c r="A33" s="1">
        <f>'UNOS BODOVA'!A24</f>
        <v>22</v>
      </c>
      <c r="B33" s="1" t="str">
        <f>'UNOS BODOVA'!B24&amp;"/"&amp;'UNOS BODOVA'!C24</f>
        <v>51/2014</v>
      </c>
      <c r="C33" s="1" t="str">
        <f>'UNOS BODOVA'!D24&amp;" "&amp;'UNOS BODOVA'!E24</f>
        <v>Andrija Mandić</v>
      </c>
      <c r="D33" s="1">
        <f>'UNOS BODOVA'!F24</f>
        <v>10</v>
      </c>
      <c r="E33" s="1">
        <f>'UNOS BODOVA'!G24</f>
        <v>0</v>
      </c>
      <c r="F33" s="1">
        <f>'UNOS BODOVA'!H24</f>
        <v>0</v>
      </c>
      <c r="G33" s="1">
        <f>'UNOS BODOVA'!I24</f>
        <v>0</v>
      </c>
      <c r="H33" s="1">
        <f>'UNOS BODOVA'!J24</f>
        <v>0</v>
      </c>
      <c r="I33" s="4"/>
      <c r="J33" s="4"/>
      <c r="K33" s="4"/>
      <c r="L33" s="4"/>
      <c r="M33" s="4"/>
      <c r="N33" s="4">
        <f>'UNOS BODOVA'!W24</f>
        <v>21</v>
      </c>
      <c r="O33" s="4">
        <f>'UNOS BODOVA'!X24</f>
        <v>20</v>
      </c>
      <c r="P33" s="4">
        <f t="shared" si="0"/>
        <v>41</v>
      </c>
      <c r="Q33" s="4">
        <f>'UNOS BODOVA'!Y24</f>
        <v>51</v>
      </c>
      <c r="R33" s="4" t="str">
        <f>'UNOS BODOVA'!Z24</f>
        <v>E</v>
      </c>
      <c r="S33" s="26"/>
    </row>
    <row r="34" spans="1:19" ht="15">
      <c r="A34" s="1">
        <f>'UNOS BODOVA'!A25</f>
        <v>23</v>
      </c>
      <c r="B34" s="1" t="str">
        <f>'UNOS BODOVA'!B25&amp;"/"&amp;'UNOS BODOVA'!C25</f>
        <v>52/2014</v>
      </c>
      <c r="C34" s="1" t="str">
        <f>'UNOS BODOVA'!D25&amp;" "&amp;'UNOS BODOVA'!E25</f>
        <v>Savo Pejović</v>
      </c>
      <c r="D34" s="1">
        <f>'UNOS BODOVA'!F25</f>
        <v>10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4"/>
      <c r="J34" s="4"/>
      <c r="K34" s="4"/>
      <c r="L34" s="4"/>
      <c r="M34" s="4"/>
      <c r="N34" s="4">
        <f>'UNOS BODOVA'!W25</f>
        <v>41</v>
      </c>
      <c r="O34" s="4">
        <f>'UNOS BODOVA'!X25</f>
        <v>39</v>
      </c>
      <c r="P34" s="4">
        <f t="shared" si="0"/>
        <v>80</v>
      </c>
      <c r="Q34" s="4">
        <f>'UNOS BODOVA'!Y25</f>
        <v>90</v>
      </c>
      <c r="R34" s="4" t="str">
        <f>'UNOS BODOVA'!Z25</f>
        <v>A</v>
      </c>
      <c r="S34" s="26"/>
    </row>
    <row r="35" spans="1:19" ht="15">
      <c r="A35" s="1">
        <f>'UNOS BODOVA'!A26</f>
        <v>24</v>
      </c>
      <c r="B35" s="1" t="str">
        <f>'UNOS BODOVA'!B26&amp;"/"&amp;'UNOS BODOVA'!C26</f>
        <v>55/2014</v>
      </c>
      <c r="C35" s="1" t="str">
        <f>'UNOS BODOVA'!D26&amp;" "&amp;'UNOS BODOVA'!E26</f>
        <v>Katarina Milačić</v>
      </c>
      <c r="D35" s="1">
        <f>'UNOS BODOVA'!F26</f>
        <v>10</v>
      </c>
      <c r="E35" s="1">
        <f>'UNOS BODOVA'!G26</f>
        <v>0</v>
      </c>
      <c r="F35" s="1">
        <f>'UNOS BODOVA'!H26</f>
        <v>0</v>
      </c>
      <c r="G35" s="1">
        <f>'UNOS BODOVA'!I26</f>
        <v>0</v>
      </c>
      <c r="H35" s="1">
        <f>'UNOS BODOVA'!J26</f>
        <v>0</v>
      </c>
      <c r="I35" s="4"/>
      <c r="J35" s="4"/>
      <c r="K35" s="4"/>
      <c r="L35" s="4"/>
      <c r="M35" s="4"/>
      <c r="N35" s="4">
        <f>'UNOS BODOVA'!W26</f>
        <v>38</v>
      </c>
      <c r="O35" s="4">
        <f>'UNOS BODOVA'!X26</f>
        <v>38.5</v>
      </c>
      <c r="P35" s="4">
        <f t="shared" si="0"/>
        <v>76.5</v>
      </c>
      <c r="Q35" s="4">
        <f>'UNOS BODOVA'!Y26</f>
        <v>86.5</v>
      </c>
      <c r="R35" s="4" t="str">
        <f>'UNOS BODOVA'!Z26</f>
        <v>B</v>
      </c>
      <c r="S35" s="26"/>
    </row>
    <row r="36" spans="1:19" ht="15">
      <c r="A36" s="1">
        <f>'UNOS BODOVA'!A27</f>
        <v>25</v>
      </c>
      <c r="B36" s="1" t="str">
        <f>'UNOS BODOVA'!B27&amp;"/"&amp;'UNOS BODOVA'!C27</f>
        <v>56/2014</v>
      </c>
      <c r="C36" s="1" t="str">
        <f>'UNOS BODOVA'!D27&amp;" "&amp;'UNOS BODOVA'!E27</f>
        <v>Maja Vešović</v>
      </c>
      <c r="D36" s="1">
        <f>'UNOS BODOVA'!F27</f>
        <v>10</v>
      </c>
      <c r="E36" s="1">
        <f>'UNOS BODOVA'!G27</f>
        <v>0</v>
      </c>
      <c r="F36" s="1">
        <f>'UNOS BODOVA'!H27</f>
        <v>0</v>
      </c>
      <c r="G36" s="1">
        <f>'UNOS BODOVA'!I27</f>
        <v>0</v>
      </c>
      <c r="H36" s="1">
        <f>'UNOS BODOVA'!J27</f>
        <v>0</v>
      </c>
      <c r="I36" s="4"/>
      <c r="J36" s="4"/>
      <c r="K36" s="4"/>
      <c r="L36" s="4"/>
      <c r="M36" s="4"/>
      <c r="N36" s="4">
        <f>'UNOS BODOVA'!W27</f>
        <v>30</v>
      </c>
      <c r="O36" s="4">
        <f>'UNOS BODOVA'!X27</f>
        <v>40.5</v>
      </c>
      <c r="P36" s="4">
        <f t="shared" si="0"/>
        <v>70.5</v>
      </c>
      <c r="Q36" s="4">
        <f>'UNOS BODOVA'!Y27</f>
        <v>80.5</v>
      </c>
      <c r="R36" s="4" t="str">
        <f>'UNOS BODOVA'!Z27</f>
        <v>B</v>
      </c>
      <c r="S36" s="26"/>
    </row>
    <row r="37" spans="1:19" ht="15">
      <c r="A37" s="1">
        <f>'UNOS BODOVA'!A28</f>
        <v>26</v>
      </c>
      <c r="B37" s="1" t="str">
        <f>'UNOS BODOVA'!B28&amp;"/"&amp;'UNOS BODOVA'!C28</f>
        <v>59/2014</v>
      </c>
      <c r="C37" s="1" t="str">
        <f>'UNOS BODOVA'!D28&amp;" "&amp;'UNOS BODOVA'!E28</f>
        <v>Valentina Konatar</v>
      </c>
      <c r="D37" s="1">
        <f>'UNOS BODOVA'!F28</f>
        <v>10</v>
      </c>
      <c r="E37" s="1">
        <f>'UNOS BODOVA'!G28</f>
        <v>0</v>
      </c>
      <c r="F37" s="1">
        <f>'UNOS BODOVA'!H28</f>
        <v>0</v>
      </c>
      <c r="G37" s="1">
        <f>'UNOS BODOVA'!I28</f>
        <v>0</v>
      </c>
      <c r="H37" s="1">
        <f>'UNOS BODOVA'!J28</f>
        <v>0</v>
      </c>
      <c r="I37" s="4"/>
      <c r="J37" s="4"/>
      <c r="K37" s="4"/>
      <c r="L37" s="4"/>
      <c r="M37" s="4"/>
      <c r="N37" s="4">
        <f>'UNOS BODOVA'!W28</f>
        <v>45</v>
      </c>
      <c r="O37" s="4">
        <f>'UNOS BODOVA'!X28</f>
        <v>45</v>
      </c>
      <c r="P37" s="4">
        <f t="shared" si="0"/>
        <v>90</v>
      </c>
      <c r="Q37" s="4">
        <f>'UNOS BODOVA'!Y28</f>
        <v>100</v>
      </c>
      <c r="R37" s="4" t="str">
        <f>'UNOS BODOVA'!Z28</f>
        <v>A</v>
      </c>
      <c r="S37" s="26"/>
    </row>
    <row r="38" spans="1:19" ht="15">
      <c r="A38" s="1">
        <f>'UNOS BODOVA'!A29</f>
        <v>27</v>
      </c>
      <c r="B38" s="1" t="str">
        <f>'UNOS BODOVA'!B29&amp;"/"&amp;'UNOS BODOVA'!C29</f>
        <v>62/2014</v>
      </c>
      <c r="C38" s="1" t="str">
        <f>'UNOS BODOVA'!D29&amp;" "&amp;'UNOS BODOVA'!E29</f>
        <v>Ivan Martinović</v>
      </c>
      <c r="D38" s="1">
        <f>'UNOS BODOVA'!F29</f>
        <v>10</v>
      </c>
      <c r="E38" s="1">
        <f>'UNOS BODOVA'!G29</f>
        <v>0</v>
      </c>
      <c r="F38" s="1">
        <f>'UNOS BODOVA'!H29</f>
        <v>0</v>
      </c>
      <c r="G38" s="1">
        <f>'UNOS BODOVA'!I29</f>
        <v>0</v>
      </c>
      <c r="H38" s="1">
        <f>'UNOS BODOVA'!J29</f>
        <v>0</v>
      </c>
      <c r="I38" s="4"/>
      <c r="J38" s="4"/>
      <c r="K38" s="4"/>
      <c r="L38" s="4"/>
      <c r="M38" s="4"/>
      <c r="N38" s="4">
        <f>'UNOS BODOVA'!W29</f>
        <v>45</v>
      </c>
      <c r="O38" s="4">
        <f>'UNOS BODOVA'!X29</f>
        <v>45</v>
      </c>
      <c r="P38" s="4">
        <f t="shared" si="0"/>
        <v>90</v>
      </c>
      <c r="Q38" s="4">
        <f>'UNOS BODOVA'!Y29</f>
        <v>100</v>
      </c>
      <c r="R38" s="4" t="str">
        <f>'UNOS BODOVA'!Z29</f>
        <v>A</v>
      </c>
      <c r="S38" s="26"/>
    </row>
    <row r="39" spans="1:19" ht="15">
      <c r="A39" s="1">
        <f>'UNOS BODOVA'!A30</f>
        <v>28</v>
      </c>
      <c r="B39" s="1" t="str">
        <f>'UNOS BODOVA'!B30&amp;"/"&amp;'UNOS BODOVA'!C30</f>
        <v>64/2014</v>
      </c>
      <c r="C39" s="1" t="str">
        <f>'UNOS BODOVA'!D30&amp;" "&amp;'UNOS BODOVA'!E30</f>
        <v>Ana Babović</v>
      </c>
      <c r="D39" s="1">
        <f>'UNOS BODOVA'!F30</f>
        <v>10</v>
      </c>
      <c r="E39" s="1">
        <f>'UNOS BODOVA'!G30</f>
        <v>0</v>
      </c>
      <c r="F39" s="1">
        <f>'UNOS BODOVA'!H30</f>
        <v>0</v>
      </c>
      <c r="G39" s="1">
        <f>'UNOS BODOVA'!I30</f>
        <v>0</v>
      </c>
      <c r="H39" s="1">
        <f>'UNOS BODOVA'!J30</f>
        <v>0</v>
      </c>
      <c r="I39" s="4"/>
      <c r="J39" s="4"/>
      <c r="K39" s="4"/>
      <c r="L39" s="4"/>
      <c r="M39" s="4"/>
      <c r="N39" s="4">
        <f>'UNOS BODOVA'!W30</f>
        <v>34</v>
      </c>
      <c r="O39" s="4">
        <f>'UNOS BODOVA'!X30</f>
        <v>26</v>
      </c>
      <c r="P39" s="4">
        <f t="shared" si="0"/>
        <v>60</v>
      </c>
      <c r="Q39" s="4">
        <f>'UNOS BODOVA'!Y30</f>
        <v>70</v>
      </c>
      <c r="R39" s="4" t="str">
        <f>'UNOS BODOVA'!Z30</f>
        <v>C</v>
      </c>
      <c r="S39" s="26"/>
    </row>
    <row r="40" spans="1:19" ht="15">
      <c r="A40" s="1">
        <f>'UNOS BODOVA'!A31</f>
        <v>29</v>
      </c>
      <c r="B40" s="1" t="str">
        <f>'UNOS BODOVA'!B31&amp;"/"&amp;'UNOS BODOVA'!C31</f>
        <v>78/2014</v>
      </c>
      <c r="C40" s="1" t="str">
        <f>'UNOS BODOVA'!D31&amp;" "&amp;'UNOS BODOVA'!E31</f>
        <v>Stefan Boljević</v>
      </c>
      <c r="D40" s="1">
        <f>'UNOS BODOVA'!F31</f>
        <v>10</v>
      </c>
      <c r="E40" s="1">
        <f>'UNOS BODOVA'!G31</f>
        <v>0</v>
      </c>
      <c r="F40" s="1">
        <f>'UNOS BODOVA'!H31</f>
        <v>0</v>
      </c>
      <c r="G40" s="1">
        <f>'UNOS BODOVA'!I31</f>
        <v>0</v>
      </c>
      <c r="H40" s="1">
        <f>'UNOS BODOVA'!J31</f>
        <v>0</v>
      </c>
      <c r="I40" s="4"/>
      <c r="J40" s="4"/>
      <c r="K40" s="4"/>
      <c r="L40" s="4"/>
      <c r="M40" s="4"/>
      <c r="N40" s="4">
        <f>'UNOS BODOVA'!W31</f>
        <v>38</v>
      </c>
      <c r="O40" s="4">
        <f>'UNOS BODOVA'!X31</f>
        <v>43.5</v>
      </c>
      <c r="P40" s="4">
        <f t="shared" si="0"/>
        <v>81.5</v>
      </c>
      <c r="Q40" s="4">
        <f>'UNOS BODOVA'!Y31</f>
        <v>91.5</v>
      </c>
      <c r="R40" s="4" t="str">
        <f>'UNOS BODOVA'!Z31</f>
        <v>A</v>
      </c>
      <c r="S40" s="26"/>
    </row>
    <row r="41" spans="1:19" ht="15">
      <c r="A41" s="1">
        <f>'UNOS BODOVA'!A32</f>
        <v>30</v>
      </c>
      <c r="B41" s="1" t="str">
        <f>'UNOS BODOVA'!B32&amp;"/"&amp;'UNOS BODOVA'!C32</f>
        <v>83/2014</v>
      </c>
      <c r="C41" s="1" t="str">
        <f>'UNOS BODOVA'!D32&amp;" "&amp;'UNOS BODOVA'!E32</f>
        <v>Marija Milinković</v>
      </c>
      <c r="D41" s="1">
        <f>'UNOS BODOVA'!F32</f>
        <v>10</v>
      </c>
      <c r="E41" s="1">
        <f>'UNOS BODOVA'!G32</f>
        <v>0</v>
      </c>
      <c r="F41" s="1">
        <f>'UNOS BODOVA'!H32</f>
        <v>0</v>
      </c>
      <c r="G41" s="1">
        <f>'UNOS BODOVA'!I32</f>
        <v>0</v>
      </c>
      <c r="H41" s="1">
        <f>'UNOS BODOVA'!J32</f>
        <v>0</v>
      </c>
      <c r="I41" s="4"/>
      <c r="J41" s="4"/>
      <c r="K41" s="4"/>
      <c r="L41" s="4"/>
      <c r="M41" s="4"/>
      <c r="N41" s="4">
        <f>'UNOS BODOVA'!W32</f>
        <v>44</v>
      </c>
      <c r="O41" s="4">
        <f>'UNOS BODOVA'!X32</f>
        <v>43</v>
      </c>
      <c r="P41" s="4">
        <f t="shared" si="0"/>
        <v>87</v>
      </c>
      <c r="Q41" s="4">
        <f>'UNOS BODOVA'!Y32</f>
        <v>97</v>
      </c>
      <c r="R41" s="4" t="str">
        <f>'UNOS BODOVA'!Z32</f>
        <v>A</v>
      </c>
      <c r="S41" s="26"/>
    </row>
    <row r="42" spans="1:19" ht="15">
      <c r="A42" s="1">
        <f>'UNOS BODOVA'!A33</f>
        <v>31</v>
      </c>
      <c r="B42" s="1" t="str">
        <f>'UNOS BODOVA'!B33&amp;"/"&amp;'UNOS BODOVA'!C33</f>
        <v>85/2014</v>
      </c>
      <c r="C42" s="1" t="str">
        <f>'UNOS BODOVA'!D33&amp;" "&amp;'UNOS BODOVA'!E33</f>
        <v>Vesna Mandić</v>
      </c>
      <c r="D42" s="1">
        <f>'UNOS BODOVA'!F33</f>
        <v>10</v>
      </c>
      <c r="E42" s="1">
        <f>'UNOS BODOVA'!G33</f>
        <v>0</v>
      </c>
      <c r="F42" s="1">
        <f>'UNOS BODOVA'!H33</f>
        <v>0</v>
      </c>
      <c r="G42" s="1">
        <f>'UNOS BODOVA'!I33</f>
        <v>0</v>
      </c>
      <c r="H42" s="1">
        <f>'UNOS BODOVA'!J33</f>
        <v>0</v>
      </c>
      <c r="I42" s="4"/>
      <c r="J42" s="4"/>
      <c r="K42" s="4"/>
      <c r="L42" s="4"/>
      <c r="M42" s="4"/>
      <c r="N42" s="4">
        <f>'UNOS BODOVA'!W33</f>
        <v>40</v>
      </c>
      <c r="O42" s="4">
        <f>'UNOS BODOVA'!X33</f>
        <v>25</v>
      </c>
      <c r="P42" s="4">
        <f t="shared" si="0"/>
        <v>65</v>
      </c>
      <c r="Q42" s="4">
        <f>'UNOS BODOVA'!Y33</f>
        <v>75</v>
      </c>
      <c r="R42" s="4" t="str">
        <f>'UNOS BODOVA'!Z33</f>
        <v>C</v>
      </c>
      <c r="S42" s="26"/>
    </row>
    <row r="43" spans="1:19" ht="15">
      <c r="A43" s="1">
        <f>'UNOS BODOVA'!A34</f>
        <v>32</v>
      </c>
      <c r="B43" s="1" t="str">
        <f>'UNOS BODOVA'!B34&amp;"/"&amp;'UNOS BODOVA'!C34</f>
        <v>88/2014</v>
      </c>
      <c r="C43" s="1" t="str">
        <f>'UNOS BODOVA'!D34&amp;" "&amp;'UNOS BODOVA'!E34</f>
        <v>Duško Marić</v>
      </c>
      <c r="D43" s="1">
        <f>'UNOS BODOVA'!F34</f>
        <v>10</v>
      </c>
      <c r="E43" s="1">
        <f>'UNOS BODOVA'!G34</f>
        <v>0</v>
      </c>
      <c r="F43" s="1">
        <f>'UNOS BODOVA'!H34</f>
        <v>0</v>
      </c>
      <c r="G43" s="1">
        <f>'UNOS BODOVA'!I34</f>
        <v>0</v>
      </c>
      <c r="H43" s="1">
        <f>'UNOS BODOVA'!J34</f>
        <v>0</v>
      </c>
      <c r="I43" s="4"/>
      <c r="J43" s="4"/>
      <c r="K43" s="4"/>
      <c r="L43" s="4"/>
      <c r="M43" s="4"/>
      <c r="N43" s="4">
        <f>'UNOS BODOVA'!W34</f>
        <v>20</v>
      </c>
      <c r="O43" s="4">
        <f>'UNOS BODOVA'!X34</f>
        <v>40</v>
      </c>
      <c r="P43" s="4">
        <f t="shared" si="0"/>
        <v>60</v>
      </c>
      <c r="Q43" s="4">
        <f>'UNOS BODOVA'!Y34</f>
        <v>70</v>
      </c>
      <c r="R43" s="4" t="str">
        <f>'UNOS BODOVA'!Z34</f>
        <v>C</v>
      </c>
      <c r="S43" s="26"/>
    </row>
    <row r="44" spans="1:19" ht="15">
      <c r="A44" s="1">
        <f>'UNOS BODOVA'!A35</f>
        <v>33</v>
      </c>
      <c r="B44" s="1" t="str">
        <f>'UNOS BODOVA'!B35&amp;"/"&amp;'UNOS BODOVA'!C35</f>
        <v>98/2014</v>
      </c>
      <c r="C44" s="1" t="str">
        <f>'UNOS BODOVA'!D35&amp;" "&amp;'UNOS BODOVA'!E35</f>
        <v>Filip Gašević</v>
      </c>
      <c r="D44" s="1">
        <f>'UNOS BODOVA'!F35</f>
        <v>10</v>
      </c>
      <c r="E44" s="1">
        <f>'UNOS BODOVA'!G35</f>
        <v>0</v>
      </c>
      <c r="F44" s="1">
        <f>'UNOS BODOVA'!H35</f>
        <v>0</v>
      </c>
      <c r="G44" s="1">
        <f>'UNOS BODOVA'!I35</f>
        <v>0</v>
      </c>
      <c r="H44" s="1">
        <f>'UNOS BODOVA'!J35</f>
        <v>0</v>
      </c>
      <c r="I44" s="4"/>
      <c r="J44" s="4"/>
      <c r="K44" s="4"/>
      <c r="L44" s="4"/>
      <c r="M44" s="4"/>
      <c r="N44" s="4">
        <f>'UNOS BODOVA'!W35</f>
        <v>22</v>
      </c>
      <c r="O44" s="4">
        <f>'UNOS BODOVA'!X35</f>
        <v>28</v>
      </c>
      <c r="P44" s="4">
        <f t="shared" si="0"/>
        <v>50</v>
      </c>
      <c r="Q44" s="4">
        <f>'UNOS BODOVA'!Y35</f>
        <v>60</v>
      </c>
      <c r="R44" s="4" t="str">
        <f>'UNOS BODOVA'!Z35</f>
        <v>D</v>
      </c>
      <c r="S44" s="26"/>
    </row>
    <row r="45" spans="1:19" ht="15">
      <c r="A45" s="1">
        <f>'UNOS BODOVA'!A36</f>
        <v>34</v>
      </c>
      <c r="B45" s="1" t="str">
        <f>'UNOS BODOVA'!B36&amp;"/"&amp;'UNOS BODOVA'!C36</f>
        <v>4/2013</v>
      </c>
      <c r="C45" s="1" t="str">
        <f>'UNOS BODOVA'!D36&amp;" "&amp;'UNOS BODOVA'!E36</f>
        <v>Jelena Grubač</v>
      </c>
      <c r="D45" s="1">
        <f>'UNOS BODOVA'!F36</f>
        <v>10</v>
      </c>
      <c r="E45" s="1">
        <f>'UNOS BODOVA'!G36</f>
        <v>0</v>
      </c>
      <c r="F45" s="1">
        <f>'UNOS BODOVA'!H36</f>
        <v>0</v>
      </c>
      <c r="G45" s="1">
        <f>'UNOS BODOVA'!I36</f>
        <v>0</v>
      </c>
      <c r="H45" s="1">
        <f>'UNOS BODOVA'!J36</f>
        <v>0</v>
      </c>
      <c r="I45" s="4"/>
      <c r="J45" s="4"/>
      <c r="K45" s="4"/>
      <c r="L45" s="4"/>
      <c r="M45" s="4"/>
      <c r="N45" s="4">
        <f>'UNOS BODOVA'!W36</f>
        <v>37.5</v>
      </c>
      <c r="O45" s="4">
        <f>'UNOS BODOVA'!X36</f>
        <v>20</v>
      </c>
      <c r="P45" s="4">
        <f t="shared" si="0"/>
        <v>57.5</v>
      </c>
      <c r="Q45" s="4">
        <f>'UNOS BODOVA'!Y36</f>
        <v>67.5</v>
      </c>
      <c r="R45" s="4" t="str">
        <f>'UNOS BODOVA'!Z36</f>
        <v>D</v>
      </c>
      <c r="S45" s="26"/>
    </row>
    <row r="46" spans="1:19" ht="15">
      <c r="A46" s="1">
        <f>'UNOS BODOVA'!A37</f>
        <v>35</v>
      </c>
      <c r="B46" s="1" t="str">
        <f>'UNOS BODOVA'!B37&amp;"/"&amp;'UNOS BODOVA'!C37</f>
        <v>19/2013</v>
      </c>
      <c r="C46" s="1" t="str">
        <f>'UNOS BODOVA'!D37&amp;" "&amp;'UNOS BODOVA'!E37</f>
        <v>Nikola Đukić</v>
      </c>
      <c r="D46" s="1">
        <f>'UNOS BODOVA'!F37</f>
        <v>10</v>
      </c>
      <c r="E46" s="1">
        <f>'UNOS BODOVA'!G37</f>
        <v>0</v>
      </c>
      <c r="F46" s="1">
        <f>'UNOS BODOVA'!H37</f>
        <v>0</v>
      </c>
      <c r="G46" s="1">
        <f>'UNOS BODOVA'!I37</f>
        <v>0</v>
      </c>
      <c r="H46" s="1">
        <f>'UNOS BODOVA'!J37</f>
        <v>0</v>
      </c>
      <c r="I46" s="4"/>
      <c r="J46" s="4"/>
      <c r="K46" s="4"/>
      <c r="L46" s="4"/>
      <c r="M46" s="4"/>
      <c r="N46" s="4">
        <f>'UNOS BODOVA'!W37</f>
        <v>15</v>
      </c>
      <c r="O46" s="4">
        <f>'UNOS BODOVA'!X37</f>
        <v>30</v>
      </c>
      <c r="P46" s="4">
        <f t="shared" si="0"/>
        <v>45</v>
      </c>
      <c r="Q46" s="4">
        <f>'UNOS BODOVA'!Y37</f>
        <v>55</v>
      </c>
      <c r="R46" s="4" t="str">
        <f>'UNOS BODOVA'!Z37</f>
        <v>E</v>
      </c>
      <c r="S46" s="26"/>
    </row>
    <row r="47" spans="1:19" ht="15">
      <c r="A47" s="1">
        <f>'UNOS BODOVA'!A38</f>
        <v>36</v>
      </c>
      <c r="B47" s="1" t="str">
        <f>'UNOS BODOVA'!B38&amp;"/"&amp;'UNOS BODOVA'!C38</f>
        <v>20/2013</v>
      </c>
      <c r="C47" s="1" t="str">
        <f>'UNOS BODOVA'!D38&amp;" "&amp;'UNOS BODOVA'!E38</f>
        <v>Jovana Tešović</v>
      </c>
      <c r="D47" s="1">
        <f>'UNOS BODOVA'!F38</f>
        <v>10</v>
      </c>
      <c r="E47" s="1">
        <f>'UNOS BODOVA'!G38</f>
        <v>0</v>
      </c>
      <c r="F47" s="1">
        <f>'UNOS BODOVA'!H38</f>
        <v>0</v>
      </c>
      <c r="G47" s="1">
        <f>'UNOS BODOVA'!I38</f>
        <v>0</v>
      </c>
      <c r="H47" s="1">
        <f>'UNOS BODOVA'!J38</f>
        <v>0</v>
      </c>
      <c r="I47" s="4"/>
      <c r="J47" s="4"/>
      <c r="K47" s="4"/>
      <c r="L47" s="4"/>
      <c r="M47" s="4"/>
      <c r="N47" s="4">
        <f>'UNOS BODOVA'!W38</f>
        <v>20</v>
      </c>
      <c r="O47" s="4">
        <f>'UNOS BODOVA'!X38</f>
        <v>32</v>
      </c>
      <c r="P47" s="4">
        <f t="shared" si="0"/>
        <v>52</v>
      </c>
      <c r="Q47" s="4">
        <f>'UNOS BODOVA'!Y38</f>
        <v>62</v>
      </c>
      <c r="R47" s="4" t="str">
        <f>'UNOS BODOVA'!Z38</f>
        <v>D</v>
      </c>
      <c r="S47" s="26"/>
    </row>
    <row r="48" spans="1:19" ht="15">
      <c r="A48" s="1">
        <f>'UNOS BODOVA'!A39</f>
        <v>37</v>
      </c>
      <c r="B48" s="1" t="str">
        <f>'UNOS BODOVA'!B39&amp;"/"&amp;'UNOS BODOVA'!C39</f>
        <v>33/2013</v>
      </c>
      <c r="C48" s="1" t="str">
        <f>'UNOS BODOVA'!D39&amp;" "&amp;'UNOS BODOVA'!E39</f>
        <v>Mirza Dervišević</v>
      </c>
      <c r="D48" s="1">
        <f>'UNOS BODOVA'!F39</f>
        <v>10</v>
      </c>
      <c r="E48" s="1">
        <f>'UNOS BODOVA'!G39</f>
        <v>0</v>
      </c>
      <c r="F48" s="1">
        <f>'UNOS BODOVA'!H39</f>
        <v>0</v>
      </c>
      <c r="G48" s="1">
        <f>'UNOS BODOVA'!I39</f>
        <v>0</v>
      </c>
      <c r="H48" s="1">
        <f>'UNOS BODOVA'!J39</f>
        <v>0</v>
      </c>
      <c r="I48" s="4"/>
      <c r="J48" s="4"/>
      <c r="K48" s="4"/>
      <c r="L48" s="4"/>
      <c r="M48" s="4"/>
      <c r="N48" s="4">
        <f>'UNOS BODOVA'!W39</f>
        <v>28</v>
      </c>
      <c r="O48" s="4">
        <f>'UNOS BODOVA'!X39</f>
        <v>12</v>
      </c>
      <c r="P48" s="4">
        <f t="shared" si="0"/>
        <v>40</v>
      </c>
      <c r="Q48" s="4">
        <f>'UNOS BODOVA'!Y39</f>
        <v>50</v>
      </c>
      <c r="R48" s="4" t="str">
        <f>'UNOS BODOVA'!Z39</f>
        <v>E</v>
      </c>
      <c r="S48" s="26"/>
    </row>
    <row r="49" spans="1:19" ht="15">
      <c r="A49" s="1">
        <f>'UNOS BODOVA'!A40</f>
        <v>38</v>
      </c>
      <c r="B49" s="1" t="str">
        <f>'UNOS BODOVA'!B40&amp;"/"&amp;'UNOS BODOVA'!C40</f>
        <v>35/2013</v>
      </c>
      <c r="C49" s="1" t="str">
        <f>'UNOS BODOVA'!D40&amp;" "&amp;'UNOS BODOVA'!E40</f>
        <v>Nataša Radunović</v>
      </c>
      <c r="D49" s="1">
        <f>'UNOS BODOVA'!F40</f>
        <v>10</v>
      </c>
      <c r="E49" s="1">
        <f>'UNOS BODOVA'!G40</f>
        <v>0</v>
      </c>
      <c r="F49" s="1">
        <f>'UNOS BODOVA'!H40</f>
        <v>0</v>
      </c>
      <c r="G49" s="1">
        <f>'UNOS BODOVA'!I40</f>
        <v>0</v>
      </c>
      <c r="H49" s="1">
        <f>'UNOS BODOVA'!J40</f>
        <v>0</v>
      </c>
      <c r="I49" s="4"/>
      <c r="J49" s="4"/>
      <c r="K49" s="4"/>
      <c r="L49" s="4"/>
      <c r="M49" s="4"/>
      <c r="N49" s="4">
        <f>'UNOS BODOVA'!W40</f>
        <v>30</v>
      </c>
      <c r="O49" s="4">
        <f>'UNOS BODOVA'!X40</f>
        <v>20</v>
      </c>
      <c r="P49" s="4">
        <f t="shared" si="0"/>
        <v>50</v>
      </c>
      <c r="Q49" s="4">
        <f>'UNOS BODOVA'!Y40</f>
        <v>60</v>
      </c>
      <c r="R49" s="4" t="str">
        <f>'UNOS BODOVA'!Z40</f>
        <v>D</v>
      </c>
      <c r="S49" s="26"/>
    </row>
    <row r="50" spans="1:19" ht="15">
      <c r="A50" s="1">
        <f>'UNOS BODOVA'!A41</f>
        <v>39</v>
      </c>
      <c r="B50" s="1" t="str">
        <f>'UNOS BODOVA'!B41&amp;"/"&amp;'UNOS BODOVA'!C41</f>
        <v>42/2013</v>
      </c>
      <c r="C50" s="1" t="str">
        <f>'UNOS BODOVA'!D41&amp;" "&amp;'UNOS BODOVA'!E41</f>
        <v>Pavle Pekić</v>
      </c>
      <c r="D50" s="1">
        <f>'UNOS BODOVA'!F41</f>
        <v>10</v>
      </c>
      <c r="E50" s="1">
        <f>'UNOS BODOVA'!G41</f>
        <v>0</v>
      </c>
      <c r="F50" s="1">
        <f>'UNOS BODOVA'!H41</f>
        <v>0</v>
      </c>
      <c r="G50" s="1">
        <f>'UNOS BODOVA'!I41</f>
        <v>0</v>
      </c>
      <c r="H50" s="1">
        <f>'UNOS BODOVA'!J41</f>
        <v>0</v>
      </c>
      <c r="I50" s="4"/>
      <c r="J50" s="4"/>
      <c r="K50" s="4"/>
      <c r="L50" s="4"/>
      <c r="M50" s="4"/>
      <c r="N50" s="4">
        <f>'UNOS BODOVA'!W41</f>
        <v>40</v>
      </c>
      <c r="O50" s="4">
        <f>'UNOS BODOVA'!X41</f>
        <v>5</v>
      </c>
      <c r="P50" s="4">
        <f t="shared" si="0"/>
        <v>45</v>
      </c>
      <c r="Q50" s="4">
        <f>'UNOS BODOVA'!Y41</f>
        <v>55</v>
      </c>
      <c r="R50" s="4" t="str">
        <f>'UNOS BODOVA'!Z41</f>
        <v>E</v>
      </c>
      <c r="S50" s="26"/>
    </row>
    <row r="51" spans="1:19" ht="15">
      <c r="A51" s="1">
        <f>'UNOS BODOVA'!A42</f>
        <v>40</v>
      </c>
      <c r="B51" s="1" t="str">
        <f>'UNOS BODOVA'!B42&amp;"/"&amp;'UNOS BODOVA'!C42</f>
        <v>50/2013</v>
      </c>
      <c r="C51" s="1" t="str">
        <f>'UNOS BODOVA'!D42&amp;" "&amp;'UNOS BODOVA'!E42</f>
        <v>Mevludin Hot</v>
      </c>
      <c r="D51" s="1">
        <f>'UNOS BODOVA'!F42</f>
        <v>10</v>
      </c>
      <c r="E51" s="1">
        <f>'UNOS BODOVA'!G42</f>
        <v>0</v>
      </c>
      <c r="F51" s="1">
        <f>'UNOS BODOVA'!H42</f>
        <v>0</v>
      </c>
      <c r="G51" s="1">
        <f>'UNOS BODOVA'!I42</f>
        <v>0</v>
      </c>
      <c r="H51" s="1">
        <f>'UNOS BODOVA'!J42</f>
        <v>0</v>
      </c>
      <c r="I51" s="4"/>
      <c r="J51" s="4"/>
      <c r="K51" s="4"/>
      <c r="L51" s="4"/>
      <c r="M51" s="4"/>
      <c r="N51" s="4">
        <f>'UNOS BODOVA'!W42</f>
        <v>20</v>
      </c>
      <c r="O51" s="4">
        <f>'UNOS BODOVA'!X42</f>
        <v>30</v>
      </c>
      <c r="P51" s="4">
        <f t="shared" si="0"/>
        <v>50</v>
      </c>
      <c r="Q51" s="4">
        <f>'UNOS BODOVA'!Y42</f>
        <v>60</v>
      </c>
      <c r="R51" s="4" t="str">
        <f>'UNOS BODOVA'!Z42</f>
        <v>D</v>
      </c>
      <c r="S51" s="26"/>
    </row>
    <row r="52" spans="1:19" ht="15">
      <c r="A52" s="1">
        <f>'UNOS BODOVA'!A43</f>
        <v>41</v>
      </c>
      <c r="B52" s="1" t="str">
        <f>'UNOS BODOVA'!B43&amp;"/"&amp;'UNOS BODOVA'!C43</f>
        <v>66/2013</v>
      </c>
      <c r="C52" s="1" t="str">
        <f>'UNOS BODOVA'!D43&amp;" "&amp;'UNOS BODOVA'!E43</f>
        <v>Tina Golubović</v>
      </c>
      <c r="D52" s="1">
        <f>'UNOS BODOVA'!F43</f>
        <v>10</v>
      </c>
      <c r="E52" s="1">
        <f>'UNOS BODOVA'!G43</f>
        <v>0</v>
      </c>
      <c r="F52" s="1">
        <f>'UNOS BODOVA'!H43</f>
        <v>0</v>
      </c>
      <c r="G52" s="1">
        <f>'UNOS BODOVA'!I43</f>
        <v>0</v>
      </c>
      <c r="H52" s="1">
        <f>'UNOS BODOVA'!J43</f>
        <v>0</v>
      </c>
      <c r="I52" s="4"/>
      <c r="J52" s="4"/>
      <c r="K52" s="4"/>
      <c r="L52" s="4"/>
      <c r="M52" s="4"/>
      <c r="N52" s="4">
        <f>'UNOS BODOVA'!W43</f>
        <v>35</v>
      </c>
      <c r="O52" s="4">
        <f>'UNOS BODOVA'!X43</f>
        <v>17</v>
      </c>
      <c r="P52" s="4">
        <f t="shared" si="0"/>
        <v>52</v>
      </c>
      <c r="Q52" s="4">
        <f>'UNOS BODOVA'!Y43</f>
        <v>62</v>
      </c>
      <c r="R52" s="4" t="str">
        <f>'UNOS BODOVA'!Z43</f>
        <v>D</v>
      </c>
      <c r="S52" s="26"/>
    </row>
    <row r="53" spans="1:19" ht="15">
      <c r="A53" s="1">
        <f>'UNOS BODOVA'!A44</f>
        <v>42</v>
      </c>
      <c r="B53" s="1" t="str">
        <f>'UNOS BODOVA'!B44&amp;"/"&amp;'UNOS BODOVA'!C44</f>
        <v>72/2013</v>
      </c>
      <c r="C53" s="1" t="str">
        <f>'UNOS BODOVA'!D44&amp;" "&amp;'UNOS BODOVA'!E44</f>
        <v>Đorđe Lacmanović</v>
      </c>
      <c r="D53" s="1">
        <f>'UNOS BODOVA'!F44</f>
        <v>0</v>
      </c>
      <c r="E53" s="1">
        <f>'UNOS BODOVA'!G44</f>
        <v>0</v>
      </c>
      <c r="F53" s="1">
        <f>'UNOS BODOVA'!H44</f>
        <v>0</v>
      </c>
      <c r="G53" s="1">
        <f>'UNOS BODOVA'!I44</f>
        <v>0</v>
      </c>
      <c r="H53" s="1">
        <f>'UNOS BODOVA'!J44</f>
        <v>0</v>
      </c>
      <c r="I53" s="4"/>
      <c r="J53" s="4"/>
      <c r="K53" s="4"/>
      <c r="L53" s="4"/>
      <c r="M53" s="4"/>
      <c r="N53" s="4">
        <f>'UNOS BODOVA'!W44</f>
        <v>0</v>
      </c>
      <c r="O53" s="4">
        <f>'UNOS BODOVA'!X44</f>
        <v>0</v>
      </c>
      <c r="P53" s="4">
        <f t="shared" si="0"/>
        <v>0</v>
      </c>
      <c r="Q53" s="4">
        <f>'UNOS BODOVA'!Y44</f>
        <v>0</v>
      </c>
      <c r="R53" s="4" t="str">
        <f>'UNOS BODOVA'!Z44</f>
        <v>F</v>
      </c>
      <c r="S53" s="26"/>
    </row>
    <row r="54" spans="1:19" ht="15">
      <c r="A54" s="1">
        <f>'UNOS BODOVA'!A45</f>
        <v>43</v>
      </c>
      <c r="B54" s="1" t="str">
        <f>'UNOS BODOVA'!B45&amp;"/"&amp;'UNOS BODOVA'!C45</f>
        <v>74/2013</v>
      </c>
      <c r="C54" s="1" t="str">
        <f>'UNOS BODOVA'!D45&amp;" "&amp;'UNOS BODOVA'!E45</f>
        <v>Radoje Darmanović</v>
      </c>
      <c r="D54" s="1">
        <f>'UNOS BODOVA'!F45</f>
        <v>10</v>
      </c>
      <c r="E54" s="1">
        <f>'UNOS BODOVA'!G45</f>
        <v>0</v>
      </c>
      <c r="F54" s="1">
        <f>'UNOS BODOVA'!H45</f>
        <v>0</v>
      </c>
      <c r="G54" s="1">
        <f>'UNOS BODOVA'!I45</f>
        <v>0</v>
      </c>
      <c r="H54" s="1">
        <f>'UNOS BODOVA'!J45</f>
        <v>0</v>
      </c>
      <c r="I54" s="4"/>
      <c r="J54" s="4"/>
      <c r="K54" s="4"/>
      <c r="L54" s="4"/>
      <c r="M54" s="4"/>
      <c r="N54" s="4">
        <f>'UNOS BODOVA'!W45</f>
        <v>45</v>
      </c>
      <c r="O54" s="4">
        <f>'UNOS BODOVA'!X45</f>
        <v>26.5</v>
      </c>
      <c r="P54" s="4">
        <f t="shared" si="0"/>
        <v>71.5</v>
      </c>
      <c r="Q54" s="4">
        <f>'UNOS BODOVA'!Y45</f>
        <v>81.5</v>
      </c>
      <c r="R54" s="4" t="str">
        <f>'UNOS BODOVA'!Z45</f>
        <v>B</v>
      </c>
      <c r="S54" s="26"/>
    </row>
    <row r="55" spans="1:19" ht="15">
      <c r="A55" s="1">
        <f>'UNOS BODOVA'!A46</f>
        <v>44</v>
      </c>
      <c r="B55" s="1" t="str">
        <f>'UNOS BODOVA'!B46&amp;"/"&amp;'UNOS BODOVA'!C46</f>
        <v>79/2013</v>
      </c>
      <c r="C55" s="1" t="str">
        <f>'UNOS BODOVA'!D46&amp;" "&amp;'UNOS BODOVA'!E46</f>
        <v>Marija Vujović</v>
      </c>
      <c r="D55" s="1">
        <f>'UNOS BODOVA'!F46</f>
        <v>10</v>
      </c>
      <c r="E55" s="1">
        <f>'UNOS BODOVA'!G46</f>
        <v>0</v>
      </c>
      <c r="F55" s="1">
        <f>'UNOS BODOVA'!H46</f>
        <v>0</v>
      </c>
      <c r="G55" s="1">
        <f>'UNOS BODOVA'!I46</f>
        <v>0</v>
      </c>
      <c r="H55" s="1">
        <f>'UNOS BODOVA'!J46</f>
        <v>0</v>
      </c>
      <c r="I55" s="4"/>
      <c r="J55" s="4"/>
      <c r="K55" s="4"/>
      <c r="L55" s="4"/>
      <c r="M55" s="4"/>
      <c r="N55" s="4">
        <f>'UNOS BODOVA'!W46</f>
        <v>36</v>
      </c>
      <c r="O55" s="4">
        <f>'UNOS BODOVA'!X46</f>
        <v>30</v>
      </c>
      <c r="P55" s="4">
        <f t="shared" si="0"/>
        <v>66</v>
      </c>
      <c r="Q55" s="4">
        <f>'UNOS BODOVA'!Y46</f>
        <v>76</v>
      </c>
      <c r="R55" s="4" t="str">
        <f>'UNOS BODOVA'!Z46</f>
        <v>C</v>
      </c>
      <c r="S55" s="26"/>
    </row>
    <row r="56" spans="1:19" ht="15">
      <c r="A56" s="1">
        <f>'UNOS BODOVA'!A47</f>
        <v>45</v>
      </c>
      <c r="B56" s="1" t="str">
        <f>'UNOS BODOVA'!B47&amp;"/"&amp;'UNOS BODOVA'!C47</f>
        <v>87/2013</v>
      </c>
      <c r="C56" s="1" t="str">
        <f>'UNOS BODOVA'!D47&amp;" "&amp;'UNOS BODOVA'!E47</f>
        <v>Fahrudin Feratović</v>
      </c>
      <c r="D56" s="1">
        <f>'UNOS BODOVA'!F47</f>
        <v>10</v>
      </c>
      <c r="E56" s="1">
        <f>'UNOS BODOVA'!G47</f>
        <v>0</v>
      </c>
      <c r="F56" s="1">
        <f>'UNOS BODOVA'!H47</f>
        <v>0</v>
      </c>
      <c r="G56" s="1">
        <f>'UNOS BODOVA'!I47</f>
        <v>0</v>
      </c>
      <c r="H56" s="1">
        <f>'UNOS BODOVA'!J47</f>
        <v>0</v>
      </c>
      <c r="I56" s="4"/>
      <c r="J56" s="4"/>
      <c r="K56" s="4"/>
      <c r="L56" s="4"/>
      <c r="M56" s="4"/>
      <c r="N56" s="4">
        <f>'UNOS BODOVA'!W47</f>
        <v>27.5</v>
      </c>
      <c r="O56" s="4">
        <f>'UNOS BODOVA'!X47</f>
        <v>30</v>
      </c>
      <c r="P56" s="4">
        <f t="shared" si="0"/>
        <v>57.5</v>
      </c>
      <c r="Q56" s="4">
        <f>'UNOS BODOVA'!Y47</f>
        <v>67.5</v>
      </c>
      <c r="R56" s="4" t="str">
        <f>'UNOS BODOVA'!Z47</f>
        <v>D</v>
      </c>
      <c r="S56" s="26"/>
    </row>
    <row r="57" spans="1:18" ht="15">
      <c r="A57" s="1">
        <f>'UNOS BODOVA'!A48</f>
        <v>46</v>
      </c>
      <c r="B57" s="1" t="str">
        <f>'UNOS BODOVA'!B48&amp;"/"&amp;'UNOS BODOVA'!C48</f>
        <v>9/2012</v>
      </c>
      <c r="C57" s="1" t="str">
        <f>'UNOS BODOVA'!D48&amp;" "&amp;'UNOS BODOVA'!E48</f>
        <v>Goran Glavanović</v>
      </c>
      <c r="D57" s="1">
        <f>'UNOS BODOVA'!F48</f>
        <v>10</v>
      </c>
      <c r="E57" s="1">
        <f>'UNOS BODOVA'!G48</f>
        <v>0</v>
      </c>
      <c r="F57" s="1">
        <f>'UNOS BODOVA'!H48</f>
        <v>0</v>
      </c>
      <c r="G57" s="1">
        <f>'UNOS BODOVA'!I48</f>
        <v>0</v>
      </c>
      <c r="H57" s="1">
        <f>'UNOS BODOVA'!J48</f>
        <v>0</v>
      </c>
      <c r="I57" s="4"/>
      <c r="J57" s="4"/>
      <c r="K57" s="4"/>
      <c r="L57" s="4"/>
      <c r="M57" s="4"/>
      <c r="N57" s="4">
        <f>'UNOS BODOVA'!W48</f>
        <v>31</v>
      </c>
      <c r="O57" s="4">
        <f>'UNOS BODOVA'!X48</f>
        <v>15</v>
      </c>
      <c r="P57" s="4">
        <f t="shared" si="0"/>
        <v>46</v>
      </c>
      <c r="Q57" s="4">
        <f>'UNOS BODOVA'!Y48</f>
        <v>56</v>
      </c>
      <c r="R57" s="4" t="str">
        <f>'UNOS BODOVA'!Z48</f>
        <v>E</v>
      </c>
    </row>
    <row r="58" spans="1:18" ht="15">
      <c r="A58" s="1">
        <f>'UNOS BODOVA'!A49</f>
        <v>47</v>
      </c>
      <c r="B58" s="1" t="str">
        <f>'UNOS BODOVA'!B49&amp;"/"&amp;'UNOS BODOVA'!C49</f>
        <v>30/2012</v>
      </c>
      <c r="C58" s="1" t="str">
        <f>'UNOS BODOVA'!D49&amp;" "&amp;'UNOS BODOVA'!E49</f>
        <v>Tamara Koljenšić</v>
      </c>
      <c r="D58" s="1">
        <f>'UNOS BODOVA'!F49</f>
        <v>10</v>
      </c>
      <c r="E58" s="1">
        <f>'UNOS BODOVA'!G49</f>
        <v>0</v>
      </c>
      <c r="F58" s="1">
        <f>'UNOS BODOVA'!H49</f>
        <v>0</v>
      </c>
      <c r="G58" s="1">
        <f>'UNOS BODOVA'!I49</f>
        <v>0</v>
      </c>
      <c r="H58" s="1">
        <f>'UNOS BODOVA'!J49</f>
        <v>0</v>
      </c>
      <c r="I58" s="4"/>
      <c r="J58" s="4"/>
      <c r="K58" s="4"/>
      <c r="L58" s="4"/>
      <c r="M58" s="4"/>
      <c r="N58" s="4">
        <f>'UNOS BODOVA'!W49</f>
        <v>30</v>
      </c>
      <c r="O58" s="4">
        <f>'UNOS BODOVA'!X49</f>
        <v>30</v>
      </c>
      <c r="P58" s="4">
        <f t="shared" si="0"/>
        <v>60</v>
      </c>
      <c r="Q58" s="4">
        <f>'UNOS BODOVA'!Y49</f>
        <v>70</v>
      </c>
      <c r="R58" s="4" t="str">
        <f>'UNOS BODOVA'!Z49</f>
        <v>C</v>
      </c>
    </row>
    <row r="59" spans="1:18" ht="15">
      <c r="A59" s="1">
        <f>'UNOS BODOVA'!A50</f>
        <v>48</v>
      </c>
      <c r="B59" s="1" t="str">
        <f>'UNOS BODOVA'!B50&amp;"/"&amp;'UNOS BODOVA'!C50</f>
        <v>80/2012</v>
      </c>
      <c r="C59" s="1" t="str">
        <f>'UNOS BODOVA'!D50&amp;" "&amp;'UNOS BODOVA'!E50</f>
        <v>Dejan Brajović</v>
      </c>
      <c r="D59" s="1">
        <f>'UNOS BODOVA'!F50</f>
        <v>10</v>
      </c>
      <c r="E59" s="1">
        <f>'UNOS BODOVA'!G50</f>
        <v>0</v>
      </c>
      <c r="F59" s="1">
        <f>'UNOS BODOVA'!H50</f>
        <v>0</v>
      </c>
      <c r="G59" s="1">
        <f>'UNOS BODOVA'!I50</f>
        <v>0</v>
      </c>
      <c r="H59" s="1">
        <f>'UNOS BODOVA'!J50</f>
        <v>0</v>
      </c>
      <c r="I59" s="4"/>
      <c r="J59" s="4"/>
      <c r="K59" s="4"/>
      <c r="L59" s="4"/>
      <c r="M59" s="4"/>
      <c r="N59" s="4">
        <f>'UNOS BODOVA'!W50</f>
        <v>38</v>
      </c>
      <c r="O59" s="4">
        <f>'UNOS BODOVA'!X50</f>
        <v>5</v>
      </c>
      <c r="P59" s="4">
        <f t="shared" si="0"/>
        <v>43</v>
      </c>
      <c r="Q59" s="4">
        <f>'UNOS BODOVA'!Y50</f>
        <v>53</v>
      </c>
      <c r="R59" s="4" t="str">
        <f>'UNOS BODOVA'!Z50</f>
        <v>E</v>
      </c>
    </row>
    <row r="60" spans="1:18" ht="15">
      <c r="A60" s="1">
        <f>'UNOS BODOVA'!A51</f>
        <v>49</v>
      </c>
      <c r="B60" s="1" t="str">
        <f>'UNOS BODOVA'!B51&amp;"/"&amp;'UNOS BODOVA'!C51</f>
        <v>76/2011</v>
      </c>
      <c r="C60" s="1" t="str">
        <f>'UNOS BODOVA'!D51&amp;" "&amp;'UNOS BODOVA'!E51</f>
        <v>Nikola Radonjić</v>
      </c>
      <c r="D60" s="1">
        <f>'UNOS BODOVA'!F51</f>
        <v>0</v>
      </c>
      <c r="E60" s="1">
        <f>'UNOS BODOVA'!G51</f>
        <v>0</v>
      </c>
      <c r="F60" s="1">
        <f>'UNOS BODOVA'!H51</f>
        <v>0</v>
      </c>
      <c r="G60" s="1">
        <f>'UNOS BODOVA'!I51</f>
        <v>0</v>
      </c>
      <c r="H60" s="1">
        <f>'UNOS BODOVA'!J51</f>
        <v>0</v>
      </c>
      <c r="I60" s="4"/>
      <c r="J60" s="4"/>
      <c r="K60" s="4"/>
      <c r="L60" s="4"/>
      <c r="M60" s="4"/>
      <c r="N60" s="4">
        <f>'UNOS BODOVA'!W51</f>
        <v>0</v>
      </c>
      <c r="O60" s="4">
        <f>'UNOS BODOVA'!X51</f>
        <v>0</v>
      </c>
      <c r="P60" s="4">
        <f t="shared" si="0"/>
        <v>0</v>
      </c>
      <c r="Q60" s="4">
        <f>'UNOS BODOVA'!Y51</f>
        <v>0</v>
      </c>
      <c r="R60" s="4" t="str">
        <f>'UNOS BODOVA'!Z51</f>
        <v>F</v>
      </c>
    </row>
    <row r="61" spans="1:18" ht="15">
      <c r="A61" s="1">
        <f>'UNOS BODOVA'!A52</f>
        <v>50</v>
      </c>
      <c r="B61" s="1" t="str">
        <f>'UNOS BODOVA'!B52&amp;"/"&amp;'UNOS BODOVA'!C52</f>
        <v>88/2011</v>
      </c>
      <c r="C61" s="1" t="str">
        <f>'UNOS BODOVA'!D52&amp;" "&amp;'UNOS BODOVA'!E52</f>
        <v>Jelena Bojović</v>
      </c>
      <c r="D61" s="1">
        <f>'UNOS BODOVA'!F52</f>
        <v>10</v>
      </c>
      <c r="E61" s="1">
        <f>'UNOS BODOVA'!G52</f>
        <v>0</v>
      </c>
      <c r="F61" s="1">
        <f>'UNOS BODOVA'!H52</f>
        <v>0</v>
      </c>
      <c r="G61" s="1">
        <f>'UNOS BODOVA'!I52</f>
        <v>0</v>
      </c>
      <c r="H61" s="1">
        <f>'UNOS BODOVA'!J52</f>
        <v>0</v>
      </c>
      <c r="I61" s="4"/>
      <c r="J61" s="4"/>
      <c r="K61" s="4"/>
      <c r="L61" s="4"/>
      <c r="M61" s="4"/>
      <c r="N61" s="4">
        <f>'UNOS BODOVA'!W52</f>
        <v>11</v>
      </c>
      <c r="O61" s="4">
        <f>'UNOS BODOVA'!X52</f>
        <v>30</v>
      </c>
      <c r="P61" s="4">
        <f t="shared" si="0"/>
        <v>41</v>
      </c>
      <c r="Q61" s="4">
        <f>'UNOS BODOVA'!Y52</f>
        <v>51</v>
      </c>
      <c r="R61" s="4" t="str">
        <f>'UNOS BODOVA'!Z52</f>
        <v>E</v>
      </c>
    </row>
    <row r="62" spans="1:18" ht="15">
      <c r="A62" s="1">
        <f>'UNOS BODOVA'!A53</f>
        <v>51</v>
      </c>
      <c r="B62" s="1" t="str">
        <f>'UNOS BODOVA'!B53&amp;"/"&amp;'UNOS BODOVA'!C53</f>
        <v>98/2011</v>
      </c>
      <c r="C62" s="1" t="str">
        <f>'UNOS BODOVA'!D53&amp;" "&amp;'UNOS BODOVA'!E53</f>
        <v>Marko Pejović</v>
      </c>
      <c r="D62" s="1">
        <f>'UNOS BODOVA'!F53</f>
        <v>10</v>
      </c>
      <c r="E62" s="1">
        <f>'UNOS BODOVA'!G53</f>
        <v>0</v>
      </c>
      <c r="F62" s="1">
        <f>'UNOS BODOVA'!H53</f>
        <v>0</v>
      </c>
      <c r="G62" s="1">
        <f>'UNOS BODOVA'!I53</f>
        <v>0</v>
      </c>
      <c r="H62" s="1">
        <f>'UNOS BODOVA'!J53</f>
        <v>0</v>
      </c>
      <c r="I62" s="4"/>
      <c r="J62" s="4"/>
      <c r="K62" s="4"/>
      <c r="L62" s="4"/>
      <c r="M62" s="4"/>
      <c r="N62" s="4">
        <f>'UNOS BODOVA'!W53</f>
        <v>21</v>
      </c>
      <c r="O62" s="4">
        <f>'UNOS BODOVA'!X53</f>
        <v>35</v>
      </c>
      <c r="P62" s="4">
        <f t="shared" si="0"/>
        <v>56</v>
      </c>
      <c r="Q62" s="4">
        <f>'UNOS BODOVA'!Y53</f>
        <v>66</v>
      </c>
      <c r="R62" s="4" t="str">
        <f>'UNOS BODOVA'!Z53</f>
        <v>D</v>
      </c>
    </row>
    <row r="63" spans="1:18" ht="15">
      <c r="A63" s="1">
        <f>'UNOS BODOVA'!A54</f>
        <v>52</v>
      </c>
      <c r="B63" s="1" t="str">
        <f>'UNOS BODOVA'!B54&amp;"/"&amp;'UNOS BODOVA'!C54</f>
        <v>77/2007</v>
      </c>
      <c r="C63" s="1" t="str">
        <f>'UNOS BODOVA'!D54&amp;" "&amp;'UNOS BODOVA'!E54</f>
        <v>Vlado Batrićević</v>
      </c>
      <c r="D63" s="1">
        <f>'UNOS BODOVA'!F54</f>
        <v>0</v>
      </c>
      <c r="E63" s="1">
        <f>'UNOS BODOVA'!G54</f>
        <v>0</v>
      </c>
      <c r="F63" s="1">
        <f>'UNOS BODOVA'!H54</f>
        <v>0</v>
      </c>
      <c r="G63" s="1">
        <f>'UNOS BODOVA'!I54</f>
        <v>0</v>
      </c>
      <c r="H63" s="1">
        <f>'UNOS BODOVA'!J54</f>
        <v>0</v>
      </c>
      <c r="I63" s="4"/>
      <c r="J63" s="4"/>
      <c r="K63" s="4"/>
      <c r="L63" s="4"/>
      <c r="M63" s="4"/>
      <c r="N63" s="4">
        <f>'UNOS BODOVA'!W54</f>
        <v>0</v>
      </c>
      <c r="O63" s="4">
        <f>'UNOS BODOVA'!X54</f>
        <v>0</v>
      </c>
      <c r="P63" s="4">
        <f t="shared" si="0"/>
        <v>0</v>
      </c>
      <c r="Q63" s="4">
        <f>'UNOS BODOVA'!Y54</f>
        <v>0</v>
      </c>
      <c r="R63" s="4" t="str">
        <f>'UNOS BODOVA'!Z54</f>
        <v>F</v>
      </c>
    </row>
    <row r="64" spans="1:18" ht="15">
      <c r="A64" s="1">
        <f>'UNOS BODOVA'!A55</f>
        <v>53</v>
      </c>
      <c r="B64" s="1" t="str">
        <f>'UNOS BODOVA'!B55&amp;"/"&amp;'UNOS BODOVA'!C55</f>
        <v>25/2005</v>
      </c>
      <c r="C64" s="1" t="str">
        <f>'UNOS BODOVA'!D55&amp;" "&amp;'UNOS BODOVA'!E55</f>
        <v>Marina Bečić</v>
      </c>
      <c r="D64" s="1">
        <f>'UNOS BODOVA'!F55</f>
        <v>0</v>
      </c>
      <c r="E64" s="1">
        <f>'UNOS BODOVA'!G55</f>
        <v>0</v>
      </c>
      <c r="F64" s="1">
        <f>'UNOS BODOVA'!H55</f>
        <v>0</v>
      </c>
      <c r="G64" s="1">
        <f>'UNOS BODOVA'!I55</f>
        <v>0</v>
      </c>
      <c r="H64" s="1">
        <f>'UNOS BODOVA'!J55</f>
        <v>0</v>
      </c>
      <c r="I64" s="4"/>
      <c r="J64" s="4"/>
      <c r="K64" s="4"/>
      <c r="L64" s="4"/>
      <c r="M64" s="4"/>
      <c r="N64" s="4">
        <f>'UNOS BODOVA'!W55</f>
        <v>0</v>
      </c>
      <c r="O64" s="4">
        <f>'UNOS BODOVA'!X55</f>
        <v>0</v>
      </c>
      <c r="P64" s="4">
        <f t="shared" si="0"/>
        <v>0</v>
      </c>
      <c r="Q64" s="4">
        <f>'UNOS BODOVA'!Y55</f>
        <v>0</v>
      </c>
      <c r="R64" s="4" t="str">
        <f>'UNOS BODOVA'!Z55</f>
        <v>F</v>
      </c>
    </row>
    <row r="65" spans="1:18" ht="15">
      <c r="A65" s="1">
        <f>'UNOS BODOVA'!A56</f>
        <v>0</v>
      </c>
      <c r="B65" s="1" t="str">
        <f>'UNOS BODOVA'!B56&amp;"/"&amp;'UNOS BODOVA'!C56</f>
        <v>/</v>
      </c>
      <c r="C65" s="1" t="str">
        <f>'UNOS BODOVA'!D56&amp;" "&amp;'UNOS BODOVA'!E56</f>
        <v> </v>
      </c>
      <c r="D65" s="1">
        <f>'UNOS BODOVA'!F56</f>
        <v>0</v>
      </c>
      <c r="E65" s="1">
        <f>'UNOS BODOVA'!G56</f>
        <v>0</v>
      </c>
      <c r="F65" s="1">
        <f>'UNOS BODOVA'!H56</f>
        <v>0</v>
      </c>
      <c r="G65" s="1">
        <f>'UNOS BODOVA'!I56</f>
        <v>0</v>
      </c>
      <c r="H65" s="1">
        <f>'UNOS BODOVA'!J56</f>
        <v>0</v>
      </c>
      <c r="I65" s="4"/>
      <c r="J65" s="4"/>
      <c r="K65" s="4"/>
      <c r="L65" s="4"/>
      <c r="M65" s="4"/>
      <c r="N65" s="4">
        <f>'UNOS BODOVA'!W56</f>
        <v>0</v>
      </c>
      <c r="O65" s="4">
        <f>'UNOS BODOVA'!X56</f>
        <v>0</v>
      </c>
      <c r="P65" s="4">
        <f t="shared" si="0"/>
        <v>0</v>
      </c>
      <c r="Q65" s="4">
        <f>'UNOS BODOVA'!Y56</f>
        <v>0</v>
      </c>
      <c r="R65" s="4">
        <f>'UNOS BODOVA'!Z56</f>
        <v>0</v>
      </c>
    </row>
    <row r="66" spans="1:18" ht="15">
      <c r="A66" s="1">
        <f>'UNOS BODOVA'!A57</f>
        <v>0</v>
      </c>
      <c r="B66" s="1" t="str">
        <f>'UNOS BODOVA'!B57&amp;"/"&amp;'UNOS BODOVA'!C57</f>
        <v>/</v>
      </c>
      <c r="C66" s="1" t="str">
        <f>'UNOS BODOVA'!D57&amp;" "&amp;'UNOS BODOVA'!E57</f>
        <v> </v>
      </c>
      <c r="D66" s="1">
        <f>'UNOS BODOVA'!F57</f>
        <v>0</v>
      </c>
      <c r="E66" s="1">
        <f>'UNOS BODOVA'!G57</f>
        <v>0</v>
      </c>
      <c r="F66" s="1">
        <f>'UNOS BODOVA'!H57</f>
        <v>0</v>
      </c>
      <c r="G66" s="1">
        <f>'UNOS BODOVA'!I57</f>
        <v>0</v>
      </c>
      <c r="H66" s="1">
        <f>'UNOS BODOVA'!J57</f>
        <v>0</v>
      </c>
      <c r="I66" s="4"/>
      <c r="J66" s="4"/>
      <c r="K66" s="4"/>
      <c r="L66" s="4"/>
      <c r="M66" s="4"/>
      <c r="N66" s="4">
        <f>'UNOS BODOVA'!W57</f>
        <v>0</v>
      </c>
      <c r="O66" s="4">
        <f>'UNOS BODOVA'!X57</f>
        <v>0</v>
      </c>
      <c r="P66" s="4">
        <f t="shared" si="0"/>
        <v>0</v>
      </c>
      <c r="Q66" s="4">
        <f>'UNOS BODOVA'!Y57</f>
        <v>0</v>
      </c>
      <c r="R66" s="4">
        <f>'UNOS BODOVA'!Z57</f>
        <v>0</v>
      </c>
    </row>
    <row r="67" spans="1:19" ht="15">
      <c r="A67" s="26"/>
      <c r="B67" s="26"/>
      <c r="C67" s="26"/>
      <c r="D67" s="26"/>
      <c r="E67" s="26"/>
      <c r="F67" s="26"/>
      <c r="G67" s="26"/>
      <c r="H67" s="26"/>
      <c r="I67" s="27"/>
      <c r="J67" s="27"/>
      <c r="K67" s="27"/>
      <c r="L67" s="27"/>
      <c r="M67" s="27"/>
      <c r="N67" s="27"/>
      <c r="O67" s="27"/>
      <c r="P67" s="27"/>
      <c r="Q67" s="27"/>
      <c r="R67" s="26"/>
      <c r="S67" s="26"/>
    </row>
    <row r="68" spans="1:19" ht="15">
      <c r="A68" s="26"/>
      <c r="B68" s="26"/>
      <c r="C68" s="26"/>
      <c r="D68" s="26"/>
      <c r="E68" s="26"/>
      <c r="F68" s="26"/>
      <c r="G68" s="26"/>
      <c r="H68" s="26"/>
      <c r="I68" s="27"/>
      <c r="J68" s="27"/>
      <c r="K68" s="27"/>
      <c r="L68" s="27"/>
      <c r="M68" s="27"/>
      <c r="N68" s="27"/>
      <c r="O68" s="27"/>
      <c r="P68" s="27"/>
      <c r="Q68" s="27"/>
      <c r="R68" s="26"/>
      <c r="S68" s="26"/>
    </row>
    <row r="69" spans="1:19" ht="15">
      <c r="A69" s="34" t="s">
        <v>19</v>
      </c>
      <c r="B69" s="35"/>
      <c r="C69" s="35"/>
      <c r="D69" s="35"/>
      <c r="E69" s="35"/>
      <c r="G69" s="35"/>
      <c r="H69" s="35"/>
      <c r="I69" s="27"/>
      <c r="J69" s="27"/>
      <c r="K69" s="27"/>
      <c r="L69" s="27"/>
      <c r="M69" s="27"/>
      <c r="N69" s="27"/>
      <c r="O69" s="34" t="s">
        <v>61</v>
      </c>
      <c r="P69" s="27"/>
      <c r="Q69" s="27"/>
      <c r="R69" s="26"/>
      <c r="S69" s="26"/>
    </row>
    <row r="70" spans="1:19" ht="15">
      <c r="A70" s="8"/>
      <c r="B70" s="8"/>
      <c r="I70" s="27"/>
      <c r="J70" s="27"/>
      <c r="K70" s="27"/>
      <c r="L70" s="27"/>
      <c r="M70" s="27"/>
      <c r="N70" s="27"/>
      <c r="O70" s="27"/>
      <c r="P70" s="27"/>
      <c r="Q70" s="27"/>
      <c r="R70" s="26"/>
      <c r="S70" s="26"/>
    </row>
    <row r="71" spans="9:19" ht="15">
      <c r="I71" s="27"/>
      <c r="J71" s="27"/>
      <c r="K71" s="27"/>
      <c r="L71" s="27"/>
      <c r="M71" s="27"/>
      <c r="N71" s="27"/>
      <c r="O71" s="8"/>
      <c r="P71" s="8"/>
      <c r="Q71" s="8"/>
      <c r="R71" s="26"/>
      <c r="S71" s="26"/>
    </row>
    <row r="72" spans="1:19" ht="15">
      <c r="A72" s="26"/>
      <c r="B72" s="26"/>
      <c r="C72" s="26"/>
      <c r="D72" s="26"/>
      <c r="E72" s="26"/>
      <c r="F72" s="26"/>
      <c r="G72" s="26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6"/>
      <c r="S72" s="26"/>
    </row>
    <row r="73" spans="1:19" ht="15">
      <c r="A73" s="26"/>
      <c r="B73" s="26"/>
      <c r="C73" s="26"/>
      <c r="D73" s="26"/>
      <c r="E73" s="26"/>
      <c r="F73" s="26"/>
      <c r="G73" s="26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6"/>
      <c r="S73" s="26"/>
    </row>
    <row r="74" spans="1:18" ht="15">
      <c r="A74" s="26"/>
      <c r="B74" s="26"/>
      <c r="C74" s="26"/>
      <c r="D74" s="26"/>
      <c r="E74" s="26"/>
      <c r="F74" s="26"/>
      <c r="G74" s="26"/>
      <c r="H74" s="26"/>
      <c r="I74" s="27"/>
      <c r="J74" s="27"/>
      <c r="K74" s="27"/>
      <c r="L74" s="27"/>
      <c r="M74" s="27"/>
      <c r="N74" s="27"/>
      <c r="O74" s="27"/>
      <c r="P74" s="27"/>
      <c r="Q74" s="27"/>
      <c r="R74" s="26"/>
    </row>
    <row r="75" spans="1:18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P75" s="27"/>
      <c r="Q75" s="27"/>
      <c r="R75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/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8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</row>
    <row r="81" spans="1:18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P85" s="27"/>
      <c r="Q85" s="27"/>
      <c r="R85" s="26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P86" s="27"/>
      <c r="Q86" s="27"/>
      <c r="R86" s="26"/>
      <c r="S86" s="26"/>
    </row>
    <row r="87" spans="1:19" ht="15">
      <c r="A87" s="26"/>
      <c r="B87" s="26"/>
      <c r="C87" s="26"/>
      <c r="D87" s="26"/>
      <c r="E87" s="26"/>
      <c r="F87" s="26"/>
      <c r="G87" s="26"/>
      <c r="H87" s="26"/>
      <c r="I87" s="27"/>
      <c r="J87" s="27"/>
      <c r="K87" s="27"/>
      <c r="L87" s="27"/>
      <c r="M87" s="27"/>
      <c r="N87" s="27"/>
      <c r="O87" s="27"/>
      <c r="S87" s="26"/>
    </row>
    <row r="88" spans="1:19" ht="15">
      <c r="A88" s="26"/>
      <c r="B88" s="26"/>
      <c r="C88" s="26"/>
      <c r="D88" s="26"/>
      <c r="E88" s="26"/>
      <c r="F88" s="26"/>
      <c r="G88" s="26"/>
      <c r="H88" s="26"/>
      <c r="I88" s="27"/>
      <c r="J88" s="27"/>
      <c r="K88" s="27"/>
      <c r="L88" s="27"/>
      <c r="M88" s="27"/>
      <c r="N88" s="27"/>
      <c r="O88" s="27"/>
      <c r="S88" s="26"/>
    </row>
    <row r="89" spans="1:19" ht="15">
      <c r="A89" s="26"/>
      <c r="B89" s="26"/>
      <c r="C89" s="26"/>
      <c r="D89" s="26"/>
      <c r="E89" s="26"/>
      <c r="F89" s="26"/>
      <c r="G89" s="26"/>
      <c r="H89" s="26"/>
      <c r="I89" s="27"/>
      <c r="J89" s="27"/>
      <c r="K89" s="27"/>
      <c r="L89" s="27"/>
      <c r="M89" s="27"/>
      <c r="N89" s="27"/>
      <c r="O89" s="27"/>
      <c r="S89" s="26"/>
    </row>
    <row r="90" spans="1:19" ht="15">
      <c r="A90" s="26"/>
      <c r="B90" s="26"/>
      <c r="C90" s="26"/>
      <c r="D90" s="26"/>
      <c r="E90" s="26"/>
      <c r="F90" s="26"/>
      <c r="G90" s="26"/>
      <c r="H90" s="26"/>
      <c r="I90" s="27"/>
      <c r="J90" s="27"/>
      <c r="K90" s="27"/>
      <c r="L90" s="27"/>
      <c r="M90" s="27"/>
      <c r="N90" s="27"/>
      <c r="O90" s="27"/>
      <c r="S90" s="26"/>
    </row>
    <row r="91" spans="1:19" ht="15">
      <c r="A91" s="26"/>
      <c r="B91" s="26"/>
      <c r="C91" s="26"/>
      <c r="D91" s="26"/>
      <c r="E91" s="26"/>
      <c r="F91" s="26"/>
      <c r="G91" s="26"/>
      <c r="H91" s="26"/>
      <c r="I91" s="27"/>
      <c r="J91" s="27"/>
      <c r="K91" s="27"/>
      <c r="L91" s="27"/>
      <c r="M91" s="27"/>
      <c r="N91" s="27"/>
      <c r="O91" s="27"/>
      <c r="P91" s="27"/>
      <c r="Q91" s="27"/>
      <c r="R91" s="26"/>
      <c r="S91" s="26"/>
    </row>
    <row r="92" spans="1:19" ht="15">
      <c r="A92" s="26"/>
      <c r="B92" s="26"/>
      <c r="C92" s="26"/>
      <c r="D92" s="26"/>
      <c r="E92" s="26"/>
      <c r="F92" s="26"/>
      <c r="G92" s="26"/>
      <c r="H92" s="26"/>
      <c r="I92" s="27"/>
      <c r="J92" s="27"/>
      <c r="K92" s="27"/>
      <c r="L92" s="27"/>
      <c r="M92" s="27"/>
      <c r="N92" s="27"/>
      <c r="O92" s="27"/>
      <c r="P92" s="27"/>
      <c r="Q92" s="27"/>
      <c r="R92" s="26"/>
      <c r="S92" s="26"/>
    </row>
    <row r="93" spans="1:19" ht="15">
      <c r="A93" s="26"/>
      <c r="B93" s="26"/>
      <c r="C93" s="26"/>
      <c r="D93" s="26"/>
      <c r="E93" s="26"/>
      <c r="F93" s="26"/>
      <c r="G93" s="26"/>
      <c r="H93" s="26"/>
      <c r="I93" s="27"/>
      <c r="J93" s="27"/>
      <c r="K93" s="27"/>
      <c r="L93" s="27"/>
      <c r="M93" s="27"/>
      <c r="N93" s="27"/>
      <c r="O93" s="27"/>
      <c r="P93" s="27"/>
      <c r="Q93" s="27"/>
      <c r="R93" s="26"/>
      <c r="S93" s="26"/>
    </row>
    <row r="94" spans="1:19" ht="15">
      <c r="A94" s="26"/>
      <c r="B94" s="26"/>
      <c r="C94" s="26"/>
      <c r="D94" s="26"/>
      <c r="E94" s="26"/>
      <c r="F94" s="26"/>
      <c r="G94" s="26"/>
      <c r="H94" s="26"/>
      <c r="I94" s="27"/>
      <c r="J94" s="27"/>
      <c r="K94" s="27"/>
      <c r="L94" s="27"/>
      <c r="M94" s="27"/>
      <c r="N94" s="27"/>
      <c r="O94" s="27"/>
      <c r="P94" s="27"/>
      <c r="Q94" s="27"/>
      <c r="R94" s="26"/>
      <c r="S94" s="26"/>
    </row>
    <row r="95" spans="1:19" ht="15">
      <c r="A95" s="26"/>
      <c r="B95" s="26"/>
      <c r="C95" s="26"/>
      <c r="D95" s="26"/>
      <c r="E95" s="26"/>
      <c r="F95" s="26"/>
      <c r="G95" s="26"/>
      <c r="H95" s="26"/>
      <c r="I95" s="27"/>
      <c r="J95" s="27"/>
      <c r="K95" s="27"/>
      <c r="L95" s="27"/>
      <c r="M95" s="27"/>
      <c r="N95" s="27"/>
      <c r="O95" s="27"/>
      <c r="P95" s="27"/>
      <c r="Q95" s="27"/>
      <c r="R95" s="26"/>
      <c r="S95" s="26"/>
    </row>
    <row r="96" spans="1:19" ht="15">
      <c r="A96" s="26"/>
      <c r="B96" s="26"/>
      <c r="C96" s="26"/>
      <c r="D96" s="26"/>
      <c r="E96" s="26"/>
      <c r="F96" s="26"/>
      <c r="G96" s="26"/>
      <c r="H96" s="26"/>
      <c r="I96" s="27"/>
      <c r="J96" s="27"/>
      <c r="K96" s="27"/>
      <c r="L96" s="27"/>
      <c r="M96" s="27"/>
      <c r="N96" s="27"/>
      <c r="O96" s="27"/>
      <c r="P96" s="27"/>
      <c r="Q96" s="27"/>
      <c r="R96" s="26"/>
      <c r="S96" s="26"/>
    </row>
    <row r="97" spans="1:19" ht="15">
      <c r="A97" s="26"/>
      <c r="B97" s="26"/>
      <c r="C97" s="26"/>
      <c r="D97" s="26"/>
      <c r="E97" s="26"/>
      <c r="F97" s="26"/>
      <c r="G97" s="26"/>
      <c r="H97" s="26"/>
      <c r="I97" s="27"/>
      <c r="J97" s="27"/>
      <c r="K97" s="27"/>
      <c r="L97" s="27"/>
      <c r="M97" s="27"/>
      <c r="N97" s="27"/>
      <c r="O97" s="27"/>
      <c r="P97" s="27"/>
      <c r="Q97" s="27"/>
      <c r="R97" s="26"/>
      <c r="S97" s="26"/>
    </row>
    <row r="98" spans="1:19" ht="15">
      <c r="A98" s="26"/>
      <c r="B98" s="26"/>
      <c r="C98" s="26"/>
      <c r="D98" s="26"/>
      <c r="E98" s="26"/>
      <c r="F98" s="26"/>
      <c r="G98" s="26"/>
      <c r="H98" s="26"/>
      <c r="I98" s="27"/>
      <c r="J98" s="27"/>
      <c r="K98" s="27"/>
      <c r="L98" s="27"/>
      <c r="M98" s="27"/>
      <c r="N98" s="27"/>
      <c r="O98" s="27"/>
      <c r="S98" s="26"/>
    </row>
    <row r="99" spans="1:19" ht="15">
      <c r="A99" s="26"/>
      <c r="B99" s="26"/>
      <c r="C99" s="26"/>
      <c r="D99" s="26"/>
      <c r="E99" s="26"/>
      <c r="F99" s="26"/>
      <c r="G99" s="26"/>
      <c r="H99" s="26"/>
      <c r="I99" s="27"/>
      <c r="J99" s="27"/>
      <c r="K99" s="27"/>
      <c r="L99" s="27"/>
      <c r="M99" s="27"/>
      <c r="N99" s="27"/>
      <c r="O99" s="27"/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  <row r="136" ht="15">
      <c r="S136" s="26"/>
    </row>
    <row r="137" ht="15">
      <c r="S137" s="26"/>
    </row>
    <row r="138" ht="15">
      <c r="S138" s="26"/>
    </row>
    <row r="139" ht="15">
      <c r="S139" s="26"/>
    </row>
    <row r="140" ht="15">
      <c r="S140" s="26"/>
    </row>
    <row r="141" ht="15">
      <c r="S141" s="26"/>
    </row>
    <row r="142" ht="15">
      <c r="S142" s="26"/>
    </row>
    <row r="143" ht="15">
      <c r="S143" s="26"/>
    </row>
    <row r="144" ht="15">
      <c r="S144" s="26"/>
    </row>
    <row r="145" ht="15">
      <c r="S145" s="26"/>
    </row>
    <row r="146" ht="15">
      <c r="S146" s="26"/>
    </row>
    <row r="147" ht="15">
      <c r="S147" s="26"/>
    </row>
    <row r="148" ht="15">
      <c r="S148" s="26"/>
    </row>
    <row r="149" ht="15">
      <c r="S149" s="26"/>
    </row>
    <row r="150" ht="15">
      <c r="S150" s="26"/>
    </row>
    <row r="151" ht="15">
      <c r="S151" s="26"/>
    </row>
    <row r="152" ht="15">
      <c r="S152" s="26"/>
    </row>
    <row r="153" ht="15">
      <c r="S153" s="26"/>
    </row>
    <row r="154" ht="15">
      <c r="S154" s="26"/>
    </row>
    <row r="155" ht="15">
      <c r="S155" s="26"/>
    </row>
    <row r="156" ht="15">
      <c r="S156" s="26"/>
    </row>
    <row r="157" ht="15">
      <c r="S157" s="26"/>
    </row>
    <row r="158" ht="15">
      <c r="S158" s="26"/>
    </row>
    <row r="159" ht="15">
      <c r="S159" s="26"/>
    </row>
    <row r="160" ht="15">
      <c r="S160" s="26"/>
    </row>
    <row r="161" ht="15">
      <c r="S161" s="26"/>
    </row>
    <row r="162" ht="15">
      <c r="S162" s="26"/>
    </row>
    <row r="163" ht="15">
      <c r="S163" s="26"/>
    </row>
    <row r="164" ht="15">
      <c r="S164" s="26"/>
    </row>
    <row r="165" ht="15">
      <c r="S165" s="26"/>
    </row>
    <row r="166" ht="15">
      <c r="S166" s="26"/>
    </row>
    <row r="167" ht="15">
      <c r="S167" s="26"/>
    </row>
    <row r="168" ht="15">
      <c r="S168" s="26"/>
    </row>
    <row r="169" ht="15">
      <c r="S169" s="26"/>
    </row>
    <row r="170" ht="15">
      <c r="S170" s="26"/>
    </row>
    <row r="171" ht="15">
      <c r="S171" s="26"/>
    </row>
    <row r="172" ht="15">
      <c r="S172" s="26"/>
    </row>
    <row r="173" ht="15">
      <c r="S173" s="26"/>
    </row>
    <row r="174" ht="15">
      <c r="S174" s="26"/>
    </row>
    <row r="175" ht="15">
      <c r="S175" s="26"/>
    </row>
    <row r="176" ht="15">
      <c r="S176" s="26"/>
    </row>
    <row r="177" ht="15">
      <c r="S177" s="26"/>
    </row>
    <row r="178" ht="15">
      <c r="S178" s="26"/>
    </row>
    <row r="179" ht="15">
      <c r="S179" s="26"/>
    </row>
    <row r="180" ht="15">
      <c r="S180" s="26"/>
    </row>
    <row r="181" ht="15">
      <c r="S181" s="26"/>
    </row>
    <row r="182" ht="15">
      <c r="S182" s="26"/>
    </row>
    <row r="183" ht="15">
      <c r="S183" s="26"/>
    </row>
    <row r="184" ht="15">
      <c r="S184" s="26"/>
    </row>
    <row r="185" ht="15">
      <c r="S185" s="26"/>
    </row>
    <row r="186" ht="15">
      <c r="S186" s="26"/>
    </row>
    <row r="187" ht="15">
      <c r="S187" s="26"/>
    </row>
    <row r="188" ht="15">
      <c r="S188" s="26"/>
    </row>
    <row r="189" ht="15">
      <c r="S189" s="26"/>
    </row>
    <row r="190" ht="15">
      <c r="S190" s="26"/>
    </row>
    <row r="191" ht="15">
      <c r="S191" s="26"/>
    </row>
    <row r="192" ht="15">
      <c r="S192" s="26"/>
    </row>
    <row r="193" ht="15">
      <c r="S193" s="26"/>
    </row>
    <row r="194" ht="15">
      <c r="S194" s="26"/>
    </row>
    <row r="195" ht="15">
      <c r="S195" s="26"/>
    </row>
    <row r="196" ht="15">
      <c r="S196" s="26"/>
    </row>
    <row r="197" ht="15">
      <c r="S197" s="26"/>
    </row>
    <row r="198" ht="15">
      <c r="S198" s="26"/>
    </row>
    <row r="199" ht="15">
      <c r="S199" s="26"/>
    </row>
    <row r="200" ht="15">
      <c r="S200" s="26"/>
    </row>
    <row r="201" ht="15">
      <c r="S201" s="26"/>
    </row>
    <row r="202" ht="15">
      <c r="S202" s="26"/>
    </row>
    <row r="203" ht="15">
      <c r="S203" s="26"/>
    </row>
    <row r="204" ht="15">
      <c r="S204" s="26"/>
    </row>
    <row r="205" ht="15">
      <c r="S205" s="26"/>
    </row>
    <row r="206" ht="15">
      <c r="S206" s="26"/>
    </row>
    <row r="207" ht="15">
      <c r="S207" s="26"/>
    </row>
    <row r="208" ht="15">
      <c r="S208" s="26"/>
    </row>
    <row r="209" ht="15">
      <c r="S209" s="26"/>
    </row>
    <row r="210" ht="15">
      <c r="S210" s="26"/>
    </row>
    <row r="211" ht="15">
      <c r="S211" s="26"/>
    </row>
    <row r="212" ht="15">
      <c r="S212" s="26"/>
    </row>
    <row r="213" ht="15">
      <c r="S213" s="26"/>
    </row>
    <row r="214" ht="15">
      <c r="S214" s="26"/>
    </row>
    <row r="215" ht="15">
      <c r="S215" s="26"/>
    </row>
    <row r="216" ht="15">
      <c r="S216" s="26"/>
    </row>
    <row r="217" ht="15">
      <c r="S217" s="26"/>
    </row>
    <row r="218" ht="15">
      <c r="S218" s="26"/>
    </row>
    <row r="219" ht="15">
      <c r="S219" s="26"/>
    </row>
    <row r="220" ht="15">
      <c r="S220" s="26"/>
    </row>
    <row r="221" ht="15">
      <c r="S221" s="26"/>
    </row>
    <row r="222" ht="15">
      <c r="S222" s="26"/>
    </row>
    <row r="223" ht="15">
      <c r="S223" s="26"/>
    </row>
    <row r="224" ht="15">
      <c r="S224" s="26"/>
    </row>
    <row r="225" ht="15">
      <c r="S225" s="26"/>
    </row>
    <row r="226" ht="15">
      <c r="S226" s="26"/>
    </row>
    <row r="227" ht="15">
      <c r="S227" s="26"/>
    </row>
    <row r="228" ht="15">
      <c r="S228" s="26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</cp:lastModifiedBy>
  <cp:lastPrinted>2016-04-08T15:26:15Z</cp:lastPrinted>
  <dcterms:created xsi:type="dcterms:W3CDTF">2011-10-03T13:17:30Z</dcterms:created>
  <dcterms:modified xsi:type="dcterms:W3CDTF">2017-07-04T13:13:22Z</dcterms:modified>
  <cp:category/>
  <cp:version/>
  <cp:contentType/>
  <cp:contentStatus/>
</cp:coreProperties>
</file>