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Dijana Kovacevic\Desktop\"/>
    </mc:Choice>
  </mc:AlternateContent>
  <bookViews>
    <workbookView xWindow="0" yWindow="0" windowWidth="28800" windowHeight="12435" activeTab="3"/>
  </bookViews>
  <sheets>
    <sheet name="IS" sheetId="1" r:id="rId1"/>
    <sheet name="EP smer" sheetId="2" r:id="rId2"/>
    <sheet name="UIS smer" sheetId="3" r:id="rId3"/>
    <sheet name="KE smer" sheetId="4" r:id="rId4"/>
    <sheet name="SM PG" sheetId="5" r:id="rId5"/>
    <sheet name="SM BP" sheetId="6" r:id="rId6"/>
    <sheet name="Sheet1" sheetId="7" r:id="rId7"/>
  </sheets>
  <definedNames>
    <definedName name="_xlnm._FilterDatabase" localSheetId="0" hidden="1">IS!$B$2:$H$54</definedName>
    <definedName name="_xlnm._FilterDatabase" localSheetId="4" hidden="1">'SM PG'!$A$2:$L$137</definedName>
  </definedName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4" i="1" l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3" i="1"/>
  <c r="J4" i="6" l="1"/>
  <c r="J5" i="6"/>
  <c r="J6" i="6"/>
  <c r="J7" i="6"/>
  <c r="J8" i="6"/>
  <c r="J9" i="6"/>
  <c r="J10" i="6"/>
  <c r="J11" i="6"/>
  <c r="J12" i="6"/>
  <c r="J13" i="6"/>
  <c r="J14" i="6"/>
  <c r="J15" i="6"/>
  <c r="J16" i="6"/>
  <c r="J17" i="6"/>
  <c r="J18" i="6"/>
  <c r="J20" i="6"/>
  <c r="J21" i="6"/>
  <c r="J22" i="6"/>
  <c r="J23" i="6"/>
  <c r="J25" i="6"/>
  <c r="J26" i="6"/>
  <c r="J27" i="6"/>
  <c r="J28" i="6"/>
  <c r="J30" i="6"/>
  <c r="J31" i="6"/>
  <c r="J32" i="6"/>
  <c r="J33" i="6"/>
  <c r="J34" i="6"/>
  <c r="J35" i="6"/>
  <c r="J36" i="6"/>
  <c r="J37" i="6"/>
  <c r="J38" i="6"/>
  <c r="J39" i="6"/>
  <c r="J3" i="6"/>
  <c r="P4" i="5"/>
  <c r="P5" i="5"/>
  <c r="P9" i="5"/>
  <c r="P11" i="5"/>
  <c r="P12" i="5"/>
  <c r="P13" i="5"/>
  <c r="P14" i="5"/>
  <c r="P15" i="5"/>
  <c r="P16" i="5"/>
  <c r="P17" i="5"/>
  <c r="P19" i="5"/>
  <c r="P20" i="5"/>
  <c r="P22" i="5"/>
  <c r="P23" i="5"/>
  <c r="P25" i="5"/>
  <c r="P27" i="5"/>
  <c r="P28" i="5"/>
  <c r="P30" i="5"/>
  <c r="P31" i="5"/>
  <c r="P35" i="5"/>
  <c r="P36" i="5"/>
  <c r="P37" i="5"/>
  <c r="P38" i="5"/>
  <c r="P40" i="5"/>
  <c r="P43" i="5"/>
  <c r="P44" i="5"/>
  <c r="P45" i="5"/>
  <c r="P46" i="5"/>
  <c r="P48" i="5"/>
  <c r="P49" i="5"/>
  <c r="P50" i="5"/>
  <c r="P52" i="5"/>
  <c r="P53" i="5"/>
  <c r="P54" i="5"/>
  <c r="P58" i="5"/>
  <c r="P59" i="5"/>
  <c r="P60" i="5"/>
  <c r="P63" i="5"/>
  <c r="P64" i="5"/>
  <c r="P66" i="5"/>
  <c r="P67" i="5"/>
  <c r="P68" i="5"/>
  <c r="P69" i="5"/>
  <c r="P73" i="5"/>
  <c r="P74" i="5"/>
  <c r="P75" i="5"/>
  <c r="P76" i="5"/>
  <c r="P78" i="5"/>
  <c r="P79" i="5"/>
  <c r="P80" i="5"/>
  <c r="P81" i="5"/>
  <c r="P84" i="5"/>
  <c r="P86" i="5"/>
  <c r="P87" i="5"/>
  <c r="P88" i="5"/>
  <c r="P89" i="5"/>
  <c r="P93" i="5"/>
  <c r="P95" i="5"/>
  <c r="P96" i="5"/>
  <c r="P97" i="5"/>
  <c r="P98" i="5"/>
  <c r="P100" i="5"/>
  <c r="P101" i="5"/>
  <c r="P102" i="5"/>
  <c r="P103" i="5"/>
  <c r="P104" i="5"/>
  <c r="P105" i="5"/>
  <c r="P108" i="5"/>
  <c r="P109" i="5"/>
  <c r="P111" i="5"/>
  <c r="P112" i="5"/>
  <c r="P113" i="5"/>
  <c r="P114" i="5"/>
  <c r="P115" i="5"/>
  <c r="P117" i="5"/>
  <c r="P120" i="5"/>
  <c r="P122" i="5"/>
  <c r="P124" i="5"/>
  <c r="P125" i="5"/>
  <c r="P126" i="5"/>
  <c r="P127" i="5"/>
  <c r="P128" i="5"/>
  <c r="P129" i="5"/>
  <c r="P131" i="5"/>
  <c r="P132" i="5"/>
  <c r="P133" i="5"/>
  <c r="P134" i="5"/>
  <c r="P136" i="5"/>
  <c r="P3" i="5"/>
  <c r="D7" i="6" l="1"/>
  <c r="D12" i="6"/>
  <c r="D23" i="6"/>
  <c r="D13" i="6"/>
  <c r="D6" i="6"/>
  <c r="D19" i="6"/>
  <c r="D27" i="6"/>
  <c r="D30" i="6"/>
  <c r="D15" i="6"/>
  <c r="D14" i="6"/>
  <c r="D20" i="6"/>
  <c r="D34" i="6"/>
  <c r="D31" i="6"/>
  <c r="D8" i="6"/>
  <c r="D9" i="6"/>
  <c r="D18" i="6"/>
  <c r="D16" i="6"/>
  <c r="D4" i="6"/>
  <c r="M3" i="4" l="1"/>
  <c r="N3" i="4" s="1"/>
  <c r="N10" i="4"/>
  <c r="K4" i="3"/>
  <c r="L4" i="3"/>
  <c r="K5" i="3"/>
  <c r="L5" i="3"/>
  <c r="K6" i="3"/>
  <c r="L6" i="3" s="1"/>
  <c r="K7" i="3"/>
  <c r="L7" i="3" s="1"/>
  <c r="K8" i="3"/>
  <c r="L8" i="3"/>
  <c r="K9" i="3"/>
  <c r="L9" i="3"/>
  <c r="K10" i="3"/>
  <c r="L10" i="3" s="1"/>
  <c r="K11" i="3"/>
  <c r="L11" i="3" s="1"/>
  <c r="K12" i="3"/>
  <c r="L12" i="3"/>
  <c r="K13" i="3"/>
  <c r="L13" i="3" s="1"/>
  <c r="K14" i="3"/>
  <c r="L14" i="3" s="1"/>
  <c r="K15" i="3"/>
  <c r="L15" i="3" s="1"/>
  <c r="K16" i="3"/>
  <c r="L16" i="3"/>
  <c r="K17" i="3"/>
  <c r="L17" i="3"/>
  <c r="K18" i="3"/>
  <c r="L18" i="3" s="1"/>
  <c r="K19" i="3"/>
  <c r="L19" i="3" s="1"/>
  <c r="K20" i="3"/>
  <c r="L20" i="3"/>
  <c r="K21" i="3"/>
  <c r="L21" i="3"/>
  <c r="K22" i="3"/>
  <c r="L22" i="3" s="1"/>
  <c r="K23" i="3"/>
  <c r="L23" i="3" s="1"/>
  <c r="K24" i="3"/>
  <c r="L24" i="3" s="1"/>
  <c r="K25" i="3"/>
  <c r="L25" i="3" s="1"/>
  <c r="K26" i="3"/>
  <c r="L26" i="3" s="1"/>
  <c r="K27" i="3"/>
  <c r="L27" i="3" s="1"/>
  <c r="K28" i="3"/>
  <c r="L28" i="3"/>
  <c r="K29" i="3"/>
  <c r="L29" i="3"/>
  <c r="K30" i="3"/>
  <c r="L30" i="3" s="1"/>
  <c r="K3" i="3"/>
  <c r="L3" i="3" s="1"/>
  <c r="M4" i="4"/>
  <c r="N4" i="4" s="1"/>
  <c r="M5" i="4"/>
  <c r="N5" i="4" s="1"/>
  <c r="M6" i="4"/>
  <c r="N6" i="4" s="1"/>
  <c r="M7" i="4"/>
  <c r="N7" i="4" s="1"/>
  <c r="M8" i="4"/>
  <c r="N8" i="4" s="1"/>
  <c r="M9" i="4"/>
  <c r="N9" i="4" s="1"/>
  <c r="M10" i="4"/>
  <c r="M11" i="4"/>
  <c r="N11" i="4" s="1"/>
  <c r="M12" i="4"/>
  <c r="N12" i="4" s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3" i="1"/>
  <c r="L137" i="5"/>
  <c r="P137" i="5" s="1"/>
  <c r="L136" i="5"/>
  <c r="L4" i="5"/>
  <c r="L5" i="5"/>
  <c r="L6" i="5"/>
  <c r="P6" i="5" s="1"/>
  <c r="L7" i="5"/>
  <c r="P7" i="5" s="1"/>
  <c r="L8" i="5"/>
  <c r="P8" i="5" s="1"/>
  <c r="L9" i="5"/>
  <c r="L10" i="5"/>
  <c r="P10" i="5" s="1"/>
  <c r="L11" i="5"/>
  <c r="L12" i="5"/>
  <c r="L13" i="5"/>
  <c r="L14" i="5"/>
  <c r="L15" i="5"/>
  <c r="L16" i="5"/>
  <c r="L17" i="5"/>
  <c r="L18" i="5"/>
  <c r="P18" i="5" s="1"/>
  <c r="L19" i="5"/>
  <c r="L20" i="5"/>
  <c r="L21" i="5"/>
  <c r="P21" i="5" s="1"/>
  <c r="L22" i="5"/>
  <c r="L23" i="5"/>
  <c r="L24" i="5"/>
  <c r="P24" i="5" s="1"/>
  <c r="L25" i="5"/>
  <c r="L26" i="5"/>
  <c r="P26" i="5" s="1"/>
  <c r="L27" i="5"/>
  <c r="L28" i="5"/>
  <c r="L29" i="5"/>
  <c r="P29" i="5" s="1"/>
  <c r="L30" i="5"/>
  <c r="L31" i="5"/>
  <c r="L32" i="5"/>
  <c r="P32" i="5" s="1"/>
  <c r="L33" i="5"/>
  <c r="P33" i="5" s="1"/>
  <c r="L34" i="5"/>
  <c r="P34" i="5" s="1"/>
  <c r="L35" i="5"/>
  <c r="L36" i="5"/>
  <c r="L37" i="5"/>
  <c r="L38" i="5"/>
  <c r="L39" i="5"/>
  <c r="P39" i="5" s="1"/>
  <c r="L40" i="5"/>
  <c r="L41" i="5"/>
  <c r="P41" i="5" s="1"/>
  <c r="L42" i="5"/>
  <c r="P42" i="5" s="1"/>
  <c r="L43" i="5"/>
  <c r="L44" i="5"/>
  <c r="L45" i="5"/>
  <c r="L46" i="5"/>
  <c r="L47" i="5"/>
  <c r="P47" i="5" s="1"/>
  <c r="L48" i="5"/>
  <c r="L49" i="5"/>
  <c r="L50" i="5"/>
  <c r="L51" i="5"/>
  <c r="P51" i="5" s="1"/>
  <c r="L52" i="5"/>
  <c r="L53" i="5"/>
  <c r="L54" i="5"/>
  <c r="L55" i="5"/>
  <c r="P55" i="5" s="1"/>
  <c r="L56" i="5"/>
  <c r="P56" i="5" s="1"/>
  <c r="L57" i="5"/>
  <c r="P57" i="5" s="1"/>
  <c r="L58" i="5"/>
  <c r="L59" i="5"/>
  <c r="L60" i="5"/>
  <c r="L61" i="5"/>
  <c r="P61" i="5" s="1"/>
  <c r="L62" i="5"/>
  <c r="P62" i="5" s="1"/>
  <c r="L63" i="5"/>
  <c r="L64" i="5"/>
  <c r="L65" i="5"/>
  <c r="P65" i="5" s="1"/>
  <c r="L66" i="5"/>
  <c r="L67" i="5"/>
  <c r="L68" i="5"/>
  <c r="L69" i="5"/>
  <c r="L70" i="5"/>
  <c r="P70" i="5" s="1"/>
  <c r="L71" i="5"/>
  <c r="P71" i="5" s="1"/>
  <c r="L72" i="5"/>
  <c r="P72" i="5" s="1"/>
  <c r="L73" i="5"/>
  <c r="L74" i="5"/>
  <c r="L75" i="5"/>
  <c r="L76" i="5"/>
  <c r="L77" i="5"/>
  <c r="P77" i="5" s="1"/>
  <c r="L78" i="5"/>
  <c r="L79" i="5"/>
  <c r="L80" i="5"/>
  <c r="L81" i="5"/>
  <c r="L82" i="5"/>
  <c r="P82" i="5" s="1"/>
  <c r="L83" i="5"/>
  <c r="P83" i="5" s="1"/>
  <c r="L84" i="5"/>
  <c r="L85" i="5"/>
  <c r="P85" i="5" s="1"/>
  <c r="L86" i="5"/>
  <c r="L87" i="5"/>
  <c r="L88" i="5"/>
  <c r="L89" i="5"/>
  <c r="L90" i="5"/>
  <c r="P90" i="5" s="1"/>
  <c r="L91" i="5"/>
  <c r="P91" i="5" s="1"/>
  <c r="L92" i="5"/>
  <c r="P92" i="5" s="1"/>
  <c r="L93" i="5"/>
  <c r="L94" i="5"/>
  <c r="P94" i="5" s="1"/>
  <c r="L95" i="5"/>
  <c r="L96" i="5"/>
  <c r="L97" i="5"/>
  <c r="L98" i="5"/>
  <c r="L99" i="5"/>
  <c r="P99" i="5" s="1"/>
  <c r="L100" i="5"/>
  <c r="L101" i="5"/>
  <c r="L102" i="5"/>
  <c r="L103" i="5"/>
  <c r="L104" i="5"/>
  <c r="L105" i="5"/>
  <c r="L106" i="5"/>
  <c r="P106" i="5" s="1"/>
  <c r="L107" i="5"/>
  <c r="P107" i="5" s="1"/>
  <c r="L108" i="5"/>
  <c r="L109" i="5"/>
  <c r="L110" i="5"/>
  <c r="P110" i="5" s="1"/>
  <c r="L111" i="5"/>
  <c r="L112" i="5"/>
  <c r="L113" i="5"/>
  <c r="L114" i="5"/>
  <c r="L115" i="5"/>
  <c r="L116" i="5"/>
  <c r="P116" i="5" s="1"/>
  <c r="L117" i="5"/>
  <c r="L118" i="5"/>
  <c r="P118" i="5" s="1"/>
  <c r="L119" i="5"/>
  <c r="P119" i="5" s="1"/>
  <c r="L120" i="5"/>
  <c r="L121" i="5"/>
  <c r="P121" i="5" s="1"/>
  <c r="L122" i="5"/>
  <c r="L123" i="5"/>
  <c r="P123" i="5" s="1"/>
  <c r="L124" i="5"/>
  <c r="L125" i="5"/>
  <c r="L126" i="5"/>
  <c r="L127" i="5"/>
  <c r="L128" i="5"/>
  <c r="L129" i="5"/>
  <c r="L130" i="5"/>
  <c r="P130" i="5" s="1"/>
  <c r="L131" i="5"/>
  <c r="L132" i="5"/>
  <c r="L133" i="5"/>
  <c r="L134" i="5"/>
  <c r="L135" i="5"/>
  <c r="P135" i="5" s="1"/>
  <c r="L3" i="5"/>
  <c r="I4" i="6"/>
  <c r="D5" i="6"/>
  <c r="I5" i="6" s="1"/>
  <c r="I6" i="6"/>
  <c r="I7" i="6"/>
  <c r="I8" i="6"/>
  <c r="I9" i="6"/>
  <c r="I10" i="6"/>
  <c r="D11" i="6"/>
  <c r="I11" i="6" s="1"/>
  <c r="I12" i="6"/>
  <c r="I13" i="6"/>
  <c r="I14" i="6"/>
  <c r="I15" i="6"/>
  <c r="I16" i="6"/>
  <c r="D17" i="6"/>
  <c r="I17" i="6"/>
  <c r="I18" i="6"/>
  <c r="I19" i="6"/>
  <c r="J19" i="6" s="1"/>
  <c r="I20" i="6"/>
  <c r="D21" i="6"/>
  <c r="I21" i="6"/>
  <c r="D22" i="6"/>
  <c r="I22" i="6"/>
  <c r="I23" i="6"/>
  <c r="I25" i="6"/>
  <c r="I26" i="6"/>
  <c r="I27" i="6"/>
  <c r="D28" i="6"/>
  <c r="I28" i="6" s="1"/>
  <c r="I29" i="6"/>
  <c r="J29" i="6" s="1"/>
  <c r="I30" i="6"/>
  <c r="I31" i="6"/>
  <c r="D32" i="6"/>
  <c r="I32" i="6"/>
  <c r="D33" i="6"/>
  <c r="I33" i="6"/>
  <c r="I34" i="6"/>
  <c r="D35" i="6"/>
  <c r="I35" i="6"/>
  <c r="D36" i="6"/>
  <c r="I36" i="6" s="1"/>
  <c r="I37" i="6"/>
  <c r="I38" i="6"/>
  <c r="D39" i="6"/>
  <c r="I39" i="6" s="1"/>
  <c r="I3" i="6"/>
</calcChain>
</file>

<file path=xl/comments1.xml><?xml version="1.0" encoding="utf-8"?>
<comments xmlns="http://schemas.openxmlformats.org/spreadsheetml/2006/main">
  <authors>
    <author>user</author>
  </authors>
  <commentList>
    <comment ref="D54" authorId="0" shapeId="0">
      <text>
        <r>
          <rPr>
            <b/>
            <sz val="9"/>
            <color indexed="81"/>
            <rFont val="Tahoma"/>
            <charset val="1"/>
          </rPr>
          <t>user:</t>
        </r>
        <r>
          <rPr>
            <sz val="9"/>
            <color indexed="81"/>
            <rFont val="Tahoma"/>
            <charset val="1"/>
          </rPr>
          <t xml:space="preserve">
Nemam ga na zapisniku</t>
        </r>
      </text>
    </comment>
  </commentList>
</comments>
</file>

<file path=xl/comments2.xml><?xml version="1.0" encoding="utf-8"?>
<comments xmlns="http://schemas.openxmlformats.org/spreadsheetml/2006/main">
  <authors>
    <author>user</author>
  </authors>
  <commentList>
    <comment ref="C30" authorId="0" shapeId="0">
      <text>
        <r>
          <rPr>
            <b/>
            <sz val="9"/>
            <color indexed="81"/>
            <rFont val="Tahoma"/>
            <charset val="1"/>
          </rPr>
          <t>user:</t>
        </r>
        <r>
          <rPr>
            <sz val="9"/>
            <color indexed="81"/>
            <rFont val="Tahoma"/>
            <charset val="1"/>
          </rPr>
          <t xml:space="preserve">
nema je na spisku
</t>
        </r>
      </text>
    </comment>
  </commentList>
</comments>
</file>

<file path=xl/comments3.xml><?xml version="1.0" encoding="utf-8"?>
<comments xmlns="http://schemas.openxmlformats.org/spreadsheetml/2006/main">
  <authors>
    <author>user</author>
  </authors>
  <commentList>
    <comment ref="G96" authorId="0" shapeId="0">
      <text>
        <r>
          <rPr>
            <b/>
            <sz val="9"/>
            <color indexed="81"/>
            <rFont val="Tahoma"/>
            <charset val="1"/>
          </rPr>
          <t>user:</t>
        </r>
        <r>
          <rPr>
            <sz val="9"/>
            <color indexed="81"/>
            <rFont val="Tahoma"/>
            <charset val="1"/>
          </rPr>
          <t xml:space="preserve">
 dva puta radjen isti zadatak
</t>
        </r>
      </text>
    </comment>
  </commentList>
</comments>
</file>

<file path=xl/comments4.xml><?xml version="1.0" encoding="utf-8"?>
<comments xmlns="http://schemas.openxmlformats.org/spreadsheetml/2006/main">
  <authors>
    <author>user</author>
  </authors>
  <commentList>
    <comment ref="C10" authorId="0" shapeId="0">
      <text>
        <r>
          <rPr>
            <b/>
            <sz val="9"/>
            <color indexed="81"/>
            <rFont val="Tahoma"/>
            <family val="2"/>
            <charset val="238"/>
          </rPr>
          <t>user:</t>
        </r>
        <r>
          <rPr>
            <sz val="9"/>
            <color indexed="81"/>
            <rFont val="Tahoma"/>
            <family val="2"/>
            <charset val="238"/>
          </rPr>
          <t xml:space="preserve">
Polagao ispit u PG</t>
        </r>
      </text>
    </comment>
  </commentList>
</comments>
</file>

<file path=xl/sharedStrings.xml><?xml version="1.0" encoding="utf-8"?>
<sst xmlns="http://schemas.openxmlformats.org/spreadsheetml/2006/main" count="845" uniqueCount="607">
  <si>
    <t>INFORMACIONI SISTEMI</t>
  </si>
  <si>
    <t>ECTS kredita:</t>
  </si>
  <si>
    <t>1.</t>
  </si>
  <si>
    <t>49 / 16</t>
  </si>
  <si>
    <t>Janković Milica</t>
  </si>
  <si>
    <t>S</t>
  </si>
  <si>
    <t>2.</t>
  </si>
  <si>
    <t>58 / 16</t>
  </si>
  <si>
    <t>Lačević Dženita</t>
  </si>
  <si>
    <t>3.</t>
  </si>
  <si>
    <t>59 / 16</t>
  </si>
  <si>
    <t>Zvicer Stefan</t>
  </si>
  <si>
    <t>B</t>
  </si>
  <si>
    <t>4.</t>
  </si>
  <si>
    <t>82 / 16</t>
  </si>
  <si>
    <t>Dujović Andrea</t>
  </si>
  <si>
    <t>5.</t>
  </si>
  <si>
    <t>88 / 16</t>
  </si>
  <si>
    <t>Murić Jasmina</t>
  </si>
  <si>
    <t>6.</t>
  </si>
  <si>
    <t>90 / 16</t>
  </si>
  <si>
    <t>Vlahović Nađa</t>
  </si>
  <si>
    <t>7.</t>
  </si>
  <si>
    <t>102 / 16</t>
  </si>
  <si>
    <t>Bijelović Mirjana</t>
  </si>
  <si>
    <t>8.</t>
  </si>
  <si>
    <t>109 / 16</t>
  </si>
  <si>
    <t>Obradović Nikoleta</t>
  </si>
  <si>
    <t>9.</t>
  </si>
  <si>
    <t>126 / 16</t>
  </si>
  <si>
    <t>Parača Ana</t>
  </si>
  <si>
    <t>10.</t>
  </si>
  <si>
    <t>130 / 16</t>
  </si>
  <si>
    <t>Bajrović Rialda</t>
  </si>
  <si>
    <t>11.</t>
  </si>
  <si>
    <t>138 / 16</t>
  </si>
  <si>
    <t>Vidaković Jelena</t>
  </si>
  <si>
    <t>12.</t>
  </si>
  <si>
    <t>151 / 16</t>
  </si>
  <si>
    <t>Mudreša Vladana</t>
  </si>
  <si>
    <t>13.</t>
  </si>
  <si>
    <t>155 / 16</t>
  </si>
  <si>
    <t>Ćipranić Jovan</t>
  </si>
  <si>
    <t>14.</t>
  </si>
  <si>
    <t>173 / 16</t>
  </si>
  <si>
    <t>Fatić Matija</t>
  </si>
  <si>
    <t>15.</t>
  </si>
  <si>
    <t>175 / 16</t>
  </si>
  <si>
    <t>Mrđenović Anastasija</t>
  </si>
  <si>
    <t>16.</t>
  </si>
  <si>
    <t>177 / 16</t>
  </si>
  <si>
    <t>Perić Kristina</t>
  </si>
  <si>
    <t>17.</t>
  </si>
  <si>
    <t>196 / 16</t>
  </si>
  <si>
    <t>Lekić Milica</t>
  </si>
  <si>
    <t>18.</t>
  </si>
  <si>
    <t>199 / 16</t>
  </si>
  <si>
    <t>Gardašević Jelena</t>
  </si>
  <si>
    <t>19.</t>
  </si>
  <si>
    <t>200 / 16</t>
  </si>
  <si>
    <t>Petrović Anđelija</t>
  </si>
  <si>
    <t>20.</t>
  </si>
  <si>
    <t>204 / 16</t>
  </si>
  <si>
    <t>Vojinović Boško</t>
  </si>
  <si>
    <t>21.</t>
  </si>
  <si>
    <t>207 / 16</t>
  </si>
  <si>
    <t>Lašević Dajana</t>
  </si>
  <si>
    <t>22.</t>
  </si>
  <si>
    <t>211 / 16</t>
  </si>
  <si>
    <t>Zindović Katarina</t>
  </si>
  <si>
    <t>23.</t>
  </si>
  <si>
    <t>220 / 16</t>
  </si>
  <si>
    <t>Šofranac Milica</t>
  </si>
  <si>
    <t>24.</t>
  </si>
  <si>
    <t>230 / 16</t>
  </si>
  <si>
    <t>Vukčević Anđela</t>
  </si>
  <si>
    <t>25.</t>
  </si>
  <si>
    <t>236 / 16</t>
  </si>
  <si>
    <t>Duraković Azra</t>
  </si>
  <si>
    <t>26.</t>
  </si>
  <si>
    <t>130 / 15</t>
  </si>
  <si>
    <t>Simonović Danilo</t>
  </si>
  <si>
    <t>27.</t>
  </si>
  <si>
    <t>151 / 15</t>
  </si>
  <si>
    <t>Ćuković Todor</t>
  </si>
  <si>
    <t>28.</t>
  </si>
  <si>
    <t>213 / 15</t>
  </si>
  <si>
    <t>Davidović Sara</t>
  </si>
  <si>
    <t>29.</t>
  </si>
  <si>
    <t>239 / 15</t>
  </si>
  <si>
    <t>Jeremić Milijana</t>
  </si>
  <si>
    <t>30.</t>
  </si>
  <si>
    <t>Đukanović Mitar</t>
  </si>
  <si>
    <t>31.</t>
  </si>
  <si>
    <t>35 / 14</t>
  </si>
  <si>
    <t>Jaredić Jelena</t>
  </si>
  <si>
    <t>32.</t>
  </si>
  <si>
    <t>205 / 14</t>
  </si>
  <si>
    <t>Zhao ZhiYi</t>
  </si>
  <si>
    <t>33.</t>
  </si>
  <si>
    <t>244 / 14</t>
  </si>
  <si>
    <t>Pipović Jovana</t>
  </si>
  <si>
    <t>34.</t>
  </si>
  <si>
    <t>261 / 14</t>
  </si>
  <si>
    <t>Sekulić Svetlana</t>
  </si>
  <si>
    <t>35.</t>
  </si>
  <si>
    <t>274 / 14</t>
  </si>
  <si>
    <t>Nikolaj Antoneta</t>
  </si>
  <si>
    <t>36.</t>
  </si>
  <si>
    <t>233 / 13</t>
  </si>
  <si>
    <t>Muhović Nina</t>
  </si>
  <si>
    <t>37.</t>
  </si>
  <si>
    <t>335 / 13</t>
  </si>
  <si>
    <t>Jovanović Marija</t>
  </si>
  <si>
    <t>38.</t>
  </si>
  <si>
    <t>473 / 13</t>
  </si>
  <si>
    <t>Radović Savo</t>
  </si>
  <si>
    <t>39.</t>
  </si>
  <si>
    <t>165 / 12</t>
  </si>
  <si>
    <t>Obradović Nikola</t>
  </si>
  <si>
    <t>40.</t>
  </si>
  <si>
    <t>221 / 12</t>
  </si>
  <si>
    <t>Mirković Bojana</t>
  </si>
  <si>
    <t>41.</t>
  </si>
  <si>
    <t>454 / 12</t>
  </si>
  <si>
    <t>Ljutić Aleksandra</t>
  </si>
  <si>
    <t>42.</t>
  </si>
  <si>
    <t>292 / 11</t>
  </si>
  <si>
    <t>Radović Rade</t>
  </si>
  <si>
    <t>43.</t>
  </si>
  <si>
    <t>160 / 10</t>
  </si>
  <si>
    <t>Popović Marija</t>
  </si>
  <si>
    <t>44.</t>
  </si>
  <si>
    <t>248 / 10</t>
  </si>
  <si>
    <t>Blagojević Branko</t>
  </si>
  <si>
    <t>45.</t>
  </si>
  <si>
    <t>293 / 10</t>
  </si>
  <si>
    <t>Bošković Miloš</t>
  </si>
  <si>
    <t>46.</t>
  </si>
  <si>
    <t>341 / 10</t>
  </si>
  <si>
    <t>Vukašinović Danilo</t>
  </si>
  <si>
    <t>47.</t>
  </si>
  <si>
    <t>317 / 08</t>
  </si>
  <si>
    <t>Poleksić Ivana</t>
  </si>
  <si>
    <t>48.</t>
  </si>
  <si>
    <t>223 / 07</t>
  </si>
  <si>
    <t>Šćekić Željka</t>
  </si>
  <si>
    <t>49.</t>
  </si>
  <si>
    <t>333 / 07</t>
  </si>
  <si>
    <t>Miljanić Aleksandra</t>
  </si>
  <si>
    <t>50.</t>
  </si>
  <si>
    <t>264 / 00</t>
  </si>
  <si>
    <t>Međedović Mersida</t>
  </si>
  <si>
    <t>51.</t>
  </si>
  <si>
    <t>1051 / 97</t>
  </si>
  <si>
    <t>Methadžović Šejla</t>
  </si>
  <si>
    <t xml:space="preserve"> 12/14</t>
  </si>
  <si>
    <t>E-POSLOVANJE</t>
  </si>
  <si>
    <t xml:space="preserve">  4.00</t>
  </si>
  <si>
    <t>44 / 14</t>
  </si>
  <si>
    <t>Vesković Krstinja</t>
  </si>
  <si>
    <t>269 / 14</t>
  </si>
  <si>
    <t>Marković Andrea</t>
  </si>
  <si>
    <t>322 / 14</t>
  </si>
  <si>
    <t>Šekularac Marijana</t>
  </si>
  <si>
    <t>247 / 13</t>
  </si>
  <si>
    <t>Vojinović Novica</t>
  </si>
  <si>
    <t>UPRAVLJAČKI IS</t>
  </si>
  <si>
    <t>13 / 15</t>
  </si>
  <si>
    <t>Razić Radosav</t>
  </si>
  <si>
    <t>24 / 15</t>
  </si>
  <si>
    <t>Ćatović Suad</t>
  </si>
  <si>
    <t>28 / 15</t>
  </si>
  <si>
    <t>Lađić Anđela</t>
  </si>
  <si>
    <t>49 / 15</t>
  </si>
  <si>
    <t>Todorović Miloš</t>
  </si>
  <si>
    <t>50 / 15</t>
  </si>
  <si>
    <t>Đuričković Nikola</t>
  </si>
  <si>
    <t>59 / 15</t>
  </si>
  <si>
    <t>Ivanović Radmila</t>
  </si>
  <si>
    <t>71 / 15</t>
  </si>
  <si>
    <t>Popović Ana</t>
  </si>
  <si>
    <t>95 / 15</t>
  </si>
  <si>
    <t>Okiljević Anđela</t>
  </si>
  <si>
    <t>174 / 15</t>
  </si>
  <si>
    <t>Bojović Milena</t>
  </si>
  <si>
    <t>96 / 14</t>
  </si>
  <si>
    <t>Avdović Kemal</t>
  </si>
  <si>
    <t>161 / 14</t>
  </si>
  <si>
    <t>Živković Tijana</t>
  </si>
  <si>
    <t>171 / 14</t>
  </si>
  <si>
    <t>Đuričković Vlado</t>
  </si>
  <si>
    <t>197 / 14</t>
  </si>
  <si>
    <t>Krivokapić Đurđina</t>
  </si>
  <si>
    <t>249 / 14</t>
  </si>
  <si>
    <t>Lakićević Milena</t>
  </si>
  <si>
    <t>379 / 14</t>
  </si>
  <si>
    <t>Đurović Marija</t>
  </si>
  <si>
    <t>99 / 13</t>
  </si>
  <si>
    <t>Prelević Anđela</t>
  </si>
  <si>
    <t>232 / 13</t>
  </si>
  <si>
    <t>Bulajić Mira</t>
  </si>
  <si>
    <t>459 / 13</t>
  </si>
  <si>
    <t>Baošić Slađana</t>
  </si>
  <si>
    <t>490 / 13</t>
  </si>
  <si>
    <t>Minić Jelena</t>
  </si>
  <si>
    <t>339 / 12</t>
  </si>
  <si>
    <t>Grujić Savo</t>
  </si>
  <si>
    <t>236 / 11</t>
  </si>
  <si>
    <t>Ćetković Andrijana</t>
  </si>
  <si>
    <t>309 / 11</t>
  </si>
  <si>
    <t>Popović Vanja</t>
  </si>
  <si>
    <t>412 / 11</t>
  </si>
  <si>
    <t>Backović Marko</t>
  </si>
  <si>
    <t>446 / 11</t>
  </si>
  <si>
    <t>Batrićević Mladen</t>
  </si>
  <si>
    <t>398 / 08</t>
  </si>
  <si>
    <t>Jahdadić Tea</t>
  </si>
  <si>
    <t>201 / 04</t>
  </si>
  <si>
    <t>Mašanović Marija</t>
  </si>
  <si>
    <t>221 / 03</t>
  </si>
  <si>
    <t>Jovanović Vlado</t>
  </si>
  <si>
    <t>INTERNET TEHNOLOGIJE i E-POSLOVANJE</t>
  </si>
  <si>
    <t>Nuculović Nikola</t>
  </si>
  <si>
    <t>68 / 15</t>
  </si>
  <si>
    <t>Nedović Jelena</t>
  </si>
  <si>
    <t>82 / 15</t>
  </si>
  <si>
    <t>Komatina Aleksandra</t>
  </si>
  <si>
    <t>92 / 15</t>
  </si>
  <si>
    <t>Kastratović Anđela</t>
  </si>
  <si>
    <t>94 / 15</t>
  </si>
  <si>
    <t>Bajović Barbara</t>
  </si>
  <si>
    <t>178 / 15</t>
  </si>
  <si>
    <t>Mandić Milica</t>
  </si>
  <si>
    <t>195 / 15</t>
  </si>
  <si>
    <t>Nikezić Anđela</t>
  </si>
  <si>
    <t>196 / 15</t>
  </si>
  <si>
    <t>Nikezić Jelena</t>
  </si>
  <si>
    <t>41 / 14</t>
  </si>
  <si>
    <t>Suljović Sabina</t>
  </si>
  <si>
    <t>287 / 07</t>
  </si>
  <si>
    <t>Peković Jelena</t>
  </si>
  <si>
    <t xml:space="preserve"> 1/15</t>
  </si>
  <si>
    <t>ELEKTRONSKO POSLOVANJE</t>
  </si>
  <si>
    <t xml:space="preserve">  6.00</t>
  </si>
  <si>
    <t>101 / 17</t>
  </si>
  <si>
    <t>Caričić Jovan</t>
  </si>
  <si>
    <t>102 / 17</t>
  </si>
  <si>
    <t>Mujović Vasilije</t>
  </si>
  <si>
    <t>103 / 17</t>
  </si>
  <si>
    <t>Ostojić Aleksandra</t>
  </si>
  <si>
    <t>104 / 17</t>
  </si>
  <si>
    <t>Boljević Maja</t>
  </si>
  <si>
    <t>106 / 17</t>
  </si>
  <si>
    <t>Đinović Anđela</t>
  </si>
  <si>
    <t>Pavićević Anđela</t>
  </si>
  <si>
    <t>Rašković Nebojša</t>
  </si>
  <si>
    <t>Vlahović Jelena</t>
  </si>
  <si>
    <t>Marjanović Marija</t>
  </si>
  <si>
    <t>Vučković Petra</t>
  </si>
  <si>
    <t>Jokić Jelena</t>
  </si>
  <si>
    <t>Matijašević Jelena</t>
  </si>
  <si>
    <t>19 / 16</t>
  </si>
  <si>
    <t>Kusovac Milena</t>
  </si>
  <si>
    <t>20 / 16</t>
  </si>
  <si>
    <t>Tatar Milena</t>
  </si>
  <si>
    <t>22 / 16</t>
  </si>
  <si>
    <t>Šturanović Jelena</t>
  </si>
  <si>
    <t>23 / 16</t>
  </si>
  <si>
    <t>Međedović Miloš</t>
  </si>
  <si>
    <t>28 / 16</t>
  </si>
  <si>
    <t>Vešović Tijana</t>
  </si>
  <si>
    <t>31 / 16</t>
  </si>
  <si>
    <t>Čović Ivana</t>
  </si>
  <si>
    <t>32 / 16</t>
  </si>
  <si>
    <t>Dašić Vasilije</t>
  </si>
  <si>
    <t>33 / 16</t>
  </si>
  <si>
    <t>Knežević Marija</t>
  </si>
  <si>
    <t>34 / 16</t>
  </si>
  <si>
    <t>Milić Aleksandra</t>
  </si>
  <si>
    <t>36 / 16</t>
  </si>
  <si>
    <t>Vukčević Dragana</t>
  </si>
  <si>
    <t>40 / 16</t>
  </si>
  <si>
    <t>Nikolić Sofija</t>
  </si>
  <si>
    <t>42 / 16</t>
  </si>
  <si>
    <t>Maraš Kristina</t>
  </si>
  <si>
    <t>44 / 16</t>
  </si>
  <si>
    <t>Vojinović Tatjana</t>
  </si>
  <si>
    <t>48 / 16</t>
  </si>
  <si>
    <t>Zvicer Jasna</t>
  </si>
  <si>
    <t>51 / 16</t>
  </si>
  <si>
    <t>Lalić Mirko</t>
  </si>
  <si>
    <t>60 / 16</t>
  </si>
  <si>
    <t>Mugoša Milica</t>
  </si>
  <si>
    <t>61 / 16</t>
  </si>
  <si>
    <t>Vuksanović Marija</t>
  </si>
  <si>
    <t>62 / 16</t>
  </si>
  <si>
    <t>Malović Nikola</t>
  </si>
  <si>
    <t>67 / 16</t>
  </si>
  <si>
    <t>Vujović Anja</t>
  </si>
  <si>
    <t>68 / 16</t>
  </si>
  <si>
    <t>Vukadinović Ilenija</t>
  </si>
  <si>
    <t>69 / 16</t>
  </si>
  <si>
    <t>Peković Anica</t>
  </si>
  <si>
    <t>73 / 16</t>
  </si>
  <si>
    <t>Bašović Tijana</t>
  </si>
  <si>
    <t>75 / 16</t>
  </si>
  <si>
    <t>Perišić Mirjana</t>
  </si>
  <si>
    <t>76 / 16</t>
  </si>
  <si>
    <t>Injac Isidora</t>
  </si>
  <si>
    <t>78 / 16</t>
  </si>
  <si>
    <t>Perić Ivona</t>
  </si>
  <si>
    <t>80 / 16</t>
  </si>
  <si>
    <t>Vukašinović Božidar</t>
  </si>
  <si>
    <t>81 / 16</t>
  </si>
  <si>
    <t>Dragićević Mia</t>
  </si>
  <si>
    <t>87 / 16</t>
  </si>
  <si>
    <t>Tomašević Ranko</t>
  </si>
  <si>
    <t>89 / 16</t>
  </si>
  <si>
    <t>Gluščević Aleksandra</t>
  </si>
  <si>
    <t>Banović Ivan</t>
  </si>
  <si>
    <t>105 / 16</t>
  </si>
  <si>
    <t>Nikčević Marija</t>
  </si>
  <si>
    <t>Maraš Aleksandra</t>
  </si>
  <si>
    <t>Popović Jelena</t>
  </si>
  <si>
    <t>Jovanović Nađa</t>
  </si>
  <si>
    <t>Bulatović Tamara</t>
  </si>
  <si>
    <t>15 / 15</t>
  </si>
  <si>
    <t>Mladenović Tatijana</t>
  </si>
  <si>
    <t>Kljajić Tijana</t>
  </si>
  <si>
    <t>51 / 15</t>
  </si>
  <si>
    <t>Stanković Nikola</t>
  </si>
  <si>
    <t>Pajović Ivana</t>
  </si>
  <si>
    <t>52.</t>
  </si>
  <si>
    <t>61 / 15</t>
  </si>
  <si>
    <t>Abazović Ana</t>
  </si>
  <si>
    <t>53.</t>
  </si>
  <si>
    <t>62 / 15</t>
  </si>
  <si>
    <t>Kopitović Vido</t>
  </si>
  <si>
    <t>54.</t>
  </si>
  <si>
    <t>Mašanović Boris</t>
  </si>
  <si>
    <t>55.</t>
  </si>
  <si>
    <t>91 / 15</t>
  </si>
  <si>
    <t>Milačić Stefan</t>
  </si>
  <si>
    <t>56.</t>
  </si>
  <si>
    <t>25 / 14</t>
  </si>
  <si>
    <t>Gajović Biljana</t>
  </si>
  <si>
    <t>57.</t>
  </si>
  <si>
    <t>26 / 14</t>
  </si>
  <si>
    <t>Matović Milica</t>
  </si>
  <si>
    <t>58.</t>
  </si>
  <si>
    <t>42 / 14</t>
  </si>
  <si>
    <t>Mitrović Nikola</t>
  </si>
  <si>
    <t>59.</t>
  </si>
  <si>
    <t>172 / 14</t>
  </si>
  <si>
    <t>Vukčević Vuk</t>
  </si>
  <si>
    <t>60.</t>
  </si>
  <si>
    <t>175 / 14</t>
  </si>
  <si>
    <t>Ivanović Vladimir</t>
  </si>
  <si>
    <t>61.</t>
  </si>
  <si>
    <t>193 / 14</t>
  </si>
  <si>
    <t>Selmanović Eman</t>
  </si>
  <si>
    <t>62.</t>
  </si>
  <si>
    <t>50 / 13</t>
  </si>
  <si>
    <t>Nikčević Tonka</t>
  </si>
  <si>
    <t>63.</t>
  </si>
  <si>
    <t>61 / 13</t>
  </si>
  <si>
    <t>Dragović Marijana</t>
  </si>
  <si>
    <t xml:space="preserve"> 1/16</t>
  </si>
  <si>
    <t xml:space="preserve"> 2/16</t>
  </si>
  <si>
    <t xml:space="preserve"> 4/16</t>
  </si>
  <si>
    <t xml:space="preserve"> 5/16</t>
  </si>
  <si>
    <t xml:space="preserve"> 6/16</t>
  </si>
  <si>
    <t xml:space="preserve"> 7/16</t>
  </si>
  <si>
    <t xml:space="preserve"> 10/16</t>
  </si>
  <si>
    <t xml:space="preserve"> 4/15</t>
  </si>
  <si>
    <t xml:space="preserve"> 5/15</t>
  </si>
  <si>
    <t xml:space="preserve"> 8/15</t>
  </si>
  <si>
    <t xml:space="preserve"> 12/15</t>
  </si>
  <si>
    <t>102 / 18</t>
  </si>
  <si>
    <t>Popović Sara</t>
  </si>
  <si>
    <t>103 / 18</t>
  </si>
  <si>
    <t>Gojković Dragan</t>
  </si>
  <si>
    <t>104 / 18</t>
  </si>
  <si>
    <t>Mašanović Vladan</t>
  </si>
  <si>
    <t>Perović Vojislav</t>
  </si>
  <si>
    <t>Radulović Filip</t>
  </si>
  <si>
    <t>Lekić Anđela</t>
  </si>
  <si>
    <t>Vujović Marija</t>
  </si>
  <si>
    <t>Mitrović Milena</t>
  </si>
  <si>
    <t>Vujošević Jovana</t>
  </si>
  <si>
    <t>Mijović Nikola</t>
  </si>
  <si>
    <t>Šofranac Maja</t>
  </si>
  <si>
    <t>14 / 17</t>
  </si>
  <si>
    <t>Đurđevac Bojana</t>
  </si>
  <si>
    <t>20 / 17</t>
  </si>
  <si>
    <t>Pertunaj Andrea</t>
  </si>
  <si>
    <t>21 / 17</t>
  </si>
  <si>
    <t>Vuković Danilo</t>
  </si>
  <si>
    <t>23 / 17</t>
  </si>
  <si>
    <t>Stanić Nikoleta</t>
  </si>
  <si>
    <t>24 / 17</t>
  </si>
  <si>
    <t>Stijepović Milica</t>
  </si>
  <si>
    <t>26 / 17</t>
  </si>
  <si>
    <t>Jovanović Anđela</t>
  </si>
  <si>
    <t>28 / 17</t>
  </si>
  <si>
    <t>Ajković Vuk</t>
  </si>
  <si>
    <t>30 / 17</t>
  </si>
  <si>
    <t>Pejović Milena</t>
  </si>
  <si>
    <t>34 / 17</t>
  </si>
  <si>
    <t>Bučan Amar</t>
  </si>
  <si>
    <t>36 / 17</t>
  </si>
  <si>
    <t>Đinović Mladen</t>
  </si>
  <si>
    <t>37 / 17</t>
  </si>
  <si>
    <t>Mijović Marijana</t>
  </si>
  <si>
    <t>40 / 17</t>
  </si>
  <si>
    <t>Šukić Marija</t>
  </si>
  <si>
    <t>41 / 17</t>
  </si>
  <si>
    <t>Milošević Teodora</t>
  </si>
  <si>
    <t>42 / 17</t>
  </si>
  <si>
    <t>Knežević Aleksandra</t>
  </si>
  <si>
    <t>43 / 17</t>
  </si>
  <si>
    <t>Mišković Milena</t>
  </si>
  <si>
    <t>46 / 17</t>
  </si>
  <si>
    <t>Čogurić Kata</t>
  </si>
  <si>
    <t>51 / 17</t>
  </si>
  <si>
    <t>Đurović Ivana</t>
  </si>
  <si>
    <t>53 / 17</t>
  </si>
  <si>
    <t>Madžgalj Ivan</t>
  </si>
  <si>
    <t>55 / 17</t>
  </si>
  <si>
    <t>Vućić Marko</t>
  </si>
  <si>
    <t>56 / 17</t>
  </si>
  <si>
    <t>Vukašinović Tina</t>
  </si>
  <si>
    <t>60 / 17</t>
  </si>
  <si>
    <t>Fuštić Marija</t>
  </si>
  <si>
    <t>61 / 17</t>
  </si>
  <si>
    <t>Manojlović Ksenija</t>
  </si>
  <si>
    <t>62 / 17</t>
  </si>
  <si>
    <t>Tomić Ksenija</t>
  </si>
  <si>
    <t>63 / 17</t>
  </si>
  <si>
    <t>Agramović Igor</t>
  </si>
  <si>
    <t>64 / 17</t>
  </si>
  <si>
    <t>Mirotić Milica</t>
  </si>
  <si>
    <t>66 / 17</t>
  </si>
  <si>
    <t>Medunjanin Katarina</t>
  </si>
  <si>
    <t>67 / 17</t>
  </si>
  <si>
    <t>Mijanović Dragana</t>
  </si>
  <si>
    <t>68 / 17</t>
  </si>
  <si>
    <t>Mjesečević Martina</t>
  </si>
  <si>
    <t>69 / 17</t>
  </si>
  <si>
    <t>Deletić Milica</t>
  </si>
  <si>
    <t>70 / 17</t>
  </si>
  <si>
    <t>Čađenović Nikolina</t>
  </si>
  <si>
    <t>71 / 17</t>
  </si>
  <si>
    <t>Jadadić Sarita</t>
  </si>
  <si>
    <t>74 / 17</t>
  </si>
  <si>
    <t>Prenkočević Valentina</t>
  </si>
  <si>
    <t>75 / 17</t>
  </si>
  <si>
    <t>Gagović Marina</t>
  </si>
  <si>
    <t>76 / 17</t>
  </si>
  <si>
    <t>Simanić Aleksandar</t>
  </si>
  <si>
    <t>78 / 17</t>
  </si>
  <si>
    <t>Rakočević Momčilo</t>
  </si>
  <si>
    <t>81 / 17</t>
  </si>
  <si>
    <t>Gerić Kristina</t>
  </si>
  <si>
    <t>82 / 17</t>
  </si>
  <si>
    <t>Radulović Jovana</t>
  </si>
  <si>
    <t>83 / 17</t>
  </si>
  <si>
    <t>Nedović Milena</t>
  </si>
  <si>
    <t>89 / 17</t>
  </si>
  <si>
    <t>Miljević Tamara</t>
  </si>
  <si>
    <t>91 / 17</t>
  </si>
  <si>
    <t>Potpara Valentina</t>
  </si>
  <si>
    <t>95 / 17</t>
  </si>
  <si>
    <t>Tošković Nina</t>
  </si>
  <si>
    <t>100 / 17</t>
  </si>
  <si>
    <t>Radič Enis</t>
  </si>
  <si>
    <t xml:space="preserve"> 1/17</t>
  </si>
  <si>
    <t xml:space="preserve"> 3/17</t>
  </si>
  <si>
    <t xml:space="preserve"> 5/17</t>
  </si>
  <si>
    <t xml:space="preserve"> 7/17</t>
  </si>
  <si>
    <t xml:space="preserve"> 8/17</t>
  </si>
  <si>
    <t xml:space="preserve"> 10/17</t>
  </si>
  <si>
    <t xml:space="preserve"> 11/17</t>
  </si>
  <si>
    <t xml:space="preserve"> 12/17</t>
  </si>
  <si>
    <t>LEKTRONSKO POSLOVANJE</t>
  </si>
  <si>
    <t>Veljić Milan</t>
  </si>
  <si>
    <t>Balšić Balša</t>
  </si>
  <si>
    <t>Novović Veljko</t>
  </si>
  <si>
    <t>Bahor Rabela</t>
  </si>
  <si>
    <t>Softić Amila</t>
  </si>
  <si>
    <t>Šćekić Ivan</t>
  </si>
  <si>
    <t>Čukić Dušica</t>
  </si>
  <si>
    <t>13 / 16</t>
  </si>
  <si>
    <t>Bubanja Milovan</t>
  </si>
  <si>
    <t>14 / 16</t>
  </si>
  <si>
    <t>Bećirović Alabina</t>
  </si>
  <si>
    <t>16 / 16</t>
  </si>
  <si>
    <t>Idrizović Erna</t>
  </si>
  <si>
    <t>17 / 16</t>
  </si>
  <si>
    <t>Ćeranić Medina</t>
  </si>
  <si>
    <t>Beganović Elma</t>
  </si>
  <si>
    <t>Marsenić Lazar</t>
  </si>
  <si>
    <t>27 / 16</t>
  </si>
  <si>
    <t>Šabović Amer</t>
  </si>
  <si>
    <t>30 / 16</t>
  </si>
  <si>
    <t>Jokić Jovan</t>
  </si>
  <si>
    <t>35 / 16</t>
  </si>
  <si>
    <t>Nedović Srđan</t>
  </si>
  <si>
    <t>46 / 16</t>
  </si>
  <si>
    <t>Žurić Anđela</t>
  </si>
  <si>
    <t>14 / 15</t>
  </si>
  <si>
    <t>Hadrović Alida</t>
  </si>
  <si>
    <t>14 / 14</t>
  </si>
  <si>
    <t>Radović Svetozar</t>
  </si>
  <si>
    <t>43 / 14</t>
  </si>
  <si>
    <t>Kasumović Aida</t>
  </si>
  <si>
    <t>Tafić Irma</t>
  </si>
  <si>
    <t xml:space="preserve"> 8/16</t>
  </si>
  <si>
    <t xml:space="preserve"> 9/16</t>
  </si>
  <si>
    <t xml:space="preserve"> 11/16</t>
  </si>
  <si>
    <t xml:space="preserve"> 12/16</t>
  </si>
  <si>
    <t>Šćekić Božidarka</t>
  </si>
  <si>
    <t>Vukčević Marija</t>
  </si>
  <si>
    <t>Bošković Milena</t>
  </si>
  <si>
    <t>Šabotić Anita</t>
  </si>
  <si>
    <t>15 / 17</t>
  </si>
  <si>
    <t>Leković Stefan</t>
  </si>
  <si>
    <t>Zejnilović Emina</t>
  </si>
  <si>
    <t>25 / 17</t>
  </si>
  <si>
    <t>Zejnilović Adela</t>
  </si>
  <si>
    <t>Mekić Kenan</t>
  </si>
  <si>
    <t>29 / 17</t>
  </si>
  <si>
    <t>Hadžajlić Enes</t>
  </si>
  <si>
    <t>Lutovac Danica</t>
  </si>
  <si>
    <t>Simonović Darija</t>
  </si>
  <si>
    <t>Fetić Albina</t>
  </si>
  <si>
    <t>47 / 17</t>
  </si>
  <si>
    <t>Vešović Miloš</t>
  </si>
  <si>
    <t>48 / 17</t>
  </si>
  <si>
    <t>Dedić Anđela</t>
  </si>
  <si>
    <t xml:space="preserve"> 2/17</t>
  </si>
  <si>
    <t xml:space="preserve"> 4/17</t>
  </si>
  <si>
    <t xml:space="preserve"> 6/17</t>
  </si>
  <si>
    <t>Hadzibegović Ajla</t>
  </si>
  <si>
    <t xml:space="preserve">Aktivnost na casu </t>
  </si>
  <si>
    <t>I teorijski kolokvijum</t>
  </si>
  <si>
    <t>Aktivnost br.1</t>
  </si>
  <si>
    <t>Aktivnost br.2</t>
  </si>
  <si>
    <t>Aktivnost br.3 (0-7 poena)</t>
  </si>
  <si>
    <t>Aktivnost br.4 (0-3 poena)</t>
  </si>
  <si>
    <t>131/15</t>
  </si>
  <si>
    <t>Mihajlovic Dijana</t>
  </si>
  <si>
    <t>Aktivnost na casu-ukupno</t>
  </si>
  <si>
    <t>Prvi teorijski</t>
  </si>
  <si>
    <t>Zavrsni</t>
  </si>
  <si>
    <t>Seminarski</t>
  </si>
  <si>
    <t>Ukupno</t>
  </si>
  <si>
    <t xml:space="preserve"> 63/13</t>
  </si>
  <si>
    <t>Boljević Nikola</t>
  </si>
  <si>
    <t xml:space="preserve"> 156/07</t>
  </si>
  <si>
    <t>Božović Momčilo</t>
  </si>
  <si>
    <t xml:space="preserve"> 190/13</t>
  </si>
  <si>
    <t xml:space="preserve"> 170/13</t>
  </si>
  <si>
    <t>Rovčanin Andjela</t>
  </si>
  <si>
    <t xml:space="preserve"> 355/08</t>
  </si>
  <si>
    <t>Ilinčić ivana</t>
  </si>
  <si>
    <t xml:space="preserve"> 51/15</t>
  </si>
  <si>
    <t xml:space="preserve"> 27/17</t>
  </si>
  <si>
    <t>Mijović Filip</t>
  </si>
  <si>
    <t>Djurović Karolina</t>
  </si>
  <si>
    <t>459/13</t>
  </si>
  <si>
    <t xml:space="preserve"> 339/12</t>
  </si>
  <si>
    <t xml:space="preserve"> 80/13</t>
  </si>
  <si>
    <t>Despotović Nataša</t>
  </si>
  <si>
    <t xml:space="preserve"> 269/14</t>
  </si>
  <si>
    <t xml:space="preserve"> 98/17</t>
  </si>
  <si>
    <t>Pejović Nikolina</t>
  </si>
  <si>
    <t xml:space="preserve"> </t>
  </si>
  <si>
    <t xml:space="preserve"> 406/11</t>
  </si>
  <si>
    <t>Nikolić Andrija</t>
  </si>
  <si>
    <t>Prvi teorijski kolokvijum</t>
  </si>
  <si>
    <t>I teorijski</t>
  </si>
  <si>
    <t>III</t>
  </si>
  <si>
    <t>IV</t>
  </si>
  <si>
    <t>I praktični</t>
  </si>
  <si>
    <t>II praktični</t>
  </si>
  <si>
    <t>Praktični kolokvijum</t>
  </si>
  <si>
    <t>I aktivnost</t>
  </si>
  <si>
    <t>II aktivnost</t>
  </si>
  <si>
    <t>122/06</t>
  </si>
  <si>
    <t>Rakočević Bojana</t>
  </si>
  <si>
    <t>309/08</t>
  </si>
  <si>
    <t>Babačić Dajana</t>
  </si>
  <si>
    <t xml:space="preserve"> 82/15</t>
  </si>
  <si>
    <t xml:space="preserve"> 104/13</t>
  </si>
  <si>
    <t>Mijatović Aleksandra</t>
  </si>
  <si>
    <t>Zavrsni kol.</t>
  </si>
  <si>
    <t>24/14</t>
  </si>
  <si>
    <t xml:space="preserve"> 89/15</t>
  </si>
  <si>
    <t>Prelevic Ivana</t>
  </si>
  <si>
    <t xml:space="preserve"> 94/15</t>
  </si>
  <si>
    <t>Laliić nikolina</t>
  </si>
  <si>
    <t>Ukupno:</t>
  </si>
  <si>
    <t>Ocena</t>
  </si>
  <si>
    <t>mentorski rad</t>
  </si>
  <si>
    <t>Zavrsni oslobodjeni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</si>
</sst>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2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17" fontId="0" fillId="0" borderId="0" xfId="0" applyNumberFormat="1"/>
    <xf numFmtId="0" fontId="1" fillId="0" borderId="0" xfId="0" applyFont="1"/>
    <xf numFmtId="0" fontId="0" fillId="0" borderId="0" xfId="0" applyAlignment="1">
      <alignment wrapText="1"/>
    </xf>
    <xf numFmtId="0" fontId="4" fillId="0" borderId="0" xfId="0" applyFont="1"/>
    <xf numFmtId="0" fontId="0" fillId="0" borderId="0" xfId="0" applyAlignment="1">
      <alignment horizontal="center"/>
    </xf>
    <xf numFmtId="0" fontId="0" fillId="0" borderId="0" xfId="0" applyBorder="1"/>
    <xf numFmtId="0" fontId="7" fillId="0" borderId="0" xfId="0" applyFont="1"/>
    <xf numFmtId="0" fontId="0" fillId="2" borderId="1" xfId="0" applyFill="1" applyBorder="1"/>
    <xf numFmtId="0" fontId="0" fillId="0" borderId="0" xfId="0" applyAlignment="1">
      <alignment vertical="center"/>
    </xf>
    <xf numFmtId="0" fontId="0" fillId="3" borderId="1" xfId="0" applyFill="1" applyBorder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54"/>
  <sheetViews>
    <sheetView workbookViewId="0">
      <selection activeCell="I3" sqref="I3:I54"/>
    </sheetView>
  </sheetViews>
  <sheetFormatPr defaultColWidth="8.85546875" defaultRowHeight="15" x14ac:dyDescent="0.25"/>
  <cols>
    <col min="3" max="3" width="24.42578125" customWidth="1"/>
    <col min="4" max="4" width="12.28515625" customWidth="1"/>
    <col min="5" max="5" width="11.42578125" customWidth="1"/>
    <col min="6" max="6" width="10.85546875" customWidth="1"/>
  </cols>
  <sheetData>
    <row r="1" spans="1:9" x14ac:dyDescent="0.25">
      <c r="A1" s="11" t="s">
        <v>0</v>
      </c>
      <c r="B1" s="11"/>
      <c r="C1" s="11"/>
    </row>
    <row r="2" spans="1:9" x14ac:dyDescent="0.25">
      <c r="D2" t="s">
        <v>554</v>
      </c>
      <c r="E2" t="s">
        <v>585</v>
      </c>
      <c r="F2" t="s">
        <v>586</v>
      </c>
      <c r="G2" t="s">
        <v>555</v>
      </c>
      <c r="H2" t="s">
        <v>557</v>
      </c>
      <c r="I2" s="3" t="s">
        <v>604</v>
      </c>
    </row>
    <row r="3" spans="1:9" x14ac:dyDescent="0.25">
      <c r="A3" t="s">
        <v>2</v>
      </c>
      <c r="B3" t="s">
        <v>3</v>
      </c>
      <c r="C3" t="s">
        <v>4</v>
      </c>
      <c r="D3">
        <v>27</v>
      </c>
      <c r="E3">
        <v>30</v>
      </c>
      <c r="H3">
        <f>D3+E3+F3+G3</f>
        <v>57</v>
      </c>
      <c r="I3" s="10" t="str">
        <f>IF(H3&gt;=89,"A",IF(H3&gt;=79,"B",IF(H3&gt;=69,"C",IF(H3&gt;=59,"D",IF(H3&gt;=49,"E",0)))))</f>
        <v>E</v>
      </c>
    </row>
    <row r="4" spans="1:9" x14ac:dyDescent="0.25">
      <c r="A4" t="s">
        <v>6</v>
      </c>
      <c r="B4" t="s">
        <v>7</v>
      </c>
      <c r="C4" t="s">
        <v>8</v>
      </c>
      <c r="D4">
        <v>17</v>
      </c>
      <c r="E4">
        <v>30</v>
      </c>
      <c r="F4">
        <v>10</v>
      </c>
      <c r="H4">
        <f t="shared" ref="H4:H54" si="0">D4+E4+F4+G4</f>
        <v>57</v>
      </c>
      <c r="I4" s="10" t="str">
        <f t="shared" ref="I4:I54" si="1">IF(H4&gt;=89,"A",IF(H4&gt;=79,"B",IF(H4&gt;=69,"C",IF(H4&gt;=59,"D",IF(H4&gt;=49,"E",0)))))</f>
        <v>E</v>
      </c>
    </row>
    <row r="5" spans="1:9" x14ac:dyDescent="0.25">
      <c r="A5" t="s">
        <v>9</v>
      </c>
      <c r="B5" t="s">
        <v>10</v>
      </c>
      <c r="C5" t="s">
        <v>11</v>
      </c>
      <c r="D5">
        <v>12.5</v>
      </c>
      <c r="E5">
        <v>28</v>
      </c>
      <c r="F5">
        <v>10</v>
      </c>
      <c r="H5">
        <f t="shared" si="0"/>
        <v>50.5</v>
      </c>
      <c r="I5" s="10" t="str">
        <f t="shared" si="1"/>
        <v>E</v>
      </c>
    </row>
    <row r="6" spans="1:9" x14ac:dyDescent="0.25">
      <c r="A6" t="s">
        <v>13</v>
      </c>
      <c r="B6" t="s">
        <v>14</v>
      </c>
      <c r="C6" t="s">
        <v>15</v>
      </c>
      <c r="D6">
        <v>15</v>
      </c>
      <c r="E6">
        <v>30</v>
      </c>
      <c r="F6">
        <v>10</v>
      </c>
      <c r="H6">
        <f t="shared" si="0"/>
        <v>55</v>
      </c>
      <c r="I6" s="10" t="str">
        <f t="shared" si="1"/>
        <v>E</v>
      </c>
    </row>
    <row r="7" spans="1:9" x14ac:dyDescent="0.25">
      <c r="A7" t="s">
        <v>16</v>
      </c>
      <c r="B7" t="s">
        <v>17</v>
      </c>
      <c r="C7" t="s">
        <v>18</v>
      </c>
      <c r="D7">
        <v>22</v>
      </c>
      <c r="E7">
        <v>30</v>
      </c>
      <c r="F7">
        <v>10</v>
      </c>
      <c r="H7">
        <f t="shared" si="0"/>
        <v>62</v>
      </c>
      <c r="I7" s="10" t="str">
        <f t="shared" si="1"/>
        <v>D</v>
      </c>
    </row>
    <row r="8" spans="1:9" x14ac:dyDescent="0.25">
      <c r="A8" t="s">
        <v>19</v>
      </c>
      <c r="B8" t="s">
        <v>20</v>
      </c>
      <c r="C8" t="s">
        <v>21</v>
      </c>
      <c r="D8">
        <v>13.5</v>
      </c>
      <c r="H8">
        <f t="shared" si="0"/>
        <v>13.5</v>
      </c>
      <c r="I8" s="10">
        <f t="shared" si="1"/>
        <v>0</v>
      </c>
    </row>
    <row r="9" spans="1:9" x14ac:dyDescent="0.25">
      <c r="A9" t="s">
        <v>22</v>
      </c>
      <c r="B9" t="s">
        <v>23</v>
      </c>
      <c r="C9" t="s">
        <v>24</v>
      </c>
      <c r="D9">
        <v>19</v>
      </c>
      <c r="E9">
        <v>30</v>
      </c>
      <c r="H9">
        <f t="shared" si="0"/>
        <v>49</v>
      </c>
      <c r="I9" s="10" t="str">
        <f t="shared" si="1"/>
        <v>E</v>
      </c>
    </row>
    <row r="10" spans="1:9" x14ac:dyDescent="0.25">
      <c r="A10" t="s">
        <v>25</v>
      </c>
      <c r="B10" t="s">
        <v>26</v>
      </c>
      <c r="C10" t="s">
        <v>27</v>
      </c>
      <c r="D10">
        <v>12</v>
      </c>
      <c r="E10">
        <v>30</v>
      </c>
      <c r="F10">
        <v>10</v>
      </c>
      <c r="H10">
        <f t="shared" si="0"/>
        <v>52</v>
      </c>
      <c r="I10" s="10" t="str">
        <f t="shared" si="1"/>
        <v>E</v>
      </c>
    </row>
    <row r="11" spans="1:9" x14ac:dyDescent="0.25">
      <c r="A11" t="s">
        <v>28</v>
      </c>
      <c r="B11" t="s">
        <v>29</v>
      </c>
      <c r="C11" t="s">
        <v>30</v>
      </c>
      <c r="D11">
        <v>18</v>
      </c>
      <c r="E11">
        <v>30</v>
      </c>
      <c r="F11">
        <v>10</v>
      </c>
      <c r="H11">
        <f t="shared" si="0"/>
        <v>58</v>
      </c>
      <c r="I11" s="10" t="str">
        <f t="shared" si="1"/>
        <v>E</v>
      </c>
    </row>
    <row r="12" spans="1:9" x14ac:dyDescent="0.25">
      <c r="A12" t="s">
        <v>31</v>
      </c>
      <c r="B12" t="s">
        <v>32</v>
      </c>
      <c r="C12" t="s">
        <v>33</v>
      </c>
      <c r="D12">
        <v>7</v>
      </c>
      <c r="E12">
        <v>24</v>
      </c>
      <c r="H12">
        <f t="shared" si="0"/>
        <v>31</v>
      </c>
      <c r="I12" s="10">
        <f t="shared" si="1"/>
        <v>0</v>
      </c>
    </row>
    <row r="13" spans="1:9" x14ac:dyDescent="0.25">
      <c r="A13" t="s">
        <v>34</v>
      </c>
      <c r="B13" t="s">
        <v>35</v>
      </c>
      <c r="C13" t="s">
        <v>36</v>
      </c>
      <c r="D13">
        <v>10.5</v>
      </c>
      <c r="E13">
        <v>27</v>
      </c>
      <c r="F13">
        <v>10</v>
      </c>
      <c r="H13">
        <f t="shared" si="0"/>
        <v>47.5</v>
      </c>
      <c r="I13" s="10">
        <f t="shared" si="1"/>
        <v>0</v>
      </c>
    </row>
    <row r="14" spans="1:9" x14ac:dyDescent="0.25">
      <c r="A14" t="s">
        <v>37</v>
      </c>
      <c r="B14" t="s">
        <v>38</v>
      </c>
      <c r="C14" t="s">
        <v>39</v>
      </c>
      <c r="D14">
        <v>4</v>
      </c>
      <c r="E14">
        <v>30</v>
      </c>
      <c r="F14">
        <v>10</v>
      </c>
      <c r="H14">
        <f t="shared" si="0"/>
        <v>44</v>
      </c>
      <c r="I14" s="10">
        <f t="shared" si="1"/>
        <v>0</v>
      </c>
    </row>
    <row r="15" spans="1:9" x14ac:dyDescent="0.25">
      <c r="A15" t="s">
        <v>40</v>
      </c>
      <c r="B15" t="s">
        <v>41</v>
      </c>
      <c r="C15" t="s">
        <v>42</v>
      </c>
      <c r="H15">
        <f t="shared" si="0"/>
        <v>0</v>
      </c>
      <c r="I15" s="10">
        <f t="shared" si="1"/>
        <v>0</v>
      </c>
    </row>
    <row r="16" spans="1:9" x14ac:dyDescent="0.25">
      <c r="A16" t="s">
        <v>43</v>
      </c>
      <c r="B16" t="s">
        <v>44</v>
      </c>
      <c r="C16" t="s">
        <v>45</v>
      </c>
      <c r="D16">
        <v>10.5</v>
      </c>
      <c r="E16">
        <v>30</v>
      </c>
      <c r="F16">
        <v>10</v>
      </c>
      <c r="H16">
        <f t="shared" si="0"/>
        <v>50.5</v>
      </c>
      <c r="I16" s="10" t="str">
        <f t="shared" si="1"/>
        <v>E</v>
      </c>
    </row>
    <row r="17" spans="1:11" x14ac:dyDescent="0.25">
      <c r="A17" t="s">
        <v>46</v>
      </c>
      <c r="B17" t="s">
        <v>47</v>
      </c>
      <c r="C17" t="s">
        <v>48</v>
      </c>
      <c r="D17">
        <v>12.8</v>
      </c>
      <c r="E17">
        <v>28</v>
      </c>
      <c r="F17">
        <v>10</v>
      </c>
      <c r="H17">
        <f t="shared" si="0"/>
        <v>50.8</v>
      </c>
      <c r="I17" s="10" t="str">
        <f t="shared" si="1"/>
        <v>E</v>
      </c>
      <c r="K17" s="9"/>
    </row>
    <row r="18" spans="1:11" x14ac:dyDescent="0.25">
      <c r="A18" t="s">
        <v>49</v>
      </c>
      <c r="B18" t="s">
        <v>50</v>
      </c>
      <c r="C18" t="s">
        <v>51</v>
      </c>
      <c r="D18">
        <v>10</v>
      </c>
      <c r="E18">
        <v>30</v>
      </c>
      <c r="F18">
        <v>10</v>
      </c>
      <c r="H18">
        <f t="shared" si="0"/>
        <v>50</v>
      </c>
      <c r="I18" s="10" t="str">
        <f t="shared" si="1"/>
        <v>E</v>
      </c>
      <c r="K18" s="9"/>
    </row>
    <row r="19" spans="1:11" x14ac:dyDescent="0.25">
      <c r="A19" t="s">
        <v>52</v>
      </c>
      <c r="B19" t="s">
        <v>53</v>
      </c>
      <c r="C19" t="s">
        <v>54</v>
      </c>
      <c r="D19">
        <v>12</v>
      </c>
      <c r="E19">
        <v>30</v>
      </c>
      <c r="F19">
        <v>10</v>
      </c>
      <c r="H19">
        <f t="shared" si="0"/>
        <v>52</v>
      </c>
      <c r="I19" s="10" t="str">
        <f t="shared" si="1"/>
        <v>E</v>
      </c>
    </row>
    <row r="20" spans="1:11" x14ac:dyDescent="0.25">
      <c r="A20" t="s">
        <v>55</v>
      </c>
      <c r="B20" t="s">
        <v>56</v>
      </c>
      <c r="C20" t="s">
        <v>57</v>
      </c>
      <c r="D20">
        <v>16.8</v>
      </c>
      <c r="E20">
        <v>26</v>
      </c>
      <c r="F20">
        <v>10</v>
      </c>
      <c r="H20">
        <f t="shared" si="0"/>
        <v>52.8</v>
      </c>
      <c r="I20" s="10" t="str">
        <f t="shared" si="1"/>
        <v>E</v>
      </c>
    </row>
    <row r="21" spans="1:11" x14ac:dyDescent="0.25">
      <c r="A21" t="s">
        <v>58</v>
      </c>
      <c r="B21" t="s">
        <v>59</v>
      </c>
      <c r="C21" t="s">
        <v>60</v>
      </c>
      <c r="D21">
        <v>6.5</v>
      </c>
      <c r="E21">
        <v>28</v>
      </c>
      <c r="F21">
        <v>10</v>
      </c>
      <c r="H21">
        <f t="shared" si="0"/>
        <v>44.5</v>
      </c>
      <c r="I21" s="10">
        <f t="shared" si="1"/>
        <v>0</v>
      </c>
    </row>
    <row r="22" spans="1:11" x14ac:dyDescent="0.25">
      <c r="A22" t="s">
        <v>61</v>
      </c>
      <c r="B22" t="s">
        <v>62</v>
      </c>
      <c r="C22" t="s">
        <v>63</v>
      </c>
      <c r="D22">
        <v>8</v>
      </c>
      <c r="E22">
        <v>30</v>
      </c>
      <c r="F22">
        <v>10</v>
      </c>
      <c r="H22">
        <f t="shared" si="0"/>
        <v>48</v>
      </c>
      <c r="I22" s="10">
        <f t="shared" si="1"/>
        <v>0</v>
      </c>
    </row>
    <row r="23" spans="1:11" x14ac:dyDescent="0.25">
      <c r="A23" t="s">
        <v>64</v>
      </c>
      <c r="B23" t="s">
        <v>65</v>
      </c>
      <c r="C23" t="s">
        <v>66</v>
      </c>
      <c r="D23">
        <v>7</v>
      </c>
      <c r="E23">
        <v>27</v>
      </c>
      <c r="F23">
        <v>10</v>
      </c>
      <c r="H23">
        <f t="shared" si="0"/>
        <v>44</v>
      </c>
      <c r="I23" s="10">
        <f t="shared" si="1"/>
        <v>0</v>
      </c>
    </row>
    <row r="24" spans="1:11" x14ac:dyDescent="0.25">
      <c r="A24" t="s">
        <v>67</v>
      </c>
      <c r="B24" t="s">
        <v>68</v>
      </c>
      <c r="C24" t="s">
        <v>69</v>
      </c>
      <c r="D24">
        <v>11.5</v>
      </c>
      <c r="H24">
        <f t="shared" si="0"/>
        <v>11.5</v>
      </c>
      <c r="I24" s="10">
        <f t="shared" si="1"/>
        <v>0</v>
      </c>
    </row>
    <row r="25" spans="1:11" x14ac:dyDescent="0.25">
      <c r="A25" t="s">
        <v>70</v>
      </c>
      <c r="B25" t="s">
        <v>71</v>
      </c>
      <c r="C25" t="s">
        <v>72</v>
      </c>
      <c r="D25">
        <v>7</v>
      </c>
      <c r="H25">
        <f t="shared" si="0"/>
        <v>7</v>
      </c>
      <c r="I25" s="10">
        <f t="shared" si="1"/>
        <v>0</v>
      </c>
    </row>
    <row r="26" spans="1:11" x14ac:dyDescent="0.25">
      <c r="A26" t="s">
        <v>73</v>
      </c>
      <c r="B26" t="s">
        <v>74</v>
      </c>
      <c r="C26" t="s">
        <v>75</v>
      </c>
      <c r="D26">
        <v>7</v>
      </c>
      <c r="E26">
        <v>30</v>
      </c>
      <c r="F26">
        <v>10</v>
      </c>
      <c r="H26">
        <f t="shared" si="0"/>
        <v>47</v>
      </c>
      <c r="I26" s="10">
        <f t="shared" si="1"/>
        <v>0</v>
      </c>
    </row>
    <row r="27" spans="1:11" x14ac:dyDescent="0.25">
      <c r="A27" t="s">
        <v>76</v>
      </c>
      <c r="B27" t="s">
        <v>77</v>
      </c>
      <c r="C27" t="s">
        <v>78</v>
      </c>
      <c r="D27">
        <v>17</v>
      </c>
      <c r="E27">
        <v>25</v>
      </c>
      <c r="F27">
        <v>10</v>
      </c>
      <c r="H27">
        <f t="shared" si="0"/>
        <v>52</v>
      </c>
      <c r="I27" s="10" t="str">
        <f t="shared" si="1"/>
        <v>E</v>
      </c>
    </row>
    <row r="28" spans="1:11" x14ac:dyDescent="0.25">
      <c r="A28" t="s">
        <v>79</v>
      </c>
      <c r="B28" t="s">
        <v>80</v>
      </c>
      <c r="C28" t="s">
        <v>81</v>
      </c>
      <c r="H28">
        <f t="shared" si="0"/>
        <v>0</v>
      </c>
      <c r="I28" s="10">
        <f t="shared" si="1"/>
        <v>0</v>
      </c>
    </row>
    <row r="29" spans="1:11" x14ac:dyDescent="0.25">
      <c r="A29" t="s">
        <v>82</v>
      </c>
      <c r="B29" t="s">
        <v>83</v>
      </c>
      <c r="C29" t="s">
        <v>84</v>
      </c>
      <c r="H29">
        <f t="shared" si="0"/>
        <v>0</v>
      </c>
      <c r="I29" s="10">
        <f t="shared" si="1"/>
        <v>0</v>
      </c>
    </row>
    <row r="30" spans="1:11" x14ac:dyDescent="0.25">
      <c r="A30" t="s">
        <v>85</v>
      </c>
      <c r="B30" t="s">
        <v>86</v>
      </c>
      <c r="C30" t="s">
        <v>87</v>
      </c>
      <c r="D30">
        <v>8</v>
      </c>
      <c r="E30">
        <v>30</v>
      </c>
      <c r="F30">
        <v>10</v>
      </c>
      <c r="H30">
        <f t="shared" si="0"/>
        <v>48</v>
      </c>
      <c r="I30" s="10">
        <f t="shared" si="1"/>
        <v>0</v>
      </c>
    </row>
    <row r="31" spans="1:11" x14ac:dyDescent="0.25">
      <c r="A31" t="s">
        <v>88</v>
      </c>
      <c r="B31" t="s">
        <v>89</v>
      </c>
      <c r="C31" t="s">
        <v>90</v>
      </c>
      <c r="H31">
        <f t="shared" si="0"/>
        <v>0</v>
      </c>
      <c r="I31" s="10">
        <f t="shared" si="1"/>
        <v>0</v>
      </c>
    </row>
    <row r="32" spans="1:11" x14ac:dyDescent="0.25">
      <c r="A32" t="s">
        <v>91</v>
      </c>
      <c r="B32" s="1" t="s">
        <v>156</v>
      </c>
      <c r="C32" t="s">
        <v>92</v>
      </c>
      <c r="H32">
        <f t="shared" si="0"/>
        <v>0</v>
      </c>
      <c r="I32" s="10">
        <f t="shared" si="1"/>
        <v>0</v>
      </c>
    </row>
    <row r="33" spans="1:9" x14ac:dyDescent="0.25">
      <c r="A33" t="s">
        <v>93</v>
      </c>
      <c r="B33" t="s">
        <v>94</v>
      </c>
      <c r="C33" t="s">
        <v>95</v>
      </c>
      <c r="H33">
        <f t="shared" si="0"/>
        <v>0</v>
      </c>
      <c r="I33" s="10">
        <f t="shared" si="1"/>
        <v>0</v>
      </c>
    </row>
    <row r="34" spans="1:9" x14ac:dyDescent="0.25">
      <c r="A34" t="s">
        <v>96</v>
      </c>
      <c r="B34" t="s">
        <v>97</v>
      </c>
      <c r="C34" t="s">
        <v>98</v>
      </c>
      <c r="D34">
        <v>9.3000000000000007</v>
      </c>
      <c r="E34">
        <v>30</v>
      </c>
      <c r="F34">
        <v>10</v>
      </c>
      <c r="H34">
        <f t="shared" si="0"/>
        <v>49.3</v>
      </c>
      <c r="I34" s="10" t="str">
        <f t="shared" si="1"/>
        <v>E</v>
      </c>
    </row>
    <row r="35" spans="1:9" x14ac:dyDescent="0.25">
      <c r="A35" t="s">
        <v>99</v>
      </c>
      <c r="B35" t="s">
        <v>100</v>
      </c>
      <c r="C35" t="s">
        <v>101</v>
      </c>
      <c r="D35">
        <v>12</v>
      </c>
      <c r="E35">
        <v>28</v>
      </c>
      <c r="F35">
        <v>10</v>
      </c>
      <c r="H35">
        <f t="shared" si="0"/>
        <v>50</v>
      </c>
      <c r="I35" s="10" t="str">
        <f t="shared" si="1"/>
        <v>E</v>
      </c>
    </row>
    <row r="36" spans="1:9" x14ac:dyDescent="0.25">
      <c r="A36" t="s">
        <v>102</v>
      </c>
      <c r="B36" t="s">
        <v>103</v>
      </c>
      <c r="C36" t="s">
        <v>104</v>
      </c>
      <c r="H36">
        <f t="shared" si="0"/>
        <v>0</v>
      </c>
      <c r="I36" s="10">
        <f t="shared" si="1"/>
        <v>0</v>
      </c>
    </row>
    <row r="37" spans="1:9" x14ac:dyDescent="0.25">
      <c r="A37" t="s">
        <v>105</v>
      </c>
      <c r="B37" t="s">
        <v>106</v>
      </c>
      <c r="C37" t="s">
        <v>107</v>
      </c>
      <c r="H37">
        <f t="shared" si="0"/>
        <v>0</v>
      </c>
      <c r="I37" s="10">
        <f t="shared" si="1"/>
        <v>0</v>
      </c>
    </row>
    <row r="38" spans="1:9" x14ac:dyDescent="0.25">
      <c r="A38" t="s">
        <v>108</v>
      </c>
      <c r="B38" t="s">
        <v>109</v>
      </c>
      <c r="C38" t="s">
        <v>110</v>
      </c>
      <c r="D38">
        <v>13</v>
      </c>
      <c r="E38">
        <v>30</v>
      </c>
      <c r="F38">
        <v>10</v>
      </c>
      <c r="H38">
        <f t="shared" si="0"/>
        <v>53</v>
      </c>
      <c r="I38" s="10" t="str">
        <f t="shared" si="1"/>
        <v>E</v>
      </c>
    </row>
    <row r="39" spans="1:9" x14ac:dyDescent="0.25">
      <c r="A39" t="s">
        <v>111</v>
      </c>
      <c r="B39" t="s">
        <v>112</v>
      </c>
      <c r="C39" t="s">
        <v>113</v>
      </c>
      <c r="E39">
        <v>30</v>
      </c>
      <c r="F39">
        <v>10</v>
      </c>
      <c r="H39">
        <f t="shared" si="0"/>
        <v>40</v>
      </c>
      <c r="I39" s="10">
        <f t="shared" si="1"/>
        <v>0</v>
      </c>
    </row>
    <row r="40" spans="1:9" x14ac:dyDescent="0.25">
      <c r="A40" t="s">
        <v>114</v>
      </c>
      <c r="B40" t="s">
        <v>115</v>
      </c>
      <c r="C40" t="s">
        <v>116</v>
      </c>
      <c r="E40">
        <v>20</v>
      </c>
      <c r="F40">
        <v>5</v>
      </c>
      <c r="H40">
        <f t="shared" si="0"/>
        <v>25</v>
      </c>
      <c r="I40" s="10">
        <f t="shared" si="1"/>
        <v>0</v>
      </c>
    </row>
    <row r="41" spans="1:9" x14ac:dyDescent="0.25">
      <c r="A41" t="s">
        <v>117</v>
      </c>
      <c r="B41" t="s">
        <v>118</v>
      </c>
      <c r="C41" t="s">
        <v>119</v>
      </c>
      <c r="D41">
        <v>13</v>
      </c>
      <c r="E41">
        <v>27</v>
      </c>
      <c r="F41">
        <v>10</v>
      </c>
      <c r="H41">
        <f t="shared" si="0"/>
        <v>50</v>
      </c>
      <c r="I41" s="10" t="str">
        <f t="shared" si="1"/>
        <v>E</v>
      </c>
    </row>
    <row r="42" spans="1:9" x14ac:dyDescent="0.25">
      <c r="A42" t="s">
        <v>120</v>
      </c>
      <c r="B42" t="s">
        <v>121</v>
      </c>
      <c r="C42" t="s">
        <v>122</v>
      </c>
      <c r="H42">
        <f t="shared" si="0"/>
        <v>0</v>
      </c>
      <c r="I42" s="10">
        <f t="shared" si="1"/>
        <v>0</v>
      </c>
    </row>
    <row r="43" spans="1:9" x14ac:dyDescent="0.25">
      <c r="A43" t="s">
        <v>123</v>
      </c>
      <c r="B43" t="s">
        <v>124</v>
      </c>
      <c r="C43" t="s">
        <v>125</v>
      </c>
      <c r="E43">
        <v>30</v>
      </c>
      <c r="F43">
        <v>8</v>
      </c>
      <c r="H43">
        <f t="shared" si="0"/>
        <v>38</v>
      </c>
      <c r="I43" s="10">
        <f t="shared" si="1"/>
        <v>0</v>
      </c>
    </row>
    <row r="44" spans="1:9" x14ac:dyDescent="0.25">
      <c r="A44" t="s">
        <v>126</v>
      </c>
      <c r="B44" t="s">
        <v>127</v>
      </c>
      <c r="C44" t="s">
        <v>128</v>
      </c>
      <c r="H44">
        <f t="shared" si="0"/>
        <v>0</v>
      </c>
      <c r="I44" s="10">
        <f t="shared" si="1"/>
        <v>0</v>
      </c>
    </row>
    <row r="45" spans="1:9" x14ac:dyDescent="0.25">
      <c r="A45" t="s">
        <v>129</v>
      </c>
      <c r="B45" t="s">
        <v>130</v>
      </c>
      <c r="C45" t="s">
        <v>131</v>
      </c>
      <c r="D45">
        <v>14.8</v>
      </c>
      <c r="E45" s="6">
        <v>28</v>
      </c>
      <c r="F45" s="6">
        <v>8</v>
      </c>
      <c r="H45">
        <f t="shared" si="0"/>
        <v>50.8</v>
      </c>
      <c r="I45" s="10" t="str">
        <f t="shared" si="1"/>
        <v>E</v>
      </c>
    </row>
    <row r="46" spans="1:9" x14ac:dyDescent="0.25">
      <c r="A46" t="s">
        <v>132</v>
      </c>
      <c r="B46" t="s">
        <v>133</v>
      </c>
      <c r="C46" t="s">
        <v>134</v>
      </c>
      <c r="D46">
        <v>11</v>
      </c>
      <c r="E46" s="6">
        <v>23</v>
      </c>
      <c r="F46" s="6">
        <v>10</v>
      </c>
      <c r="H46">
        <f t="shared" si="0"/>
        <v>44</v>
      </c>
      <c r="I46" s="10">
        <f t="shared" si="1"/>
        <v>0</v>
      </c>
    </row>
    <row r="47" spans="1:9" x14ac:dyDescent="0.25">
      <c r="A47" t="s">
        <v>135</v>
      </c>
      <c r="B47" t="s">
        <v>136</v>
      </c>
      <c r="C47" t="s">
        <v>137</v>
      </c>
      <c r="H47">
        <f t="shared" si="0"/>
        <v>0</v>
      </c>
      <c r="I47" s="10">
        <f t="shared" si="1"/>
        <v>0</v>
      </c>
    </row>
    <row r="48" spans="1:9" x14ac:dyDescent="0.25">
      <c r="A48" t="s">
        <v>138</v>
      </c>
      <c r="B48" t="s">
        <v>139</v>
      </c>
      <c r="C48" t="s">
        <v>140</v>
      </c>
      <c r="H48">
        <f t="shared" si="0"/>
        <v>0</v>
      </c>
      <c r="I48" s="10">
        <f t="shared" si="1"/>
        <v>0</v>
      </c>
    </row>
    <row r="49" spans="1:9" x14ac:dyDescent="0.25">
      <c r="A49" t="s">
        <v>141</v>
      </c>
      <c r="B49" t="s">
        <v>142</v>
      </c>
      <c r="C49" t="s">
        <v>143</v>
      </c>
      <c r="H49">
        <f t="shared" si="0"/>
        <v>0</v>
      </c>
      <c r="I49" s="10">
        <f t="shared" si="1"/>
        <v>0</v>
      </c>
    </row>
    <row r="50" spans="1:9" x14ac:dyDescent="0.25">
      <c r="A50" t="s">
        <v>144</v>
      </c>
      <c r="B50" t="s">
        <v>145</v>
      </c>
      <c r="C50" t="s">
        <v>146</v>
      </c>
      <c r="H50">
        <f t="shared" si="0"/>
        <v>0</v>
      </c>
      <c r="I50" s="10">
        <f t="shared" si="1"/>
        <v>0</v>
      </c>
    </row>
    <row r="51" spans="1:9" x14ac:dyDescent="0.25">
      <c r="A51" t="s">
        <v>147</v>
      </c>
      <c r="B51" t="s">
        <v>148</v>
      </c>
      <c r="C51" t="s">
        <v>149</v>
      </c>
      <c r="H51">
        <f t="shared" si="0"/>
        <v>0</v>
      </c>
      <c r="I51" s="10">
        <f t="shared" si="1"/>
        <v>0</v>
      </c>
    </row>
    <row r="52" spans="1:9" x14ac:dyDescent="0.25">
      <c r="A52" t="s">
        <v>150</v>
      </c>
      <c r="B52" t="s">
        <v>151</v>
      </c>
      <c r="C52" t="s">
        <v>152</v>
      </c>
      <c r="E52">
        <v>20</v>
      </c>
      <c r="H52">
        <f t="shared" si="0"/>
        <v>20</v>
      </c>
      <c r="I52" s="10">
        <f t="shared" si="1"/>
        <v>0</v>
      </c>
    </row>
    <row r="53" spans="1:9" x14ac:dyDescent="0.25">
      <c r="A53" t="s">
        <v>153</v>
      </c>
      <c r="B53" t="s">
        <v>154</v>
      </c>
      <c r="C53" t="s">
        <v>155</v>
      </c>
      <c r="E53">
        <v>30</v>
      </c>
      <c r="F53">
        <v>10</v>
      </c>
      <c r="H53">
        <f t="shared" si="0"/>
        <v>40</v>
      </c>
      <c r="I53" s="10">
        <f t="shared" si="1"/>
        <v>0</v>
      </c>
    </row>
    <row r="54" spans="1:9" x14ac:dyDescent="0.25">
      <c r="B54" t="s">
        <v>579</v>
      </c>
      <c r="C54" t="s">
        <v>580</v>
      </c>
      <c r="D54">
        <v>23</v>
      </c>
      <c r="E54">
        <v>30</v>
      </c>
      <c r="F54">
        <v>10</v>
      </c>
      <c r="H54">
        <f t="shared" si="0"/>
        <v>63</v>
      </c>
      <c r="I54" s="10" t="str">
        <f t="shared" si="1"/>
        <v>D</v>
      </c>
    </row>
  </sheetData>
  <autoFilter ref="B2:H54"/>
  <mergeCells count="1">
    <mergeCell ref="A1:C1"/>
  </mergeCells>
  <pageMargins left="0.7" right="0.7" top="0.75" bottom="0.75" header="0.3" footer="0.3"/>
  <legacy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workbookViewId="0">
      <selection activeCell="I9" sqref="I9"/>
    </sheetView>
  </sheetViews>
  <sheetFormatPr defaultColWidth="8.85546875" defaultRowHeight="15" x14ac:dyDescent="0.25"/>
  <cols>
    <col min="3" max="3" width="25.42578125" customWidth="1"/>
    <col min="4" max="6" width="8.85546875" customWidth="1"/>
  </cols>
  <sheetData>
    <row r="1" spans="1:5" x14ac:dyDescent="0.25">
      <c r="A1" t="s">
        <v>157</v>
      </c>
      <c r="B1" t="s">
        <v>1</v>
      </c>
      <c r="C1" t="s">
        <v>158</v>
      </c>
    </row>
    <row r="2" spans="1:5" x14ac:dyDescent="0.25">
      <c r="D2" t="s">
        <v>546</v>
      </c>
    </row>
    <row r="3" spans="1:5" x14ac:dyDescent="0.25">
      <c r="A3" t="s">
        <v>2</v>
      </c>
      <c r="B3" t="s">
        <v>159</v>
      </c>
      <c r="C3" t="s">
        <v>160</v>
      </c>
      <c r="E3" t="s">
        <v>605</v>
      </c>
    </row>
    <row r="4" spans="1:5" x14ac:dyDescent="0.25">
      <c r="A4" t="s">
        <v>6</v>
      </c>
      <c r="B4" t="s">
        <v>161</v>
      </c>
      <c r="C4" t="s">
        <v>162</v>
      </c>
      <c r="D4">
        <v>20</v>
      </c>
      <c r="E4">
        <v>9</v>
      </c>
    </row>
    <row r="5" spans="1:5" x14ac:dyDescent="0.25">
      <c r="A5" t="s">
        <v>9</v>
      </c>
      <c r="B5" t="s">
        <v>163</v>
      </c>
      <c r="C5" t="s">
        <v>164</v>
      </c>
      <c r="E5" t="s">
        <v>605</v>
      </c>
    </row>
    <row r="6" spans="1:5" x14ac:dyDescent="0.25">
      <c r="A6" t="s">
        <v>13</v>
      </c>
      <c r="B6" t="s">
        <v>165</v>
      </c>
      <c r="C6" t="s">
        <v>166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30"/>
  <sheetViews>
    <sheetView workbookViewId="0">
      <selection activeCell="C16" sqref="C16"/>
    </sheetView>
  </sheetViews>
  <sheetFormatPr defaultColWidth="8.85546875" defaultRowHeight="15" x14ac:dyDescent="0.25"/>
  <cols>
    <col min="3" max="3" width="36.42578125" customWidth="1"/>
    <col min="4" max="7" width="9.140625" customWidth="1"/>
    <col min="8" max="8" width="11.42578125" customWidth="1"/>
    <col min="9" max="10" width="12" customWidth="1"/>
  </cols>
  <sheetData>
    <row r="1" spans="1:12" x14ac:dyDescent="0.25">
      <c r="A1" t="s">
        <v>167</v>
      </c>
      <c r="B1" t="s">
        <v>1</v>
      </c>
      <c r="C1" t="s">
        <v>158</v>
      </c>
    </row>
    <row r="2" spans="1:12" ht="45" x14ac:dyDescent="0.25">
      <c r="D2" s="3" t="s">
        <v>547</v>
      </c>
      <c r="E2" s="3" t="s">
        <v>548</v>
      </c>
      <c r="F2" s="3" t="s">
        <v>549</v>
      </c>
      <c r="G2" s="3" t="s">
        <v>550</v>
      </c>
      <c r="H2" s="3" t="s">
        <v>581</v>
      </c>
      <c r="I2" s="3" t="s">
        <v>556</v>
      </c>
      <c r="J2" s="3" t="s">
        <v>587</v>
      </c>
      <c r="K2" s="3" t="s">
        <v>603</v>
      </c>
      <c r="L2" s="3" t="s">
        <v>604</v>
      </c>
    </row>
    <row r="3" spans="1:12" x14ac:dyDescent="0.25">
      <c r="A3" t="s">
        <v>2</v>
      </c>
      <c r="B3" t="s">
        <v>168</v>
      </c>
      <c r="C3" t="s">
        <v>169</v>
      </c>
      <c r="D3">
        <v>5</v>
      </c>
      <c r="E3">
        <v>5</v>
      </c>
      <c r="F3">
        <v>6.5</v>
      </c>
      <c r="G3">
        <v>3</v>
      </c>
      <c r="H3">
        <v>20</v>
      </c>
      <c r="I3">
        <v>20</v>
      </c>
      <c r="J3">
        <v>20</v>
      </c>
      <c r="K3">
        <f>SUM(D3:J3)</f>
        <v>79.5</v>
      </c>
      <c r="L3" s="8" t="str">
        <f t="shared" ref="L3:L30" si="0">IF(K3&gt;=89,"A",IF(K3&gt;=79,"B",IF(K3&gt;=69,"C",IF(K3&gt;=59,"D",IF(K3&gt;=49,"E",0)))))</f>
        <v>B</v>
      </c>
    </row>
    <row r="4" spans="1:12" x14ac:dyDescent="0.25">
      <c r="A4" t="s">
        <v>6</v>
      </c>
      <c r="B4" t="s">
        <v>170</v>
      </c>
      <c r="C4" t="s">
        <v>171</v>
      </c>
      <c r="G4">
        <v>3</v>
      </c>
      <c r="H4">
        <v>18</v>
      </c>
      <c r="J4">
        <v>20</v>
      </c>
      <c r="K4">
        <f t="shared" ref="K4:K30" si="1">SUM(D4:J4)</f>
        <v>41</v>
      </c>
      <c r="L4" s="8">
        <f t="shared" si="0"/>
        <v>0</v>
      </c>
    </row>
    <row r="5" spans="1:12" x14ac:dyDescent="0.25">
      <c r="A5" t="s">
        <v>9</v>
      </c>
      <c r="B5" t="s">
        <v>172</v>
      </c>
      <c r="C5" t="s">
        <v>173</v>
      </c>
      <c r="D5">
        <v>5</v>
      </c>
      <c r="E5">
        <v>3.5</v>
      </c>
      <c r="F5">
        <v>6</v>
      </c>
      <c r="G5">
        <v>2.5</v>
      </c>
      <c r="H5">
        <v>18.5</v>
      </c>
      <c r="J5">
        <v>20</v>
      </c>
      <c r="K5">
        <f t="shared" si="1"/>
        <v>55.5</v>
      </c>
      <c r="L5" s="8" t="str">
        <f t="shared" si="0"/>
        <v>E</v>
      </c>
    </row>
    <row r="6" spans="1:12" x14ac:dyDescent="0.25">
      <c r="A6" t="s">
        <v>13</v>
      </c>
      <c r="B6" t="s">
        <v>174</v>
      </c>
      <c r="C6" t="s">
        <v>175</v>
      </c>
      <c r="D6">
        <v>5</v>
      </c>
      <c r="E6">
        <v>5</v>
      </c>
      <c r="F6">
        <v>5</v>
      </c>
      <c r="G6">
        <v>2</v>
      </c>
      <c r="H6">
        <v>15</v>
      </c>
      <c r="I6">
        <v>16</v>
      </c>
      <c r="J6">
        <v>20</v>
      </c>
      <c r="K6">
        <f t="shared" si="1"/>
        <v>68</v>
      </c>
      <c r="L6" s="8" t="str">
        <f t="shared" si="0"/>
        <v>D</v>
      </c>
    </row>
    <row r="7" spans="1:12" x14ac:dyDescent="0.25">
      <c r="A7" t="s">
        <v>16</v>
      </c>
      <c r="B7" t="s">
        <v>176</v>
      </c>
      <c r="C7" t="s">
        <v>177</v>
      </c>
      <c r="D7">
        <v>5</v>
      </c>
      <c r="E7">
        <v>4</v>
      </c>
      <c r="F7">
        <v>5</v>
      </c>
      <c r="G7">
        <v>3</v>
      </c>
      <c r="H7">
        <v>18</v>
      </c>
      <c r="I7">
        <v>18</v>
      </c>
      <c r="J7">
        <v>20</v>
      </c>
      <c r="K7">
        <f t="shared" si="1"/>
        <v>73</v>
      </c>
      <c r="L7" s="8" t="str">
        <f t="shared" si="0"/>
        <v>C</v>
      </c>
    </row>
    <row r="8" spans="1:12" x14ac:dyDescent="0.25">
      <c r="A8" t="s">
        <v>19</v>
      </c>
      <c r="B8" t="s">
        <v>178</v>
      </c>
      <c r="C8" t="s">
        <v>179</v>
      </c>
      <c r="D8">
        <v>4.5</v>
      </c>
      <c r="E8">
        <v>5</v>
      </c>
      <c r="F8">
        <v>5</v>
      </c>
      <c r="G8">
        <v>2</v>
      </c>
      <c r="H8">
        <v>12</v>
      </c>
      <c r="I8">
        <v>20</v>
      </c>
      <c r="J8">
        <v>20</v>
      </c>
      <c r="K8">
        <f t="shared" si="1"/>
        <v>68.5</v>
      </c>
      <c r="L8" s="8" t="str">
        <f t="shared" si="0"/>
        <v>D</v>
      </c>
    </row>
    <row r="9" spans="1:12" x14ac:dyDescent="0.25">
      <c r="A9" t="s">
        <v>22</v>
      </c>
      <c r="B9" t="s">
        <v>180</v>
      </c>
      <c r="C9" t="s">
        <v>181</v>
      </c>
      <c r="D9">
        <v>4</v>
      </c>
      <c r="E9">
        <v>4.5</v>
      </c>
      <c r="F9">
        <v>6</v>
      </c>
      <c r="G9">
        <v>2.5</v>
      </c>
      <c r="H9">
        <v>20</v>
      </c>
      <c r="J9">
        <v>20</v>
      </c>
      <c r="K9">
        <f t="shared" si="1"/>
        <v>57</v>
      </c>
      <c r="L9" s="8" t="str">
        <f t="shared" si="0"/>
        <v>E</v>
      </c>
    </row>
    <row r="10" spans="1:12" x14ac:dyDescent="0.25">
      <c r="A10" t="s">
        <v>25</v>
      </c>
      <c r="B10" t="s">
        <v>182</v>
      </c>
      <c r="C10" t="s">
        <v>183</v>
      </c>
      <c r="D10">
        <v>5</v>
      </c>
      <c r="E10">
        <v>5</v>
      </c>
      <c r="F10">
        <v>5</v>
      </c>
      <c r="G10">
        <v>2.5</v>
      </c>
      <c r="H10">
        <v>18</v>
      </c>
      <c r="I10">
        <v>14</v>
      </c>
      <c r="J10">
        <v>20</v>
      </c>
      <c r="K10">
        <f t="shared" si="1"/>
        <v>69.5</v>
      </c>
      <c r="L10" s="8" t="str">
        <f t="shared" si="0"/>
        <v>C</v>
      </c>
    </row>
    <row r="11" spans="1:12" x14ac:dyDescent="0.25">
      <c r="A11" t="s">
        <v>28</v>
      </c>
      <c r="B11" t="s">
        <v>184</v>
      </c>
      <c r="C11" t="s">
        <v>185</v>
      </c>
      <c r="D11">
        <v>5</v>
      </c>
      <c r="E11">
        <v>5</v>
      </c>
      <c r="F11">
        <v>5</v>
      </c>
      <c r="G11">
        <v>2</v>
      </c>
      <c r="H11">
        <v>16</v>
      </c>
      <c r="I11">
        <v>18</v>
      </c>
      <c r="J11">
        <v>20</v>
      </c>
      <c r="K11">
        <f t="shared" si="1"/>
        <v>71</v>
      </c>
      <c r="L11" s="8" t="str">
        <f t="shared" si="0"/>
        <v>C</v>
      </c>
    </row>
    <row r="12" spans="1:12" x14ac:dyDescent="0.25">
      <c r="A12" t="s">
        <v>31</v>
      </c>
      <c r="B12" t="s">
        <v>186</v>
      </c>
      <c r="C12" t="s">
        <v>187</v>
      </c>
      <c r="K12">
        <f t="shared" si="1"/>
        <v>0</v>
      </c>
      <c r="L12" s="8">
        <f t="shared" si="0"/>
        <v>0</v>
      </c>
    </row>
    <row r="13" spans="1:12" x14ac:dyDescent="0.25">
      <c r="A13" t="s">
        <v>34</v>
      </c>
      <c r="B13" t="s">
        <v>188</v>
      </c>
      <c r="C13" t="s">
        <v>189</v>
      </c>
      <c r="D13">
        <v>4.5</v>
      </c>
      <c r="E13">
        <v>5</v>
      </c>
      <c r="F13">
        <v>5.5</v>
      </c>
      <c r="G13">
        <v>2.5</v>
      </c>
      <c r="H13">
        <v>18</v>
      </c>
      <c r="J13">
        <v>20</v>
      </c>
      <c r="K13">
        <f t="shared" si="1"/>
        <v>55.5</v>
      </c>
      <c r="L13" s="8" t="str">
        <f t="shared" si="0"/>
        <v>E</v>
      </c>
    </row>
    <row r="14" spans="1:12" x14ac:dyDescent="0.25">
      <c r="A14" t="s">
        <v>37</v>
      </c>
      <c r="B14" t="s">
        <v>190</v>
      </c>
      <c r="C14" t="s">
        <v>191</v>
      </c>
      <c r="D14">
        <v>5</v>
      </c>
      <c r="E14">
        <v>5</v>
      </c>
      <c r="F14">
        <v>5.5</v>
      </c>
      <c r="G14">
        <v>2.5</v>
      </c>
      <c r="H14">
        <v>18</v>
      </c>
      <c r="I14">
        <v>18</v>
      </c>
      <c r="J14">
        <v>20</v>
      </c>
      <c r="K14">
        <f t="shared" si="1"/>
        <v>74</v>
      </c>
      <c r="L14" s="8" t="str">
        <f t="shared" si="0"/>
        <v>C</v>
      </c>
    </row>
    <row r="15" spans="1:12" x14ac:dyDescent="0.25">
      <c r="A15" t="s">
        <v>40</v>
      </c>
      <c r="B15" t="s">
        <v>192</v>
      </c>
      <c r="C15" t="s">
        <v>193</v>
      </c>
      <c r="D15">
        <v>5</v>
      </c>
      <c r="E15">
        <v>5</v>
      </c>
      <c r="F15">
        <v>5.5</v>
      </c>
      <c r="G15">
        <v>2.5</v>
      </c>
      <c r="H15">
        <v>19</v>
      </c>
      <c r="I15">
        <v>16</v>
      </c>
      <c r="J15">
        <v>20</v>
      </c>
      <c r="K15">
        <f t="shared" si="1"/>
        <v>73</v>
      </c>
      <c r="L15" s="8" t="str">
        <f t="shared" si="0"/>
        <v>C</v>
      </c>
    </row>
    <row r="16" spans="1:12" x14ac:dyDescent="0.25">
      <c r="A16" t="s">
        <v>43</v>
      </c>
      <c r="B16" t="s">
        <v>194</v>
      </c>
      <c r="C16" t="s">
        <v>195</v>
      </c>
      <c r="F16">
        <v>5.5</v>
      </c>
      <c r="G16">
        <v>3</v>
      </c>
      <c r="H16">
        <v>16</v>
      </c>
      <c r="I16">
        <v>12</v>
      </c>
      <c r="J16">
        <v>20</v>
      </c>
      <c r="K16">
        <f t="shared" si="1"/>
        <v>56.5</v>
      </c>
      <c r="L16" s="8" t="str">
        <f t="shared" si="0"/>
        <v>E</v>
      </c>
    </row>
    <row r="17" spans="1:16" x14ac:dyDescent="0.25">
      <c r="A17" t="s">
        <v>46</v>
      </c>
      <c r="B17" t="s">
        <v>196</v>
      </c>
      <c r="C17" t="s">
        <v>197</v>
      </c>
      <c r="D17">
        <v>4</v>
      </c>
      <c r="E17">
        <v>5</v>
      </c>
      <c r="H17">
        <v>16</v>
      </c>
      <c r="J17">
        <v>20</v>
      </c>
      <c r="K17">
        <f t="shared" si="1"/>
        <v>45</v>
      </c>
      <c r="L17" s="8">
        <f t="shared" si="0"/>
        <v>0</v>
      </c>
    </row>
    <row r="18" spans="1:16" x14ac:dyDescent="0.25">
      <c r="A18" t="s">
        <v>49</v>
      </c>
      <c r="B18" t="s">
        <v>198</v>
      </c>
      <c r="C18" t="s">
        <v>199</v>
      </c>
      <c r="D18">
        <v>4</v>
      </c>
      <c r="E18">
        <v>4</v>
      </c>
      <c r="F18">
        <v>5</v>
      </c>
      <c r="G18">
        <v>3</v>
      </c>
      <c r="H18">
        <v>14.5</v>
      </c>
      <c r="J18">
        <v>20</v>
      </c>
      <c r="K18">
        <f t="shared" si="1"/>
        <v>50.5</v>
      </c>
      <c r="L18" s="8" t="str">
        <f t="shared" si="0"/>
        <v>E</v>
      </c>
      <c r="P18" t="s">
        <v>578</v>
      </c>
    </row>
    <row r="19" spans="1:16" x14ac:dyDescent="0.25">
      <c r="A19" t="s">
        <v>52</v>
      </c>
      <c r="B19" t="s">
        <v>200</v>
      </c>
      <c r="C19" t="s">
        <v>201</v>
      </c>
      <c r="D19">
        <v>4</v>
      </c>
      <c r="E19">
        <v>5</v>
      </c>
      <c r="F19">
        <v>5.5</v>
      </c>
      <c r="G19">
        <v>2.5</v>
      </c>
      <c r="H19">
        <v>13</v>
      </c>
      <c r="J19">
        <v>20</v>
      </c>
      <c r="K19">
        <f t="shared" si="1"/>
        <v>50</v>
      </c>
      <c r="L19" s="8" t="str">
        <f t="shared" si="0"/>
        <v>E</v>
      </c>
    </row>
    <row r="20" spans="1:16" x14ac:dyDescent="0.25">
      <c r="A20" t="s">
        <v>55</v>
      </c>
      <c r="B20" t="s">
        <v>202</v>
      </c>
      <c r="C20" t="s">
        <v>203</v>
      </c>
      <c r="D20">
        <v>4.5</v>
      </c>
      <c r="E20">
        <v>4.5</v>
      </c>
      <c r="H20">
        <v>12</v>
      </c>
      <c r="K20">
        <f t="shared" si="1"/>
        <v>21</v>
      </c>
      <c r="L20" s="8">
        <f t="shared" si="0"/>
        <v>0</v>
      </c>
    </row>
    <row r="21" spans="1:16" x14ac:dyDescent="0.25">
      <c r="A21" t="s">
        <v>58</v>
      </c>
      <c r="B21" t="s">
        <v>204</v>
      </c>
      <c r="C21" t="s">
        <v>205</v>
      </c>
      <c r="H21">
        <v>19</v>
      </c>
      <c r="I21">
        <v>22</v>
      </c>
      <c r="J21">
        <v>23</v>
      </c>
      <c r="K21">
        <f t="shared" si="1"/>
        <v>64</v>
      </c>
      <c r="L21" s="8" t="str">
        <f t="shared" si="0"/>
        <v>D</v>
      </c>
    </row>
    <row r="22" spans="1:16" x14ac:dyDescent="0.25">
      <c r="A22" t="s">
        <v>61</v>
      </c>
      <c r="B22" t="s">
        <v>206</v>
      </c>
      <c r="C22" t="s">
        <v>207</v>
      </c>
      <c r="D22">
        <v>4</v>
      </c>
      <c r="E22">
        <v>4</v>
      </c>
      <c r="H22">
        <v>14</v>
      </c>
      <c r="K22">
        <f t="shared" si="1"/>
        <v>22</v>
      </c>
      <c r="L22" s="8">
        <f t="shared" si="0"/>
        <v>0</v>
      </c>
    </row>
    <row r="23" spans="1:16" x14ac:dyDescent="0.25">
      <c r="A23" t="s">
        <v>64</v>
      </c>
      <c r="B23" t="s">
        <v>208</v>
      </c>
      <c r="C23" t="s">
        <v>209</v>
      </c>
      <c r="D23">
        <v>4</v>
      </c>
      <c r="E23">
        <v>5</v>
      </c>
      <c r="F23">
        <v>5</v>
      </c>
      <c r="H23">
        <v>9</v>
      </c>
      <c r="J23">
        <v>20</v>
      </c>
      <c r="K23">
        <f t="shared" si="1"/>
        <v>43</v>
      </c>
      <c r="L23" s="8">
        <f t="shared" si="0"/>
        <v>0</v>
      </c>
    </row>
    <row r="24" spans="1:16" x14ac:dyDescent="0.25">
      <c r="A24" t="s">
        <v>67</v>
      </c>
      <c r="B24" t="s">
        <v>210</v>
      </c>
      <c r="C24" t="s">
        <v>211</v>
      </c>
      <c r="D24">
        <v>5</v>
      </c>
      <c r="E24">
        <v>5</v>
      </c>
      <c r="F24">
        <v>5</v>
      </c>
      <c r="G24">
        <v>2.5</v>
      </c>
      <c r="H24">
        <v>18</v>
      </c>
      <c r="J24">
        <v>20</v>
      </c>
      <c r="K24">
        <f t="shared" si="1"/>
        <v>55.5</v>
      </c>
      <c r="L24" s="8" t="str">
        <f t="shared" si="0"/>
        <v>E</v>
      </c>
    </row>
    <row r="25" spans="1:16" x14ac:dyDescent="0.25">
      <c r="A25" t="s">
        <v>70</v>
      </c>
      <c r="B25" t="s">
        <v>212</v>
      </c>
      <c r="C25" t="s">
        <v>213</v>
      </c>
      <c r="D25">
        <v>5</v>
      </c>
      <c r="E25">
        <v>4</v>
      </c>
      <c r="F25">
        <v>5</v>
      </c>
      <c r="G25">
        <v>3</v>
      </c>
      <c r="H25">
        <v>16</v>
      </c>
      <c r="J25">
        <v>18</v>
      </c>
      <c r="K25">
        <f t="shared" si="1"/>
        <v>51</v>
      </c>
      <c r="L25" s="8" t="str">
        <f t="shared" si="0"/>
        <v>E</v>
      </c>
    </row>
    <row r="26" spans="1:16" x14ac:dyDescent="0.25">
      <c r="A26" t="s">
        <v>73</v>
      </c>
      <c r="B26" t="s">
        <v>214</v>
      </c>
      <c r="C26" t="s">
        <v>215</v>
      </c>
      <c r="D26">
        <v>4</v>
      </c>
      <c r="E26">
        <v>5</v>
      </c>
      <c r="F26">
        <v>5</v>
      </c>
      <c r="G26">
        <v>2.5</v>
      </c>
      <c r="H26">
        <v>18</v>
      </c>
      <c r="J26">
        <v>18</v>
      </c>
      <c r="K26">
        <f t="shared" si="1"/>
        <v>52.5</v>
      </c>
      <c r="L26" s="8" t="str">
        <f t="shared" si="0"/>
        <v>E</v>
      </c>
    </row>
    <row r="27" spans="1:16" x14ac:dyDescent="0.25">
      <c r="A27" t="s">
        <v>76</v>
      </c>
      <c r="B27" t="s">
        <v>216</v>
      </c>
      <c r="C27" t="s">
        <v>217</v>
      </c>
      <c r="D27">
        <v>5</v>
      </c>
      <c r="E27">
        <v>4</v>
      </c>
      <c r="F27">
        <v>5.5</v>
      </c>
      <c r="G27">
        <v>2.5</v>
      </c>
      <c r="H27">
        <v>16</v>
      </c>
      <c r="K27">
        <f t="shared" si="1"/>
        <v>33</v>
      </c>
      <c r="L27" s="8">
        <f t="shared" si="0"/>
        <v>0</v>
      </c>
    </row>
    <row r="28" spans="1:16" x14ac:dyDescent="0.25">
      <c r="A28" t="s">
        <v>79</v>
      </c>
      <c r="B28" t="s">
        <v>218</v>
      </c>
      <c r="C28" t="s">
        <v>219</v>
      </c>
      <c r="D28">
        <v>5</v>
      </c>
      <c r="E28">
        <v>5</v>
      </c>
      <c r="H28">
        <v>20</v>
      </c>
      <c r="J28">
        <v>20</v>
      </c>
      <c r="K28">
        <f t="shared" si="1"/>
        <v>50</v>
      </c>
      <c r="L28" s="8" t="str">
        <f t="shared" si="0"/>
        <v>E</v>
      </c>
    </row>
    <row r="29" spans="1:16" x14ac:dyDescent="0.25">
      <c r="A29" t="s">
        <v>82</v>
      </c>
      <c r="B29" t="s">
        <v>220</v>
      </c>
      <c r="C29" t="s">
        <v>221</v>
      </c>
      <c r="H29">
        <v>14</v>
      </c>
      <c r="J29">
        <v>20</v>
      </c>
      <c r="K29">
        <f t="shared" si="1"/>
        <v>34</v>
      </c>
      <c r="L29" s="8">
        <f t="shared" si="0"/>
        <v>0</v>
      </c>
    </row>
    <row r="30" spans="1:16" x14ac:dyDescent="0.25">
      <c r="B30" t="s">
        <v>551</v>
      </c>
      <c r="C30" t="s">
        <v>552</v>
      </c>
      <c r="D30">
        <v>5</v>
      </c>
      <c r="E30">
        <v>5</v>
      </c>
      <c r="F30">
        <v>5.5</v>
      </c>
      <c r="G30">
        <v>2.5</v>
      </c>
      <c r="H30">
        <v>16</v>
      </c>
      <c r="I30">
        <v>15</v>
      </c>
      <c r="J30">
        <v>20</v>
      </c>
      <c r="K30">
        <f t="shared" si="1"/>
        <v>69</v>
      </c>
      <c r="L30" s="8" t="str">
        <f t="shared" si="0"/>
        <v>C</v>
      </c>
    </row>
  </sheetData>
  <pageMargins left="0.7" right="0.7" top="0.75" bottom="0.75" header="0.3" footer="0.3"/>
  <pageSetup paperSize="9" orientation="portrait" r:id="rId1"/>
  <legacyDrawing r:id="rId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"/>
  <sheetViews>
    <sheetView tabSelected="1" workbookViewId="0">
      <selection activeCell="F14" sqref="F14"/>
    </sheetView>
  </sheetViews>
  <sheetFormatPr defaultColWidth="8.85546875" defaultRowHeight="15" x14ac:dyDescent="0.25"/>
  <cols>
    <col min="3" max="3" width="33.42578125" customWidth="1"/>
    <col min="4" max="4" width="9.140625" customWidth="1"/>
    <col min="5" max="5" width="11.7109375" customWidth="1"/>
    <col min="6" max="9" width="9.140625" customWidth="1"/>
    <col min="10" max="10" width="10.7109375" customWidth="1"/>
  </cols>
  <sheetData>
    <row r="1" spans="1:14" x14ac:dyDescent="0.25">
      <c r="A1" t="s">
        <v>222</v>
      </c>
      <c r="B1" t="s">
        <v>1</v>
      </c>
      <c r="C1" t="s">
        <v>158</v>
      </c>
    </row>
    <row r="2" spans="1:14" ht="36" customHeight="1" x14ac:dyDescent="0.25">
      <c r="E2" s="3" t="s">
        <v>588</v>
      </c>
      <c r="F2" s="3" t="s">
        <v>589</v>
      </c>
      <c r="G2" s="3" t="s">
        <v>583</v>
      </c>
      <c r="H2" s="3" t="s">
        <v>584</v>
      </c>
      <c r="I2" s="3" t="s">
        <v>582</v>
      </c>
      <c r="J2" s="3" t="s">
        <v>587</v>
      </c>
      <c r="K2" s="3" t="s">
        <v>556</v>
      </c>
      <c r="L2" s="3" t="s">
        <v>555</v>
      </c>
      <c r="M2" s="3" t="s">
        <v>557</v>
      </c>
    </row>
    <row r="3" spans="1:14" x14ac:dyDescent="0.25">
      <c r="A3" t="s">
        <v>2</v>
      </c>
      <c r="B3" s="1" t="s">
        <v>242</v>
      </c>
      <c r="C3" t="s">
        <v>223</v>
      </c>
      <c r="D3" t="s">
        <v>12</v>
      </c>
      <c r="E3">
        <v>5</v>
      </c>
      <c r="F3">
        <v>5</v>
      </c>
      <c r="G3">
        <v>6.5</v>
      </c>
      <c r="H3">
        <v>2.5</v>
      </c>
      <c r="I3">
        <v>20</v>
      </c>
      <c r="J3">
        <v>20</v>
      </c>
      <c r="K3">
        <v>20</v>
      </c>
      <c r="M3">
        <f>E3+F3+G3+H3+I3+J3+K3+L3</f>
        <v>79</v>
      </c>
      <c r="N3" s="8" t="str">
        <f t="shared" ref="N3:N12" si="0">IF(M3&gt;=89,"A",IF(M3&gt;=79,"B",IF(M3&gt;=69,"C",IF(M3&gt;=59,"D",IF(M3&gt;=49,"E",0)))))</f>
        <v>B</v>
      </c>
    </row>
    <row r="4" spans="1:14" x14ac:dyDescent="0.25">
      <c r="A4" t="s">
        <v>6</v>
      </c>
      <c r="B4" t="s">
        <v>224</v>
      </c>
      <c r="C4" t="s">
        <v>225</v>
      </c>
      <c r="D4" t="s">
        <v>12</v>
      </c>
      <c r="E4">
        <v>5</v>
      </c>
      <c r="F4">
        <v>5</v>
      </c>
      <c r="G4">
        <v>5.5</v>
      </c>
      <c r="H4">
        <v>2.5</v>
      </c>
      <c r="I4">
        <v>18</v>
      </c>
      <c r="J4">
        <v>20</v>
      </c>
      <c r="K4">
        <v>20</v>
      </c>
      <c r="M4">
        <f t="shared" ref="M4:M12" si="1">E4+F4+G4+H4+I4+J4+K4</f>
        <v>76</v>
      </c>
      <c r="N4" s="8" t="str">
        <f t="shared" si="0"/>
        <v>C</v>
      </c>
    </row>
    <row r="5" spans="1:14" x14ac:dyDescent="0.25">
      <c r="A5" t="s">
        <v>9</v>
      </c>
      <c r="B5" t="s">
        <v>226</v>
      </c>
      <c r="C5" t="s">
        <v>227</v>
      </c>
      <c r="D5" t="s">
        <v>12</v>
      </c>
      <c r="M5">
        <f t="shared" si="1"/>
        <v>0</v>
      </c>
      <c r="N5" s="8">
        <f t="shared" si="0"/>
        <v>0</v>
      </c>
    </row>
    <row r="6" spans="1:14" x14ac:dyDescent="0.25">
      <c r="A6" t="s">
        <v>13</v>
      </c>
      <c r="B6" t="s">
        <v>228</v>
      </c>
      <c r="C6" t="s">
        <v>229</v>
      </c>
      <c r="D6" t="s">
        <v>12</v>
      </c>
      <c r="E6">
        <v>5</v>
      </c>
      <c r="F6">
        <v>5</v>
      </c>
      <c r="G6">
        <v>5</v>
      </c>
      <c r="H6">
        <v>3</v>
      </c>
      <c r="I6">
        <v>18</v>
      </c>
      <c r="J6">
        <v>20</v>
      </c>
      <c r="K6">
        <v>16</v>
      </c>
      <c r="M6">
        <f t="shared" si="1"/>
        <v>72</v>
      </c>
      <c r="N6" s="8" t="str">
        <f t="shared" si="0"/>
        <v>C</v>
      </c>
    </row>
    <row r="7" spans="1:14" x14ac:dyDescent="0.25">
      <c r="A7" t="s">
        <v>16</v>
      </c>
      <c r="B7" t="s">
        <v>230</v>
      </c>
      <c r="C7" t="s">
        <v>231</v>
      </c>
      <c r="D7" t="s">
        <v>12</v>
      </c>
      <c r="E7">
        <v>5</v>
      </c>
      <c r="F7">
        <v>5</v>
      </c>
      <c r="G7">
        <v>5.5</v>
      </c>
      <c r="H7">
        <v>3</v>
      </c>
      <c r="I7">
        <v>20</v>
      </c>
      <c r="J7">
        <v>20</v>
      </c>
      <c r="K7">
        <v>18</v>
      </c>
      <c r="M7">
        <f t="shared" si="1"/>
        <v>76.5</v>
      </c>
      <c r="N7" s="8" t="str">
        <f t="shared" si="0"/>
        <v>C</v>
      </c>
    </row>
    <row r="8" spans="1:14" x14ac:dyDescent="0.25">
      <c r="A8" t="s">
        <v>19</v>
      </c>
      <c r="B8" t="s">
        <v>232</v>
      </c>
      <c r="C8" t="s">
        <v>233</v>
      </c>
      <c r="D8" t="s">
        <v>5</v>
      </c>
      <c r="E8">
        <v>5</v>
      </c>
      <c r="F8">
        <v>5</v>
      </c>
      <c r="G8">
        <v>6</v>
      </c>
      <c r="H8">
        <v>3</v>
      </c>
      <c r="I8">
        <v>20</v>
      </c>
      <c r="J8">
        <v>20</v>
      </c>
      <c r="K8">
        <v>18</v>
      </c>
      <c r="M8">
        <f t="shared" si="1"/>
        <v>77</v>
      </c>
      <c r="N8" s="8" t="str">
        <f t="shared" si="0"/>
        <v>C</v>
      </c>
    </row>
    <row r="9" spans="1:14" x14ac:dyDescent="0.25">
      <c r="A9" t="s">
        <v>22</v>
      </c>
      <c r="B9" t="s">
        <v>234</v>
      </c>
      <c r="C9" t="s">
        <v>235</v>
      </c>
      <c r="D9" t="s">
        <v>5</v>
      </c>
      <c r="E9">
        <v>5</v>
      </c>
      <c r="F9">
        <v>5</v>
      </c>
      <c r="G9">
        <v>5.5</v>
      </c>
      <c r="H9">
        <v>3</v>
      </c>
      <c r="I9">
        <v>13</v>
      </c>
      <c r="J9">
        <v>20</v>
      </c>
      <c r="K9">
        <v>12</v>
      </c>
      <c r="M9">
        <f t="shared" si="1"/>
        <v>63.5</v>
      </c>
      <c r="N9" s="8" t="str">
        <f t="shared" si="0"/>
        <v>D</v>
      </c>
    </row>
    <row r="10" spans="1:14" x14ac:dyDescent="0.25">
      <c r="A10" t="s">
        <v>25</v>
      </c>
      <c r="B10" t="s">
        <v>236</v>
      </c>
      <c r="C10" t="s">
        <v>237</v>
      </c>
      <c r="D10" t="s">
        <v>5</v>
      </c>
      <c r="E10">
        <v>5</v>
      </c>
      <c r="F10">
        <v>5</v>
      </c>
      <c r="G10">
        <v>5.5</v>
      </c>
      <c r="I10">
        <v>13</v>
      </c>
      <c r="J10">
        <v>20</v>
      </c>
      <c r="K10">
        <v>12</v>
      </c>
      <c r="M10">
        <f t="shared" si="1"/>
        <v>60.5</v>
      </c>
      <c r="N10" s="8" t="str">
        <f t="shared" si="0"/>
        <v>D</v>
      </c>
    </row>
    <row r="11" spans="1:14" x14ac:dyDescent="0.25">
      <c r="A11" t="s">
        <v>28</v>
      </c>
      <c r="B11" t="s">
        <v>238</v>
      </c>
      <c r="C11" t="s">
        <v>239</v>
      </c>
      <c r="D11" t="s">
        <v>5</v>
      </c>
      <c r="E11">
        <v>5</v>
      </c>
      <c r="F11">
        <v>5</v>
      </c>
      <c r="G11">
        <v>5.5</v>
      </c>
      <c r="I11">
        <v>17.5</v>
      </c>
      <c r="J11">
        <v>20</v>
      </c>
      <c r="K11">
        <v>16</v>
      </c>
      <c r="M11">
        <f t="shared" si="1"/>
        <v>69</v>
      </c>
      <c r="N11" s="8" t="str">
        <f t="shared" si="0"/>
        <v>C</v>
      </c>
    </row>
    <row r="12" spans="1:14" x14ac:dyDescent="0.25">
      <c r="A12" t="s">
        <v>31</v>
      </c>
      <c r="B12" t="s">
        <v>240</v>
      </c>
      <c r="C12" t="s">
        <v>241</v>
      </c>
      <c r="D12" t="s">
        <v>5</v>
      </c>
      <c r="M12">
        <f t="shared" si="1"/>
        <v>0</v>
      </c>
      <c r="N12" s="8">
        <f t="shared" si="0"/>
        <v>0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137"/>
  <sheetViews>
    <sheetView workbookViewId="0">
      <pane ySplit="2" topLeftCell="A3" activePane="bottomLeft" state="frozen"/>
      <selection pane="bottomLeft" activeCell="P2" sqref="P2:P4"/>
    </sheetView>
  </sheetViews>
  <sheetFormatPr defaultColWidth="8.85546875" defaultRowHeight="15" x14ac:dyDescent="0.25"/>
  <cols>
    <col min="3" max="3" width="22.28515625" customWidth="1"/>
    <col min="4" max="5" width="9.140625" customWidth="1"/>
    <col min="6" max="7" width="8.85546875" customWidth="1"/>
    <col min="8" max="9" width="12.42578125" customWidth="1"/>
    <col min="10" max="11" width="11.42578125" customWidth="1"/>
    <col min="12" max="12" width="9.140625" customWidth="1"/>
    <col min="13" max="13" width="9.140625" hidden="1" customWidth="1"/>
    <col min="14" max="14" width="8.85546875" hidden="1" customWidth="1"/>
    <col min="15" max="15" width="0" hidden="1" customWidth="1"/>
  </cols>
  <sheetData>
    <row r="1" spans="1:16" x14ac:dyDescent="0.25">
      <c r="A1" t="s">
        <v>243</v>
      </c>
      <c r="B1" t="s">
        <v>1</v>
      </c>
      <c r="C1" t="s">
        <v>244</v>
      </c>
    </row>
    <row r="2" spans="1:16" ht="45" x14ac:dyDescent="0.25">
      <c r="D2" s="3" t="s">
        <v>545</v>
      </c>
      <c r="E2" s="3" t="s">
        <v>545</v>
      </c>
      <c r="F2" s="3" t="s">
        <v>545</v>
      </c>
      <c r="G2" s="3" t="s">
        <v>545</v>
      </c>
      <c r="H2" s="3" t="s">
        <v>546</v>
      </c>
      <c r="I2" s="3" t="s">
        <v>597</v>
      </c>
      <c r="J2" s="3" t="s">
        <v>587</v>
      </c>
      <c r="K2" s="3" t="s">
        <v>556</v>
      </c>
      <c r="L2" s="3" t="s">
        <v>557</v>
      </c>
      <c r="N2" s="3" t="s">
        <v>606</v>
      </c>
      <c r="P2" s="3" t="s">
        <v>604</v>
      </c>
    </row>
    <row r="3" spans="1:16" x14ac:dyDescent="0.25">
      <c r="A3" t="s">
        <v>2</v>
      </c>
      <c r="B3" t="s">
        <v>245</v>
      </c>
      <c r="C3" t="s">
        <v>246</v>
      </c>
      <c r="D3">
        <v>4.5</v>
      </c>
      <c r="E3">
        <v>5</v>
      </c>
      <c r="F3">
        <v>4.5</v>
      </c>
      <c r="G3">
        <v>3</v>
      </c>
      <c r="H3">
        <v>19</v>
      </c>
      <c r="J3">
        <v>20</v>
      </c>
      <c r="K3">
        <v>10</v>
      </c>
      <c r="L3">
        <f>D3+E3+F3+G3+H3+I3+J3+K3</f>
        <v>66</v>
      </c>
      <c r="P3" s="10" t="str">
        <f>IF(L3&gt;=89,"A",IF(L3&gt;=79,"B",IF(L3&gt;=69,"C",IF(L3&gt;=59,"D",IF(L3&gt;=49,"E",0)))))</f>
        <v>D</v>
      </c>
    </row>
    <row r="4" spans="1:16" x14ac:dyDescent="0.25">
      <c r="A4" t="s">
        <v>6</v>
      </c>
      <c r="B4" t="s">
        <v>247</v>
      </c>
      <c r="C4" t="s">
        <v>248</v>
      </c>
      <c r="H4">
        <v>6</v>
      </c>
      <c r="L4">
        <f t="shared" ref="L4:L67" si="0">D4+E4+F4+G4+H4+I4+J4+K4</f>
        <v>6</v>
      </c>
      <c r="P4" s="10">
        <f t="shared" ref="P4:P67" si="1">IF(L4&gt;=89,"A",IF(L4&gt;=79,"B",IF(L4&gt;=69,"C",IF(L4&gt;=59,"D",IF(L4&gt;=49,"E",0)))))</f>
        <v>0</v>
      </c>
    </row>
    <row r="5" spans="1:16" x14ac:dyDescent="0.25">
      <c r="A5" t="s">
        <v>9</v>
      </c>
      <c r="B5" t="s">
        <v>249</v>
      </c>
      <c r="C5" t="s">
        <v>250</v>
      </c>
      <c r="D5">
        <v>4.5</v>
      </c>
      <c r="E5">
        <v>5</v>
      </c>
      <c r="G5">
        <v>3</v>
      </c>
      <c r="H5">
        <v>10</v>
      </c>
      <c r="J5">
        <v>20</v>
      </c>
      <c r="K5">
        <v>18</v>
      </c>
      <c r="L5">
        <f t="shared" si="0"/>
        <v>60.5</v>
      </c>
      <c r="P5" s="10" t="str">
        <f t="shared" si="1"/>
        <v>D</v>
      </c>
    </row>
    <row r="6" spans="1:16" x14ac:dyDescent="0.25">
      <c r="A6" t="s">
        <v>13</v>
      </c>
      <c r="B6" t="s">
        <v>251</v>
      </c>
      <c r="C6" t="s">
        <v>252</v>
      </c>
      <c r="D6">
        <v>4</v>
      </c>
      <c r="E6">
        <v>4</v>
      </c>
      <c r="F6">
        <v>5</v>
      </c>
      <c r="G6">
        <v>3.5</v>
      </c>
      <c r="H6">
        <v>18</v>
      </c>
      <c r="J6">
        <v>20</v>
      </c>
      <c r="K6">
        <v>16</v>
      </c>
      <c r="L6">
        <f t="shared" si="0"/>
        <v>70.5</v>
      </c>
      <c r="P6" s="10" t="str">
        <f t="shared" si="1"/>
        <v>C</v>
      </c>
    </row>
    <row r="7" spans="1:16" x14ac:dyDescent="0.25">
      <c r="A7" t="s">
        <v>16</v>
      </c>
      <c r="B7" t="s">
        <v>253</v>
      </c>
      <c r="C7" t="s">
        <v>254</v>
      </c>
      <c r="D7">
        <v>4.5</v>
      </c>
      <c r="E7">
        <v>4</v>
      </c>
      <c r="G7">
        <v>3.5</v>
      </c>
      <c r="H7">
        <v>13</v>
      </c>
      <c r="J7">
        <v>20</v>
      </c>
      <c r="L7">
        <f t="shared" si="0"/>
        <v>45</v>
      </c>
      <c r="P7" s="10">
        <f t="shared" si="1"/>
        <v>0</v>
      </c>
    </row>
    <row r="8" spans="1:16" x14ac:dyDescent="0.25">
      <c r="A8" t="s">
        <v>19</v>
      </c>
      <c r="B8" s="1" t="s">
        <v>368</v>
      </c>
      <c r="C8" t="s">
        <v>255</v>
      </c>
      <c r="D8">
        <v>4</v>
      </c>
      <c r="E8">
        <v>4.5</v>
      </c>
      <c r="H8">
        <v>13</v>
      </c>
      <c r="J8">
        <v>20</v>
      </c>
      <c r="K8">
        <v>20</v>
      </c>
      <c r="L8">
        <f t="shared" si="0"/>
        <v>61.5</v>
      </c>
      <c r="P8" s="10" t="str">
        <f t="shared" si="1"/>
        <v>D</v>
      </c>
    </row>
    <row r="9" spans="1:16" x14ac:dyDescent="0.25">
      <c r="A9" t="s">
        <v>22</v>
      </c>
      <c r="B9" s="1" t="s">
        <v>369</v>
      </c>
      <c r="C9" t="s">
        <v>256</v>
      </c>
      <c r="D9">
        <v>4</v>
      </c>
      <c r="E9">
        <v>4</v>
      </c>
      <c r="F9">
        <v>4.5</v>
      </c>
      <c r="G9">
        <v>2.5</v>
      </c>
      <c r="H9">
        <v>13</v>
      </c>
      <c r="K9">
        <v>10</v>
      </c>
      <c r="L9">
        <f t="shared" si="0"/>
        <v>38</v>
      </c>
      <c r="N9">
        <v>11</v>
      </c>
      <c r="P9" s="10">
        <f t="shared" si="1"/>
        <v>0</v>
      </c>
    </row>
    <row r="10" spans="1:16" x14ac:dyDescent="0.25">
      <c r="A10" t="s">
        <v>25</v>
      </c>
      <c r="B10" s="1" t="s">
        <v>370</v>
      </c>
      <c r="C10" t="s">
        <v>257</v>
      </c>
      <c r="D10">
        <v>5</v>
      </c>
      <c r="E10">
        <v>5</v>
      </c>
      <c r="F10">
        <v>5</v>
      </c>
      <c r="G10">
        <v>3</v>
      </c>
      <c r="H10">
        <v>13</v>
      </c>
      <c r="J10">
        <v>20</v>
      </c>
      <c r="K10">
        <v>12</v>
      </c>
      <c r="L10">
        <f t="shared" si="0"/>
        <v>63</v>
      </c>
      <c r="N10">
        <v>3</v>
      </c>
      <c r="P10" s="10" t="str">
        <f t="shared" si="1"/>
        <v>D</v>
      </c>
    </row>
    <row r="11" spans="1:16" x14ac:dyDescent="0.25">
      <c r="A11" t="s">
        <v>28</v>
      </c>
      <c r="B11" s="1" t="s">
        <v>371</v>
      </c>
      <c r="C11" t="s">
        <v>258</v>
      </c>
      <c r="D11">
        <v>4.5</v>
      </c>
      <c r="E11">
        <v>5</v>
      </c>
      <c r="F11">
        <v>4</v>
      </c>
      <c r="G11">
        <v>3</v>
      </c>
      <c r="H11">
        <v>19</v>
      </c>
      <c r="J11">
        <v>20</v>
      </c>
      <c r="K11">
        <v>20</v>
      </c>
      <c r="L11">
        <f t="shared" si="0"/>
        <v>75.5</v>
      </c>
      <c r="N11">
        <v>12</v>
      </c>
      <c r="P11" s="10" t="str">
        <f t="shared" si="1"/>
        <v>C</v>
      </c>
    </row>
    <row r="12" spans="1:16" x14ac:dyDescent="0.25">
      <c r="A12" t="s">
        <v>31</v>
      </c>
      <c r="B12" s="1" t="s">
        <v>372</v>
      </c>
      <c r="C12" t="s">
        <v>259</v>
      </c>
      <c r="D12">
        <v>4.5</v>
      </c>
      <c r="E12">
        <v>5</v>
      </c>
      <c r="F12">
        <v>4</v>
      </c>
      <c r="G12">
        <v>3</v>
      </c>
      <c r="H12">
        <v>10</v>
      </c>
      <c r="J12">
        <v>20</v>
      </c>
      <c r="K12">
        <v>12</v>
      </c>
      <c r="L12">
        <f t="shared" si="0"/>
        <v>58.5</v>
      </c>
      <c r="P12" s="10" t="str">
        <f t="shared" si="1"/>
        <v>E</v>
      </c>
    </row>
    <row r="13" spans="1:16" x14ac:dyDescent="0.25">
      <c r="A13" t="s">
        <v>34</v>
      </c>
      <c r="B13" s="1" t="s">
        <v>373</v>
      </c>
      <c r="C13" t="s">
        <v>260</v>
      </c>
      <c r="D13">
        <v>4</v>
      </c>
      <c r="E13">
        <v>4.5</v>
      </c>
      <c r="H13">
        <v>17</v>
      </c>
      <c r="K13">
        <v>12</v>
      </c>
      <c r="L13">
        <f t="shared" si="0"/>
        <v>37.5</v>
      </c>
      <c r="P13" s="10">
        <f t="shared" si="1"/>
        <v>0</v>
      </c>
    </row>
    <row r="14" spans="1:16" x14ac:dyDescent="0.25">
      <c r="A14" t="s">
        <v>37</v>
      </c>
      <c r="B14" s="1" t="s">
        <v>374</v>
      </c>
      <c r="C14" t="s">
        <v>261</v>
      </c>
      <c r="D14">
        <v>4</v>
      </c>
      <c r="E14">
        <v>5</v>
      </c>
      <c r="G14">
        <v>3</v>
      </c>
      <c r="H14">
        <v>17</v>
      </c>
      <c r="J14">
        <v>20</v>
      </c>
      <c r="K14">
        <v>16</v>
      </c>
      <c r="L14">
        <f t="shared" si="0"/>
        <v>65</v>
      </c>
      <c r="P14" s="10" t="str">
        <f t="shared" si="1"/>
        <v>D</v>
      </c>
    </row>
    <row r="15" spans="1:16" x14ac:dyDescent="0.25">
      <c r="A15" t="s">
        <v>40</v>
      </c>
      <c r="B15" t="s">
        <v>262</v>
      </c>
      <c r="C15" t="s">
        <v>263</v>
      </c>
      <c r="D15">
        <v>4.5</v>
      </c>
      <c r="E15">
        <v>4</v>
      </c>
      <c r="F15">
        <v>4</v>
      </c>
      <c r="G15">
        <v>3</v>
      </c>
      <c r="H15">
        <v>18</v>
      </c>
      <c r="J15">
        <v>20</v>
      </c>
      <c r="K15">
        <v>16</v>
      </c>
      <c r="L15">
        <f t="shared" si="0"/>
        <v>69.5</v>
      </c>
      <c r="P15" s="10" t="str">
        <f t="shared" si="1"/>
        <v>C</v>
      </c>
    </row>
    <row r="16" spans="1:16" x14ac:dyDescent="0.25">
      <c r="A16" t="s">
        <v>43</v>
      </c>
      <c r="B16" t="s">
        <v>264</v>
      </c>
      <c r="C16" t="s">
        <v>265</v>
      </c>
      <c r="D16">
        <v>5</v>
      </c>
      <c r="E16">
        <v>5</v>
      </c>
      <c r="F16">
        <v>5</v>
      </c>
      <c r="G16">
        <v>0.5</v>
      </c>
      <c r="H16">
        <v>17</v>
      </c>
      <c r="J16">
        <v>20</v>
      </c>
      <c r="L16">
        <f t="shared" si="0"/>
        <v>52.5</v>
      </c>
      <c r="P16" s="10" t="str">
        <f t="shared" si="1"/>
        <v>E</v>
      </c>
    </row>
    <row r="17" spans="1:16" x14ac:dyDescent="0.25">
      <c r="A17" t="s">
        <v>46</v>
      </c>
      <c r="B17" t="s">
        <v>266</v>
      </c>
      <c r="C17" t="s">
        <v>267</v>
      </c>
      <c r="D17">
        <v>4.5</v>
      </c>
      <c r="E17">
        <v>5</v>
      </c>
      <c r="F17">
        <v>4</v>
      </c>
      <c r="G17">
        <v>3</v>
      </c>
      <c r="H17">
        <v>11</v>
      </c>
      <c r="J17">
        <v>20</v>
      </c>
      <c r="K17">
        <v>16</v>
      </c>
      <c r="L17">
        <f t="shared" si="0"/>
        <v>63.5</v>
      </c>
      <c r="P17" s="10" t="str">
        <f t="shared" si="1"/>
        <v>D</v>
      </c>
    </row>
    <row r="18" spans="1:16" x14ac:dyDescent="0.25">
      <c r="A18" t="s">
        <v>49</v>
      </c>
      <c r="B18" t="s">
        <v>268</v>
      </c>
      <c r="C18" t="s">
        <v>269</v>
      </c>
      <c r="D18">
        <v>4.5</v>
      </c>
      <c r="E18">
        <v>4.5</v>
      </c>
      <c r="F18">
        <v>5</v>
      </c>
      <c r="G18">
        <v>2.5</v>
      </c>
      <c r="H18">
        <v>9</v>
      </c>
      <c r="J18">
        <v>20</v>
      </c>
      <c r="L18">
        <f t="shared" si="0"/>
        <v>45.5</v>
      </c>
      <c r="N18">
        <v>10</v>
      </c>
      <c r="P18" s="10">
        <f t="shared" si="1"/>
        <v>0</v>
      </c>
    </row>
    <row r="19" spans="1:16" x14ac:dyDescent="0.25">
      <c r="A19" t="s">
        <v>52</v>
      </c>
      <c r="B19" t="s">
        <v>270</v>
      </c>
      <c r="C19" t="s">
        <v>271</v>
      </c>
      <c r="D19">
        <v>5</v>
      </c>
      <c r="E19">
        <v>5</v>
      </c>
      <c r="F19">
        <v>4</v>
      </c>
      <c r="H19">
        <v>20</v>
      </c>
      <c r="J19">
        <v>20</v>
      </c>
      <c r="K19">
        <v>17</v>
      </c>
      <c r="L19">
        <f t="shared" si="0"/>
        <v>71</v>
      </c>
      <c r="N19">
        <v>10</v>
      </c>
      <c r="P19" s="10" t="str">
        <f t="shared" si="1"/>
        <v>C</v>
      </c>
    </row>
    <row r="20" spans="1:16" x14ac:dyDescent="0.25">
      <c r="A20" t="s">
        <v>55</v>
      </c>
      <c r="B20" t="s">
        <v>272</v>
      </c>
      <c r="C20" t="s">
        <v>273</v>
      </c>
      <c r="H20">
        <v>19.5</v>
      </c>
      <c r="J20">
        <v>20</v>
      </c>
      <c r="L20">
        <f t="shared" si="0"/>
        <v>39.5</v>
      </c>
      <c r="P20" s="10">
        <f t="shared" si="1"/>
        <v>0</v>
      </c>
    </row>
    <row r="21" spans="1:16" x14ac:dyDescent="0.25">
      <c r="A21" t="s">
        <v>58</v>
      </c>
      <c r="B21" t="s">
        <v>274</v>
      </c>
      <c r="C21" t="s">
        <v>275</v>
      </c>
      <c r="D21">
        <v>5</v>
      </c>
      <c r="E21">
        <v>5</v>
      </c>
      <c r="F21">
        <v>3.5</v>
      </c>
      <c r="G21">
        <v>4</v>
      </c>
      <c r="J21">
        <v>18</v>
      </c>
      <c r="K21">
        <v>14</v>
      </c>
      <c r="L21">
        <f t="shared" si="0"/>
        <v>49.5</v>
      </c>
      <c r="N21">
        <v>8</v>
      </c>
      <c r="P21" s="10" t="str">
        <f t="shared" si="1"/>
        <v>E</v>
      </c>
    </row>
    <row r="22" spans="1:16" x14ac:dyDescent="0.25">
      <c r="A22" t="s">
        <v>61</v>
      </c>
      <c r="B22" t="s">
        <v>276</v>
      </c>
      <c r="C22" t="s">
        <v>277</v>
      </c>
      <c r="L22">
        <f t="shared" si="0"/>
        <v>0</v>
      </c>
      <c r="P22" s="10">
        <f t="shared" si="1"/>
        <v>0</v>
      </c>
    </row>
    <row r="23" spans="1:16" x14ac:dyDescent="0.25">
      <c r="A23" t="s">
        <v>64</v>
      </c>
      <c r="B23" t="s">
        <v>278</v>
      </c>
      <c r="C23" t="s">
        <v>279</v>
      </c>
      <c r="D23">
        <v>4.5</v>
      </c>
      <c r="E23">
        <v>3.5</v>
      </c>
      <c r="G23">
        <v>2.5</v>
      </c>
      <c r="H23">
        <v>5</v>
      </c>
      <c r="J23">
        <v>20</v>
      </c>
      <c r="K23">
        <v>14</v>
      </c>
      <c r="L23">
        <f t="shared" si="0"/>
        <v>49.5</v>
      </c>
      <c r="P23" s="10" t="str">
        <f t="shared" si="1"/>
        <v>E</v>
      </c>
    </row>
    <row r="24" spans="1:16" x14ac:dyDescent="0.25">
      <c r="A24" t="s">
        <v>67</v>
      </c>
      <c r="B24" t="s">
        <v>280</v>
      </c>
      <c r="C24" t="s">
        <v>281</v>
      </c>
      <c r="D24">
        <v>4.5</v>
      </c>
      <c r="E24">
        <v>4</v>
      </c>
      <c r="F24">
        <v>4</v>
      </c>
      <c r="G24">
        <v>3</v>
      </c>
      <c r="H24">
        <v>13.5</v>
      </c>
      <c r="J24">
        <v>19</v>
      </c>
      <c r="K24">
        <v>14</v>
      </c>
      <c r="L24">
        <f t="shared" si="0"/>
        <v>62</v>
      </c>
      <c r="P24" s="10" t="str">
        <f t="shared" si="1"/>
        <v>D</v>
      </c>
    </row>
    <row r="25" spans="1:16" x14ac:dyDescent="0.25">
      <c r="A25" t="s">
        <v>70</v>
      </c>
      <c r="B25" t="s">
        <v>282</v>
      </c>
      <c r="C25" t="s">
        <v>283</v>
      </c>
      <c r="D25">
        <v>5</v>
      </c>
      <c r="E25">
        <v>5</v>
      </c>
      <c r="G25">
        <v>3</v>
      </c>
      <c r="J25">
        <v>20</v>
      </c>
      <c r="K25">
        <v>12</v>
      </c>
      <c r="L25">
        <f t="shared" si="0"/>
        <v>45</v>
      </c>
      <c r="P25" s="10">
        <f t="shared" si="1"/>
        <v>0</v>
      </c>
    </row>
    <row r="26" spans="1:16" x14ac:dyDescent="0.25">
      <c r="A26" t="s">
        <v>73</v>
      </c>
      <c r="B26" t="s">
        <v>284</v>
      </c>
      <c r="C26" t="s">
        <v>285</v>
      </c>
      <c r="D26">
        <v>5</v>
      </c>
      <c r="E26">
        <v>5</v>
      </c>
      <c r="F26">
        <v>4.5</v>
      </c>
      <c r="G26">
        <v>3</v>
      </c>
      <c r="H26">
        <v>11</v>
      </c>
      <c r="J26">
        <v>20</v>
      </c>
      <c r="L26">
        <f t="shared" si="0"/>
        <v>48.5</v>
      </c>
      <c r="P26" s="10">
        <f t="shared" si="1"/>
        <v>0</v>
      </c>
    </row>
    <row r="27" spans="1:16" x14ac:dyDescent="0.25">
      <c r="A27" t="s">
        <v>76</v>
      </c>
      <c r="B27" t="s">
        <v>286</v>
      </c>
      <c r="C27" t="s">
        <v>287</v>
      </c>
      <c r="D27">
        <v>4</v>
      </c>
      <c r="E27">
        <v>4.5</v>
      </c>
      <c r="H27">
        <v>12</v>
      </c>
      <c r="K27">
        <v>20</v>
      </c>
      <c r="L27">
        <f t="shared" si="0"/>
        <v>40.5</v>
      </c>
      <c r="P27" s="10">
        <f t="shared" si="1"/>
        <v>0</v>
      </c>
    </row>
    <row r="28" spans="1:16" x14ac:dyDescent="0.25">
      <c r="A28" t="s">
        <v>79</v>
      </c>
      <c r="B28" t="s">
        <v>288</v>
      </c>
      <c r="C28" t="s">
        <v>289</v>
      </c>
      <c r="D28">
        <v>5</v>
      </c>
      <c r="E28">
        <v>5</v>
      </c>
      <c r="F28">
        <v>4</v>
      </c>
      <c r="G28">
        <v>3</v>
      </c>
      <c r="H28">
        <v>18.5</v>
      </c>
      <c r="J28">
        <v>20</v>
      </c>
      <c r="L28">
        <f t="shared" si="0"/>
        <v>55.5</v>
      </c>
      <c r="N28">
        <v>10</v>
      </c>
      <c r="P28" s="10" t="str">
        <f t="shared" si="1"/>
        <v>E</v>
      </c>
    </row>
    <row r="29" spans="1:16" x14ac:dyDescent="0.25">
      <c r="A29" t="s">
        <v>82</v>
      </c>
      <c r="B29" t="s">
        <v>290</v>
      </c>
      <c r="C29" t="s">
        <v>291</v>
      </c>
      <c r="D29">
        <v>5</v>
      </c>
      <c r="E29">
        <v>5</v>
      </c>
      <c r="F29">
        <v>5</v>
      </c>
      <c r="G29">
        <v>3</v>
      </c>
      <c r="H29">
        <v>18</v>
      </c>
      <c r="J29">
        <v>20</v>
      </c>
      <c r="K29">
        <v>13</v>
      </c>
      <c r="L29">
        <f t="shared" si="0"/>
        <v>69</v>
      </c>
      <c r="P29" s="10" t="str">
        <f t="shared" si="1"/>
        <v>C</v>
      </c>
    </row>
    <row r="30" spans="1:16" x14ac:dyDescent="0.25">
      <c r="A30" t="s">
        <v>85</v>
      </c>
      <c r="B30" t="s">
        <v>292</v>
      </c>
      <c r="C30" t="s">
        <v>293</v>
      </c>
      <c r="D30">
        <v>5</v>
      </c>
      <c r="E30">
        <v>5</v>
      </c>
      <c r="F30">
        <v>4</v>
      </c>
      <c r="H30">
        <v>16</v>
      </c>
      <c r="J30">
        <v>20</v>
      </c>
      <c r="K30">
        <v>18</v>
      </c>
      <c r="L30">
        <f t="shared" si="0"/>
        <v>68</v>
      </c>
      <c r="P30" s="10" t="str">
        <f t="shared" si="1"/>
        <v>D</v>
      </c>
    </row>
    <row r="31" spans="1:16" x14ac:dyDescent="0.25">
      <c r="A31" t="s">
        <v>88</v>
      </c>
      <c r="B31" t="s">
        <v>294</v>
      </c>
      <c r="C31" t="s">
        <v>295</v>
      </c>
      <c r="D31">
        <v>4</v>
      </c>
      <c r="E31">
        <v>5</v>
      </c>
      <c r="F31">
        <v>4</v>
      </c>
      <c r="G31">
        <v>3</v>
      </c>
      <c r="H31">
        <v>19</v>
      </c>
      <c r="J31">
        <v>20</v>
      </c>
      <c r="K31">
        <v>12</v>
      </c>
      <c r="L31">
        <f t="shared" si="0"/>
        <v>67</v>
      </c>
      <c r="P31" s="10" t="str">
        <f t="shared" si="1"/>
        <v>D</v>
      </c>
    </row>
    <row r="32" spans="1:16" x14ac:dyDescent="0.25">
      <c r="A32" t="s">
        <v>91</v>
      </c>
      <c r="B32" t="s">
        <v>296</v>
      </c>
      <c r="C32" t="s">
        <v>297</v>
      </c>
      <c r="D32">
        <v>3.5</v>
      </c>
      <c r="E32">
        <v>4</v>
      </c>
      <c r="F32">
        <v>2.5</v>
      </c>
      <c r="G32">
        <v>2.5</v>
      </c>
      <c r="H32">
        <v>10</v>
      </c>
      <c r="J32">
        <v>20</v>
      </c>
      <c r="L32">
        <f t="shared" si="0"/>
        <v>42.5</v>
      </c>
      <c r="P32" s="10">
        <f t="shared" si="1"/>
        <v>0</v>
      </c>
    </row>
    <row r="33" spans="1:16" x14ac:dyDescent="0.25">
      <c r="A33" t="s">
        <v>93</v>
      </c>
      <c r="B33" t="s">
        <v>298</v>
      </c>
      <c r="C33" t="s">
        <v>299</v>
      </c>
      <c r="D33">
        <v>5</v>
      </c>
      <c r="E33">
        <v>5</v>
      </c>
      <c r="H33">
        <v>20</v>
      </c>
      <c r="J33">
        <v>20</v>
      </c>
      <c r="L33">
        <f t="shared" si="0"/>
        <v>50</v>
      </c>
      <c r="P33" s="10" t="str">
        <f t="shared" si="1"/>
        <v>E</v>
      </c>
    </row>
    <row r="34" spans="1:16" x14ac:dyDescent="0.25">
      <c r="A34" t="s">
        <v>96</v>
      </c>
      <c r="B34" t="s">
        <v>300</v>
      </c>
      <c r="C34" t="s">
        <v>301</v>
      </c>
      <c r="D34">
        <v>4</v>
      </c>
      <c r="E34">
        <v>5</v>
      </c>
      <c r="F34">
        <v>4.5</v>
      </c>
      <c r="G34">
        <v>4</v>
      </c>
      <c r="H34">
        <v>9.5</v>
      </c>
      <c r="J34">
        <v>20</v>
      </c>
      <c r="K34">
        <v>14</v>
      </c>
      <c r="L34">
        <f t="shared" si="0"/>
        <v>61</v>
      </c>
      <c r="P34" s="10" t="str">
        <f t="shared" si="1"/>
        <v>D</v>
      </c>
    </row>
    <row r="35" spans="1:16" x14ac:dyDescent="0.25">
      <c r="A35" t="s">
        <v>99</v>
      </c>
      <c r="B35" t="s">
        <v>302</v>
      </c>
      <c r="C35" t="s">
        <v>303</v>
      </c>
      <c r="D35">
        <v>3.5</v>
      </c>
      <c r="E35">
        <v>4.5</v>
      </c>
      <c r="H35">
        <v>16</v>
      </c>
      <c r="J35">
        <v>20</v>
      </c>
      <c r="K35">
        <v>10</v>
      </c>
      <c r="L35">
        <f t="shared" si="0"/>
        <v>54</v>
      </c>
      <c r="P35" s="10" t="str">
        <f t="shared" si="1"/>
        <v>E</v>
      </c>
    </row>
    <row r="36" spans="1:16" x14ac:dyDescent="0.25">
      <c r="A36" t="s">
        <v>102</v>
      </c>
      <c r="B36" t="s">
        <v>304</v>
      </c>
      <c r="C36" t="s">
        <v>305</v>
      </c>
      <c r="D36">
        <v>5</v>
      </c>
      <c r="E36">
        <v>5</v>
      </c>
      <c r="G36">
        <v>3</v>
      </c>
      <c r="H36">
        <v>5.5</v>
      </c>
      <c r="J36">
        <v>20</v>
      </c>
      <c r="L36">
        <f t="shared" si="0"/>
        <v>38.5</v>
      </c>
      <c r="N36">
        <v>3</v>
      </c>
      <c r="P36" s="10">
        <f t="shared" si="1"/>
        <v>0</v>
      </c>
    </row>
    <row r="37" spans="1:16" x14ac:dyDescent="0.25">
      <c r="A37" t="s">
        <v>105</v>
      </c>
      <c r="B37" t="s">
        <v>306</v>
      </c>
      <c r="C37" t="s">
        <v>307</v>
      </c>
      <c r="D37">
        <v>5</v>
      </c>
      <c r="E37">
        <v>5</v>
      </c>
      <c r="F37">
        <v>2.5</v>
      </c>
      <c r="G37">
        <v>3</v>
      </c>
      <c r="H37">
        <v>20</v>
      </c>
      <c r="J37">
        <v>20</v>
      </c>
      <c r="K37">
        <v>17</v>
      </c>
      <c r="L37">
        <f t="shared" si="0"/>
        <v>72.5</v>
      </c>
      <c r="P37" s="10" t="str">
        <f t="shared" si="1"/>
        <v>C</v>
      </c>
    </row>
    <row r="38" spans="1:16" x14ac:dyDescent="0.25">
      <c r="A38" t="s">
        <v>108</v>
      </c>
      <c r="B38" t="s">
        <v>308</v>
      </c>
      <c r="C38" t="s">
        <v>309</v>
      </c>
      <c r="D38">
        <v>5</v>
      </c>
      <c r="E38">
        <v>5</v>
      </c>
      <c r="F38">
        <v>4.5</v>
      </c>
      <c r="G38">
        <v>3</v>
      </c>
      <c r="H38">
        <v>14</v>
      </c>
      <c r="J38">
        <v>20</v>
      </c>
      <c r="K38">
        <v>18</v>
      </c>
      <c r="L38">
        <f t="shared" si="0"/>
        <v>69.5</v>
      </c>
      <c r="P38" s="10" t="str">
        <f t="shared" si="1"/>
        <v>C</v>
      </c>
    </row>
    <row r="39" spans="1:16" x14ac:dyDescent="0.25">
      <c r="A39" t="s">
        <v>111</v>
      </c>
      <c r="B39" t="s">
        <v>310</v>
      </c>
      <c r="C39" t="s">
        <v>311</v>
      </c>
      <c r="D39">
        <v>4</v>
      </c>
      <c r="E39">
        <v>4.5</v>
      </c>
      <c r="F39">
        <v>5</v>
      </c>
      <c r="G39">
        <v>2.5</v>
      </c>
      <c r="H39">
        <v>20</v>
      </c>
      <c r="J39">
        <v>20</v>
      </c>
      <c r="K39">
        <v>16</v>
      </c>
      <c r="L39">
        <f t="shared" si="0"/>
        <v>72</v>
      </c>
      <c r="P39" s="10" t="str">
        <f t="shared" si="1"/>
        <v>C</v>
      </c>
    </row>
    <row r="40" spans="1:16" x14ac:dyDescent="0.25">
      <c r="A40" t="s">
        <v>114</v>
      </c>
      <c r="B40" t="s">
        <v>312</v>
      </c>
      <c r="C40" t="s">
        <v>313</v>
      </c>
      <c r="D40">
        <v>4.5</v>
      </c>
      <c r="E40">
        <v>4</v>
      </c>
      <c r="F40">
        <v>5</v>
      </c>
      <c r="G40">
        <v>3</v>
      </c>
      <c r="H40">
        <v>15</v>
      </c>
      <c r="J40">
        <v>20</v>
      </c>
      <c r="L40">
        <f t="shared" si="0"/>
        <v>51.5</v>
      </c>
      <c r="P40" s="10" t="str">
        <f t="shared" si="1"/>
        <v>E</v>
      </c>
    </row>
    <row r="41" spans="1:16" x14ac:dyDescent="0.25">
      <c r="A41" t="s">
        <v>117</v>
      </c>
      <c r="B41" t="s">
        <v>314</v>
      </c>
      <c r="C41" t="s">
        <v>315</v>
      </c>
      <c r="D41">
        <v>5</v>
      </c>
      <c r="E41">
        <v>5</v>
      </c>
      <c r="F41">
        <v>4.5</v>
      </c>
      <c r="G41">
        <v>3</v>
      </c>
      <c r="H41">
        <v>7</v>
      </c>
      <c r="J41">
        <v>18</v>
      </c>
      <c r="K41">
        <v>18</v>
      </c>
      <c r="L41">
        <f t="shared" si="0"/>
        <v>60.5</v>
      </c>
      <c r="P41" s="10" t="str">
        <f t="shared" si="1"/>
        <v>D</v>
      </c>
    </row>
    <row r="42" spans="1:16" x14ac:dyDescent="0.25">
      <c r="A42" t="s">
        <v>120</v>
      </c>
      <c r="B42" t="s">
        <v>316</v>
      </c>
      <c r="C42" t="s">
        <v>317</v>
      </c>
      <c r="D42">
        <v>5</v>
      </c>
      <c r="E42">
        <v>4.5</v>
      </c>
      <c r="F42">
        <v>5</v>
      </c>
      <c r="G42">
        <v>3</v>
      </c>
      <c r="H42">
        <v>16</v>
      </c>
      <c r="J42">
        <v>20</v>
      </c>
      <c r="K42">
        <v>16</v>
      </c>
      <c r="L42">
        <f t="shared" si="0"/>
        <v>69.5</v>
      </c>
      <c r="N42">
        <v>14</v>
      </c>
      <c r="P42" s="10" t="str">
        <f t="shared" si="1"/>
        <v>C</v>
      </c>
    </row>
    <row r="43" spans="1:16" x14ac:dyDescent="0.25">
      <c r="A43" t="s">
        <v>123</v>
      </c>
      <c r="B43" t="s">
        <v>318</v>
      </c>
      <c r="C43" t="s">
        <v>319</v>
      </c>
      <c r="J43">
        <v>20</v>
      </c>
      <c r="K43">
        <v>10</v>
      </c>
      <c r="L43">
        <f t="shared" si="0"/>
        <v>30</v>
      </c>
      <c r="P43" s="10">
        <f t="shared" si="1"/>
        <v>0</v>
      </c>
    </row>
    <row r="44" spans="1:16" x14ac:dyDescent="0.25">
      <c r="A44" t="s">
        <v>126</v>
      </c>
      <c r="B44" t="s">
        <v>20</v>
      </c>
      <c r="C44" t="s">
        <v>320</v>
      </c>
      <c r="D44">
        <v>5</v>
      </c>
      <c r="E44">
        <v>4.5</v>
      </c>
      <c r="F44">
        <v>5</v>
      </c>
      <c r="G44">
        <v>2.5</v>
      </c>
      <c r="H44">
        <v>20</v>
      </c>
      <c r="J44">
        <v>20</v>
      </c>
      <c r="L44">
        <f t="shared" si="0"/>
        <v>57</v>
      </c>
      <c r="P44" s="10" t="str">
        <f t="shared" si="1"/>
        <v>E</v>
      </c>
    </row>
    <row r="45" spans="1:16" x14ac:dyDescent="0.25">
      <c r="A45" t="s">
        <v>129</v>
      </c>
      <c r="B45" t="s">
        <v>321</v>
      </c>
      <c r="C45" t="s">
        <v>322</v>
      </c>
      <c r="D45">
        <v>5</v>
      </c>
      <c r="E45">
        <v>5</v>
      </c>
      <c r="G45">
        <v>3</v>
      </c>
      <c r="H45">
        <v>12</v>
      </c>
      <c r="J45">
        <v>20</v>
      </c>
      <c r="L45">
        <f t="shared" si="0"/>
        <v>45</v>
      </c>
      <c r="P45" s="10">
        <f t="shared" si="1"/>
        <v>0</v>
      </c>
    </row>
    <row r="46" spans="1:16" x14ac:dyDescent="0.25">
      <c r="A46" t="s">
        <v>132</v>
      </c>
      <c r="B46" s="1" t="s">
        <v>375</v>
      </c>
      <c r="C46" t="s">
        <v>323</v>
      </c>
      <c r="H46">
        <v>5</v>
      </c>
      <c r="L46">
        <f t="shared" si="0"/>
        <v>5</v>
      </c>
      <c r="P46" s="10">
        <f t="shared" si="1"/>
        <v>0</v>
      </c>
    </row>
    <row r="47" spans="1:16" x14ac:dyDescent="0.25">
      <c r="A47" t="s">
        <v>135</v>
      </c>
      <c r="B47" s="1" t="s">
        <v>376</v>
      </c>
      <c r="C47" t="s">
        <v>324</v>
      </c>
      <c r="H47">
        <v>20</v>
      </c>
      <c r="J47">
        <v>20</v>
      </c>
      <c r="K47">
        <v>17</v>
      </c>
      <c r="L47">
        <f t="shared" si="0"/>
        <v>57</v>
      </c>
      <c r="P47" s="10" t="str">
        <f t="shared" si="1"/>
        <v>E</v>
      </c>
    </row>
    <row r="48" spans="1:16" x14ac:dyDescent="0.25">
      <c r="A48" t="s">
        <v>138</v>
      </c>
      <c r="B48" s="1" t="s">
        <v>377</v>
      </c>
      <c r="C48" t="s">
        <v>325</v>
      </c>
      <c r="H48">
        <v>17</v>
      </c>
      <c r="J48">
        <v>20</v>
      </c>
      <c r="K48">
        <v>12</v>
      </c>
      <c r="L48">
        <f t="shared" si="0"/>
        <v>49</v>
      </c>
      <c r="P48" s="10" t="str">
        <f t="shared" si="1"/>
        <v>E</v>
      </c>
    </row>
    <row r="49" spans="1:16" x14ac:dyDescent="0.25">
      <c r="A49" t="s">
        <v>141</v>
      </c>
      <c r="B49" s="1" t="s">
        <v>378</v>
      </c>
      <c r="C49" t="s">
        <v>326</v>
      </c>
      <c r="D49">
        <v>4.5</v>
      </c>
      <c r="E49">
        <v>5</v>
      </c>
      <c r="F49">
        <v>4.5</v>
      </c>
      <c r="G49">
        <v>3</v>
      </c>
      <c r="H49">
        <v>19</v>
      </c>
      <c r="J49">
        <v>18</v>
      </c>
      <c r="L49">
        <f t="shared" si="0"/>
        <v>54</v>
      </c>
      <c r="P49" s="10" t="str">
        <f t="shared" si="1"/>
        <v>E</v>
      </c>
    </row>
    <row r="50" spans="1:16" x14ac:dyDescent="0.25">
      <c r="A50" t="s">
        <v>144</v>
      </c>
      <c r="B50" t="s">
        <v>327</v>
      </c>
      <c r="C50" t="s">
        <v>328</v>
      </c>
      <c r="D50">
        <v>5</v>
      </c>
      <c r="E50">
        <v>5</v>
      </c>
      <c r="G50">
        <v>2.5</v>
      </c>
      <c r="H50">
        <v>10</v>
      </c>
      <c r="L50">
        <f t="shared" si="0"/>
        <v>22.5</v>
      </c>
      <c r="P50" s="10">
        <f t="shared" si="1"/>
        <v>0</v>
      </c>
    </row>
    <row r="51" spans="1:16" x14ac:dyDescent="0.25">
      <c r="A51" t="s">
        <v>147</v>
      </c>
      <c r="B51" t="s">
        <v>174</v>
      </c>
      <c r="C51" t="s">
        <v>329</v>
      </c>
      <c r="D51">
        <v>4</v>
      </c>
      <c r="E51">
        <v>4.5</v>
      </c>
      <c r="G51">
        <v>3</v>
      </c>
      <c r="H51">
        <v>6</v>
      </c>
      <c r="J51">
        <v>18</v>
      </c>
      <c r="K51">
        <v>10</v>
      </c>
      <c r="L51">
        <f t="shared" si="0"/>
        <v>45.5</v>
      </c>
      <c r="P51" s="10">
        <f t="shared" si="1"/>
        <v>0</v>
      </c>
    </row>
    <row r="52" spans="1:16" x14ac:dyDescent="0.25">
      <c r="A52" t="s">
        <v>150</v>
      </c>
      <c r="B52" t="s">
        <v>330</v>
      </c>
      <c r="C52" t="s">
        <v>331</v>
      </c>
      <c r="D52">
        <v>4</v>
      </c>
      <c r="E52">
        <v>5</v>
      </c>
      <c r="G52">
        <v>3.5</v>
      </c>
      <c r="H52">
        <v>7</v>
      </c>
      <c r="L52">
        <f t="shared" si="0"/>
        <v>19.5</v>
      </c>
      <c r="P52" s="10">
        <f t="shared" si="1"/>
        <v>0</v>
      </c>
    </row>
    <row r="53" spans="1:16" x14ac:dyDescent="0.25">
      <c r="A53" t="s">
        <v>153</v>
      </c>
      <c r="B53" t="s">
        <v>178</v>
      </c>
      <c r="C53" t="s">
        <v>332</v>
      </c>
      <c r="D53">
        <v>5</v>
      </c>
      <c r="E53">
        <v>4.5</v>
      </c>
      <c r="F53">
        <v>4.5</v>
      </c>
      <c r="G53">
        <v>3</v>
      </c>
      <c r="H53">
        <v>18</v>
      </c>
      <c r="J53">
        <v>18</v>
      </c>
      <c r="L53">
        <f t="shared" si="0"/>
        <v>53</v>
      </c>
      <c r="P53" s="10" t="str">
        <f t="shared" si="1"/>
        <v>E</v>
      </c>
    </row>
    <row r="54" spans="1:16" x14ac:dyDescent="0.25">
      <c r="A54" t="s">
        <v>333</v>
      </c>
      <c r="B54" t="s">
        <v>334</v>
      </c>
      <c r="C54" t="s">
        <v>335</v>
      </c>
      <c r="D54">
        <v>4</v>
      </c>
      <c r="E54">
        <v>5</v>
      </c>
      <c r="F54">
        <v>3.5</v>
      </c>
      <c r="G54">
        <v>2</v>
      </c>
      <c r="H54">
        <v>14</v>
      </c>
      <c r="J54">
        <v>20</v>
      </c>
      <c r="L54">
        <f t="shared" si="0"/>
        <v>48.5</v>
      </c>
      <c r="P54" s="10">
        <f t="shared" si="1"/>
        <v>0</v>
      </c>
    </row>
    <row r="55" spans="1:16" x14ac:dyDescent="0.25">
      <c r="A55" t="s">
        <v>336</v>
      </c>
      <c r="B55" t="s">
        <v>337</v>
      </c>
      <c r="C55" t="s">
        <v>338</v>
      </c>
      <c r="D55">
        <v>5</v>
      </c>
      <c r="E55">
        <v>5</v>
      </c>
      <c r="F55">
        <v>3.5</v>
      </c>
      <c r="G55">
        <v>2</v>
      </c>
      <c r="H55">
        <v>18.5</v>
      </c>
      <c r="J55">
        <v>20</v>
      </c>
      <c r="K55">
        <v>10</v>
      </c>
      <c r="L55">
        <f t="shared" si="0"/>
        <v>64</v>
      </c>
      <c r="P55" s="10" t="str">
        <f t="shared" si="1"/>
        <v>D</v>
      </c>
    </row>
    <row r="56" spans="1:16" x14ac:dyDescent="0.25">
      <c r="A56" t="s">
        <v>339</v>
      </c>
      <c r="B56" t="s">
        <v>226</v>
      </c>
      <c r="C56" t="s">
        <v>340</v>
      </c>
      <c r="J56">
        <v>20</v>
      </c>
      <c r="K56">
        <v>18</v>
      </c>
      <c r="L56">
        <f t="shared" si="0"/>
        <v>38</v>
      </c>
      <c r="P56" s="10">
        <f t="shared" si="1"/>
        <v>0</v>
      </c>
    </row>
    <row r="57" spans="1:16" x14ac:dyDescent="0.25">
      <c r="A57" t="s">
        <v>341</v>
      </c>
      <c r="B57" t="s">
        <v>342</v>
      </c>
      <c r="C57" t="s">
        <v>343</v>
      </c>
      <c r="D57">
        <v>4.5</v>
      </c>
      <c r="E57">
        <v>4</v>
      </c>
      <c r="F57">
        <v>5</v>
      </c>
      <c r="G57">
        <v>3</v>
      </c>
      <c r="H57">
        <v>8.5</v>
      </c>
      <c r="J57">
        <v>18</v>
      </c>
      <c r="K57">
        <v>11</v>
      </c>
      <c r="L57">
        <f t="shared" si="0"/>
        <v>54</v>
      </c>
      <c r="P57" s="10" t="str">
        <f t="shared" si="1"/>
        <v>E</v>
      </c>
    </row>
    <row r="58" spans="1:16" x14ac:dyDescent="0.25">
      <c r="A58" t="s">
        <v>344</v>
      </c>
      <c r="B58" t="s">
        <v>345</v>
      </c>
      <c r="C58" t="s">
        <v>346</v>
      </c>
      <c r="D58">
        <v>5</v>
      </c>
      <c r="E58">
        <v>5</v>
      </c>
      <c r="J58">
        <v>20</v>
      </c>
      <c r="L58">
        <f t="shared" si="0"/>
        <v>30</v>
      </c>
      <c r="P58" s="10">
        <f t="shared" si="1"/>
        <v>0</v>
      </c>
    </row>
    <row r="59" spans="1:16" x14ac:dyDescent="0.25">
      <c r="A59" t="s">
        <v>347</v>
      </c>
      <c r="B59" t="s">
        <v>348</v>
      </c>
      <c r="C59" t="s">
        <v>349</v>
      </c>
      <c r="L59">
        <f t="shared" si="0"/>
        <v>0</v>
      </c>
      <c r="P59" s="10">
        <f t="shared" si="1"/>
        <v>0</v>
      </c>
    </row>
    <row r="60" spans="1:16" x14ac:dyDescent="0.25">
      <c r="A60" t="s">
        <v>350</v>
      </c>
      <c r="B60" t="s">
        <v>351</v>
      </c>
      <c r="C60" t="s">
        <v>352</v>
      </c>
      <c r="F60">
        <v>5</v>
      </c>
      <c r="H60">
        <v>12</v>
      </c>
      <c r="L60">
        <f t="shared" si="0"/>
        <v>17</v>
      </c>
      <c r="P60" s="10">
        <f t="shared" si="1"/>
        <v>0</v>
      </c>
    </row>
    <row r="61" spans="1:16" x14ac:dyDescent="0.25">
      <c r="A61" t="s">
        <v>353</v>
      </c>
      <c r="B61" t="s">
        <v>354</v>
      </c>
      <c r="C61" t="s">
        <v>355</v>
      </c>
      <c r="D61">
        <v>5</v>
      </c>
      <c r="E61">
        <v>5</v>
      </c>
      <c r="F61">
        <v>4</v>
      </c>
      <c r="G61">
        <v>3</v>
      </c>
      <c r="H61">
        <v>14</v>
      </c>
      <c r="J61">
        <v>20</v>
      </c>
      <c r="L61">
        <f t="shared" si="0"/>
        <v>51</v>
      </c>
      <c r="P61" s="10" t="str">
        <f t="shared" si="1"/>
        <v>E</v>
      </c>
    </row>
    <row r="62" spans="1:16" x14ac:dyDescent="0.25">
      <c r="A62" t="s">
        <v>356</v>
      </c>
      <c r="B62" t="s">
        <v>357</v>
      </c>
      <c r="C62" t="s">
        <v>358</v>
      </c>
      <c r="D62">
        <v>5</v>
      </c>
      <c r="E62">
        <v>4.5</v>
      </c>
      <c r="F62">
        <v>4.5</v>
      </c>
      <c r="G62">
        <v>3</v>
      </c>
      <c r="H62">
        <v>17</v>
      </c>
      <c r="J62">
        <v>17</v>
      </c>
      <c r="L62">
        <f t="shared" si="0"/>
        <v>51</v>
      </c>
      <c r="P62" s="10" t="str">
        <f t="shared" si="1"/>
        <v>E</v>
      </c>
    </row>
    <row r="63" spans="1:16" x14ac:dyDescent="0.25">
      <c r="A63" t="s">
        <v>359</v>
      </c>
      <c r="B63" t="s">
        <v>360</v>
      </c>
      <c r="C63" t="s">
        <v>361</v>
      </c>
      <c r="H63">
        <v>14</v>
      </c>
      <c r="J63">
        <v>20</v>
      </c>
      <c r="L63">
        <f t="shared" si="0"/>
        <v>34</v>
      </c>
      <c r="P63" s="10">
        <f t="shared" si="1"/>
        <v>0</v>
      </c>
    </row>
    <row r="64" spans="1:16" x14ac:dyDescent="0.25">
      <c r="A64" t="s">
        <v>362</v>
      </c>
      <c r="B64" t="s">
        <v>363</v>
      </c>
      <c r="C64" t="s">
        <v>364</v>
      </c>
      <c r="D64">
        <v>4.5</v>
      </c>
      <c r="E64">
        <v>5</v>
      </c>
      <c r="H64">
        <v>18.5</v>
      </c>
      <c r="J64">
        <v>20</v>
      </c>
      <c r="L64">
        <f t="shared" si="0"/>
        <v>48</v>
      </c>
      <c r="P64" s="10">
        <f t="shared" si="1"/>
        <v>0</v>
      </c>
    </row>
    <row r="65" spans="1:16" x14ac:dyDescent="0.25">
      <c r="A65" t="s">
        <v>365</v>
      </c>
      <c r="B65" t="s">
        <v>366</v>
      </c>
      <c r="C65" t="s">
        <v>367</v>
      </c>
      <c r="J65">
        <v>20</v>
      </c>
      <c r="L65">
        <f t="shared" si="0"/>
        <v>20</v>
      </c>
      <c r="P65" s="10">
        <f t="shared" si="1"/>
        <v>0</v>
      </c>
    </row>
    <row r="66" spans="1:16" x14ac:dyDescent="0.25">
      <c r="L66">
        <f t="shared" si="0"/>
        <v>0</v>
      </c>
      <c r="P66" s="10">
        <f t="shared" si="1"/>
        <v>0</v>
      </c>
    </row>
    <row r="67" spans="1:16" x14ac:dyDescent="0.25">
      <c r="A67" t="s">
        <v>2</v>
      </c>
      <c r="B67" t="s">
        <v>379</v>
      </c>
      <c r="C67" t="s">
        <v>380</v>
      </c>
      <c r="D67">
        <v>4</v>
      </c>
      <c r="E67">
        <v>5</v>
      </c>
      <c r="F67">
        <v>4.5</v>
      </c>
      <c r="G67">
        <v>3</v>
      </c>
      <c r="H67">
        <v>14</v>
      </c>
      <c r="L67">
        <f t="shared" si="0"/>
        <v>30.5</v>
      </c>
      <c r="P67" s="10">
        <f t="shared" si="1"/>
        <v>0</v>
      </c>
    </row>
    <row r="68" spans="1:16" x14ac:dyDescent="0.25">
      <c r="A68" t="s">
        <v>6</v>
      </c>
      <c r="B68" t="s">
        <v>381</v>
      </c>
      <c r="C68" t="s">
        <v>382</v>
      </c>
      <c r="D68">
        <v>5</v>
      </c>
      <c r="E68">
        <v>4</v>
      </c>
      <c r="F68">
        <v>4.5</v>
      </c>
      <c r="G68">
        <v>2.5</v>
      </c>
      <c r="H68">
        <v>15</v>
      </c>
      <c r="K68">
        <v>17</v>
      </c>
      <c r="L68">
        <f t="shared" ref="L68:L131" si="2">D68+E68+F68+G68+H68+I68+J68+K68</f>
        <v>48</v>
      </c>
      <c r="P68" s="10">
        <f t="shared" ref="P68:P131" si="3">IF(L68&gt;=89,"A",IF(L68&gt;=79,"B",IF(L68&gt;=69,"C",IF(L68&gt;=59,"D",IF(L68&gt;=49,"E",0)))))</f>
        <v>0</v>
      </c>
    </row>
    <row r="69" spans="1:16" x14ac:dyDescent="0.25">
      <c r="A69" t="s">
        <v>9</v>
      </c>
      <c r="B69" t="s">
        <v>383</v>
      </c>
      <c r="C69" t="s">
        <v>384</v>
      </c>
      <c r="D69">
        <v>4.5</v>
      </c>
      <c r="E69">
        <v>4</v>
      </c>
      <c r="F69">
        <v>4.5</v>
      </c>
      <c r="G69">
        <v>2.5</v>
      </c>
      <c r="H69">
        <v>14</v>
      </c>
      <c r="J69">
        <v>20</v>
      </c>
      <c r="K69">
        <v>16</v>
      </c>
      <c r="L69">
        <f t="shared" si="2"/>
        <v>65.5</v>
      </c>
      <c r="P69" s="10" t="str">
        <f t="shared" si="3"/>
        <v>D</v>
      </c>
    </row>
    <row r="70" spans="1:16" x14ac:dyDescent="0.25">
      <c r="A70" t="s">
        <v>13</v>
      </c>
      <c r="B70" s="1" t="s">
        <v>477</v>
      </c>
      <c r="C70" t="s">
        <v>385</v>
      </c>
      <c r="D70">
        <v>5</v>
      </c>
      <c r="E70">
        <v>4.5</v>
      </c>
      <c r="F70">
        <v>4.5</v>
      </c>
      <c r="G70">
        <v>2.5</v>
      </c>
      <c r="H70">
        <v>18.5</v>
      </c>
      <c r="J70">
        <v>20</v>
      </c>
      <c r="K70">
        <v>14</v>
      </c>
      <c r="L70">
        <f t="shared" si="2"/>
        <v>69</v>
      </c>
      <c r="P70" s="10" t="str">
        <f t="shared" si="3"/>
        <v>C</v>
      </c>
    </row>
    <row r="71" spans="1:16" x14ac:dyDescent="0.25">
      <c r="A71" t="s">
        <v>16</v>
      </c>
      <c r="B71" s="1" t="s">
        <v>478</v>
      </c>
      <c r="C71" t="s">
        <v>386</v>
      </c>
      <c r="D71">
        <v>4</v>
      </c>
      <c r="E71">
        <v>4</v>
      </c>
      <c r="F71">
        <v>5</v>
      </c>
      <c r="G71">
        <v>3</v>
      </c>
      <c r="H71">
        <v>16</v>
      </c>
      <c r="J71">
        <v>20</v>
      </c>
      <c r="K71">
        <v>18</v>
      </c>
      <c r="L71">
        <f t="shared" si="2"/>
        <v>70</v>
      </c>
      <c r="P71" s="10" t="str">
        <f t="shared" si="3"/>
        <v>C</v>
      </c>
    </row>
    <row r="72" spans="1:16" x14ac:dyDescent="0.25">
      <c r="A72" t="s">
        <v>19</v>
      </c>
      <c r="B72" s="1" t="s">
        <v>479</v>
      </c>
      <c r="C72" t="s">
        <v>387</v>
      </c>
      <c r="D72">
        <v>4</v>
      </c>
      <c r="E72">
        <v>4</v>
      </c>
      <c r="G72">
        <v>3</v>
      </c>
      <c r="H72">
        <v>5.5</v>
      </c>
      <c r="J72">
        <v>18</v>
      </c>
      <c r="L72">
        <f t="shared" si="2"/>
        <v>34.5</v>
      </c>
      <c r="P72" s="10">
        <f t="shared" si="3"/>
        <v>0</v>
      </c>
    </row>
    <row r="73" spans="1:16" x14ac:dyDescent="0.25">
      <c r="A73" t="s">
        <v>22</v>
      </c>
      <c r="B73" s="1" t="s">
        <v>480</v>
      </c>
      <c r="C73" t="s">
        <v>388</v>
      </c>
      <c r="L73">
        <f t="shared" si="2"/>
        <v>0</v>
      </c>
      <c r="P73" s="10">
        <f t="shared" si="3"/>
        <v>0</v>
      </c>
    </row>
    <row r="74" spans="1:16" x14ac:dyDescent="0.25">
      <c r="A74" t="s">
        <v>25</v>
      </c>
      <c r="B74" s="1" t="s">
        <v>481</v>
      </c>
      <c r="C74" t="s">
        <v>389</v>
      </c>
      <c r="D74">
        <v>4</v>
      </c>
      <c r="E74">
        <v>4.5</v>
      </c>
      <c r="F74">
        <v>2.5</v>
      </c>
      <c r="G74">
        <v>2</v>
      </c>
      <c r="H74">
        <v>12.5</v>
      </c>
      <c r="J74">
        <v>18</v>
      </c>
      <c r="K74">
        <v>12</v>
      </c>
      <c r="L74">
        <f t="shared" si="2"/>
        <v>55.5</v>
      </c>
      <c r="P74" s="10" t="str">
        <f t="shared" si="3"/>
        <v>E</v>
      </c>
    </row>
    <row r="75" spans="1:16" x14ac:dyDescent="0.25">
      <c r="A75" t="s">
        <v>28</v>
      </c>
      <c r="B75" s="1" t="s">
        <v>482</v>
      </c>
      <c r="C75" t="s">
        <v>390</v>
      </c>
      <c r="D75">
        <v>5</v>
      </c>
      <c r="E75">
        <v>5</v>
      </c>
      <c r="F75">
        <v>3.5</v>
      </c>
      <c r="G75">
        <v>3</v>
      </c>
      <c r="H75">
        <v>16</v>
      </c>
      <c r="J75">
        <v>18</v>
      </c>
      <c r="L75">
        <f t="shared" si="2"/>
        <v>50.5</v>
      </c>
      <c r="P75" s="10" t="str">
        <f t="shared" si="3"/>
        <v>E</v>
      </c>
    </row>
    <row r="76" spans="1:16" x14ac:dyDescent="0.25">
      <c r="A76" t="s">
        <v>31</v>
      </c>
      <c r="B76" s="1" t="s">
        <v>483</v>
      </c>
      <c r="C76" t="s">
        <v>391</v>
      </c>
      <c r="D76">
        <v>5</v>
      </c>
      <c r="E76">
        <v>5</v>
      </c>
      <c r="F76">
        <v>4.5</v>
      </c>
      <c r="H76">
        <v>12</v>
      </c>
      <c r="J76">
        <v>18</v>
      </c>
      <c r="K76">
        <v>12</v>
      </c>
      <c r="L76">
        <f t="shared" si="2"/>
        <v>56.5</v>
      </c>
      <c r="P76" s="10" t="str">
        <f t="shared" si="3"/>
        <v>E</v>
      </c>
    </row>
    <row r="77" spans="1:16" x14ac:dyDescent="0.25">
      <c r="A77" t="s">
        <v>34</v>
      </c>
      <c r="B77" s="1" t="s">
        <v>484</v>
      </c>
      <c r="C77" t="s">
        <v>392</v>
      </c>
      <c r="D77">
        <v>5</v>
      </c>
      <c r="E77">
        <v>5</v>
      </c>
      <c r="F77">
        <v>3.5</v>
      </c>
      <c r="G77">
        <v>4</v>
      </c>
      <c r="H77">
        <v>4.5</v>
      </c>
      <c r="J77">
        <v>18</v>
      </c>
      <c r="L77">
        <f t="shared" si="2"/>
        <v>40</v>
      </c>
      <c r="P77" s="10">
        <f t="shared" si="3"/>
        <v>0</v>
      </c>
    </row>
    <row r="78" spans="1:16" x14ac:dyDescent="0.25">
      <c r="A78" t="s">
        <v>37</v>
      </c>
      <c r="B78" t="s">
        <v>393</v>
      </c>
      <c r="C78" t="s">
        <v>394</v>
      </c>
      <c r="D78">
        <v>5</v>
      </c>
      <c r="E78">
        <v>5</v>
      </c>
      <c r="F78">
        <v>5</v>
      </c>
      <c r="G78">
        <v>3</v>
      </c>
      <c r="H78">
        <v>19</v>
      </c>
      <c r="J78">
        <v>20</v>
      </c>
      <c r="K78">
        <v>16</v>
      </c>
      <c r="L78">
        <f t="shared" si="2"/>
        <v>73</v>
      </c>
      <c r="P78" s="10" t="str">
        <f t="shared" si="3"/>
        <v>C</v>
      </c>
    </row>
    <row r="79" spans="1:16" x14ac:dyDescent="0.25">
      <c r="A79" t="s">
        <v>40</v>
      </c>
      <c r="B79" t="s">
        <v>395</v>
      </c>
      <c r="C79" t="s">
        <v>396</v>
      </c>
      <c r="D79">
        <v>5</v>
      </c>
      <c r="E79">
        <v>5</v>
      </c>
      <c r="F79">
        <v>4.5</v>
      </c>
      <c r="G79">
        <v>2.5</v>
      </c>
      <c r="L79">
        <f t="shared" si="2"/>
        <v>17</v>
      </c>
      <c r="P79" s="10">
        <f t="shared" si="3"/>
        <v>0</v>
      </c>
    </row>
    <row r="80" spans="1:16" x14ac:dyDescent="0.25">
      <c r="A80" t="s">
        <v>43</v>
      </c>
      <c r="B80" t="s">
        <v>397</v>
      </c>
      <c r="C80" t="s">
        <v>398</v>
      </c>
      <c r="D80">
        <v>5</v>
      </c>
      <c r="E80">
        <v>5</v>
      </c>
      <c r="F80">
        <v>4.5</v>
      </c>
      <c r="G80">
        <v>4.5</v>
      </c>
      <c r="H80">
        <v>8</v>
      </c>
      <c r="J80">
        <v>18</v>
      </c>
      <c r="K80">
        <v>12</v>
      </c>
      <c r="L80">
        <f t="shared" si="2"/>
        <v>57</v>
      </c>
      <c r="P80" s="10" t="str">
        <f t="shared" si="3"/>
        <v>E</v>
      </c>
    </row>
    <row r="81" spans="1:19" x14ac:dyDescent="0.25">
      <c r="A81" t="s">
        <v>46</v>
      </c>
      <c r="B81" t="s">
        <v>399</v>
      </c>
      <c r="C81" t="s">
        <v>400</v>
      </c>
      <c r="D81">
        <v>4.5</v>
      </c>
      <c r="E81">
        <v>4</v>
      </c>
      <c r="F81">
        <v>4.5</v>
      </c>
      <c r="G81">
        <v>3</v>
      </c>
      <c r="H81">
        <v>17</v>
      </c>
      <c r="J81">
        <v>20</v>
      </c>
      <c r="L81">
        <f t="shared" si="2"/>
        <v>53</v>
      </c>
      <c r="P81" s="10" t="str">
        <f t="shared" si="3"/>
        <v>E</v>
      </c>
    </row>
    <row r="82" spans="1:19" x14ac:dyDescent="0.25">
      <c r="A82" t="s">
        <v>49</v>
      </c>
      <c r="B82" t="s">
        <v>401</v>
      </c>
      <c r="C82" t="s">
        <v>402</v>
      </c>
      <c r="D82">
        <v>5</v>
      </c>
      <c r="E82">
        <v>5</v>
      </c>
      <c r="F82">
        <v>3</v>
      </c>
      <c r="G82">
        <v>3</v>
      </c>
      <c r="H82">
        <v>15</v>
      </c>
      <c r="J82">
        <v>20</v>
      </c>
      <c r="K82">
        <v>15</v>
      </c>
      <c r="L82">
        <f t="shared" si="2"/>
        <v>66</v>
      </c>
      <c r="P82" s="10" t="str">
        <f t="shared" si="3"/>
        <v>D</v>
      </c>
    </row>
    <row r="83" spans="1:19" x14ac:dyDescent="0.25">
      <c r="A83" t="s">
        <v>52</v>
      </c>
      <c r="B83" t="s">
        <v>403</v>
      </c>
      <c r="C83" t="s">
        <v>404</v>
      </c>
      <c r="D83">
        <v>5</v>
      </c>
      <c r="E83">
        <v>4.5</v>
      </c>
      <c r="F83">
        <v>3</v>
      </c>
      <c r="G83">
        <v>3</v>
      </c>
      <c r="H83">
        <v>16</v>
      </c>
      <c r="J83">
        <v>20</v>
      </c>
      <c r="K83">
        <v>10</v>
      </c>
      <c r="L83">
        <f t="shared" si="2"/>
        <v>61.5</v>
      </c>
      <c r="P83" s="10" t="str">
        <f t="shared" si="3"/>
        <v>D</v>
      </c>
    </row>
    <row r="84" spans="1:19" x14ac:dyDescent="0.25">
      <c r="A84" t="s">
        <v>55</v>
      </c>
      <c r="B84" t="s">
        <v>405</v>
      </c>
      <c r="C84" t="s">
        <v>406</v>
      </c>
      <c r="L84">
        <f t="shared" si="2"/>
        <v>0</v>
      </c>
      <c r="P84" s="10">
        <f t="shared" si="3"/>
        <v>0</v>
      </c>
    </row>
    <row r="85" spans="1:19" x14ac:dyDescent="0.25">
      <c r="A85" t="s">
        <v>58</v>
      </c>
      <c r="B85" t="s">
        <v>407</v>
      </c>
      <c r="C85" t="s">
        <v>408</v>
      </c>
      <c r="D85">
        <v>4</v>
      </c>
      <c r="E85">
        <v>4</v>
      </c>
      <c r="G85">
        <v>2.5</v>
      </c>
      <c r="H85">
        <v>14</v>
      </c>
      <c r="J85">
        <v>20</v>
      </c>
      <c r="L85">
        <f t="shared" si="2"/>
        <v>44.5</v>
      </c>
      <c r="P85" s="10">
        <f t="shared" si="3"/>
        <v>0</v>
      </c>
    </row>
    <row r="86" spans="1:19" x14ac:dyDescent="0.25">
      <c r="A86" t="s">
        <v>61</v>
      </c>
      <c r="B86" t="s">
        <v>409</v>
      </c>
      <c r="C86" t="s">
        <v>410</v>
      </c>
      <c r="D86">
        <v>5</v>
      </c>
      <c r="E86">
        <v>5</v>
      </c>
      <c r="F86">
        <v>4.5</v>
      </c>
      <c r="G86">
        <v>3</v>
      </c>
      <c r="H86">
        <v>18</v>
      </c>
      <c r="J86">
        <v>20</v>
      </c>
      <c r="K86">
        <v>18</v>
      </c>
      <c r="L86">
        <f t="shared" si="2"/>
        <v>73.5</v>
      </c>
      <c r="P86" s="10" t="str">
        <f t="shared" si="3"/>
        <v>C</v>
      </c>
    </row>
    <row r="87" spans="1:19" x14ac:dyDescent="0.25">
      <c r="A87" t="s">
        <v>64</v>
      </c>
      <c r="B87" t="s">
        <v>411</v>
      </c>
      <c r="C87" t="s">
        <v>412</v>
      </c>
      <c r="D87">
        <v>4</v>
      </c>
      <c r="E87">
        <v>5</v>
      </c>
      <c r="F87">
        <v>4.5</v>
      </c>
      <c r="G87">
        <v>2</v>
      </c>
      <c r="H87">
        <v>15</v>
      </c>
      <c r="J87">
        <v>20</v>
      </c>
      <c r="L87">
        <f t="shared" si="2"/>
        <v>50.5</v>
      </c>
      <c r="P87" s="10" t="str">
        <f t="shared" si="3"/>
        <v>E</v>
      </c>
    </row>
    <row r="88" spans="1:19" x14ac:dyDescent="0.25">
      <c r="A88" t="s">
        <v>67</v>
      </c>
      <c r="B88" t="s">
        <v>413</v>
      </c>
      <c r="C88" t="s">
        <v>414</v>
      </c>
      <c r="D88">
        <v>5</v>
      </c>
      <c r="E88">
        <v>5</v>
      </c>
      <c r="F88">
        <v>4.5</v>
      </c>
      <c r="G88">
        <v>3</v>
      </c>
      <c r="H88">
        <v>17</v>
      </c>
      <c r="J88">
        <v>18</v>
      </c>
      <c r="K88">
        <v>16</v>
      </c>
      <c r="L88">
        <f t="shared" si="2"/>
        <v>68.5</v>
      </c>
      <c r="P88" s="10" t="str">
        <f t="shared" si="3"/>
        <v>D</v>
      </c>
    </row>
    <row r="89" spans="1:19" x14ac:dyDescent="0.25">
      <c r="A89" t="s">
        <v>70</v>
      </c>
      <c r="B89" t="s">
        <v>415</v>
      </c>
      <c r="C89" t="s">
        <v>416</v>
      </c>
      <c r="D89">
        <v>3.5</v>
      </c>
      <c r="E89">
        <v>5</v>
      </c>
      <c r="F89">
        <v>3.5</v>
      </c>
      <c r="G89">
        <v>3</v>
      </c>
      <c r="H89">
        <v>19</v>
      </c>
      <c r="J89">
        <v>18</v>
      </c>
      <c r="K89">
        <v>16</v>
      </c>
      <c r="L89">
        <f t="shared" si="2"/>
        <v>68</v>
      </c>
      <c r="P89" s="10" t="str">
        <f t="shared" si="3"/>
        <v>D</v>
      </c>
    </row>
    <row r="90" spans="1:19" x14ac:dyDescent="0.25">
      <c r="A90" t="s">
        <v>73</v>
      </c>
      <c r="B90" t="s">
        <v>417</v>
      </c>
      <c r="C90" t="s">
        <v>418</v>
      </c>
      <c r="D90">
        <v>3.5</v>
      </c>
      <c r="E90">
        <v>4.5</v>
      </c>
      <c r="G90">
        <v>3</v>
      </c>
      <c r="H90">
        <v>9</v>
      </c>
      <c r="J90">
        <v>18</v>
      </c>
      <c r="K90">
        <v>16</v>
      </c>
      <c r="L90">
        <f t="shared" si="2"/>
        <v>54</v>
      </c>
      <c r="P90" s="10" t="str">
        <f t="shared" si="3"/>
        <v>E</v>
      </c>
    </row>
    <row r="91" spans="1:19" x14ac:dyDescent="0.25">
      <c r="A91" t="s">
        <v>76</v>
      </c>
      <c r="B91" t="s">
        <v>419</v>
      </c>
      <c r="C91" t="s">
        <v>420</v>
      </c>
      <c r="D91">
        <v>4</v>
      </c>
      <c r="E91">
        <v>4</v>
      </c>
      <c r="H91">
        <v>16</v>
      </c>
      <c r="J91">
        <v>20</v>
      </c>
      <c r="K91">
        <v>14</v>
      </c>
      <c r="L91">
        <f t="shared" si="2"/>
        <v>58</v>
      </c>
      <c r="P91" s="10" t="str">
        <f t="shared" si="3"/>
        <v>E</v>
      </c>
      <c r="S91" t="s">
        <v>578</v>
      </c>
    </row>
    <row r="92" spans="1:19" x14ac:dyDescent="0.25">
      <c r="A92" t="s">
        <v>79</v>
      </c>
      <c r="B92" t="s">
        <v>421</v>
      </c>
      <c r="C92" t="s">
        <v>422</v>
      </c>
      <c r="D92">
        <v>5</v>
      </c>
      <c r="E92">
        <v>4.5</v>
      </c>
      <c r="G92">
        <v>2.5</v>
      </c>
      <c r="H92">
        <v>16</v>
      </c>
      <c r="J92">
        <v>20</v>
      </c>
      <c r="K92">
        <v>20</v>
      </c>
      <c r="L92">
        <f t="shared" si="2"/>
        <v>68</v>
      </c>
      <c r="P92" s="10" t="str">
        <f t="shared" si="3"/>
        <v>D</v>
      </c>
      <c r="S92" t="s">
        <v>578</v>
      </c>
    </row>
    <row r="93" spans="1:19" x14ac:dyDescent="0.25">
      <c r="A93" t="s">
        <v>82</v>
      </c>
      <c r="B93" t="s">
        <v>423</v>
      </c>
      <c r="C93" t="s">
        <v>424</v>
      </c>
      <c r="D93">
        <v>4.5</v>
      </c>
      <c r="E93">
        <v>4.5</v>
      </c>
      <c r="F93">
        <v>3.5</v>
      </c>
      <c r="G93">
        <v>2.5</v>
      </c>
      <c r="H93">
        <v>2.5</v>
      </c>
      <c r="L93">
        <f t="shared" si="2"/>
        <v>17.5</v>
      </c>
      <c r="P93" s="10">
        <f t="shared" si="3"/>
        <v>0</v>
      </c>
    </row>
    <row r="94" spans="1:19" x14ac:dyDescent="0.25">
      <c r="A94" t="s">
        <v>85</v>
      </c>
      <c r="B94" t="s">
        <v>425</v>
      </c>
      <c r="C94" t="s">
        <v>426</v>
      </c>
      <c r="D94">
        <v>5</v>
      </c>
      <c r="E94">
        <v>5</v>
      </c>
      <c r="G94">
        <v>2.5</v>
      </c>
      <c r="H94">
        <v>18</v>
      </c>
      <c r="J94">
        <v>20</v>
      </c>
      <c r="L94">
        <f t="shared" si="2"/>
        <v>50.5</v>
      </c>
      <c r="P94" s="10" t="str">
        <f t="shared" si="3"/>
        <v>E</v>
      </c>
    </row>
    <row r="95" spans="1:19" x14ac:dyDescent="0.25">
      <c r="A95" t="s">
        <v>88</v>
      </c>
      <c r="B95" t="s">
        <v>427</v>
      </c>
      <c r="C95" t="s">
        <v>428</v>
      </c>
      <c r="D95">
        <v>4.5</v>
      </c>
      <c r="E95">
        <v>5</v>
      </c>
      <c r="F95">
        <v>4.5</v>
      </c>
      <c r="G95">
        <v>2.5</v>
      </c>
      <c r="H95">
        <v>12</v>
      </c>
      <c r="J95">
        <v>18</v>
      </c>
      <c r="K95">
        <v>14</v>
      </c>
      <c r="L95">
        <f t="shared" si="2"/>
        <v>60.5</v>
      </c>
      <c r="P95" s="10" t="str">
        <f t="shared" si="3"/>
        <v>D</v>
      </c>
    </row>
    <row r="96" spans="1:19" x14ac:dyDescent="0.25">
      <c r="A96" t="s">
        <v>91</v>
      </c>
      <c r="B96" t="s">
        <v>429</v>
      </c>
      <c r="C96" t="s">
        <v>430</v>
      </c>
      <c r="D96">
        <v>4.5</v>
      </c>
      <c r="E96">
        <v>4</v>
      </c>
      <c r="F96">
        <v>4.5</v>
      </c>
      <c r="G96" s="4">
        <v>4.5</v>
      </c>
      <c r="H96">
        <v>16</v>
      </c>
      <c r="J96">
        <v>20</v>
      </c>
      <c r="L96">
        <f t="shared" si="2"/>
        <v>53.5</v>
      </c>
      <c r="P96" s="10" t="str">
        <f t="shared" si="3"/>
        <v>E</v>
      </c>
    </row>
    <row r="97" spans="1:16" x14ac:dyDescent="0.25">
      <c r="A97" t="s">
        <v>93</v>
      </c>
      <c r="B97" t="s">
        <v>431</v>
      </c>
      <c r="C97" t="s">
        <v>432</v>
      </c>
      <c r="D97">
        <v>5</v>
      </c>
      <c r="E97">
        <v>4</v>
      </c>
      <c r="F97">
        <v>4.5</v>
      </c>
      <c r="G97">
        <v>3</v>
      </c>
      <c r="H97">
        <v>14</v>
      </c>
      <c r="J97">
        <v>20</v>
      </c>
      <c r="L97">
        <f t="shared" si="2"/>
        <v>50.5</v>
      </c>
      <c r="P97" s="10" t="str">
        <f t="shared" si="3"/>
        <v>E</v>
      </c>
    </row>
    <row r="98" spans="1:16" x14ac:dyDescent="0.25">
      <c r="A98" t="s">
        <v>96</v>
      </c>
      <c r="B98" t="s">
        <v>433</v>
      </c>
      <c r="C98" t="s">
        <v>434</v>
      </c>
      <c r="D98">
        <v>4.5</v>
      </c>
      <c r="E98">
        <v>4</v>
      </c>
      <c r="F98">
        <v>2.5</v>
      </c>
      <c r="G98">
        <v>2</v>
      </c>
      <c r="H98">
        <v>14</v>
      </c>
      <c r="J98">
        <v>19</v>
      </c>
      <c r="K98">
        <v>14</v>
      </c>
      <c r="L98">
        <f t="shared" si="2"/>
        <v>60</v>
      </c>
      <c r="P98" s="10" t="str">
        <f t="shared" si="3"/>
        <v>D</v>
      </c>
    </row>
    <row r="99" spans="1:16" x14ac:dyDescent="0.25">
      <c r="A99" t="s">
        <v>99</v>
      </c>
      <c r="B99" t="s">
        <v>435</v>
      </c>
      <c r="C99" t="s">
        <v>436</v>
      </c>
      <c r="D99">
        <v>5</v>
      </c>
      <c r="E99">
        <v>5</v>
      </c>
      <c r="H99">
        <v>15</v>
      </c>
      <c r="J99">
        <v>18</v>
      </c>
      <c r="L99">
        <f t="shared" si="2"/>
        <v>43</v>
      </c>
      <c r="P99" s="10">
        <f t="shared" si="3"/>
        <v>0</v>
      </c>
    </row>
    <row r="100" spans="1:16" x14ac:dyDescent="0.25">
      <c r="A100" t="s">
        <v>102</v>
      </c>
      <c r="B100" t="s">
        <v>437</v>
      </c>
      <c r="C100" t="s">
        <v>438</v>
      </c>
      <c r="D100">
        <v>5</v>
      </c>
      <c r="E100">
        <v>4.5</v>
      </c>
      <c r="F100">
        <v>4.5</v>
      </c>
      <c r="G100">
        <v>4.5</v>
      </c>
      <c r="H100">
        <v>18</v>
      </c>
      <c r="J100">
        <v>18</v>
      </c>
      <c r="K100">
        <v>16</v>
      </c>
      <c r="L100">
        <f t="shared" si="2"/>
        <v>70.5</v>
      </c>
      <c r="P100" s="10" t="str">
        <f t="shared" si="3"/>
        <v>C</v>
      </c>
    </row>
    <row r="101" spans="1:16" x14ac:dyDescent="0.25">
      <c r="A101" t="s">
        <v>105</v>
      </c>
      <c r="B101" t="s">
        <v>439</v>
      </c>
      <c r="C101" t="s">
        <v>440</v>
      </c>
      <c r="D101">
        <v>5</v>
      </c>
      <c r="E101">
        <v>5</v>
      </c>
      <c r="J101">
        <v>18</v>
      </c>
      <c r="K101">
        <v>14</v>
      </c>
      <c r="L101">
        <f t="shared" si="2"/>
        <v>42</v>
      </c>
      <c r="P101" s="10">
        <f t="shared" si="3"/>
        <v>0</v>
      </c>
    </row>
    <row r="102" spans="1:16" x14ac:dyDescent="0.25">
      <c r="A102" t="s">
        <v>108</v>
      </c>
      <c r="B102" t="s">
        <v>441</v>
      </c>
      <c r="C102" t="s">
        <v>442</v>
      </c>
      <c r="D102">
        <v>5</v>
      </c>
      <c r="E102">
        <v>4.5</v>
      </c>
      <c r="F102">
        <v>4.5</v>
      </c>
      <c r="G102">
        <v>4.5</v>
      </c>
      <c r="H102">
        <v>12</v>
      </c>
      <c r="J102">
        <v>20</v>
      </c>
      <c r="L102">
        <f t="shared" si="2"/>
        <v>50.5</v>
      </c>
      <c r="P102" s="10" t="str">
        <f t="shared" si="3"/>
        <v>E</v>
      </c>
    </row>
    <row r="103" spans="1:16" x14ac:dyDescent="0.25">
      <c r="A103" t="s">
        <v>111</v>
      </c>
      <c r="B103" t="s">
        <v>443</v>
      </c>
      <c r="C103" t="s">
        <v>444</v>
      </c>
      <c r="D103">
        <v>5</v>
      </c>
      <c r="E103">
        <v>4</v>
      </c>
      <c r="F103">
        <v>3.5</v>
      </c>
      <c r="G103">
        <v>2.5</v>
      </c>
      <c r="H103">
        <v>16</v>
      </c>
      <c r="J103">
        <v>20</v>
      </c>
      <c r="K103">
        <v>14</v>
      </c>
      <c r="L103">
        <f t="shared" si="2"/>
        <v>65</v>
      </c>
      <c r="P103" s="10" t="str">
        <f t="shared" si="3"/>
        <v>D</v>
      </c>
    </row>
    <row r="104" spans="1:16" x14ac:dyDescent="0.25">
      <c r="A104" t="s">
        <v>114</v>
      </c>
      <c r="B104" t="s">
        <v>445</v>
      </c>
      <c r="C104" t="s">
        <v>446</v>
      </c>
      <c r="D104">
        <v>4.5</v>
      </c>
      <c r="E104">
        <v>5</v>
      </c>
      <c r="F104">
        <v>4</v>
      </c>
      <c r="G104">
        <v>3</v>
      </c>
      <c r="H104">
        <v>15</v>
      </c>
      <c r="J104">
        <v>20</v>
      </c>
      <c r="K104">
        <v>18</v>
      </c>
      <c r="L104">
        <f t="shared" si="2"/>
        <v>69.5</v>
      </c>
      <c r="P104" s="10" t="str">
        <f t="shared" si="3"/>
        <v>C</v>
      </c>
    </row>
    <row r="105" spans="1:16" x14ac:dyDescent="0.25">
      <c r="A105" t="s">
        <v>117</v>
      </c>
      <c r="B105" t="s">
        <v>447</v>
      </c>
      <c r="C105" t="s">
        <v>448</v>
      </c>
      <c r="H105">
        <v>19</v>
      </c>
      <c r="J105">
        <v>20</v>
      </c>
      <c r="L105">
        <f t="shared" si="2"/>
        <v>39</v>
      </c>
      <c r="P105" s="10">
        <f t="shared" si="3"/>
        <v>0</v>
      </c>
    </row>
    <row r="106" spans="1:16" x14ac:dyDescent="0.25">
      <c r="A106" t="s">
        <v>120</v>
      </c>
      <c r="B106" t="s">
        <v>449</v>
      </c>
      <c r="C106" t="s">
        <v>450</v>
      </c>
      <c r="H106">
        <v>12</v>
      </c>
      <c r="J106">
        <v>20</v>
      </c>
      <c r="L106">
        <f t="shared" si="2"/>
        <v>32</v>
      </c>
      <c r="P106" s="10">
        <f t="shared" si="3"/>
        <v>0</v>
      </c>
    </row>
    <row r="107" spans="1:16" x14ac:dyDescent="0.25">
      <c r="A107" t="s">
        <v>123</v>
      </c>
      <c r="B107" t="s">
        <v>451</v>
      </c>
      <c r="C107" t="s">
        <v>452</v>
      </c>
      <c r="H107">
        <v>16</v>
      </c>
      <c r="J107">
        <v>17</v>
      </c>
      <c r="K107">
        <v>14</v>
      </c>
      <c r="L107">
        <f t="shared" si="2"/>
        <v>47</v>
      </c>
      <c r="P107" s="10">
        <f t="shared" si="3"/>
        <v>0</v>
      </c>
    </row>
    <row r="108" spans="1:16" x14ac:dyDescent="0.25">
      <c r="A108" t="s">
        <v>126</v>
      </c>
      <c r="B108" t="s">
        <v>453</v>
      </c>
      <c r="C108" t="s">
        <v>454</v>
      </c>
      <c r="D108">
        <v>5</v>
      </c>
      <c r="E108">
        <v>4.5</v>
      </c>
      <c r="F108">
        <v>4.5</v>
      </c>
      <c r="G108">
        <v>4.5</v>
      </c>
      <c r="H108">
        <v>17</v>
      </c>
      <c r="J108">
        <v>19</v>
      </c>
      <c r="K108">
        <v>16</v>
      </c>
      <c r="L108">
        <f t="shared" si="2"/>
        <v>70.5</v>
      </c>
      <c r="P108" s="10" t="str">
        <f t="shared" si="3"/>
        <v>C</v>
      </c>
    </row>
    <row r="109" spans="1:16" x14ac:dyDescent="0.25">
      <c r="A109" t="s">
        <v>129</v>
      </c>
      <c r="B109" t="s">
        <v>455</v>
      </c>
      <c r="C109" t="s">
        <v>456</v>
      </c>
      <c r="D109">
        <v>5</v>
      </c>
      <c r="E109">
        <v>4.5</v>
      </c>
      <c r="F109">
        <v>4.5</v>
      </c>
      <c r="G109">
        <v>2.5</v>
      </c>
      <c r="H109">
        <v>14</v>
      </c>
      <c r="J109">
        <v>20</v>
      </c>
      <c r="K109">
        <v>16</v>
      </c>
      <c r="L109">
        <f t="shared" si="2"/>
        <v>66.5</v>
      </c>
      <c r="P109" s="10" t="str">
        <f t="shared" si="3"/>
        <v>D</v>
      </c>
    </row>
    <row r="110" spans="1:16" x14ac:dyDescent="0.25">
      <c r="A110" t="s">
        <v>132</v>
      </c>
      <c r="B110" t="s">
        <v>457</v>
      </c>
      <c r="C110" t="s">
        <v>458</v>
      </c>
      <c r="D110">
        <v>5</v>
      </c>
      <c r="E110">
        <v>4</v>
      </c>
      <c r="F110">
        <v>3</v>
      </c>
      <c r="G110">
        <v>3</v>
      </c>
      <c r="H110">
        <v>11</v>
      </c>
      <c r="J110">
        <v>20</v>
      </c>
      <c r="K110">
        <v>12</v>
      </c>
      <c r="L110">
        <f t="shared" si="2"/>
        <v>58</v>
      </c>
      <c r="P110" s="10" t="str">
        <f t="shared" si="3"/>
        <v>E</v>
      </c>
    </row>
    <row r="111" spans="1:16" x14ac:dyDescent="0.25">
      <c r="A111" t="s">
        <v>135</v>
      </c>
      <c r="B111" t="s">
        <v>459</v>
      </c>
      <c r="C111" t="s">
        <v>460</v>
      </c>
      <c r="D111">
        <v>4</v>
      </c>
      <c r="E111">
        <v>5</v>
      </c>
      <c r="F111">
        <v>4.5</v>
      </c>
      <c r="G111">
        <v>2</v>
      </c>
      <c r="H111">
        <v>19</v>
      </c>
      <c r="J111">
        <v>20</v>
      </c>
      <c r="L111">
        <f t="shared" si="2"/>
        <v>54.5</v>
      </c>
      <c r="P111" s="10" t="str">
        <f t="shared" si="3"/>
        <v>E</v>
      </c>
    </row>
    <row r="112" spans="1:16" x14ac:dyDescent="0.25">
      <c r="A112" t="s">
        <v>138</v>
      </c>
      <c r="B112" t="s">
        <v>461</v>
      </c>
      <c r="C112" t="s">
        <v>462</v>
      </c>
      <c r="D112">
        <v>5</v>
      </c>
      <c r="E112">
        <v>5</v>
      </c>
      <c r="F112">
        <v>4</v>
      </c>
      <c r="H112">
        <v>11</v>
      </c>
      <c r="J112">
        <v>18</v>
      </c>
      <c r="K112">
        <v>12</v>
      </c>
      <c r="L112">
        <f t="shared" si="2"/>
        <v>55</v>
      </c>
      <c r="P112" s="10" t="str">
        <f t="shared" si="3"/>
        <v>E</v>
      </c>
    </row>
    <row r="113" spans="1:16" x14ac:dyDescent="0.25">
      <c r="A113" t="s">
        <v>141</v>
      </c>
      <c r="B113" t="s">
        <v>463</v>
      </c>
      <c r="C113" t="s">
        <v>464</v>
      </c>
      <c r="D113">
        <v>4</v>
      </c>
      <c r="E113">
        <v>5</v>
      </c>
      <c r="F113">
        <v>4.5</v>
      </c>
      <c r="G113">
        <v>2.5</v>
      </c>
      <c r="H113">
        <v>11</v>
      </c>
      <c r="J113">
        <v>20</v>
      </c>
      <c r="K113">
        <v>14</v>
      </c>
      <c r="L113">
        <f t="shared" si="2"/>
        <v>61</v>
      </c>
      <c r="P113" s="10" t="str">
        <f t="shared" si="3"/>
        <v>D</v>
      </c>
    </row>
    <row r="114" spans="1:16" x14ac:dyDescent="0.25">
      <c r="A114" t="s">
        <v>144</v>
      </c>
      <c r="B114" t="s">
        <v>465</v>
      </c>
      <c r="C114" t="s">
        <v>466</v>
      </c>
      <c r="D114">
        <v>5</v>
      </c>
      <c r="E114">
        <v>4</v>
      </c>
      <c r="F114">
        <v>4</v>
      </c>
      <c r="G114">
        <v>3</v>
      </c>
      <c r="H114">
        <v>15</v>
      </c>
      <c r="J114">
        <v>20</v>
      </c>
      <c r="L114">
        <f t="shared" si="2"/>
        <v>51</v>
      </c>
      <c r="P114" s="10" t="str">
        <f t="shared" si="3"/>
        <v>E</v>
      </c>
    </row>
    <row r="115" spans="1:16" x14ac:dyDescent="0.25">
      <c r="A115" t="s">
        <v>147</v>
      </c>
      <c r="B115" t="s">
        <v>467</v>
      </c>
      <c r="C115" t="s">
        <v>468</v>
      </c>
      <c r="D115">
        <v>4.5</v>
      </c>
      <c r="E115">
        <v>5</v>
      </c>
      <c r="G115">
        <v>3</v>
      </c>
      <c r="H115">
        <v>11</v>
      </c>
      <c r="J115">
        <v>20</v>
      </c>
      <c r="K115">
        <v>17</v>
      </c>
      <c r="L115">
        <f t="shared" si="2"/>
        <v>60.5</v>
      </c>
      <c r="P115" s="10" t="str">
        <f t="shared" si="3"/>
        <v>D</v>
      </c>
    </row>
    <row r="116" spans="1:16" x14ac:dyDescent="0.25">
      <c r="A116" t="s">
        <v>150</v>
      </c>
      <c r="B116" t="s">
        <v>469</v>
      </c>
      <c r="C116" t="s">
        <v>470</v>
      </c>
      <c r="D116">
        <v>4</v>
      </c>
      <c r="E116">
        <v>5</v>
      </c>
      <c r="F116">
        <v>4.5</v>
      </c>
      <c r="G116">
        <v>2.5</v>
      </c>
      <c r="H116">
        <v>4.5</v>
      </c>
      <c r="J116">
        <v>20</v>
      </c>
      <c r="L116">
        <f t="shared" si="2"/>
        <v>40.5</v>
      </c>
      <c r="P116" s="10">
        <f t="shared" si="3"/>
        <v>0</v>
      </c>
    </row>
    <row r="117" spans="1:16" x14ac:dyDescent="0.25">
      <c r="A117" t="s">
        <v>153</v>
      </c>
      <c r="B117" t="s">
        <v>471</v>
      </c>
      <c r="C117" t="s">
        <v>472</v>
      </c>
      <c r="D117">
        <v>5</v>
      </c>
      <c r="E117">
        <v>5</v>
      </c>
      <c r="F117">
        <v>3.5</v>
      </c>
      <c r="G117">
        <v>4</v>
      </c>
      <c r="H117">
        <v>16</v>
      </c>
      <c r="J117">
        <v>20</v>
      </c>
      <c r="K117">
        <v>16</v>
      </c>
      <c r="L117">
        <f t="shared" si="2"/>
        <v>69.5</v>
      </c>
      <c r="P117" s="10" t="str">
        <f t="shared" si="3"/>
        <v>C</v>
      </c>
    </row>
    <row r="118" spans="1:16" x14ac:dyDescent="0.25">
      <c r="A118" t="s">
        <v>333</v>
      </c>
      <c r="B118" t="s">
        <v>473</v>
      </c>
      <c r="C118" t="s">
        <v>474</v>
      </c>
      <c r="F118">
        <v>4.5</v>
      </c>
      <c r="H118">
        <v>10</v>
      </c>
      <c r="J118">
        <v>18</v>
      </c>
      <c r="L118">
        <f t="shared" si="2"/>
        <v>32.5</v>
      </c>
      <c r="P118" s="10">
        <f t="shared" si="3"/>
        <v>0</v>
      </c>
    </row>
    <row r="119" spans="1:16" x14ac:dyDescent="0.25">
      <c r="A119" t="s">
        <v>336</v>
      </c>
      <c r="B119" t="s">
        <v>475</v>
      </c>
      <c r="C119" t="s">
        <v>476</v>
      </c>
      <c r="D119">
        <v>4</v>
      </c>
      <c r="E119">
        <v>5</v>
      </c>
      <c r="F119">
        <v>4.5</v>
      </c>
      <c r="G119">
        <v>2</v>
      </c>
      <c r="H119">
        <v>14</v>
      </c>
      <c r="J119">
        <v>20</v>
      </c>
      <c r="L119">
        <f t="shared" si="2"/>
        <v>49.5</v>
      </c>
      <c r="P119" s="10" t="str">
        <f t="shared" si="3"/>
        <v>E</v>
      </c>
    </row>
    <row r="120" spans="1:16" x14ac:dyDescent="0.25">
      <c r="B120" t="s">
        <v>558</v>
      </c>
      <c r="C120" t="s">
        <v>559</v>
      </c>
      <c r="D120">
        <v>4.5</v>
      </c>
      <c r="E120">
        <v>4.5</v>
      </c>
      <c r="F120">
        <v>5</v>
      </c>
      <c r="G120">
        <v>3</v>
      </c>
      <c r="H120">
        <v>13</v>
      </c>
      <c r="J120">
        <v>20</v>
      </c>
      <c r="L120">
        <f t="shared" si="2"/>
        <v>50</v>
      </c>
      <c r="P120" s="10" t="str">
        <f t="shared" si="3"/>
        <v>E</v>
      </c>
    </row>
    <row r="121" spans="1:16" x14ac:dyDescent="0.25">
      <c r="B121" t="s">
        <v>560</v>
      </c>
      <c r="C121" t="s">
        <v>561</v>
      </c>
      <c r="D121">
        <v>4.5</v>
      </c>
      <c r="E121">
        <v>5</v>
      </c>
      <c r="F121">
        <v>5</v>
      </c>
      <c r="G121">
        <v>3</v>
      </c>
      <c r="H121">
        <v>16</v>
      </c>
      <c r="J121">
        <v>20</v>
      </c>
      <c r="L121">
        <f t="shared" si="2"/>
        <v>53.5</v>
      </c>
      <c r="N121">
        <v>12</v>
      </c>
      <c r="P121" s="10" t="str">
        <f t="shared" si="3"/>
        <v>E</v>
      </c>
    </row>
    <row r="122" spans="1:16" x14ac:dyDescent="0.25">
      <c r="B122" t="s">
        <v>562</v>
      </c>
      <c r="C122" t="s">
        <v>570</v>
      </c>
      <c r="D122">
        <v>5</v>
      </c>
      <c r="E122">
        <v>5</v>
      </c>
      <c r="F122">
        <v>4</v>
      </c>
      <c r="G122">
        <v>3</v>
      </c>
      <c r="H122">
        <v>20</v>
      </c>
      <c r="J122">
        <v>20</v>
      </c>
      <c r="K122">
        <v>18</v>
      </c>
      <c r="L122">
        <f t="shared" si="2"/>
        <v>75</v>
      </c>
      <c r="N122">
        <v>5</v>
      </c>
      <c r="P122" s="10" t="str">
        <f t="shared" si="3"/>
        <v>C</v>
      </c>
    </row>
    <row r="123" spans="1:16" x14ac:dyDescent="0.25">
      <c r="B123" t="s">
        <v>563</v>
      </c>
      <c r="C123" t="s">
        <v>564</v>
      </c>
      <c r="F123">
        <v>4.5</v>
      </c>
      <c r="H123">
        <v>18</v>
      </c>
      <c r="J123">
        <v>20</v>
      </c>
      <c r="K123">
        <v>16</v>
      </c>
      <c r="L123">
        <f t="shared" si="2"/>
        <v>58.5</v>
      </c>
      <c r="P123" s="10" t="str">
        <f t="shared" si="3"/>
        <v>E</v>
      </c>
    </row>
    <row r="124" spans="1:16" x14ac:dyDescent="0.25">
      <c r="B124" t="s">
        <v>565</v>
      </c>
      <c r="C124" t="s">
        <v>566</v>
      </c>
      <c r="D124">
        <v>5</v>
      </c>
      <c r="E124">
        <v>5</v>
      </c>
      <c r="F124">
        <v>4.5</v>
      </c>
      <c r="G124">
        <v>3</v>
      </c>
      <c r="H124">
        <v>15</v>
      </c>
      <c r="J124">
        <v>20</v>
      </c>
      <c r="K124">
        <v>18</v>
      </c>
      <c r="L124">
        <f t="shared" si="2"/>
        <v>70.5</v>
      </c>
      <c r="P124" s="10" t="str">
        <f t="shared" si="3"/>
        <v>C</v>
      </c>
    </row>
    <row r="125" spans="1:16" x14ac:dyDescent="0.25">
      <c r="B125" t="s">
        <v>567</v>
      </c>
      <c r="C125" t="s">
        <v>331</v>
      </c>
      <c r="G125">
        <v>3.5</v>
      </c>
      <c r="J125">
        <v>18</v>
      </c>
      <c r="L125">
        <f t="shared" si="2"/>
        <v>21.5</v>
      </c>
      <c r="P125" s="10">
        <f t="shared" si="3"/>
        <v>0</v>
      </c>
    </row>
    <row r="126" spans="1:16" x14ac:dyDescent="0.25">
      <c r="B126" t="s">
        <v>568</v>
      </c>
      <c r="C126" t="s">
        <v>569</v>
      </c>
      <c r="G126">
        <v>3</v>
      </c>
      <c r="L126">
        <f t="shared" si="2"/>
        <v>3</v>
      </c>
      <c r="P126" s="10">
        <f t="shared" si="3"/>
        <v>0</v>
      </c>
    </row>
    <row r="127" spans="1:16" x14ac:dyDescent="0.25">
      <c r="B127" t="s">
        <v>571</v>
      </c>
      <c r="C127" t="s">
        <v>203</v>
      </c>
      <c r="F127">
        <v>4.5</v>
      </c>
      <c r="G127">
        <v>2.5</v>
      </c>
      <c r="L127">
        <f t="shared" si="2"/>
        <v>7</v>
      </c>
      <c r="P127" s="10">
        <f t="shared" si="3"/>
        <v>0</v>
      </c>
    </row>
    <row r="128" spans="1:16" x14ac:dyDescent="0.25">
      <c r="B128" t="s">
        <v>572</v>
      </c>
      <c r="C128" t="s">
        <v>207</v>
      </c>
      <c r="F128">
        <v>4.5</v>
      </c>
      <c r="G128">
        <v>2.5</v>
      </c>
      <c r="L128">
        <f t="shared" si="2"/>
        <v>7</v>
      </c>
      <c r="P128" s="10">
        <f t="shared" si="3"/>
        <v>0</v>
      </c>
    </row>
    <row r="129" spans="2:16" x14ac:dyDescent="0.25">
      <c r="B129" t="s">
        <v>573</v>
      </c>
      <c r="C129" t="s">
        <v>574</v>
      </c>
      <c r="D129">
        <v>5</v>
      </c>
      <c r="E129">
        <v>5</v>
      </c>
      <c r="F129">
        <v>2.5</v>
      </c>
      <c r="G129">
        <v>2</v>
      </c>
      <c r="H129">
        <v>12</v>
      </c>
      <c r="K129">
        <v>16</v>
      </c>
      <c r="L129">
        <f t="shared" si="2"/>
        <v>42.5</v>
      </c>
      <c r="P129" s="10">
        <f t="shared" si="3"/>
        <v>0</v>
      </c>
    </row>
    <row r="130" spans="2:16" x14ac:dyDescent="0.25">
      <c r="B130" t="s">
        <v>575</v>
      </c>
      <c r="C130" t="s">
        <v>162</v>
      </c>
      <c r="E130">
        <v>5</v>
      </c>
      <c r="F130">
        <v>4</v>
      </c>
      <c r="J130">
        <v>18</v>
      </c>
      <c r="L130">
        <f t="shared" si="2"/>
        <v>27</v>
      </c>
      <c r="P130" s="10">
        <f t="shared" si="3"/>
        <v>0</v>
      </c>
    </row>
    <row r="131" spans="2:16" x14ac:dyDescent="0.25">
      <c r="B131" t="s">
        <v>576</v>
      </c>
      <c r="C131" t="s">
        <v>577</v>
      </c>
      <c r="D131">
        <v>4</v>
      </c>
      <c r="E131">
        <v>4.5</v>
      </c>
      <c r="F131">
        <v>3.5</v>
      </c>
      <c r="G131">
        <v>2.5</v>
      </c>
      <c r="L131">
        <f t="shared" si="2"/>
        <v>14.5</v>
      </c>
      <c r="P131" s="10">
        <f t="shared" si="3"/>
        <v>0</v>
      </c>
    </row>
    <row r="132" spans="2:16" x14ac:dyDescent="0.25">
      <c r="B132" t="s">
        <v>590</v>
      </c>
      <c r="C132" t="s">
        <v>591</v>
      </c>
      <c r="D132">
        <v>4</v>
      </c>
      <c r="E132">
        <v>5</v>
      </c>
      <c r="H132">
        <v>9</v>
      </c>
      <c r="J132">
        <v>20</v>
      </c>
      <c r="K132">
        <v>10</v>
      </c>
      <c r="L132">
        <f t="shared" ref="L132:L137" si="4">D132+E132+F132+G132+H132+I132+J132+K132</f>
        <v>48</v>
      </c>
      <c r="P132" s="10">
        <f t="shared" ref="P132:P137" si="5">IF(L132&gt;=89,"A",IF(L132&gt;=79,"B",IF(L132&gt;=69,"C",IF(L132&gt;=59,"D",IF(L132&gt;=49,"E",0)))))</f>
        <v>0</v>
      </c>
    </row>
    <row r="133" spans="2:16" x14ac:dyDescent="0.25">
      <c r="B133" t="s">
        <v>592</v>
      </c>
      <c r="C133" t="s">
        <v>593</v>
      </c>
      <c r="D133">
        <v>4</v>
      </c>
      <c r="E133">
        <v>5</v>
      </c>
      <c r="H133">
        <v>18</v>
      </c>
      <c r="J133">
        <v>20</v>
      </c>
      <c r="L133">
        <f t="shared" si="4"/>
        <v>47</v>
      </c>
      <c r="P133" s="10">
        <f t="shared" si="5"/>
        <v>0</v>
      </c>
    </row>
    <row r="134" spans="2:16" x14ac:dyDescent="0.25">
      <c r="B134" t="s">
        <v>594</v>
      </c>
      <c r="C134" t="s">
        <v>340</v>
      </c>
      <c r="H134">
        <v>18</v>
      </c>
      <c r="L134">
        <f t="shared" si="4"/>
        <v>18</v>
      </c>
      <c r="P134" s="10">
        <f t="shared" si="5"/>
        <v>0</v>
      </c>
    </row>
    <row r="135" spans="2:16" x14ac:dyDescent="0.25">
      <c r="B135" t="s">
        <v>595</v>
      </c>
      <c r="C135" t="s">
        <v>596</v>
      </c>
      <c r="H135">
        <v>9</v>
      </c>
      <c r="J135">
        <v>18</v>
      </c>
      <c r="K135">
        <v>16</v>
      </c>
      <c r="L135">
        <f t="shared" si="4"/>
        <v>43</v>
      </c>
      <c r="P135" s="10">
        <f t="shared" si="5"/>
        <v>0</v>
      </c>
    </row>
    <row r="136" spans="2:16" x14ac:dyDescent="0.25">
      <c r="B136" t="s">
        <v>599</v>
      </c>
      <c r="C136" t="s">
        <v>600</v>
      </c>
      <c r="H136">
        <v>1.7</v>
      </c>
      <c r="L136">
        <f t="shared" si="4"/>
        <v>1.7</v>
      </c>
      <c r="P136" s="10">
        <f t="shared" si="5"/>
        <v>0</v>
      </c>
    </row>
    <row r="137" spans="2:16" x14ac:dyDescent="0.25">
      <c r="B137" t="s">
        <v>601</v>
      </c>
      <c r="C137" t="s">
        <v>602</v>
      </c>
      <c r="H137">
        <v>17</v>
      </c>
      <c r="L137">
        <f t="shared" si="4"/>
        <v>17</v>
      </c>
      <c r="P137" s="10">
        <f t="shared" si="5"/>
        <v>0</v>
      </c>
    </row>
  </sheetData>
  <autoFilter ref="A2:L137"/>
  <pageMargins left="0.7" right="0.7" top="0.75" bottom="0.75" header="0.3" footer="0.3"/>
  <legacyDrawing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53"/>
  <sheetViews>
    <sheetView workbookViewId="0">
      <selection activeCell="L31" sqref="L31"/>
    </sheetView>
  </sheetViews>
  <sheetFormatPr defaultColWidth="8.85546875" defaultRowHeight="15" x14ac:dyDescent="0.25"/>
  <cols>
    <col min="3" max="3" width="19.7109375" customWidth="1"/>
    <col min="4" max="4" width="9.140625" customWidth="1"/>
    <col min="5" max="5" width="8.85546875" customWidth="1"/>
    <col min="6" max="6" width="11.140625" customWidth="1"/>
    <col min="7" max="7" width="8.85546875" customWidth="1"/>
    <col min="8" max="8" width="10.28515625" customWidth="1"/>
  </cols>
  <sheetData>
    <row r="1" spans="1:13" x14ac:dyDescent="0.25">
      <c r="A1" t="s">
        <v>485</v>
      </c>
      <c r="B1" t="s">
        <v>1</v>
      </c>
      <c r="C1" t="s">
        <v>244</v>
      </c>
    </row>
    <row r="2" spans="1:13" ht="45" x14ac:dyDescent="0.25">
      <c r="D2" s="3" t="s">
        <v>553</v>
      </c>
      <c r="E2" s="3" t="s">
        <v>554</v>
      </c>
      <c r="F2" s="3" t="s">
        <v>587</v>
      </c>
      <c r="G2" t="s">
        <v>555</v>
      </c>
      <c r="H2" t="s">
        <v>556</v>
      </c>
      <c r="I2" t="s">
        <v>557</v>
      </c>
      <c r="J2" s="3" t="s">
        <v>604</v>
      </c>
    </row>
    <row r="3" spans="1:13" x14ac:dyDescent="0.25">
      <c r="A3" t="s">
        <v>2</v>
      </c>
      <c r="B3" t="s">
        <v>425</v>
      </c>
      <c r="C3" t="s">
        <v>486</v>
      </c>
      <c r="I3">
        <f>D3+E3+F3+G3+H3</f>
        <v>0</v>
      </c>
      <c r="J3" s="10">
        <f>IF(I3&gt;=89,"A",IF(I3&gt;=79,"B",IF(I3&gt;=69,"C",IF(I3&gt;=59,"D",IF(I3&gt;=49,"E",0)))))</f>
        <v>0</v>
      </c>
    </row>
    <row r="4" spans="1:13" x14ac:dyDescent="0.25">
      <c r="A4" t="s">
        <v>6</v>
      </c>
      <c r="B4" s="1" t="s">
        <v>368</v>
      </c>
      <c r="C4" t="s">
        <v>487</v>
      </c>
      <c r="D4">
        <f>4.5+2.5+6+2</f>
        <v>15</v>
      </c>
      <c r="E4">
        <v>16</v>
      </c>
      <c r="F4">
        <v>17</v>
      </c>
      <c r="I4">
        <f t="shared" ref="I4:I39" si="0">D4+E4+F4+G4+H4</f>
        <v>48</v>
      </c>
      <c r="J4" s="10">
        <f t="shared" ref="J4:J39" si="1">IF(I4&gt;=89,"A",IF(I4&gt;=79,"B",IF(I4&gt;=69,"C",IF(I4&gt;=59,"D",IF(I4&gt;=49,"E",0)))))</f>
        <v>0</v>
      </c>
    </row>
    <row r="5" spans="1:13" x14ac:dyDescent="0.25">
      <c r="A5" t="s">
        <v>9</v>
      </c>
      <c r="B5" s="1" t="s">
        <v>371</v>
      </c>
      <c r="C5" t="s">
        <v>488</v>
      </c>
      <c r="D5">
        <f>4.5+2.5+6</f>
        <v>13</v>
      </c>
      <c r="E5">
        <v>17.5</v>
      </c>
      <c r="F5">
        <v>20</v>
      </c>
      <c r="H5">
        <v>17</v>
      </c>
      <c r="I5">
        <f t="shared" si="0"/>
        <v>67.5</v>
      </c>
      <c r="J5" s="10" t="str">
        <f t="shared" si="1"/>
        <v>D</v>
      </c>
    </row>
    <row r="6" spans="1:13" x14ac:dyDescent="0.25">
      <c r="A6" t="s">
        <v>13</v>
      </c>
      <c r="B6" s="1" t="s">
        <v>518</v>
      </c>
      <c r="C6" t="s">
        <v>489</v>
      </c>
      <c r="D6">
        <f>4.5+2.5+6+2</f>
        <v>15</v>
      </c>
      <c r="E6">
        <v>19</v>
      </c>
      <c r="F6">
        <v>20</v>
      </c>
      <c r="H6">
        <v>16</v>
      </c>
      <c r="I6">
        <f t="shared" si="0"/>
        <v>70</v>
      </c>
      <c r="J6" s="10" t="str">
        <f t="shared" si="1"/>
        <v>C</v>
      </c>
    </row>
    <row r="7" spans="1:13" x14ac:dyDescent="0.25">
      <c r="A7" t="s">
        <v>16</v>
      </c>
      <c r="B7" s="1" t="s">
        <v>519</v>
      </c>
      <c r="C7" t="s">
        <v>490</v>
      </c>
      <c r="D7">
        <f>4.5+2.5+2</f>
        <v>9</v>
      </c>
      <c r="E7">
        <v>18.5</v>
      </c>
      <c r="F7">
        <v>19</v>
      </c>
      <c r="H7">
        <v>15</v>
      </c>
      <c r="I7">
        <f t="shared" si="0"/>
        <v>61.5</v>
      </c>
      <c r="J7" s="10" t="str">
        <f t="shared" si="1"/>
        <v>D</v>
      </c>
    </row>
    <row r="8" spans="1:13" x14ac:dyDescent="0.25">
      <c r="A8" t="s">
        <v>19</v>
      </c>
      <c r="B8" s="1" t="s">
        <v>520</v>
      </c>
      <c r="C8" t="s">
        <v>491</v>
      </c>
      <c r="D8">
        <f>4.5+2.5+6+2.5</f>
        <v>15.5</v>
      </c>
      <c r="E8">
        <v>15</v>
      </c>
      <c r="F8">
        <v>20</v>
      </c>
      <c r="H8">
        <v>14</v>
      </c>
      <c r="I8">
        <f t="shared" si="0"/>
        <v>64.5</v>
      </c>
      <c r="J8" s="10" t="str">
        <f t="shared" si="1"/>
        <v>D</v>
      </c>
    </row>
    <row r="9" spans="1:13" x14ac:dyDescent="0.25">
      <c r="A9" t="s">
        <v>22</v>
      </c>
      <c r="B9" s="1" t="s">
        <v>521</v>
      </c>
      <c r="C9" t="s">
        <v>492</v>
      </c>
      <c r="D9">
        <f>4.5+2.5+6+2.5</f>
        <v>15.5</v>
      </c>
      <c r="E9">
        <v>14</v>
      </c>
      <c r="F9">
        <v>20</v>
      </c>
      <c r="H9">
        <v>15</v>
      </c>
      <c r="I9">
        <f t="shared" si="0"/>
        <v>64.5</v>
      </c>
      <c r="J9" s="10" t="str">
        <f t="shared" si="1"/>
        <v>D</v>
      </c>
    </row>
    <row r="10" spans="1:13" x14ac:dyDescent="0.25">
      <c r="A10" t="s">
        <v>25</v>
      </c>
      <c r="B10" t="s">
        <v>493</v>
      </c>
      <c r="C10" s="2" t="s">
        <v>494</v>
      </c>
      <c r="D10" s="5">
        <v>9.5</v>
      </c>
      <c r="E10" s="5">
        <v>14</v>
      </c>
      <c r="F10">
        <v>20</v>
      </c>
      <c r="I10">
        <f t="shared" si="0"/>
        <v>43.5</v>
      </c>
      <c r="J10" s="10">
        <f t="shared" si="1"/>
        <v>0</v>
      </c>
      <c r="K10" s="2"/>
      <c r="L10" s="2"/>
      <c r="M10" s="2"/>
    </row>
    <row r="11" spans="1:13" x14ac:dyDescent="0.25">
      <c r="A11" t="s">
        <v>28</v>
      </c>
      <c r="B11" t="s">
        <v>495</v>
      </c>
      <c r="C11" t="s">
        <v>496</v>
      </c>
      <c r="D11">
        <f>6</f>
        <v>6</v>
      </c>
      <c r="E11">
        <v>19</v>
      </c>
      <c r="F11">
        <v>19</v>
      </c>
      <c r="I11">
        <f t="shared" si="0"/>
        <v>44</v>
      </c>
      <c r="J11" s="10">
        <f t="shared" si="1"/>
        <v>0</v>
      </c>
      <c r="K11" s="2"/>
      <c r="L11" s="2"/>
      <c r="M11" s="2"/>
    </row>
    <row r="12" spans="1:13" x14ac:dyDescent="0.25">
      <c r="A12" t="s">
        <v>31</v>
      </c>
      <c r="B12" t="s">
        <v>497</v>
      </c>
      <c r="C12" t="s">
        <v>498</v>
      </c>
      <c r="D12">
        <f>4.5+2.5+2</f>
        <v>9</v>
      </c>
      <c r="E12">
        <v>20</v>
      </c>
      <c r="F12">
        <v>19</v>
      </c>
      <c r="H12">
        <v>17</v>
      </c>
      <c r="I12">
        <f t="shared" si="0"/>
        <v>65</v>
      </c>
      <c r="J12" s="10" t="str">
        <f t="shared" si="1"/>
        <v>D</v>
      </c>
      <c r="K12" s="2"/>
      <c r="L12" s="2"/>
      <c r="M12" s="2"/>
    </row>
    <row r="13" spans="1:13" x14ac:dyDescent="0.25">
      <c r="A13" t="s">
        <v>34</v>
      </c>
      <c r="B13" t="s">
        <v>499</v>
      </c>
      <c r="C13" t="s">
        <v>500</v>
      </c>
      <c r="D13">
        <f>6+2</f>
        <v>8</v>
      </c>
      <c r="E13">
        <v>11</v>
      </c>
      <c r="F13">
        <v>20</v>
      </c>
      <c r="H13">
        <v>16</v>
      </c>
      <c r="I13">
        <f t="shared" si="0"/>
        <v>55</v>
      </c>
      <c r="J13" s="10" t="str">
        <f t="shared" si="1"/>
        <v>E</v>
      </c>
      <c r="K13" s="2"/>
      <c r="L13" s="2"/>
      <c r="M13" s="2"/>
    </row>
    <row r="14" spans="1:13" x14ac:dyDescent="0.25">
      <c r="A14" t="s">
        <v>37</v>
      </c>
      <c r="B14" t="s">
        <v>264</v>
      </c>
      <c r="C14" t="s">
        <v>501</v>
      </c>
      <c r="D14">
        <f>6+2</f>
        <v>8</v>
      </c>
      <c r="E14">
        <v>17.5</v>
      </c>
      <c r="F14">
        <v>19</v>
      </c>
      <c r="H14">
        <v>17</v>
      </c>
      <c r="I14">
        <f t="shared" si="0"/>
        <v>61.5</v>
      </c>
      <c r="J14" s="10" t="str">
        <f t="shared" si="1"/>
        <v>D</v>
      </c>
      <c r="K14" s="2"/>
      <c r="L14" s="2"/>
      <c r="M14" s="2"/>
    </row>
    <row r="15" spans="1:13" x14ac:dyDescent="0.25">
      <c r="A15" t="s">
        <v>40</v>
      </c>
      <c r="B15" t="s">
        <v>266</v>
      </c>
      <c r="C15" t="s">
        <v>502</v>
      </c>
      <c r="D15">
        <f>4.5+2.5+6</f>
        <v>13</v>
      </c>
      <c r="E15">
        <v>13</v>
      </c>
      <c r="F15">
        <v>19</v>
      </c>
      <c r="H15">
        <v>17</v>
      </c>
      <c r="I15">
        <f t="shared" si="0"/>
        <v>62</v>
      </c>
      <c r="J15" s="10" t="str">
        <f t="shared" si="1"/>
        <v>D</v>
      </c>
      <c r="K15" s="2"/>
      <c r="L15" s="2"/>
      <c r="M15" s="2"/>
    </row>
    <row r="16" spans="1:13" ht="15.75" x14ac:dyDescent="0.25">
      <c r="A16" t="s">
        <v>43</v>
      </c>
      <c r="B16" t="s">
        <v>503</v>
      </c>
      <c r="C16" t="s">
        <v>504</v>
      </c>
      <c r="D16">
        <f>6+2</f>
        <v>8</v>
      </c>
      <c r="E16">
        <v>16</v>
      </c>
      <c r="F16">
        <v>20</v>
      </c>
      <c r="I16">
        <f t="shared" si="0"/>
        <v>44</v>
      </c>
      <c r="J16" s="10">
        <f t="shared" si="1"/>
        <v>0</v>
      </c>
      <c r="K16" s="2"/>
      <c r="L16" s="7"/>
      <c r="M16" s="2"/>
    </row>
    <row r="17" spans="1:13" x14ac:dyDescent="0.25">
      <c r="A17" t="s">
        <v>46</v>
      </c>
      <c r="B17" t="s">
        <v>505</v>
      </c>
      <c r="C17" t="s">
        <v>506</v>
      </c>
      <c r="D17">
        <f>6</f>
        <v>6</v>
      </c>
      <c r="E17">
        <v>20</v>
      </c>
      <c r="F17">
        <v>18</v>
      </c>
      <c r="H17">
        <v>15</v>
      </c>
      <c r="I17">
        <f t="shared" si="0"/>
        <v>59</v>
      </c>
      <c r="J17" s="10" t="str">
        <f t="shared" si="1"/>
        <v>D</v>
      </c>
      <c r="K17" s="2"/>
      <c r="L17" s="2"/>
      <c r="M17" s="2"/>
    </row>
    <row r="18" spans="1:13" x14ac:dyDescent="0.25">
      <c r="A18" t="s">
        <v>49</v>
      </c>
      <c r="B18" t="s">
        <v>507</v>
      </c>
      <c r="C18" t="s">
        <v>508</v>
      </c>
      <c r="D18">
        <f>4.5+2.5+6+1.5</f>
        <v>14.5</v>
      </c>
      <c r="E18">
        <v>17.5</v>
      </c>
      <c r="F18">
        <v>18</v>
      </c>
      <c r="H18">
        <v>17</v>
      </c>
      <c r="I18">
        <f t="shared" si="0"/>
        <v>67</v>
      </c>
      <c r="J18" s="10" t="str">
        <f t="shared" si="1"/>
        <v>D</v>
      </c>
      <c r="K18" s="2"/>
      <c r="L18" s="2"/>
      <c r="M18" s="2"/>
    </row>
    <row r="19" spans="1:13" x14ac:dyDescent="0.25">
      <c r="A19" t="s">
        <v>52</v>
      </c>
      <c r="B19" t="s">
        <v>509</v>
      </c>
      <c r="C19" t="s">
        <v>510</v>
      </c>
      <c r="D19">
        <f>6+2</f>
        <v>8</v>
      </c>
      <c r="E19">
        <v>3.5</v>
      </c>
      <c r="F19">
        <v>18</v>
      </c>
      <c r="I19">
        <f t="shared" si="0"/>
        <v>29.5</v>
      </c>
      <c r="J19" s="10">
        <f t="shared" si="1"/>
        <v>0</v>
      </c>
      <c r="K19" s="2"/>
      <c r="L19" s="2"/>
      <c r="M19" s="2"/>
    </row>
    <row r="20" spans="1:13" x14ac:dyDescent="0.25">
      <c r="A20" t="s">
        <v>55</v>
      </c>
      <c r="B20" t="s">
        <v>511</v>
      </c>
      <c r="C20" t="s">
        <v>512</v>
      </c>
      <c r="D20">
        <f>3+2.5+6+2</f>
        <v>13.5</v>
      </c>
      <c r="E20">
        <v>3.5</v>
      </c>
      <c r="F20">
        <v>20</v>
      </c>
      <c r="I20">
        <f t="shared" si="0"/>
        <v>37</v>
      </c>
      <c r="J20" s="10">
        <f t="shared" si="1"/>
        <v>0</v>
      </c>
      <c r="K20" s="2"/>
      <c r="L20" s="2"/>
      <c r="M20" s="2"/>
    </row>
    <row r="21" spans="1:13" x14ac:dyDescent="0.25">
      <c r="A21" t="s">
        <v>58</v>
      </c>
      <c r="B21" t="s">
        <v>513</v>
      </c>
      <c r="C21" t="s">
        <v>514</v>
      </c>
      <c r="D21">
        <f>3+2.5+6</f>
        <v>11.5</v>
      </c>
      <c r="E21">
        <v>20</v>
      </c>
      <c r="F21">
        <v>19</v>
      </c>
      <c r="H21">
        <v>14</v>
      </c>
      <c r="I21">
        <f t="shared" si="0"/>
        <v>64.5</v>
      </c>
      <c r="J21" s="10" t="str">
        <f t="shared" si="1"/>
        <v>D</v>
      </c>
      <c r="K21" s="2"/>
      <c r="L21" s="2"/>
      <c r="M21" s="2"/>
    </row>
    <row r="22" spans="1:13" x14ac:dyDescent="0.25">
      <c r="A22" t="s">
        <v>61</v>
      </c>
      <c r="B22" t="s">
        <v>515</v>
      </c>
      <c r="C22" t="s">
        <v>516</v>
      </c>
      <c r="D22">
        <f>3+2.5</f>
        <v>5.5</v>
      </c>
      <c r="E22">
        <v>4</v>
      </c>
      <c r="F22">
        <v>20</v>
      </c>
      <c r="I22">
        <f t="shared" si="0"/>
        <v>29.5</v>
      </c>
      <c r="J22" s="10">
        <f t="shared" si="1"/>
        <v>0</v>
      </c>
      <c r="K22" s="2"/>
      <c r="L22" s="2"/>
      <c r="M22" s="2"/>
    </row>
    <row r="23" spans="1:13" x14ac:dyDescent="0.25">
      <c r="A23" t="s">
        <v>64</v>
      </c>
      <c r="B23" t="s">
        <v>366</v>
      </c>
      <c r="C23" t="s">
        <v>517</v>
      </c>
      <c r="D23">
        <f>4.5+2.5+2</f>
        <v>9</v>
      </c>
      <c r="E23">
        <v>15</v>
      </c>
      <c r="F23">
        <v>18</v>
      </c>
      <c r="H23">
        <v>16</v>
      </c>
      <c r="I23">
        <f t="shared" si="0"/>
        <v>58</v>
      </c>
      <c r="J23" s="10" t="str">
        <f t="shared" si="1"/>
        <v>E</v>
      </c>
      <c r="K23" s="2"/>
      <c r="L23" s="2"/>
      <c r="M23" s="2"/>
    </row>
    <row r="24" spans="1:13" x14ac:dyDescent="0.25">
      <c r="J24" s="10"/>
      <c r="K24" s="2"/>
      <c r="L24" s="2"/>
      <c r="M24" s="2"/>
    </row>
    <row r="25" spans="1:13" x14ac:dyDescent="0.25">
      <c r="A25" t="s">
        <v>2</v>
      </c>
      <c r="B25" s="1" t="s">
        <v>541</v>
      </c>
      <c r="C25" t="s">
        <v>522</v>
      </c>
      <c r="E25">
        <v>12</v>
      </c>
      <c r="I25">
        <f t="shared" si="0"/>
        <v>12</v>
      </c>
      <c r="J25" s="10">
        <f t="shared" si="1"/>
        <v>0</v>
      </c>
      <c r="K25" s="2"/>
      <c r="L25" s="2"/>
      <c r="M25" s="2"/>
    </row>
    <row r="26" spans="1:13" x14ac:dyDescent="0.25">
      <c r="A26" t="s">
        <v>6</v>
      </c>
      <c r="B26" s="1" t="s">
        <v>478</v>
      </c>
      <c r="C26" s="2" t="s">
        <v>523</v>
      </c>
      <c r="D26" s="5">
        <v>10</v>
      </c>
      <c r="E26" s="5">
        <v>7</v>
      </c>
      <c r="F26">
        <v>20</v>
      </c>
      <c r="I26">
        <f t="shared" si="0"/>
        <v>37</v>
      </c>
      <c r="J26" s="10">
        <f t="shared" si="1"/>
        <v>0</v>
      </c>
      <c r="K26" s="2"/>
      <c r="L26" s="2"/>
      <c r="M26" s="2"/>
    </row>
    <row r="27" spans="1:13" x14ac:dyDescent="0.25">
      <c r="A27" t="s">
        <v>9</v>
      </c>
      <c r="B27" s="1" t="s">
        <v>542</v>
      </c>
      <c r="C27" t="s">
        <v>524</v>
      </c>
      <c r="D27">
        <f>4+2.5+4+1</f>
        <v>11.5</v>
      </c>
      <c r="E27">
        <v>16.5</v>
      </c>
      <c r="F27">
        <v>19</v>
      </c>
      <c r="I27">
        <f t="shared" si="0"/>
        <v>47</v>
      </c>
      <c r="J27" s="10">
        <f t="shared" si="1"/>
        <v>0</v>
      </c>
      <c r="K27" s="2"/>
      <c r="L27" s="2"/>
      <c r="M27" s="2"/>
    </row>
    <row r="28" spans="1:13" x14ac:dyDescent="0.25">
      <c r="A28" t="s">
        <v>13</v>
      </c>
      <c r="B28" s="1" t="s">
        <v>543</v>
      </c>
      <c r="C28" t="s">
        <v>525</v>
      </c>
      <c r="D28">
        <f>4</f>
        <v>4</v>
      </c>
      <c r="E28">
        <v>19.5</v>
      </c>
      <c r="F28">
        <v>19</v>
      </c>
      <c r="H28">
        <v>12</v>
      </c>
      <c r="I28">
        <f t="shared" si="0"/>
        <v>54.5</v>
      </c>
      <c r="J28" s="10" t="str">
        <f t="shared" si="1"/>
        <v>E</v>
      </c>
      <c r="K28" s="2"/>
      <c r="L28" s="2"/>
      <c r="M28" s="2"/>
    </row>
    <row r="29" spans="1:13" x14ac:dyDescent="0.25">
      <c r="A29" t="s">
        <v>16</v>
      </c>
      <c r="B29" t="s">
        <v>526</v>
      </c>
      <c r="C29" t="s">
        <v>527</v>
      </c>
      <c r="E29">
        <v>17</v>
      </c>
      <c r="F29">
        <v>20</v>
      </c>
      <c r="I29">
        <f t="shared" si="0"/>
        <v>37</v>
      </c>
      <c r="J29" s="10">
        <f t="shared" si="1"/>
        <v>0</v>
      </c>
      <c r="K29" s="2"/>
      <c r="L29" s="2"/>
      <c r="M29" s="2"/>
    </row>
    <row r="30" spans="1:13" x14ac:dyDescent="0.25">
      <c r="A30" t="s">
        <v>19</v>
      </c>
      <c r="B30" t="s">
        <v>401</v>
      </c>
      <c r="C30" t="s">
        <v>528</v>
      </c>
      <c r="D30">
        <f>4+2.5+4+1</f>
        <v>11.5</v>
      </c>
      <c r="E30">
        <v>19</v>
      </c>
      <c r="F30">
        <v>19</v>
      </c>
      <c r="I30">
        <f t="shared" si="0"/>
        <v>49.5</v>
      </c>
      <c r="J30" s="10" t="str">
        <f t="shared" si="1"/>
        <v>E</v>
      </c>
      <c r="K30" s="2"/>
      <c r="L30" s="2"/>
      <c r="M30" s="2"/>
    </row>
    <row r="31" spans="1:13" x14ac:dyDescent="0.25">
      <c r="A31" t="s">
        <v>22</v>
      </c>
      <c r="B31" t="s">
        <v>529</v>
      </c>
      <c r="C31" t="s">
        <v>530</v>
      </c>
      <c r="D31">
        <f>4+1</f>
        <v>5</v>
      </c>
      <c r="E31">
        <v>12</v>
      </c>
      <c r="F31">
        <v>19</v>
      </c>
      <c r="I31">
        <f t="shared" si="0"/>
        <v>36</v>
      </c>
      <c r="J31" s="10">
        <f t="shared" si="1"/>
        <v>0</v>
      </c>
      <c r="K31" s="2"/>
      <c r="L31" s="2"/>
      <c r="M31" s="2"/>
    </row>
    <row r="32" spans="1:13" x14ac:dyDescent="0.25">
      <c r="A32" t="s">
        <v>25</v>
      </c>
      <c r="B32" t="s">
        <v>405</v>
      </c>
      <c r="C32" t="s">
        <v>531</v>
      </c>
      <c r="D32">
        <f>4+2.5+6</f>
        <v>12.5</v>
      </c>
      <c r="E32">
        <v>17</v>
      </c>
      <c r="F32">
        <v>20</v>
      </c>
      <c r="H32">
        <v>16</v>
      </c>
      <c r="I32">
        <f t="shared" si="0"/>
        <v>65.5</v>
      </c>
      <c r="J32" s="10" t="str">
        <f t="shared" si="1"/>
        <v>D</v>
      </c>
      <c r="K32" s="2"/>
      <c r="L32" s="2"/>
      <c r="M32" s="2"/>
    </row>
    <row r="33" spans="1:13" x14ac:dyDescent="0.25">
      <c r="A33" t="s">
        <v>28</v>
      </c>
      <c r="B33" t="s">
        <v>532</v>
      </c>
      <c r="C33" t="s">
        <v>533</v>
      </c>
      <c r="D33">
        <f>4+2.5+6</f>
        <v>12.5</v>
      </c>
      <c r="E33">
        <v>14</v>
      </c>
      <c r="F33">
        <v>20</v>
      </c>
      <c r="H33">
        <v>14</v>
      </c>
      <c r="I33">
        <f t="shared" si="0"/>
        <v>60.5</v>
      </c>
      <c r="J33" s="10" t="str">
        <f t="shared" si="1"/>
        <v>D</v>
      </c>
      <c r="K33" s="2"/>
      <c r="L33" s="2"/>
      <c r="M33" s="2"/>
    </row>
    <row r="34" spans="1:13" x14ac:dyDescent="0.25">
      <c r="A34" t="s">
        <v>31</v>
      </c>
      <c r="B34" t="s">
        <v>407</v>
      </c>
      <c r="C34" t="s">
        <v>534</v>
      </c>
      <c r="D34">
        <f>6+1</f>
        <v>7</v>
      </c>
      <c r="E34">
        <v>17.5</v>
      </c>
      <c r="F34">
        <v>20</v>
      </c>
      <c r="H34">
        <v>12</v>
      </c>
      <c r="I34">
        <f t="shared" si="0"/>
        <v>56.5</v>
      </c>
      <c r="J34" s="10" t="str">
        <f t="shared" si="1"/>
        <v>E</v>
      </c>
      <c r="K34" s="2"/>
      <c r="L34" s="2"/>
      <c r="M34" s="2"/>
    </row>
    <row r="35" spans="1:13" x14ac:dyDescent="0.25">
      <c r="A35" t="s">
        <v>34</v>
      </c>
      <c r="B35" t="s">
        <v>415</v>
      </c>
      <c r="C35" t="s">
        <v>535</v>
      </c>
      <c r="D35">
        <f>4</f>
        <v>4</v>
      </c>
      <c r="E35">
        <v>18.5</v>
      </c>
      <c r="F35">
        <v>19</v>
      </c>
      <c r="H35">
        <v>12</v>
      </c>
      <c r="I35">
        <f t="shared" si="0"/>
        <v>53.5</v>
      </c>
      <c r="J35" s="10" t="str">
        <f t="shared" si="1"/>
        <v>E</v>
      </c>
      <c r="K35" s="2"/>
      <c r="L35" s="2"/>
      <c r="M35" s="2"/>
    </row>
    <row r="36" spans="1:13" x14ac:dyDescent="0.25">
      <c r="A36" t="s">
        <v>37</v>
      </c>
      <c r="B36" t="s">
        <v>417</v>
      </c>
      <c r="C36" t="s">
        <v>536</v>
      </c>
      <c r="D36">
        <f>4</f>
        <v>4</v>
      </c>
      <c r="E36">
        <v>17</v>
      </c>
      <c r="F36">
        <v>18</v>
      </c>
      <c r="H36">
        <v>12</v>
      </c>
      <c r="I36">
        <f t="shared" si="0"/>
        <v>51</v>
      </c>
      <c r="J36" s="10" t="str">
        <f t="shared" si="1"/>
        <v>E</v>
      </c>
      <c r="K36" s="2"/>
      <c r="L36" s="2"/>
      <c r="M36" s="2"/>
    </row>
    <row r="37" spans="1:13" x14ac:dyDescent="0.25">
      <c r="A37" t="s">
        <v>40</v>
      </c>
      <c r="B37" t="s">
        <v>537</v>
      </c>
      <c r="C37" s="2" t="s">
        <v>538</v>
      </c>
      <c r="D37">
        <v>18.5</v>
      </c>
      <c r="E37">
        <v>19</v>
      </c>
      <c r="F37">
        <v>20</v>
      </c>
      <c r="H37">
        <v>12</v>
      </c>
      <c r="I37">
        <f t="shared" si="0"/>
        <v>69.5</v>
      </c>
      <c r="J37" s="10" t="str">
        <f t="shared" si="1"/>
        <v>C</v>
      </c>
      <c r="K37" s="2"/>
      <c r="L37" s="2"/>
      <c r="M37" s="2"/>
    </row>
    <row r="38" spans="1:13" x14ac:dyDescent="0.25">
      <c r="A38" t="s">
        <v>43</v>
      </c>
      <c r="B38" t="s">
        <v>539</v>
      </c>
      <c r="C38" s="2" t="s">
        <v>540</v>
      </c>
      <c r="D38">
        <v>5</v>
      </c>
      <c r="E38">
        <v>9</v>
      </c>
      <c r="F38">
        <v>20</v>
      </c>
      <c r="I38">
        <f t="shared" si="0"/>
        <v>34</v>
      </c>
      <c r="J38" s="10">
        <f t="shared" si="1"/>
        <v>0</v>
      </c>
      <c r="K38" s="2"/>
      <c r="L38" s="2"/>
      <c r="M38" s="2"/>
    </row>
    <row r="39" spans="1:13" x14ac:dyDescent="0.25">
      <c r="A39" s="2"/>
      <c r="B39" s="4" t="s">
        <v>598</v>
      </c>
      <c r="C39" t="s">
        <v>544</v>
      </c>
      <c r="D39">
        <f>3+2.5+6</f>
        <v>11.5</v>
      </c>
      <c r="E39">
        <v>10</v>
      </c>
      <c r="F39">
        <v>19</v>
      </c>
      <c r="H39">
        <v>12</v>
      </c>
      <c r="I39">
        <f t="shared" si="0"/>
        <v>52.5</v>
      </c>
      <c r="J39" s="10" t="str">
        <f t="shared" si="1"/>
        <v>E</v>
      </c>
      <c r="K39" s="2"/>
      <c r="L39" s="2"/>
      <c r="M39" s="2"/>
    </row>
    <row r="40" spans="1:13" x14ac:dyDescent="0.25">
      <c r="K40" s="2"/>
      <c r="L40" s="2"/>
      <c r="M40" s="2"/>
    </row>
    <row r="41" spans="1:13" x14ac:dyDescent="0.25">
      <c r="K41" s="2"/>
      <c r="L41" s="2"/>
      <c r="M41" s="2"/>
    </row>
    <row r="42" spans="1:13" x14ac:dyDescent="0.25">
      <c r="K42" s="2"/>
      <c r="L42" s="2"/>
      <c r="M42" s="2"/>
    </row>
    <row r="43" spans="1:13" x14ac:dyDescent="0.25">
      <c r="K43" s="2"/>
      <c r="L43" s="2"/>
      <c r="M43" s="2"/>
    </row>
    <row r="44" spans="1:13" x14ac:dyDescent="0.25">
      <c r="K44" s="2"/>
      <c r="L44" s="2"/>
      <c r="M44" s="2"/>
    </row>
    <row r="45" spans="1:13" x14ac:dyDescent="0.25">
      <c r="K45" s="2"/>
      <c r="L45" s="2"/>
      <c r="M45" s="2"/>
    </row>
    <row r="46" spans="1:13" x14ac:dyDescent="0.25">
      <c r="K46" s="2"/>
      <c r="L46" s="2"/>
      <c r="M46" s="2"/>
    </row>
    <row r="47" spans="1:13" x14ac:dyDescent="0.25">
      <c r="K47" s="2"/>
      <c r="L47" s="2"/>
      <c r="M47" s="2"/>
    </row>
    <row r="48" spans="1:13" x14ac:dyDescent="0.25">
      <c r="K48" s="2"/>
      <c r="L48" s="2"/>
      <c r="M48" s="2"/>
    </row>
    <row r="49" spans="11:13" x14ac:dyDescent="0.25">
      <c r="K49" s="2"/>
      <c r="L49" s="2"/>
      <c r="M49" s="2"/>
    </row>
    <row r="50" spans="11:13" x14ac:dyDescent="0.25">
      <c r="K50" s="2"/>
      <c r="L50" s="2"/>
      <c r="M50" s="2"/>
    </row>
    <row r="51" spans="11:13" x14ac:dyDescent="0.25">
      <c r="K51" s="2"/>
      <c r="L51" s="2"/>
      <c r="M51" s="2"/>
    </row>
    <row r="52" spans="11:13" x14ac:dyDescent="0.25">
      <c r="K52" s="2"/>
      <c r="L52" s="2"/>
      <c r="M52" s="2"/>
    </row>
    <row r="53" spans="11:13" x14ac:dyDescent="0.25">
      <c r="K53" s="2"/>
      <c r="L53" s="2"/>
      <c r="M53" s="2"/>
    </row>
  </sheetData>
  <pageMargins left="0.7" right="0.7" top="0.75" bottom="0.75" header="0.3" footer="0.3"/>
  <pageSetup paperSize="9" orientation="portrait" r:id="rId1"/>
  <legacyDrawing r:id="rId2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3" sqref="D3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IS</vt:lpstr>
      <vt:lpstr>EP smer</vt:lpstr>
      <vt:lpstr>UIS smer</vt:lpstr>
      <vt:lpstr>KE smer</vt:lpstr>
      <vt:lpstr>SM PG</vt:lpstr>
      <vt:lpstr>SM BP</vt:lpstr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Dijana Kovacevic</cp:lastModifiedBy>
  <cp:lastPrinted>2019-04-05T13:04:00Z</cp:lastPrinted>
  <dcterms:created xsi:type="dcterms:W3CDTF">2019-03-07T12:14:52Z</dcterms:created>
  <dcterms:modified xsi:type="dcterms:W3CDTF">2019-05-27T11:25:07Z</dcterms:modified>
</cp:coreProperties>
</file>