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6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UIS PG" sheetId="8" r:id="rId7"/>
    <sheet name="UIS BP" sheetId="9" r:id="rId8"/>
    <sheet name="Sheet1" sheetId="7" r:id="rId9"/>
  </sheets>
  <definedNames>
    <definedName name="_xlnm._FilterDatabase" localSheetId="0" hidden="1">IS!$A$2:$J$54</definedName>
    <definedName name="_xlnm._FilterDatabase" localSheetId="3" hidden="1">'KE smer'!$A$2:$O$12</definedName>
    <definedName name="_xlnm._FilterDatabase" localSheetId="5" hidden="1">'SM BP'!$A$2:$J$39</definedName>
    <definedName name="_xlnm._FilterDatabase" localSheetId="4" hidden="1">'SM PG'!$A$2:$L$134</definedName>
    <definedName name="_xlnm._FilterDatabase" localSheetId="6" hidden="1">'UIS PG'!$A$5:$K$95</definedName>
    <definedName name="_xlnm._FilterDatabase" localSheetId="2" hidden="1">'UIS smer'!$A$2:$N$30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9" l="1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I6" i="9" s="1"/>
  <c r="I95" i="8"/>
  <c r="J95" i="8" s="1"/>
  <c r="I94" i="8"/>
  <c r="J94" i="8" s="1"/>
  <c r="I93" i="8"/>
  <c r="J93" i="8" s="1"/>
  <c r="J92" i="8"/>
  <c r="I92" i="8"/>
  <c r="I91" i="8"/>
  <c r="J91" i="8" s="1"/>
  <c r="J90" i="8"/>
  <c r="I90" i="8"/>
  <c r="I89" i="8"/>
  <c r="J89" i="8" s="1"/>
  <c r="J88" i="8"/>
  <c r="I88" i="8"/>
  <c r="I87" i="8"/>
  <c r="J87" i="8" s="1"/>
  <c r="J86" i="8"/>
  <c r="I86" i="8"/>
  <c r="I85" i="8"/>
  <c r="J85" i="8" s="1"/>
  <c r="I84" i="8"/>
  <c r="J84" i="8" s="1"/>
  <c r="J83" i="8"/>
  <c r="I83" i="8"/>
  <c r="I82" i="8"/>
  <c r="J82" i="8" s="1"/>
  <c r="J81" i="8"/>
  <c r="I81" i="8"/>
  <c r="I80" i="8"/>
  <c r="J80" i="8" s="1"/>
  <c r="J79" i="8"/>
  <c r="I79" i="8"/>
  <c r="I78" i="8"/>
  <c r="J78" i="8" s="1"/>
  <c r="J77" i="8"/>
  <c r="I77" i="8"/>
  <c r="I76" i="8"/>
  <c r="J76" i="8" s="1"/>
  <c r="J75" i="8"/>
  <c r="I75" i="8"/>
  <c r="I74" i="8"/>
  <c r="J74" i="8" s="1"/>
  <c r="J73" i="8"/>
  <c r="I73" i="8"/>
  <c r="I72" i="8"/>
  <c r="J72" i="8" s="1"/>
  <c r="J71" i="8"/>
  <c r="I71" i="8"/>
  <c r="I70" i="8"/>
  <c r="J70" i="8" s="1"/>
  <c r="J69" i="8"/>
  <c r="I69" i="8"/>
  <c r="I68" i="8"/>
  <c r="J68" i="8" s="1"/>
  <c r="J67" i="8"/>
  <c r="I67" i="8"/>
  <c r="I66" i="8"/>
  <c r="J66" i="8" s="1"/>
  <c r="J65" i="8"/>
  <c r="I65" i="8"/>
  <c r="I64" i="8"/>
  <c r="J64" i="8" s="1"/>
  <c r="J63" i="8"/>
  <c r="I63" i="8"/>
  <c r="I62" i="8"/>
  <c r="J62" i="8" s="1"/>
  <c r="J61" i="8"/>
  <c r="I61" i="8"/>
  <c r="I60" i="8"/>
  <c r="J60" i="8" s="1"/>
  <c r="J59" i="8"/>
  <c r="I59" i="8"/>
  <c r="I58" i="8"/>
  <c r="J58" i="8" s="1"/>
  <c r="J57" i="8"/>
  <c r="I57" i="8"/>
  <c r="I56" i="8"/>
  <c r="J56" i="8" s="1"/>
  <c r="J55" i="8"/>
  <c r="I55" i="8"/>
  <c r="I54" i="8"/>
  <c r="J54" i="8" s="1"/>
  <c r="J53" i="8"/>
  <c r="I53" i="8"/>
  <c r="I52" i="8"/>
  <c r="J52" i="8" s="1"/>
  <c r="J51" i="8"/>
  <c r="I51" i="8"/>
  <c r="I50" i="8"/>
  <c r="J50" i="8" s="1"/>
  <c r="J49" i="8"/>
  <c r="I49" i="8"/>
  <c r="I48" i="8"/>
  <c r="J48" i="8" s="1"/>
  <c r="J47" i="8"/>
  <c r="I47" i="8"/>
  <c r="I46" i="8"/>
  <c r="J46" i="8" s="1"/>
  <c r="J45" i="8"/>
  <c r="I45" i="8"/>
  <c r="I44" i="8"/>
  <c r="J44" i="8" s="1"/>
  <c r="J43" i="8"/>
  <c r="I43" i="8"/>
  <c r="I42" i="8"/>
  <c r="J42" i="8" s="1"/>
  <c r="J41" i="8"/>
  <c r="I41" i="8"/>
  <c r="I40" i="8"/>
  <c r="J40" i="8" s="1"/>
  <c r="J39" i="8"/>
  <c r="I39" i="8"/>
  <c r="I38" i="8"/>
  <c r="J38" i="8" s="1"/>
  <c r="J37" i="8"/>
  <c r="I37" i="8"/>
  <c r="I36" i="8"/>
  <c r="J36" i="8" s="1"/>
  <c r="J35" i="8"/>
  <c r="I35" i="8"/>
  <c r="I34" i="8"/>
  <c r="J34" i="8" s="1"/>
  <c r="J33" i="8"/>
  <c r="I33" i="8"/>
  <c r="I32" i="8"/>
  <c r="J32" i="8" s="1"/>
  <c r="I31" i="8"/>
  <c r="J31" i="8" s="1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4" i="2" l="1"/>
  <c r="L40" i="5"/>
  <c r="P40" i="5"/>
  <c r="M4" i="4"/>
  <c r="N4" i="4" s="1"/>
  <c r="M5" i="4"/>
  <c r="M6" i="4"/>
  <c r="M7" i="4"/>
  <c r="N7" i="4" s="1"/>
  <c r="M8" i="4"/>
  <c r="N8" i="4" s="1"/>
  <c r="M9" i="4"/>
  <c r="M10" i="4"/>
  <c r="M11" i="4"/>
  <c r="N11" i="4" s="1"/>
  <c r="M12" i="4"/>
  <c r="N12" i="4" s="1"/>
  <c r="M3" i="4"/>
  <c r="L4" i="3"/>
  <c r="L5" i="3"/>
  <c r="L6" i="3"/>
  <c r="L7" i="3"/>
  <c r="M7" i="3" s="1"/>
  <c r="L8" i="3"/>
  <c r="L9" i="3"/>
  <c r="L10" i="3"/>
  <c r="L11" i="3"/>
  <c r="M11" i="3" s="1"/>
  <c r="L12" i="3"/>
  <c r="M12" i="3" s="1"/>
  <c r="L13" i="3"/>
  <c r="L14" i="3"/>
  <c r="L15" i="3"/>
  <c r="L16" i="3"/>
  <c r="M16" i="3" s="1"/>
  <c r="L17" i="3"/>
  <c r="L18" i="3"/>
  <c r="L19" i="3"/>
  <c r="L20" i="3"/>
  <c r="M20" i="3" s="1"/>
  <c r="L21" i="3"/>
  <c r="L22" i="3"/>
  <c r="L23" i="3"/>
  <c r="L24" i="3"/>
  <c r="M24" i="3" s="1"/>
  <c r="L25" i="3"/>
  <c r="L26" i="3"/>
  <c r="L27" i="3"/>
  <c r="L28" i="3"/>
  <c r="M28" i="3" s="1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8" i="3"/>
  <c r="M9" i="3"/>
  <c r="M10" i="3"/>
  <c r="M13" i="3"/>
  <c r="M14" i="3"/>
  <c r="M15" i="3"/>
  <c r="M17" i="3"/>
  <c r="M18" i="3"/>
  <c r="M19" i="3"/>
  <c r="M21" i="3"/>
  <c r="M22" i="3"/>
  <c r="M23" i="3"/>
  <c r="M25" i="3"/>
  <c r="M26" i="3"/>
  <c r="M27" i="3"/>
  <c r="M29" i="3"/>
  <c r="M30" i="3"/>
  <c r="M3" i="3"/>
  <c r="N5" i="4"/>
  <c r="N6" i="4"/>
  <c r="N9" i="4"/>
  <c r="N10" i="4"/>
  <c r="H4" i="1"/>
  <c r="I4" i="1"/>
  <c r="H5" i="1"/>
  <c r="I5" i="1" s="1"/>
  <c r="H6" i="1"/>
  <c r="I6" i="1"/>
  <c r="H7" i="1"/>
  <c r="I7" i="1" s="1"/>
  <c r="H8" i="1"/>
  <c r="I8" i="1" s="1"/>
  <c r="H9" i="1"/>
  <c r="I9" i="1" s="1"/>
  <c r="H10" i="1"/>
  <c r="I10" i="1"/>
  <c r="H11" i="1"/>
  <c r="I11" i="1" s="1"/>
  <c r="H12" i="1"/>
  <c r="I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/>
  <c r="H27" i="1"/>
  <c r="I27" i="1" s="1"/>
  <c r="H28" i="1"/>
  <c r="I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3" i="1"/>
  <c r="I3" i="1" s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 s="1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 s="1"/>
  <c r="L64" i="5"/>
  <c r="P64" i="5" s="1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 s="1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 s="1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 s="1"/>
  <c r="L126" i="5"/>
  <c r="P126" i="5"/>
  <c r="L127" i="5"/>
  <c r="P127" i="5"/>
  <c r="L128" i="5"/>
  <c r="P128" i="5"/>
  <c r="L129" i="5"/>
  <c r="P129" i="5"/>
  <c r="L130" i="5"/>
  <c r="P130" i="5"/>
  <c r="L131" i="5"/>
  <c r="P131" i="5" s="1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 s="1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 s="1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user:
Work&amp;Travel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<sst xmlns="http://schemas.openxmlformats.org/spreadsheetml/2006/main" count="1127" uniqueCount="697">
  <si>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</si>
  <si>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</si>
  <si>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</si>
  <si>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</si>
  <si>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</si>
  <si>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</si>
  <si>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</si>
  <si>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</si>
  <si>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</si>
  <si>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</si>
  <si>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</si>
  <si>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</si>
  <si>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</si>
  <si>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</si>
  <si>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</si>
  <si>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</si>
  <si>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</si>
  <si>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</si>
  <si>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</si>
  <si>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</si>
  <si>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</si>
  <si>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</si>
  <si>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</si>
  <si>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</si>
  <si>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</si>
  <si>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</si>
  <si>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</si>
  <si>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</si>
  <si>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</si>
  <si>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</si>
  <si>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</si>
  <si>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</si>
  <si>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</si>
  <si>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</si>
  <si>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</si>
  <si>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</si>
  <si>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</si>
  <si>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</si>
  <si>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</si>
  <si>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</si>
  <si>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</si>
  <si>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</si>
  <si>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</si>
  <si>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</si>
  <si>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</si>
  <si>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</si>
  <si>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</si>
  <si>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</si>
  <si>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</si>
  <si>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</si>
  <si>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</si>
  <si>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</si>
  <si>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</si>
  <si>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</si>
  <si>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</si>
  <si>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</si>
  <si>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</si>
  <si>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</si>
  <si>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</si>
  <si>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</si>
  <si>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</si>
  <si>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</si>
  <si>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</si>
  <si>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</si>
  <si>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</si>
  <si>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</si>
  <si>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</si>
  <si>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</si>
  <si>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</si>
  <si>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</si>
  <si>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</si>
  <si>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</si>
  <si>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</si>
  <si>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</si>
  <si>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</si>
  <si>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</si>
  <si>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</si>
  <si>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</si>
  <si>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</si>
  <si>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</si>
  <si>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</si>
  <si>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</si>
  <si>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</si>
  <si>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</si>
  <si>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</si>
  <si>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</si>
  <si>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</si>
  <si>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</si>
  <si>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</si>
  <si>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</si>
  <si>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</si>
  <si>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</si>
  <si>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</si>
  <si>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</si>
  <si>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</si>
  <si>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</si>
  <si>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</si>
  <si>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</si>
  <si>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</si>
  <si>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</si>
  <si>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</si>
  <si>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</si>
  <si>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</si>
  <si>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</si>
  <si>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</si>
  <si>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</si>
  <si>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</si>
  <si>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</si>
  <si>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</si>
  <si>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</si>
  <si>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</si>
  <si>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</si>
  <si>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</si>
  <si>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</si>
  <si>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</si>
  <si>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</si>
  <si>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</si>
  <si>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</si>
  <si>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</si>
  <si>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</si>
  <si>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</si>
  <si>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</si>
  <si>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</si>
  <si>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</si>
  <si>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</si>
  <si>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</si>
  <si>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</si>
  <si>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</si>
  <si>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</si>
  <si>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</si>
  <si>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</si>
  <si>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</si>
  <si>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</si>
  <si>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</si>
  <si>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</si>
  <si>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</si>
  <si>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</si>
  <si>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</si>
  <si>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</si>
  <si>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</si>
  <si>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</si>
  <si>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</si>
  <si>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</si>
  <si>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</si>
  <si>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</si>
  <si>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</si>
  <si>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</si>
  <si>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</si>
  <si>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</si>
  <si>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</si>
  <si>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</si>
  <si>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</si>
  <si>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</si>
  <si>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</si>
  <si>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</si>
  <si>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</si>
  <si>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</si>
  <si>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</si>
  <si>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</si>
  <si>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</si>
  <si>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</si>
  <si>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</si>
  <si>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</si>
  <si>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</si>
  <si>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</si>
  <si>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</si>
  <si>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</si>
  <si>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</si>
  <si>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</si>
  <si>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</si>
  <si>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</si>
  <si>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</si>
  <si>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</si>
  <si>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</si>
  <si>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</si>
  <si>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</si>
  <si>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</si>
  <si>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</si>
  <si>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</si>
  <si>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</si>
  <si>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</si>
  <si>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</si>
  <si>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</si>
  <si>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</si>
  <si>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</si>
  <si>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</si>
  <si>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</si>
  <si>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</si>
  <si>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</si>
  <si>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</si>
  <si>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</si>
  <si>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</si>
  <si>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</si>
  <si>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</si>
  <si>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</si>
  <si>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</si>
  <si>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</si>
  <si>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</si>
  <si>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</si>
  <si>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</si>
  <si>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</si>
  <si>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</si>
  <si>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</si>
  <si>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</si>
  <si>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</si>
  <si>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</si>
  <si>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</si>
  <si>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</si>
  <si>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</si>
  <si>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</si>
  <si>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</si>
  <si>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</si>
  <si>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</si>
  <si>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</si>
  <si>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</si>
  <si>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</si>
  <si>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</si>
  <si>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</si>
  <si>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</si>
  <si>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</si>
  <si>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</si>
  <si>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</si>
  <si>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</si>
  <si>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</si>
  <si>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</si>
  <si>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</si>
  <si>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</si>
  <si>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</si>
  <si>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</si>
  <si>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</si>
  <si>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</si>
  <si>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</si>
  <si>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</si>
  <si>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</si>
  <si>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</si>
  <si>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</si>
  <si>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</si>
  <si>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</si>
  <si>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</si>
  <si>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</si>
  <si>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</si>
  <si>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</si>
  <si>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</si>
  <si>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</si>
  <si>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</si>
  <si>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</si>
  <si>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</si>
  <si>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</si>
  <si>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</si>
  <si>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</si>
  <si>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</si>
  <si>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</si>
  <si>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</si>
  <si>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</si>
  <si>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</si>
  <si>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</si>
  <si>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</si>
  <si>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</si>
  <si>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</si>
  <si>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</si>
  <si>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</si>
  <si>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</si>
  <si>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</si>
  <si>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</si>
  <si>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</si>
  <si>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</si>
  <si>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</si>
  <si>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</si>
  <si>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</si>
  <si>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</si>
  <si>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</si>
  <si>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</si>
  <si>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</si>
  <si>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</si>
  <si>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</si>
  <si>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</si>
  <si>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</si>
  <si>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</si>
  <si>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</si>
  <si>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</si>
  <si>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</si>
  <si>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</si>
  <si>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</si>
  <si>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</si>
  <si>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</si>
  <si>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</si>
  <si>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</si>
  <si>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</si>
  <si>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</si>
  <si>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</si>
  <si>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</si>
  <si>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</si>
  <si>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</si>
  <si>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</si>
  <si>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</si>
  <si>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</si>
  <si>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</si>
  <si>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</si>
  <si>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</si>
  <si>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</si>
  <si>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</si>
  <si>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</si>
  <si>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</si>
  <si>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</si>
  <si>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</si>
  <si>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</si>
  <si>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</si>
  <si>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</si>
  <si>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</si>
  <si>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</si>
  <si>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</si>
  <si>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</si>
  <si>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</si>
  <si>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</si>
  <si>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</si>
  <si>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</si>
  <si>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</si>
  <si>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</si>
  <si>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</si>
  <si>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</si>
  <si>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</si>
  <si>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</si>
  <si>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</si>
  <si>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</si>
  <si>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</si>
  <si>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</si>
  <si>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</si>
  <si>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</si>
  <si>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</si>
  <si>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</si>
  <si>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</si>
  <si>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</si>
  <si>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</si>
  <si>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</si>
  <si>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</si>
  <si>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</si>
  <si>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</si>
  <si>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</si>
  <si>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</si>
  <si>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</si>
  <si>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</si>
  <si>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</si>
  <si>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</si>
  <si>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</si>
  <si>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</si>
  <si>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</si>
  <si>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</si>
  <si>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</si>
  <si>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</si>
  <si>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</si>
  <si>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</si>
  <si>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</si>
  <si>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</si>
  <si>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</si>
  <si>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</si>
  <si>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</si>
  <si>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</si>
  <si>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</si>
  <si>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</si>
  <si>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</si>
  <si>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</si>
  <si>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</si>
  <si>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</si>
  <si>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</si>
  <si>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</si>
  <si>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</si>
  <si>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</si>
  <si>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</si>
  <si>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</si>
  <si>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</si>
  <si>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</si>
  <si>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</si>
  <si>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</si>
  <si>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</si>
  <si>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</si>
  <si>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</si>
  <si>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</si>
  <si>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</si>
  <si>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</si>
  <si>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</si>
  <si>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</si>
  <si>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</si>
  <si>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</si>
  <si>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</si>
  <si>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</si>
  <si>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</si>
  <si>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</si>
  <si>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</si>
  <si>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</si>
  <si>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</si>
  <si>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</si>
  <si>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</si>
  <si>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</si>
  <si>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</si>
  <si>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</si>
  <si>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</si>
  <si>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</si>
  <si>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</si>
  <si>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</si>
  <si>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</si>
  <si>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</si>
  <si>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</si>
  <si>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</si>
  <si>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</si>
  <si>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</si>
  <si>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</si>
  <si>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</si>
  <si>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</si>
  <si>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</si>
  <si>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</si>
  <si>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</si>
  <si>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</si>
  <si>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</si>
  <si>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</si>
  <si>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</si>
  <si>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</si>
  <si>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</si>
  <si>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</si>
  <si>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</si>
  <si>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</si>
  <si>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</si>
  <si>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</si>
  <si>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</si>
  <si>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</si>
  <si>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</si>
  <si>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</si>
  <si>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</si>
  <si>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</si>
  <si>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</si>
  <si>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</si>
  <si>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</si>
  <si>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</si>
  <si>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</si>
  <si>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</si>
  <si>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</si>
  <si>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</si>
  <si>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</si>
  <si>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</si>
  <si>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</si>
  <si>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</si>
  <si>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</si>
  <si>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</si>
  <si>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</si>
  <si>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</si>
  <si>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</si>
  <si>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</si>
  <si>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</si>
  <si>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</si>
  <si>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</si>
  <si>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</si>
  <si>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</si>
  <si>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</si>
  <si>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</si>
  <si>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</si>
  <si>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</si>
  <si>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</si>
  <si>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</si>
  <si>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</si>
  <si>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</si>
  <si>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</si>
  <si>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</si>
  <si>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</si>
  <si>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</si>
  <si>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</si>
  <si>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</si>
  <si>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</si>
  <si>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</si>
  <si>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</si>
  <si>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</si>
  <si>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</si>
  <si>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</si>
  <si>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</si>
  <si>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</si>
  <si>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</si>
  <si>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</si>
  <si>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</si>
  <si>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</si>
  <si>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</si>
  <si>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</si>
  <si>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</si>
  <si>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</si>
  <si>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</si>
  <si>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</si>
  <si>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</si>
  <si>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</si>
  <si>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</si>
  <si>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</si>
  <si>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</si>
  <si>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</si>
  <si>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</si>
  <si>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</si>
  <si>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</si>
  <si>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</si>
  <si>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</si>
  <si>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</si>
  <si>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</si>
  <si>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</si>
  <si>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</si>
  <si>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</si>
  <si>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</si>
  <si>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</si>
  <si>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</si>
  <si>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</si>
  <si>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</si>
  <si>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</si>
  <si>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</si>
  <si>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</si>
  <si>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</si>
  <si>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</si>
  <si>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</si>
  <si>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</si>
  <si>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</si>
  <si>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</si>
  <si>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</si>
  <si>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</si>
  <si>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</si>
  <si>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</si>
  <si>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</si>
  <si>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</si>
  <si>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</si>
  <si>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</si>
  <si>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</si>
  <si>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</si>
  <si>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</si>
  <si>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</si>
  <si>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</si>
  <si>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</si>
  <si>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</si>
  <si>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</si>
  <si>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</si>
  <si>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</si>
  <si>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</si>
  <si>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</si>
  <si>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</si>
  <si>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</si>
  <si>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</si>
  <si>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</si>
  <si>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</si>
  <si>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</si>
  <si>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</si>
  <si>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</si>
  <si>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</si>
  <si>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</si>
  <si>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</si>
  <si>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</si>
  <si>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</si>
  <si>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</si>
  <si>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</si>
  <si>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</si>
  <si>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</si>
  <si>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</si>
  <si>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</si>
  <si>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</si>
  <si>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</si>
  <si>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</si>
  <si>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</si>
  <si>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</si>
  <si>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</si>
  <si>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</si>
  <si>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</si>
  <si>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</si>
  <si>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</si>
  <si>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</si>
  <si>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</si>
  <si>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</si>
  <si>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</si>
  <si>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</si>
  <si>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</si>
  <si>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</si>
  <si>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</si>
  <si>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</si>
  <si>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</si>
  <si>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</si>
  <si>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</si>
  <si>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</si>
  <si>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</si>
  <si>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</si>
  <si>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</si>
  <si>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</si>
  <si>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</si>
  <si>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</si>
  <si>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</si>
  <si>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</si>
  <si>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</si>
  <si>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</si>
  <si>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</si>
  <si>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</si>
  <si>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</si>
  <si>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</si>
  <si>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</si>
  <si>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</si>
  <si>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</si>
  <si>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</si>
  <si>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</si>
  <si>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</si>
  <si>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</si>
  <si>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</si>
  <si>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</si>
  <si>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</si>
  <si>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</si>
  <si>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</si>
  <si>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</si>
  <si>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</si>
  <si>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</si>
  <si>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</si>
  <si>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</si>
  <si>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</si>
  <si>
    <t>*</t>
  </si>
  <si>
    <t>EKONOMSKI FAKULTET</t>
  </si>
  <si>
    <t>STUDIJSKI PROGRAM: MENADŽMENT, studijska godina 2018/2019.</t>
  </si>
  <si>
    <t>RB</t>
  </si>
  <si>
    <t>Index</t>
  </si>
  <si>
    <t>Ime i prezime</t>
  </si>
  <si>
    <t>Praktični Excel</t>
  </si>
  <si>
    <t>Praktični PPT</t>
  </si>
  <si>
    <t>Završni</t>
  </si>
  <si>
    <t>Ocjena</t>
  </si>
  <si>
    <t>27 / 17</t>
  </si>
  <si>
    <t>Lojpur Dušan</t>
  </si>
  <si>
    <t>39 / 17</t>
  </si>
  <si>
    <t>Milović Petar</t>
  </si>
  <si>
    <t>Mašković Jelica</t>
  </si>
  <si>
    <t>49 / 17</t>
  </si>
  <si>
    <t>Ajković Silvana</t>
  </si>
  <si>
    <t>59 / 17</t>
  </si>
  <si>
    <t>Marović Milica</t>
  </si>
  <si>
    <t>88 / 17</t>
  </si>
  <si>
    <t>Pajović Katarina</t>
  </si>
  <si>
    <t>90 / 17</t>
  </si>
  <si>
    <t>Knežević Nikolina</t>
  </si>
  <si>
    <t>92 / 17</t>
  </si>
  <si>
    <t>Babović Anastasija</t>
  </si>
  <si>
    <t>98 / 17</t>
  </si>
  <si>
    <t>Mijatović Tamara</t>
  </si>
  <si>
    <t>25 / 16</t>
  </si>
  <si>
    <t>Pajević Danijela</t>
  </si>
  <si>
    <t>Ledinić Emir</t>
  </si>
  <si>
    <t>52 / 16</t>
  </si>
  <si>
    <t>Šarac Matije</t>
  </si>
  <si>
    <t>Stamenić Ivana</t>
  </si>
  <si>
    <t>85 / 16</t>
  </si>
  <si>
    <t>Marović Nebojša</t>
  </si>
  <si>
    <t>96 / 16</t>
  </si>
  <si>
    <t>Obradović Sara</t>
  </si>
  <si>
    <t>97 / 16</t>
  </si>
  <si>
    <t>Pavićević Danijela</t>
  </si>
  <si>
    <t>98 / 16</t>
  </si>
  <si>
    <t>Perović Ivan</t>
  </si>
  <si>
    <t>73 / 15</t>
  </si>
  <si>
    <t>Popadić Vanja</t>
  </si>
  <si>
    <t>89 / 15</t>
  </si>
  <si>
    <t>Prelević Ivana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</si>
  <si>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</si>
  <si>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</si>
  <si>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</si>
  <si>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</si>
  <si>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</si>
  <si>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</si>
  <si>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</si>
  <si>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</si>
  <si>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212 / 14</t>
  </si>
  <si>
    <t>Čurović Marko</t>
  </si>
  <si>
    <t>151 / 13</t>
  </si>
  <si>
    <t>Lacman Duško</t>
  </si>
  <si>
    <t>240 / 13</t>
  </si>
  <si>
    <t>Koruga Tamara</t>
  </si>
  <si>
    <t xml:space="preserve"> 4/11</t>
  </si>
  <si>
    <t>Vukašinović Nebojša</t>
  </si>
  <si>
    <t xml:space="preserve"> 9/11</t>
  </si>
  <si>
    <t>Kassouma Ajša</t>
  </si>
  <si>
    <t>186 / 11</t>
  </si>
  <si>
    <t>Sekulić Ivana</t>
  </si>
  <si>
    <t>188 / 11</t>
  </si>
  <si>
    <t>Gagović Vesna</t>
  </si>
  <si>
    <t>274 / 09</t>
  </si>
  <si>
    <t>320 / 09</t>
  </si>
  <si>
    <t>Stojković Valentina</t>
  </si>
  <si>
    <t>44 / 08</t>
  </si>
  <si>
    <t>Muminović Nedžad</t>
  </si>
  <si>
    <t>55 / 08</t>
  </si>
  <si>
    <t>Radičević Ana</t>
  </si>
  <si>
    <t>172 / 07</t>
  </si>
  <si>
    <t>Čelebić Damjan</t>
  </si>
  <si>
    <t>STUDIJSKI PROGRAM: MENADŽMENT - Bijelo Polje, studijska godina 2018/2019.</t>
  </si>
  <si>
    <t xml:space="preserve">  5.00</t>
  </si>
  <si>
    <t>Vujisić Boris</t>
  </si>
  <si>
    <t>35 / 17</t>
  </si>
  <si>
    <t>Madžgalj Miljana</t>
  </si>
  <si>
    <t>Hadžajlić Demir</t>
  </si>
  <si>
    <t>21 / 16</t>
  </si>
  <si>
    <t>Hot Džejna</t>
  </si>
  <si>
    <t>Dragović Marko</t>
  </si>
  <si>
    <t>Jestrović Dragana</t>
  </si>
  <si>
    <t>34/15</t>
  </si>
  <si>
    <t>Radončić Edis</t>
  </si>
  <si>
    <t>Studentima koji su polagali kolokvijum u redovnom, popravnom ili nagradnom roku, uzet je u obzir veći broj poena.</t>
  </si>
  <si>
    <t>Svim studentima kojima nedostaje 1 poen za prelaznu ili ocenu vise, taj poen ce biti dodeljen.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</si>
</sst>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0" xfId="0" applyFill="1"/>
    <xf numFmtId="0" fontId="0" fillId="2" borderId="0" xfId="0" applyFill="1" applyBorder="1"/>
    <xf numFmtId="17" fontId="0" fillId="2" borderId="0" xfId="0" applyNumberFormat="1" applyFill="1"/>
    <xf numFmtId="17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54"/>
  <sheetViews>
    <sheetView workbookViewId="0">
      <selection activeCell="M64" sqref="M6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10" x14ac:dyDescent="0.25">
      <c r="A1" s="28" t="s">
        <v>0</v>
      </c>
      <c r="B1" s="28"/>
      <c r="C1" s="28"/>
    </row>
    <row r="2" spans="1:10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10" hidden="1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10" hidden="1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10" hidden="1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10" hidden="1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10" hidden="1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10" x14ac:dyDescent="0.25">
      <c r="A8" s="22" t="s">
        <v>19</v>
      </c>
      <c r="B8" s="22" t="s">
        <v>20</v>
      </c>
      <c r="C8" s="22" t="s">
        <v>21</v>
      </c>
      <c r="D8" s="22">
        <v>13.5</v>
      </c>
      <c r="E8" s="22">
        <v>30</v>
      </c>
      <c r="F8" s="22">
        <v>10</v>
      </c>
      <c r="G8" s="22"/>
      <c r="H8" s="22">
        <f t="shared" si="0"/>
        <v>53.5</v>
      </c>
      <c r="I8" s="7" t="str">
        <f t="shared" si="1"/>
        <v>E</v>
      </c>
      <c r="J8" t="s">
        <v>607</v>
      </c>
    </row>
    <row r="9" spans="1:10" hidden="1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10" hidden="1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10" hidden="1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10" hidden="1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10" hidden="1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10" hidden="1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10" x14ac:dyDescent="0.25">
      <c r="A15" s="22" t="s">
        <v>40</v>
      </c>
      <c r="B15" s="22" t="s">
        <v>41</v>
      </c>
      <c r="C15" s="22" t="s">
        <v>42</v>
      </c>
      <c r="D15" s="22">
        <v>14.5</v>
      </c>
      <c r="E15" s="22">
        <v>30</v>
      </c>
      <c r="F15" s="22">
        <v>7</v>
      </c>
      <c r="G15" s="22"/>
      <c r="H15" s="22">
        <f t="shared" si="0"/>
        <v>51.5</v>
      </c>
      <c r="I15" s="7" t="str">
        <f t="shared" si="1"/>
        <v>E</v>
      </c>
      <c r="J15" t="s">
        <v>607</v>
      </c>
    </row>
    <row r="16" spans="1:10" hidden="1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hidden="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hidden="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hidden="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hidden="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hidden="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hidden="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hidden="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s="22" t="s">
        <v>67</v>
      </c>
      <c r="B24" s="22" t="s">
        <v>68</v>
      </c>
      <c r="C24" s="22" t="s">
        <v>69</v>
      </c>
      <c r="D24" s="22">
        <v>11.5</v>
      </c>
      <c r="E24" s="22"/>
      <c r="F24" s="22"/>
      <c r="G24" s="22"/>
      <c r="H24" s="22">
        <f t="shared" si="0"/>
        <v>11.5</v>
      </c>
      <c r="I24" s="7">
        <f t="shared" si="1"/>
        <v>0</v>
      </c>
      <c r="J24" t="s">
        <v>607</v>
      </c>
    </row>
    <row r="25" spans="1:11" hidden="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hidden="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hidden="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hidden="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hidden="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s="22" t="s">
        <v>85</v>
      </c>
      <c r="B30" s="22" t="s">
        <v>86</v>
      </c>
      <c r="C30" s="22" t="s">
        <v>87</v>
      </c>
      <c r="D30" s="22">
        <v>8</v>
      </c>
      <c r="E30" s="22">
        <v>30</v>
      </c>
      <c r="F30" s="22">
        <v>10</v>
      </c>
      <c r="G30" s="22"/>
      <c r="H30" s="22">
        <f t="shared" si="0"/>
        <v>48</v>
      </c>
      <c r="I30" s="7">
        <f t="shared" si="1"/>
        <v>0</v>
      </c>
      <c r="J30" t="s">
        <v>607</v>
      </c>
    </row>
    <row r="31" spans="1:11" hidden="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hidden="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10" hidden="1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10" hidden="1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10" hidden="1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10" hidden="1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10" x14ac:dyDescent="0.25">
      <c r="A37" s="22" t="s">
        <v>105</v>
      </c>
      <c r="B37" s="22" t="s">
        <v>106</v>
      </c>
      <c r="C37" s="22" t="s">
        <v>107</v>
      </c>
      <c r="D37" s="22"/>
      <c r="E37" s="22"/>
      <c r="F37" s="22"/>
      <c r="G37" s="22"/>
      <c r="H37" s="22">
        <f t="shared" si="0"/>
        <v>0</v>
      </c>
      <c r="I37" s="7">
        <f t="shared" si="1"/>
        <v>0</v>
      </c>
      <c r="J37" t="s">
        <v>607</v>
      </c>
    </row>
    <row r="38" spans="1:10" hidden="1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10" hidden="1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10" x14ac:dyDescent="0.25">
      <c r="A40" s="22" t="s">
        <v>114</v>
      </c>
      <c r="B40" s="22" t="s">
        <v>115</v>
      </c>
      <c r="C40" s="22" t="s">
        <v>116</v>
      </c>
      <c r="D40" s="22">
        <v>12</v>
      </c>
      <c r="E40" s="22">
        <v>30</v>
      </c>
      <c r="F40" s="22">
        <v>10</v>
      </c>
      <c r="G40" s="22"/>
      <c r="H40" s="22">
        <f t="shared" si="0"/>
        <v>52</v>
      </c>
      <c r="I40" s="7" t="str">
        <f t="shared" si="1"/>
        <v>E</v>
      </c>
      <c r="J40" t="s">
        <v>607</v>
      </c>
    </row>
    <row r="41" spans="1:10" hidden="1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10" hidden="1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10" x14ac:dyDescent="0.25">
      <c r="A43" s="22" t="s">
        <v>123</v>
      </c>
      <c r="B43" s="22" t="s">
        <v>124</v>
      </c>
      <c r="C43" s="22" t="s">
        <v>125</v>
      </c>
      <c r="D43" s="22"/>
      <c r="E43" s="22">
        <v>30</v>
      </c>
      <c r="F43" s="22">
        <v>8</v>
      </c>
      <c r="G43" s="22"/>
      <c r="H43" s="22">
        <f t="shared" si="0"/>
        <v>38</v>
      </c>
      <c r="I43" s="7">
        <f t="shared" si="1"/>
        <v>0</v>
      </c>
      <c r="J43" t="s">
        <v>607</v>
      </c>
    </row>
    <row r="44" spans="1:10" hidden="1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10" hidden="1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10" x14ac:dyDescent="0.25">
      <c r="A46" s="22" t="s">
        <v>132</v>
      </c>
      <c r="B46" s="22" t="s">
        <v>133</v>
      </c>
      <c r="C46" s="22" t="s">
        <v>134</v>
      </c>
      <c r="D46" s="22">
        <v>11</v>
      </c>
      <c r="E46" s="23">
        <v>23</v>
      </c>
      <c r="F46" s="23">
        <v>10</v>
      </c>
      <c r="G46" s="22"/>
      <c r="H46" s="22">
        <f t="shared" si="0"/>
        <v>44</v>
      </c>
      <c r="I46" s="7">
        <f t="shared" si="1"/>
        <v>0</v>
      </c>
      <c r="J46" t="s">
        <v>607</v>
      </c>
    </row>
    <row r="47" spans="1:10" hidden="1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10" hidden="1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hidden="1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hidden="1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hidden="1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hidden="1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hidden="1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hidden="1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A2:J54">
    <filterColumn colId="9">
      <customFilters>
        <customFilter operator="notEqual" val=" "/>
      </customFilters>
    </filterColumn>
  </autoFilter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32"/>
  <sheetViews>
    <sheetView workbookViewId="0">
      <selection activeCell="F55" sqref="F55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4" x14ac:dyDescent="0.25">
      <c r="A1" s="29" t="s">
        <v>167</v>
      </c>
      <c r="B1" s="29"/>
      <c r="C1" s="29"/>
      <c r="D1" s="29"/>
      <c r="E1" s="29"/>
    </row>
    <row r="2" spans="1:14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4" s="11" customFormat="1" hidden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4" s="11" customFormat="1" hidden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4" s="11" customFormat="1" hidden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4" s="11" customFormat="1" hidden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4" s="11" customFormat="1" hidden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4" s="11" customFormat="1" hidden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4" s="11" customFormat="1" hidden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4" s="11" customFormat="1" hidden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4" s="11" customFormat="1" hidden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4" s="11" customFormat="1" x14ac:dyDescent="0.25">
      <c r="A12" s="7" t="s">
        <v>31</v>
      </c>
      <c r="B12" s="7" t="s">
        <v>186</v>
      </c>
      <c r="C12" s="7" t="s">
        <v>187</v>
      </c>
      <c r="D12" s="7"/>
      <c r="E12" s="7"/>
      <c r="F12" s="7"/>
      <c r="G12" s="7"/>
      <c r="H12" s="7">
        <v>16</v>
      </c>
      <c r="I12" s="7">
        <v>16</v>
      </c>
      <c r="J12" s="7">
        <v>10</v>
      </c>
      <c r="K12" s="7">
        <v>11</v>
      </c>
      <c r="L12" s="7">
        <f t="shared" si="1"/>
        <v>53</v>
      </c>
      <c r="M12" s="7" t="str">
        <f t="shared" si="0"/>
        <v>E</v>
      </c>
      <c r="N12" s="11" t="s">
        <v>607</v>
      </c>
    </row>
    <row r="13" spans="1:14" s="11" customFormat="1" hidden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4" s="11" customFormat="1" hidden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4" s="11" customFormat="1" hidden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4" s="11" customFormat="1" hidden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hidden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hidden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hidden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7" t="s">
        <v>55</v>
      </c>
      <c r="B20" s="7" t="s">
        <v>202</v>
      </c>
      <c r="C20" s="7" t="s">
        <v>203</v>
      </c>
      <c r="D20" s="7">
        <v>4.5</v>
      </c>
      <c r="E20" s="7">
        <v>4.5</v>
      </c>
      <c r="F20" s="7">
        <v>4.5</v>
      </c>
      <c r="G20" s="7">
        <v>2.5</v>
      </c>
      <c r="H20" s="7">
        <v>12</v>
      </c>
      <c r="I20" s="7"/>
      <c r="J20" s="7"/>
      <c r="K20" s="7"/>
      <c r="L20" s="7">
        <f t="shared" si="1"/>
        <v>28</v>
      </c>
      <c r="M20" s="7">
        <f t="shared" si="0"/>
        <v>0</v>
      </c>
      <c r="N20" s="11" t="s">
        <v>607</v>
      </c>
    </row>
    <row r="21" spans="1:17" s="11" customFormat="1" hidden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hidden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hidden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hidden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hidden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hidden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hidden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hidden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hidden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hidden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autoFilter ref="A2:N30">
    <filterColumn colId="13">
      <customFilters>
        <customFilter operator="notEqual" val=" "/>
      </customFilters>
    </filterColumn>
  </autoFilter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3"/>
  <sheetViews>
    <sheetView workbookViewId="0">
      <selection activeCell="L35" sqref="L35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5" x14ac:dyDescent="0.25">
      <c r="A1" s="14" t="s">
        <v>222</v>
      </c>
      <c r="B1" s="14"/>
      <c r="C1" s="14"/>
    </row>
    <row r="2" spans="1:15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5" s="11" customFormat="1" hidden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5" s="11" customFormat="1" hidden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5" s="11" customFormat="1" hidden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5" s="11" customFormat="1" hidden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5" s="11" customFormat="1" hidden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5" s="11" customFormat="1" hidden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5" s="11" customFormat="1" hidden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5" s="11" customFormat="1" hidden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5" s="11" customFormat="1" hidden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5" s="11" customFormat="1" x14ac:dyDescent="0.25">
      <c r="A12" s="7" t="s">
        <v>31</v>
      </c>
      <c r="B12" s="7" t="s">
        <v>240</v>
      </c>
      <c r="C12" s="7" t="s">
        <v>241</v>
      </c>
      <c r="D12" s="7" t="s">
        <v>5</v>
      </c>
      <c r="E12" s="7"/>
      <c r="F12" s="7"/>
      <c r="G12" s="7"/>
      <c r="H12" s="7"/>
      <c r="I12" s="7">
        <v>12</v>
      </c>
      <c r="J12" s="7">
        <v>20</v>
      </c>
      <c r="K12" s="7"/>
      <c r="L12" s="7">
        <v>17</v>
      </c>
      <c r="M12" s="7">
        <f t="shared" si="1"/>
        <v>49</v>
      </c>
      <c r="N12" s="7" t="str">
        <f t="shared" si="0"/>
        <v>E</v>
      </c>
      <c r="O12" s="11" t="s">
        <v>607</v>
      </c>
    </row>
    <row r="13" spans="1:15" s="11" customFormat="1" x14ac:dyDescent="0.25"/>
  </sheetData>
  <autoFilter ref="A2:O12">
    <filterColumn colId="14">
      <customFilters>
        <customFilter operator="notEqual" val=" "/>
      </custom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workbookViewId="0">
      <pane ySplit="2" topLeftCell="A3" activePane="bottomLeft" state="frozen"/>
      <selection pane="bottomLeft" activeCell="T131" sqref="T131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7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7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7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7" x14ac:dyDescent="0.25">
      <c r="A20" s="22" t="s">
        <v>55</v>
      </c>
      <c r="B20" s="22" t="s">
        <v>272</v>
      </c>
      <c r="C20" s="22" t="s">
        <v>273</v>
      </c>
      <c r="D20" s="22"/>
      <c r="E20" s="22"/>
      <c r="F20" s="22"/>
      <c r="G20" s="22"/>
      <c r="H20" s="22">
        <v>19.5</v>
      </c>
      <c r="I20" s="22">
        <v>11</v>
      </c>
      <c r="J20" s="22">
        <v>20</v>
      </c>
      <c r="K20" s="22"/>
      <c r="L20" s="22">
        <f t="shared" si="0"/>
        <v>50.5</v>
      </c>
      <c r="M20" s="22"/>
      <c r="N20" s="22"/>
      <c r="O20" s="22"/>
      <c r="P20" s="7" t="str">
        <f t="shared" si="1"/>
        <v>E</v>
      </c>
      <c r="Q20" t="s">
        <v>607</v>
      </c>
    </row>
    <row r="21" spans="1:17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7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7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7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7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7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7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7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7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7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7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7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7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7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7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7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7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7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7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7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7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7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7" x14ac:dyDescent="0.25">
      <c r="A43" s="22" t="s">
        <v>123</v>
      </c>
      <c r="B43" s="22" t="s">
        <v>317</v>
      </c>
      <c r="C43" s="22" t="s">
        <v>318</v>
      </c>
      <c r="D43" s="22"/>
      <c r="E43" s="22"/>
      <c r="F43" s="22"/>
      <c r="G43" s="22"/>
      <c r="H43" s="22">
        <v>18</v>
      </c>
      <c r="I43" s="22">
        <v>7</v>
      </c>
      <c r="J43" s="22">
        <v>20</v>
      </c>
      <c r="K43" s="22">
        <v>10</v>
      </c>
      <c r="L43" s="22">
        <f t="shared" si="2"/>
        <v>55</v>
      </c>
      <c r="M43" s="22"/>
      <c r="N43" s="22"/>
      <c r="O43" s="22"/>
      <c r="P43" s="7" t="str">
        <f t="shared" si="1"/>
        <v>E</v>
      </c>
      <c r="Q43" t="s">
        <v>607</v>
      </c>
    </row>
    <row r="44" spans="1:17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7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7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7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7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7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7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7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7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7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7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7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7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7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7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7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7" x14ac:dyDescent="0.25">
      <c r="A60" s="22" t="s">
        <v>349</v>
      </c>
      <c r="B60" s="22" t="s">
        <v>350</v>
      </c>
      <c r="C60" s="22" t="s">
        <v>351</v>
      </c>
      <c r="D60" s="22"/>
      <c r="E60" s="22"/>
      <c r="F60" s="22">
        <v>5</v>
      </c>
      <c r="G60" s="22"/>
      <c r="H60" s="22">
        <v>12</v>
      </c>
      <c r="I60" s="22"/>
      <c r="J60" s="22"/>
      <c r="K60" s="22"/>
      <c r="L60" s="22">
        <f t="shared" si="2"/>
        <v>17</v>
      </c>
      <c r="M60" s="22"/>
      <c r="N60" s="22"/>
      <c r="O60" s="22"/>
      <c r="P60" s="7">
        <f t="shared" si="1"/>
        <v>0</v>
      </c>
      <c r="Q60" t="s">
        <v>607</v>
      </c>
    </row>
    <row r="61" spans="1:17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7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7" x14ac:dyDescent="0.25">
      <c r="A63" s="22" t="s">
        <v>358</v>
      </c>
      <c r="B63" s="22" t="s">
        <v>359</v>
      </c>
      <c r="C63" s="22" t="s">
        <v>360</v>
      </c>
      <c r="D63" s="22"/>
      <c r="E63" s="22"/>
      <c r="F63" s="22"/>
      <c r="G63" s="22"/>
      <c r="H63" s="22">
        <v>14</v>
      </c>
      <c r="I63" s="22">
        <v>15</v>
      </c>
      <c r="J63" s="22">
        <v>20</v>
      </c>
      <c r="K63" s="22"/>
      <c r="L63" s="22">
        <f t="shared" si="2"/>
        <v>49</v>
      </c>
      <c r="M63" s="22"/>
      <c r="N63" s="22"/>
      <c r="O63" s="22"/>
      <c r="P63" s="7" t="str">
        <f t="shared" si="1"/>
        <v>E</v>
      </c>
      <c r="Q63" t="s">
        <v>607</v>
      </c>
    </row>
    <row r="64" spans="1:17" x14ac:dyDescent="0.25">
      <c r="A64" s="22" t="s">
        <v>361</v>
      </c>
      <c r="B64" s="22" t="s">
        <v>362</v>
      </c>
      <c r="C64" s="22" t="s">
        <v>363</v>
      </c>
      <c r="D64" s="22">
        <v>4.5</v>
      </c>
      <c r="E64" s="22">
        <v>5</v>
      </c>
      <c r="F64" s="22"/>
      <c r="G64" s="22"/>
      <c r="H64" s="22">
        <v>18.5</v>
      </c>
      <c r="I64" s="22">
        <v>2.5</v>
      </c>
      <c r="J64" s="22">
        <v>20</v>
      </c>
      <c r="K64" s="22"/>
      <c r="L64" s="22">
        <f t="shared" si="2"/>
        <v>50.5</v>
      </c>
      <c r="M64" s="22"/>
      <c r="N64" s="22"/>
      <c r="O64" s="22"/>
      <c r="P64" s="7" t="str">
        <f t="shared" si="1"/>
        <v>E</v>
      </c>
      <c r="Q64" t="s">
        <v>607</v>
      </c>
    </row>
    <row r="65" spans="1:17" x14ac:dyDescent="0.25">
      <c r="A65" s="22" t="s">
        <v>364</v>
      </c>
      <c r="B65" s="22" t="s">
        <v>365</v>
      </c>
      <c r="C65" s="22" t="s">
        <v>366</v>
      </c>
      <c r="D65" s="22"/>
      <c r="E65" s="22"/>
      <c r="F65" s="22"/>
      <c r="G65" s="22"/>
      <c r="H65" s="22"/>
      <c r="I65" s="22"/>
      <c r="J65" s="22">
        <v>20</v>
      </c>
      <c r="K65" s="22"/>
      <c r="L65" s="22">
        <f t="shared" si="2"/>
        <v>20</v>
      </c>
      <c r="M65" s="22"/>
      <c r="N65" s="22"/>
      <c r="O65" s="22"/>
      <c r="P65" s="7">
        <f t="shared" si="1"/>
        <v>0</v>
      </c>
      <c r="Q65" t="s">
        <v>607</v>
      </c>
    </row>
    <row r="66" spans="1:17" x14ac:dyDescent="0.25">
      <c r="L66">
        <f t="shared" si="2"/>
        <v>0</v>
      </c>
      <c r="P66" s="9">
        <f t="shared" si="1"/>
        <v>0</v>
      </c>
    </row>
    <row r="67" spans="1:17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7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7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7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7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7" x14ac:dyDescent="0.25">
      <c r="A72" s="22" t="s">
        <v>19</v>
      </c>
      <c r="B72" s="24" t="s">
        <v>478</v>
      </c>
      <c r="C72" s="22" t="s">
        <v>386</v>
      </c>
      <c r="D72" s="22">
        <v>4</v>
      </c>
      <c r="E72" s="22">
        <v>4</v>
      </c>
      <c r="F72" s="22"/>
      <c r="G72" s="22">
        <v>3</v>
      </c>
      <c r="H72" s="22">
        <v>6</v>
      </c>
      <c r="I72" s="22"/>
      <c r="J72" s="22">
        <v>18</v>
      </c>
      <c r="K72" s="22"/>
      <c r="L72" s="22">
        <f t="shared" si="3"/>
        <v>35</v>
      </c>
      <c r="M72" s="22"/>
      <c r="N72" s="22"/>
      <c r="O72" s="22"/>
      <c r="P72" s="7">
        <f t="shared" si="4"/>
        <v>0</v>
      </c>
      <c r="Q72" t="s">
        <v>607</v>
      </c>
    </row>
    <row r="73" spans="1:17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7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7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7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7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7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7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7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7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7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7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7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7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7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7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7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7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7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7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7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7" x14ac:dyDescent="0.25">
      <c r="A93" s="22" t="s">
        <v>82</v>
      </c>
      <c r="B93" s="22" t="s">
        <v>422</v>
      </c>
      <c r="C93" s="22" t="s">
        <v>423</v>
      </c>
      <c r="D93" s="22">
        <v>4.5</v>
      </c>
      <c r="E93" s="22">
        <v>4.5</v>
      </c>
      <c r="F93" s="22">
        <v>3.5</v>
      </c>
      <c r="G93" s="22">
        <v>2.5</v>
      </c>
      <c r="H93" s="22">
        <v>9</v>
      </c>
      <c r="I93" s="22">
        <v>1</v>
      </c>
      <c r="J93" s="22">
        <v>20</v>
      </c>
      <c r="K93" s="22"/>
      <c r="L93" s="22">
        <f t="shared" si="3"/>
        <v>45</v>
      </c>
      <c r="M93" s="22"/>
      <c r="N93" s="22"/>
      <c r="O93" s="22"/>
      <c r="P93" s="7">
        <f t="shared" si="4"/>
        <v>0</v>
      </c>
      <c r="Q93" t="s">
        <v>607</v>
      </c>
    </row>
    <row r="94" spans="1:17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7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7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7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7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7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7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7" x14ac:dyDescent="0.25">
      <c r="A101" s="22" t="s">
        <v>105</v>
      </c>
      <c r="B101" s="22" t="s">
        <v>438</v>
      </c>
      <c r="C101" s="22" t="s">
        <v>439</v>
      </c>
      <c r="D101" s="22">
        <v>5</v>
      </c>
      <c r="E101" s="22">
        <v>5</v>
      </c>
      <c r="F101" s="22"/>
      <c r="G101" s="22"/>
      <c r="H101" s="22">
        <v>9</v>
      </c>
      <c r="I101" s="22"/>
      <c r="J101" s="22">
        <v>18</v>
      </c>
      <c r="K101" s="22">
        <v>14</v>
      </c>
      <c r="L101" s="22">
        <f t="shared" si="5"/>
        <v>51</v>
      </c>
      <c r="M101" s="22"/>
      <c r="N101" s="22"/>
      <c r="O101" s="22"/>
      <c r="P101" s="7" t="str">
        <f t="shared" si="4"/>
        <v>E</v>
      </c>
      <c r="Q101" t="s">
        <v>607</v>
      </c>
    </row>
    <row r="102" spans="1:17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7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7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7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7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7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7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7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7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7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7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7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7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7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7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7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7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7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7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7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7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7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7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7" x14ac:dyDescent="0.25">
      <c r="A125" s="22"/>
      <c r="B125" s="22" t="s">
        <v>565</v>
      </c>
      <c r="C125" s="22" t="s">
        <v>330</v>
      </c>
      <c r="D125" s="22"/>
      <c r="E125" s="22"/>
      <c r="F125" s="22"/>
      <c r="G125" s="22">
        <v>3.5</v>
      </c>
      <c r="H125" s="22"/>
      <c r="I125" s="22">
        <v>3.5</v>
      </c>
      <c r="J125" s="22">
        <v>18</v>
      </c>
      <c r="K125" s="22"/>
      <c r="L125" s="22">
        <f t="shared" si="5"/>
        <v>25</v>
      </c>
      <c r="M125" s="22"/>
      <c r="N125" s="22"/>
      <c r="O125" s="22"/>
      <c r="P125" s="7">
        <f t="shared" si="4"/>
        <v>0</v>
      </c>
      <c r="Q125" t="s">
        <v>607</v>
      </c>
    </row>
    <row r="126" spans="1:17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7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7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1:17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1:17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1:17" x14ac:dyDescent="0.25">
      <c r="A131" s="22"/>
      <c r="B131" s="22" t="s">
        <v>589</v>
      </c>
      <c r="C131" s="22" t="s">
        <v>590</v>
      </c>
      <c r="D131" s="22"/>
      <c r="E131" s="22"/>
      <c r="F131" s="22"/>
      <c r="G131" s="22"/>
      <c r="H131" s="22">
        <v>15</v>
      </c>
      <c r="I131" s="22"/>
      <c r="J131" s="22">
        <v>18</v>
      </c>
      <c r="K131" s="22">
        <v>16</v>
      </c>
      <c r="L131" s="22">
        <f t="shared" si="6"/>
        <v>49</v>
      </c>
      <c r="M131" s="22"/>
      <c r="N131" s="22"/>
      <c r="O131" s="22"/>
      <c r="P131" s="7" t="str">
        <f t="shared" si="7"/>
        <v>E</v>
      </c>
      <c r="Q131" t="s">
        <v>607</v>
      </c>
    </row>
    <row r="132" spans="1:17" x14ac:dyDescent="0.25">
      <c r="A132" s="22"/>
      <c r="B132" s="22" t="s">
        <v>593</v>
      </c>
      <c r="C132" s="22" t="s">
        <v>594</v>
      </c>
      <c r="D132" s="22">
        <v>5</v>
      </c>
      <c r="E132" s="22">
        <v>5</v>
      </c>
      <c r="F132" s="22"/>
      <c r="G132" s="22"/>
      <c r="H132" s="22">
        <v>9</v>
      </c>
      <c r="I132" s="22">
        <v>7</v>
      </c>
      <c r="J132" s="22">
        <v>20</v>
      </c>
      <c r="K132" s="22"/>
      <c r="L132" s="22">
        <f t="shared" si="6"/>
        <v>46</v>
      </c>
      <c r="M132" s="22"/>
      <c r="N132" s="22"/>
      <c r="O132" s="22"/>
      <c r="P132" s="7">
        <f t="shared" si="7"/>
        <v>0</v>
      </c>
      <c r="Q132" t="s">
        <v>607</v>
      </c>
    </row>
    <row r="133" spans="1:17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1:17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Q23" sqref="Q23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29" t="s">
        <v>606</v>
      </c>
      <c r="B1" s="29"/>
      <c r="C1" s="29"/>
    </row>
    <row r="2" spans="1:13" ht="45" x14ac:dyDescent="0.25">
      <c r="A2" s="16"/>
      <c r="B2" s="16"/>
      <c r="C2" s="16"/>
      <c r="D2" s="17" t="s">
        <v>551</v>
      </c>
      <c r="E2" s="17" t="s">
        <v>552</v>
      </c>
      <c r="F2" s="17" t="s">
        <v>582</v>
      </c>
      <c r="G2" s="16" t="s">
        <v>553</v>
      </c>
      <c r="H2" s="16" t="s">
        <v>554</v>
      </c>
      <c r="I2" s="16" t="s">
        <v>555</v>
      </c>
      <c r="J2" s="17" t="s">
        <v>597</v>
      </c>
    </row>
    <row r="3" spans="1:13" x14ac:dyDescent="0.25">
      <c r="A3" s="16" t="s">
        <v>2</v>
      </c>
      <c r="B3" s="16" t="s">
        <v>424</v>
      </c>
      <c r="C3" s="16" t="s">
        <v>484</v>
      </c>
      <c r="D3" s="16"/>
      <c r="E3" s="16"/>
      <c r="F3" s="16"/>
      <c r="G3" s="16"/>
      <c r="H3" s="16"/>
      <c r="I3" s="16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6" t="s">
        <v>6</v>
      </c>
      <c r="B4" s="18" t="s">
        <v>367</v>
      </c>
      <c r="C4" s="16" t="s">
        <v>485</v>
      </c>
      <c r="D4" s="16">
        <f>4.5+2.5+6+2</f>
        <v>15</v>
      </c>
      <c r="E4" s="16">
        <v>16</v>
      </c>
      <c r="F4" s="16">
        <v>17</v>
      </c>
      <c r="G4" s="16">
        <v>18.5</v>
      </c>
      <c r="H4" s="16"/>
      <c r="I4" s="16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6" t="s">
        <v>9</v>
      </c>
      <c r="B5" s="18" t="s">
        <v>370</v>
      </c>
      <c r="C5" s="16" t="s">
        <v>486</v>
      </c>
      <c r="D5" s="16">
        <f>4.5+2.5+6</f>
        <v>13</v>
      </c>
      <c r="E5" s="16">
        <v>17.5</v>
      </c>
      <c r="F5" s="16">
        <v>20</v>
      </c>
      <c r="G5" s="16"/>
      <c r="H5" s="16">
        <v>17</v>
      </c>
      <c r="I5" s="16">
        <f t="shared" si="0"/>
        <v>67.5</v>
      </c>
      <c r="J5" s="9" t="str">
        <f t="shared" si="1"/>
        <v>D</v>
      </c>
    </row>
    <row r="6" spans="1:13" x14ac:dyDescent="0.25">
      <c r="A6" s="16" t="s">
        <v>13</v>
      </c>
      <c r="B6" s="18" t="s">
        <v>516</v>
      </c>
      <c r="C6" s="16" t="s">
        <v>487</v>
      </c>
      <c r="D6" s="16">
        <f>4.5+2.5+6+2</f>
        <v>15</v>
      </c>
      <c r="E6" s="16">
        <v>19</v>
      </c>
      <c r="F6" s="16">
        <v>20</v>
      </c>
      <c r="G6" s="16">
        <v>19.5</v>
      </c>
      <c r="H6" s="16">
        <v>16</v>
      </c>
      <c r="I6" s="16">
        <f t="shared" si="0"/>
        <v>89.5</v>
      </c>
      <c r="J6" s="9" t="str">
        <f t="shared" si="1"/>
        <v>A</v>
      </c>
    </row>
    <row r="7" spans="1:13" x14ac:dyDescent="0.25">
      <c r="A7" s="16" t="s">
        <v>16</v>
      </c>
      <c r="B7" s="18" t="s">
        <v>517</v>
      </c>
      <c r="C7" s="16" t="s">
        <v>488</v>
      </c>
      <c r="D7" s="16">
        <f>4.5+2.5+2</f>
        <v>9</v>
      </c>
      <c r="E7" s="16">
        <v>18.5</v>
      </c>
      <c r="F7" s="16">
        <v>19</v>
      </c>
      <c r="G7" s="16">
        <v>20</v>
      </c>
      <c r="H7" s="16">
        <v>15</v>
      </c>
      <c r="I7" s="16">
        <f t="shared" si="0"/>
        <v>81.5</v>
      </c>
      <c r="J7" s="9" t="str">
        <f t="shared" si="1"/>
        <v>B</v>
      </c>
    </row>
    <row r="8" spans="1:13" x14ac:dyDescent="0.25">
      <c r="A8" s="16" t="s">
        <v>19</v>
      </c>
      <c r="B8" s="18" t="s">
        <v>518</v>
      </c>
      <c r="C8" s="16" t="s">
        <v>489</v>
      </c>
      <c r="D8" s="16">
        <f>4.5+2.5+6+2.5</f>
        <v>15.5</v>
      </c>
      <c r="E8" s="16">
        <v>15</v>
      </c>
      <c r="F8" s="16">
        <v>20</v>
      </c>
      <c r="G8" s="16">
        <v>9.5</v>
      </c>
      <c r="H8" s="16">
        <v>14</v>
      </c>
      <c r="I8" s="16">
        <f t="shared" si="0"/>
        <v>74</v>
      </c>
      <c r="J8" s="9" t="str">
        <f t="shared" si="1"/>
        <v>C</v>
      </c>
    </row>
    <row r="9" spans="1:13" x14ac:dyDescent="0.25">
      <c r="A9" s="16" t="s">
        <v>22</v>
      </c>
      <c r="B9" s="18" t="s">
        <v>519</v>
      </c>
      <c r="C9" s="16" t="s">
        <v>490</v>
      </c>
      <c r="D9" s="16">
        <f>4.5+2.5+6+2.5</f>
        <v>15.5</v>
      </c>
      <c r="E9" s="16">
        <v>14</v>
      </c>
      <c r="F9" s="16">
        <v>20</v>
      </c>
      <c r="G9" s="16">
        <v>11</v>
      </c>
      <c r="H9" s="16">
        <v>15</v>
      </c>
      <c r="I9" s="16">
        <f t="shared" si="0"/>
        <v>75.5</v>
      </c>
      <c r="J9" s="9" t="str">
        <f t="shared" si="1"/>
        <v>C</v>
      </c>
    </row>
    <row r="10" spans="1:13" x14ac:dyDescent="0.25">
      <c r="A10" s="16" t="s">
        <v>25</v>
      </c>
      <c r="B10" s="16" t="s">
        <v>491</v>
      </c>
      <c r="C10" s="19" t="s">
        <v>492</v>
      </c>
      <c r="D10" s="20">
        <v>9.5</v>
      </c>
      <c r="E10" s="20">
        <v>14</v>
      </c>
      <c r="F10" s="16">
        <v>20</v>
      </c>
      <c r="G10" s="16">
        <v>2</v>
      </c>
      <c r="H10" s="16"/>
      <c r="I10" s="16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6" t="s">
        <v>28</v>
      </c>
      <c r="B11" s="16" t="s">
        <v>493</v>
      </c>
      <c r="C11" s="16" t="s">
        <v>494</v>
      </c>
      <c r="D11" s="16">
        <f>6</f>
        <v>6</v>
      </c>
      <c r="E11" s="16">
        <v>19</v>
      </c>
      <c r="F11" s="16">
        <v>19</v>
      </c>
      <c r="G11" s="16">
        <v>8</v>
      </c>
      <c r="H11" s="16"/>
      <c r="I11" s="16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6" t="s">
        <v>31</v>
      </c>
      <c r="B12" s="16" t="s">
        <v>495</v>
      </c>
      <c r="C12" s="16" t="s">
        <v>496</v>
      </c>
      <c r="D12" s="16">
        <f>4.5+2.5+2</f>
        <v>9</v>
      </c>
      <c r="E12" s="16">
        <v>20</v>
      </c>
      <c r="F12" s="16">
        <v>19</v>
      </c>
      <c r="G12" s="16">
        <v>20</v>
      </c>
      <c r="H12" s="16">
        <v>17</v>
      </c>
      <c r="I12" s="16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6" t="s">
        <v>34</v>
      </c>
      <c r="B13" s="16" t="s">
        <v>497</v>
      </c>
      <c r="C13" s="16" t="s">
        <v>498</v>
      </c>
      <c r="D13" s="16">
        <f>6+2</f>
        <v>8</v>
      </c>
      <c r="E13" s="16">
        <v>11</v>
      </c>
      <c r="F13" s="16">
        <v>20</v>
      </c>
      <c r="G13" s="16">
        <v>19.5</v>
      </c>
      <c r="H13" s="16">
        <v>16</v>
      </c>
      <c r="I13" s="16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6" t="s">
        <v>37</v>
      </c>
      <c r="B14" s="16" t="s">
        <v>264</v>
      </c>
      <c r="C14" s="16" t="s">
        <v>499</v>
      </c>
      <c r="D14" s="16">
        <f>6+2</f>
        <v>8</v>
      </c>
      <c r="E14" s="16">
        <v>17.5</v>
      </c>
      <c r="F14" s="16">
        <v>19</v>
      </c>
      <c r="G14" s="16"/>
      <c r="H14" s="16">
        <v>17</v>
      </c>
      <c r="I14" s="16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6" t="s">
        <v>40</v>
      </c>
      <c r="B15" s="16" t="s">
        <v>266</v>
      </c>
      <c r="C15" s="16" t="s">
        <v>500</v>
      </c>
      <c r="D15" s="16">
        <f>4.5+2.5+6</f>
        <v>13</v>
      </c>
      <c r="E15" s="16">
        <v>13</v>
      </c>
      <c r="F15" s="16">
        <v>19</v>
      </c>
      <c r="G15" s="16"/>
      <c r="H15" s="16">
        <v>17</v>
      </c>
      <c r="I15" s="16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6" t="s">
        <v>43</v>
      </c>
      <c r="B16" s="16" t="s">
        <v>501</v>
      </c>
      <c r="C16" s="16" t="s">
        <v>502</v>
      </c>
      <c r="D16" s="16">
        <f>6+2</f>
        <v>8</v>
      </c>
      <c r="E16" s="16">
        <v>16</v>
      </c>
      <c r="F16" s="16">
        <v>20</v>
      </c>
      <c r="G16" s="16">
        <v>8</v>
      </c>
      <c r="H16" s="16"/>
      <c r="I16" s="16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6" t="s">
        <v>46</v>
      </c>
      <c r="B17" s="16" t="s">
        <v>503</v>
      </c>
      <c r="C17" s="16" t="s">
        <v>504</v>
      </c>
      <c r="D17" s="16">
        <f>6</f>
        <v>6</v>
      </c>
      <c r="E17" s="16">
        <v>20</v>
      </c>
      <c r="F17" s="16">
        <v>18</v>
      </c>
      <c r="G17" s="16"/>
      <c r="H17" s="16">
        <v>15</v>
      </c>
      <c r="I17" s="16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6" t="s">
        <v>49</v>
      </c>
      <c r="B18" s="16" t="s">
        <v>505</v>
      </c>
      <c r="C18" s="16" t="s">
        <v>506</v>
      </c>
      <c r="D18" s="16">
        <f>4.5+2.5+6+1.5</f>
        <v>14.5</v>
      </c>
      <c r="E18" s="16">
        <v>17.5</v>
      </c>
      <c r="F18" s="16">
        <v>18</v>
      </c>
      <c r="G18" s="16">
        <v>11.5</v>
      </c>
      <c r="H18" s="16">
        <v>17</v>
      </c>
      <c r="I18" s="16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7" t="s">
        <v>52</v>
      </c>
      <c r="B19" s="7" t="s">
        <v>507</v>
      </c>
      <c r="C19" s="7" t="s">
        <v>508</v>
      </c>
      <c r="D19" s="7">
        <f>6+2</f>
        <v>8</v>
      </c>
      <c r="E19" s="7">
        <v>4</v>
      </c>
      <c r="F19" s="7">
        <v>18</v>
      </c>
      <c r="G19" s="7">
        <v>9</v>
      </c>
      <c r="H19" s="7"/>
      <c r="I19" s="7">
        <f t="shared" si="0"/>
        <v>39</v>
      </c>
      <c r="J19" s="7">
        <f t="shared" si="1"/>
        <v>0</v>
      </c>
      <c r="K19" s="2"/>
      <c r="L19" s="2"/>
      <c r="M19" s="2"/>
      <c r="N19" s="10"/>
    </row>
    <row r="20" spans="1:14" ht="15.75" x14ac:dyDescent="0.25">
      <c r="A20" s="16" t="s">
        <v>55</v>
      </c>
      <c r="B20" s="16" t="s">
        <v>509</v>
      </c>
      <c r="C20" s="16" t="s">
        <v>510</v>
      </c>
      <c r="D20" s="16">
        <f>3+2.5+6+2</f>
        <v>13.5</v>
      </c>
      <c r="E20" s="16">
        <v>3.5</v>
      </c>
      <c r="F20" s="16">
        <v>20</v>
      </c>
      <c r="G20" s="16">
        <v>15.5</v>
      </c>
      <c r="H20" s="16"/>
      <c r="I20" s="16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6" t="s">
        <v>58</v>
      </c>
      <c r="B21" s="16" t="s">
        <v>511</v>
      </c>
      <c r="C21" s="16" t="s">
        <v>512</v>
      </c>
      <c r="D21" s="16">
        <f>3+2.5+6</f>
        <v>11.5</v>
      </c>
      <c r="E21" s="16">
        <v>20</v>
      </c>
      <c r="F21" s="16">
        <v>19</v>
      </c>
      <c r="G21" s="16"/>
      <c r="H21" s="16">
        <v>14</v>
      </c>
      <c r="I21" s="16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6" t="s">
        <v>61</v>
      </c>
      <c r="B22" s="16" t="s">
        <v>513</v>
      </c>
      <c r="C22" s="16" t="s">
        <v>514</v>
      </c>
      <c r="D22" s="16">
        <f>3+2.5</f>
        <v>5.5</v>
      </c>
      <c r="E22" s="16">
        <v>4</v>
      </c>
      <c r="F22" s="16">
        <v>20</v>
      </c>
      <c r="G22" s="16"/>
      <c r="H22" s="16"/>
      <c r="I22" s="16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6" t="s">
        <v>64</v>
      </c>
      <c r="B23" s="16" t="s">
        <v>365</v>
      </c>
      <c r="C23" s="16" t="s">
        <v>515</v>
      </c>
      <c r="D23" s="16">
        <f>4.5+2.5+2</f>
        <v>9</v>
      </c>
      <c r="E23" s="16">
        <v>15</v>
      </c>
      <c r="F23" s="16">
        <v>18</v>
      </c>
      <c r="G23" s="16">
        <v>12.5</v>
      </c>
      <c r="H23" s="16">
        <v>16</v>
      </c>
      <c r="I23" s="16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9"/>
      <c r="K24" s="2"/>
      <c r="L24" s="2"/>
      <c r="M24" s="2"/>
    </row>
    <row r="25" spans="1:14" x14ac:dyDescent="0.25">
      <c r="A25" s="16" t="s">
        <v>2</v>
      </c>
      <c r="B25" s="18" t="s">
        <v>539</v>
      </c>
      <c r="C25" s="16" t="s">
        <v>520</v>
      </c>
      <c r="D25" s="16"/>
      <c r="E25" s="16">
        <v>12</v>
      </c>
      <c r="F25" s="16">
        <v>18</v>
      </c>
      <c r="G25" s="16">
        <v>13</v>
      </c>
      <c r="H25" s="16"/>
      <c r="I25" s="16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7" t="s">
        <v>6</v>
      </c>
      <c r="B26" s="25" t="s">
        <v>477</v>
      </c>
      <c r="C26" s="26" t="s">
        <v>521</v>
      </c>
      <c r="D26" s="27">
        <v>10</v>
      </c>
      <c r="E26" s="27">
        <v>17</v>
      </c>
      <c r="F26" s="7">
        <v>20</v>
      </c>
      <c r="G26" s="7">
        <v>2.5</v>
      </c>
      <c r="H26" s="7"/>
      <c r="I26" s="7">
        <f t="shared" si="0"/>
        <v>49.5</v>
      </c>
      <c r="J26" s="7" t="str">
        <f t="shared" si="1"/>
        <v>E</v>
      </c>
      <c r="K26" s="2"/>
      <c r="L26" s="2"/>
      <c r="M26" s="2"/>
    </row>
    <row r="27" spans="1:14" x14ac:dyDescent="0.25">
      <c r="A27" s="16" t="s">
        <v>9</v>
      </c>
      <c r="B27" s="18" t="s">
        <v>540</v>
      </c>
      <c r="C27" s="16" t="s">
        <v>522</v>
      </c>
      <c r="D27" s="16">
        <f>4+2.5+4+1</f>
        <v>11.5</v>
      </c>
      <c r="E27" s="16">
        <v>16.5</v>
      </c>
      <c r="F27" s="16">
        <v>19</v>
      </c>
      <c r="G27" s="16">
        <v>10</v>
      </c>
      <c r="H27" s="16"/>
      <c r="I27" s="16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6" t="s">
        <v>13</v>
      </c>
      <c r="B28" s="18" t="s">
        <v>541</v>
      </c>
      <c r="C28" s="16" t="s">
        <v>523</v>
      </c>
      <c r="D28" s="16">
        <f>4</f>
        <v>4</v>
      </c>
      <c r="E28" s="16">
        <v>19.5</v>
      </c>
      <c r="F28" s="16">
        <v>19</v>
      </c>
      <c r="G28" s="16">
        <v>10</v>
      </c>
      <c r="H28" s="16">
        <v>12</v>
      </c>
      <c r="I28" s="16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6" t="s">
        <v>16</v>
      </c>
      <c r="B29" s="16" t="s">
        <v>524</v>
      </c>
      <c r="C29" s="16" t="s">
        <v>525</v>
      </c>
      <c r="D29" s="16"/>
      <c r="E29" s="16">
        <v>17</v>
      </c>
      <c r="F29" s="16">
        <v>20</v>
      </c>
      <c r="G29" s="16">
        <v>1</v>
      </c>
      <c r="H29" s="16"/>
      <c r="I29" s="16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6" t="s">
        <v>19</v>
      </c>
      <c r="B30" s="16" t="s">
        <v>400</v>
      </c>
      <c r="C30" s="16" t="s">
        <v>526</v>
      </c>
      <c r="D30" s="16">
        <f>4+2.5+4+1</f>
        <v>11.5</v>
      </c>
      <c r="E30" s="16">
        <v>19</v>
      </c>
      <c r="F30" s="16">
        <v>19</v>
      </c>
      <c r="G30" s="16">
        <v>12.5</v>
      </c>
      <c r="H30" s="16"/>
      <c r="I30" s="16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6" t="s">
        <v>22</v>
      </c>
      <c r="B31" s="16" t="s">
        <v>527</v>
      </c>
      <c r="C31" s="16" t="s">
        <v>528</v>
      </c>
      <c r="D31" s="16">
        <f>4+1</f>
        <v>5</v>
      </c>
      <c r="E31" s="16">
        <v>12</v>
      </c>
      <c r="F31" s="16">
        <v>20</v>
      </c>
      <c r="G31" s="16">
        <v>12.5</v>
      </c>
      <c r="H31" s="16"/>
      <c r="I31" s="16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6" t="s">
        <v>25</v>
      </c>
      <c r="B32" s="16" t="s">
        <v>404</v>
      </c>
      <c r="C32" s="16" t="s">
        <v>529</v>
      </c>
      <c r="D32" s="16">
        <f>4+2.5+6</f>
        <v>12.5</v>
      </c>
      <c r="E32" s="16">
        <v>17</v>
      </c>
      <c r="F32" s="16">
        <v>20</v>
      </c>
      <c r="G32" s="16"/>
      <c r="H32" s="16">
        <v>16</v>
      </c>
      <c r="I32" s="16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6" t="s">
        <v>28</v>
      </c>
      <c r="B33" s="16" t="s">
        <v>530</v>
      </c>
      <c r="C33" s="16" t="s">
        <v>531</v>
      </c>
      <c r="D33" s="16">
        <f>4+2.5+6</f>
        <v>12.5</v>
      </c>
      <c r="E33" s="16">
        <v>14</v>
      </c>
      <c r="F33" s="16">
        <v>20</v>
      </c>
      <c r="G33" s="16"/>
      <c r="H33" s="16">
        <v>14</v>
      </c>
      <c r="I33" s="16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6" t="s">
        <v>31</v>
      </c>
      <c r="B34" s="16" t="s">
        <v>406</v>
      </c>
      <c r="C34" s="16" t="s">
        <v>532</v>
      </c>
      <c r="D34" s="16">
        <f>6+1</f>
        <v>7</v>
      </c>
      <c r="E34" s="16">
        <v>17.5</v>
      </c>
      <c r="F34" s="16">
        <v>20</v>
      </c>
      <c r="G34" s="16"/>
      <c r="H34" s="16">
        <v>12</v>
      </c>
      <c r="I34" s="16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6" t="s">
        <v>34</v>
      </c>
      <c r="B35" s="16" t="s">
        <v>414</v>
      </c>
      <c r="C35" s="16" t="s">
        <v>533</v>
      </c>
      <c r="D35" s="16">
        <f>4</f>
        <v>4</v>
      </c>
      <c r="E35" s="16">
        <v>18.5</v>
      </c>
      <c r="F35" s="16">
        <v>19</v>
      </c>
      <c r="G35" s="16">
        <v>4</v>
      </c>
      <c r="H35" s="16">
        <v>12</v>
      </c>
      <c r="I35" s="16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6" t="s">
        <v>37</v>
      </c>
      <c r="B36" s="16" t="s">
        <v>416</v>
      </c>
      <c r="C36" s="16" t="s">
        <v>534</v>
      </c>
      <c r="D36" s="16">
        <f>4</f>
        <v>4</v>
      </c>
      <c r="E36" s="16">
        <v>17</v>
      </c>
      <c r="F36" s="16">
        <v>18</v>
      </c>
      <c r="G36" s="16"/>
      <c r="H36" s="16">
        <v>12</v>
      </c>
      <c r="I36" s="16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6" t="s">
        <v>40</v>
      </c>
      <c r="B37" s="16" t="s">
        <v>535</v>
      </c>
      <c r="C37" s="19" t="s">
        <v>536</v>
      </c>
      <c r="D37" s="16">
        <v>18.5</v>
      </c>
      <c r="E37" s="16">
        <v>19</v>
      </c>
      <c r="F37" s="16">
        <v>20</v>
      </c>
      <c r="G37" s="16"/>
      <c r="H37" s="16">
        <v>12</v>
      </c>
      <c r="I37" s="16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6" t="s">
        <v>43</v>
      </c>
      <c r="B38" s="16" t="s">
        <v>537</v>
      </c>
      <c r="C38" s="19" t="s">
        <v>538</v>
      </c>
      <c r="D38" s="16">
        <v>5</v>
      </c>
      <c r="E38" s="16">
        <v>9</v>
      </c>
      <c r="F38" s="16">
        <v>20</v>
      </c>
      <c r="G38" s="16">
        <v>10</v>
      </c>
      <c r="H38" s="16"/>
      <c r="I38" s="16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19"/>
      <c r="B39" s="21" t="s">
        <v>592</v>
      </c>
      <c r="C39" s="16" t="s">
        <v>542</v>
      </c>
      <c r="D39" s="16">
        <f>3+2.5+6</f>
        <v>11.5</v>
      </c>
      <c r="E39" s="16">
        <v>10</v>
      </c>
      <c r="F39" s="16">
        <v>19</v>
      </c>
      <c r="G39" s="16"/>
      <c r="H39" s="16">
        <v>12</v>
      </c>
      <c r="I39" s="16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5"/>
  <sheetViews>
    <sheetView tabSelected="1" workbookViewId="0">
      <selection activeCell="I110" sqref="I110"/>
    </sheetView>
  </sheetViews>
  <sheetFormatPr defaultColWidth="8.85546875" defaultRowHeight="15" x14ac:dyDescent="0.25"/>
  <cols>
    <col min="3" max="3" width="29.42578125" customWidth="1"/>
    <col min="4" max="4" width="17.42578125" customWidth="1"/>
    <col min="5" max="5" width="14.85546875" customWidth="1"/>
    <col min="6" max="6" width="13.28515625" customWidth="1"/>
  </cols>
  <sheetData>
    <row r="1" spans="1:11" x14ac:dyDescent="0.25">
      <c r="A1" t="s">
        <v>608</v>
      </c>
    </row>
    <row r="2" spans="1:11" x14ac:dyDescent="0.25">
      <c r="A2" t="s">
        <v>609</v>
      </c>
    </row>
    <row r="4" spans="1:11" x14ac:dyDescent="0.25">
      <c r="A4" t="s">
        <v>167</v>
      </c>
    </row>
    <row r="5" spans="1:11" ht="37.5" customHeight="1" x14ac:dyDescent="0.25">
      <c r="A5" s="30" t="s">
        <v>610</v>
      </c>
      <c r="B5" s="30" t="s">
        <v>611</v>
      </c>
      <c r="C5" s="30" t="s">
        <v>612</v>
      </c>
      <c r="D5" s="30" t="s">
        <v>613</v>
      </c>
      <c r="E5" s="30" t="s">
        <v>614</v>
      </c>
      <c r="F5" s="30" t="s">
        <v>577</v>
      </c>
      <c r="G5" s="30"/>
      <c r="H5" s="30" t="s">
        <v>615</v>
      </c>
      <c r="I5" s="30" t="s">
        <v>596</v>
      </c>
      <c r="J5" s="30" t="s">
        <v>616</v>
      </c>
    </row>
    <row r="6" spans="1:11" hidden="1" x14ac:dyDescent="0.25">
      <c r="A6" s="16">
        <v>1</v>
      </c>
      <c r="B6" s="18" t="s">
        <v>476</v>
      </c>
      <c r="C6" s="16" t="s">
        <v>384</v>
      </c>
      <c r="D6" s="16">
        <v>30</v>
      </c>
      <c r="E6" s="16">
        <v>10</v>
      </c>
      <c r="F6" s="16">
        <v>11.5</v>
      </c>
      <c r="G6" s="16"/>
      <c r="H6" s="16"/>
      <c r="I6" s="16">
        <f>SUM(D6:H6)</f>
        <v>51.5</v>
      </c>
      <c r="J6" s="16" t="str">
        <f t="shared" ref="J6:J69" si="0">IF(I6&gt;=89,"A",IF(I6&gt;=79,"B",IF(I6&gt;=69,"C",IF(I6&gt;=59,"D",IF(I6&gt;=49,"E",0)))))</f>
        <v>E</v>
      </c>
    </row>
    <row r="7" spans="1:11" hidden="1" x14ac:dyDescent="0.25">
      <c r="A7" s="16">
        <v>2</v>
      </c>
      <c r="B7" s="18" t="s">
        <v>477</v>
      </c>
      <c r="C7" s="16" t="s">
        <v>385</v>
      </c>
      <c r="D7" s="16">
        <v>30</v>
      </c>
      <c r="E7" s="16">
        <v>10</v>
      </c>
      <c r="F7" s="16">
        <v>13</v>
      </c>
      <c r="G7" s="16"/>
      <c r="H7" s="16"/>
      <c r="I7" s="16">
        <f t="shared" ref="I7:I70" si="1">SUM(D7:H7)</f>
        <v>53</v>
      </c>
      <c r="J7" s="16" t="str">
        <f t="shared" si="0"/>
        <v>E</v>
      </c>
    </row>
    <row r="8" spans="1:11" hidden="1" x14ac:dyDescent="0.25">
      <c r="A8" s="16">
        <v>3</v>
      </c>
      <c r="B8" s="18" t="s">
        <v>478</v>
      </c>
      <c r="C8" s="16" t="s">
        <v>386</v>
      </c>
      <c r="D8" s="16"/>
      <c r="E8" s="16">
        <v>9</v>
      </c>
      <c r="F8" s="16">
        <v>6</v>
      </c>
      <c r="G8" s="16"/>
      <c r="H8" s="16"/>
      <c r="I8" s="16">
        <f t="shared" si="1"/>
        <v>15</v>
      </c>
      <c r="J8" s="16">
        <f t="shared" si="0"/>
        <v>0</v>
      </c>
    </row>
    <row r="9" spans="1:11" hidden="1" x14ac:dyDescent="0.25">
      <c r="A9" s="16">
        <v>4</v>
      </c>
      <c r="B9" s="18" t="s">
        <v>479</v>
      </c>
      <c r="C9" s="16" t="s">
        <v>387</v>
      </c>
      <c r="D9" s="16"/>
      <c r="E9" s="16"/>
      <c r="F9" s="16"/>
      <c r="G9" s="16"/>
      <c r="H9" s="16"/>
      <c r="I9" s="16">
        <f t="shared" si="1"/>
        <v>0</v>
      </c>
      <c r="J9" s="16">
        <f t="shared" si="0"/>
        <v>0</v>
      </c>
    </row>
    <row r="10" spans="1:11" hidden="1" x14ac:dyDescent="0.25">
      <c r="A10" s="16">
        <v>5</v>
      </c>
      <c r="B10" s="18" t="s">
        <v>480</v>
      </c>
      <c r="C10" s="16" t="s">
        <v>388</v>
      </c>
      <c r="D10" s="16"/>
      <c r="E10" s="16">
        <v>9</v>
      </c>
      <c r="F10" s="16">
        <v>5</v>
      </c>
      <c r="G10" s="16"/>
      <c r="H10" s="16"/>
      <c r="I10" s="16">
        <f t="shared" si="1"/>
        <v>14</v>
      </c>
      <c r="J10" s="16">
        <f t="shared" si="0"/>
        <v>0</v>
      </c>
    </row>
    <row r="11" spans="1:11" hidden="1" x14ac:dyDescent="0.25">
      <c r="A11" s="16">
        <v>6</v>
      </c>
      <c r="B11" s="18" t="s">
        <v>481</v>
      </c>
      <c r="C11" s="16" t="s">
        <v>389</v>
      </c>
      <c r="D11" s="16">
        <v>27</v>
      </c>
      <c r="E11" s="16">
        <v>10</v>
      </c>
      <c r="F11" s="16">
        <v>12</v>
      </c>
      <c r="G11" s="16"/>
      <c r="H11" s="16"/>
      <c r="I11" s="16">
        <f t="shared" si="1"/>
        <v>49</v>
      </c>
      <c r="J11" s="16" t="str">
        <f t="shared" si="0"/>
        <v>E</v>
      </c>
    </row>
    <row r="12" spans="1:11" hidden="1" x14ac:dyDescent="0.25">
      <c r="A12" s="16">
        <v>7</v>
      </c>
      <c r="B12" s="18" t="s">
        <v>482</v>
      </c>
      <c r="C12" s="16" t="s">
        <v>390</v>
      </c>
      <c r="D12" s="16">
        <v>30</v>
      </c>
      <c r="E12" s="16">
        <v>10</v>
      </c>
      <c r="F12" s="16">
        <v>8</v>
      </c>
      <c r="G12" s="16"/>
      <c r="H12" s="16"/>
      <c r="I12" s="16">
        <f t="shared" si="1"/>
        <v>48</v>
      </c>
      <c r="J12" s="16">
        <f t="shared" si="0"/>
        <v>0</v>
      </c>
    </row>
    <row r="13" spans="1:11" hidden="1" x14ac:dyDescent="0.25">
      <c r="A13" s="16">
        <v>8</v>
      </c>
      <c r="B13" s="18" t="s">
        <v>483</v>
      </c>
      <c r="C13" s="16" t="s">
        <v>391</v>
      </c>
      <c r="D13" s="16">
        <v>30</v>
      </c>
      <c r="E13" s="16">
        <v>9</v>
      </c>
      <c r="F13" s="16">
        <v>7</v>
      </c>
      <c r="G13" s="16"/>
      <c r="H13" s="16"/>
      <c r="I13" s="16">
        <f t="shared" si="1"/>
        <v>46</v>
      </c>
      <c r="J13" s="16">
        <f t="shared" si="0"/>
        <v>0</v>
      </c>
    </row>
    <row r="14" spans="1:11" hidden="1" x14ac:dyDescent="0.25">
      <c r="A14" s="16">
        <v>9</v>
      </c>
      <c r="B14" s="16" t="s">
        <v>392</v>
      </c>
      <c r="C14" s="16" t="s">
        <v>393</v>
      </c>
      <c r="D14" s="16">
        <v>30</v>
      </c>
      <c r="E14" s="16">
        <v>9</v>
      </c>
      <c r="F14" s="16">
        <v>21.5</v>
      </c>
      <c r="G14" s="16"/>
      <c r="H14" s="16"/>
      <c r="I14" s="16">
        <f t="shared" si="1"/>
        <v>60.5</v>
      </c>
      <c r="J14" s="16" t="str">
        <f t="shared" si="0"/>
        <v>D</v>
      </c>
    </row>
    <row r="15" spans="1:11" x14ac:dyDescent="0.25">
      <c r="A15" s="7">
        <v>10</v>
      </c>
      <c r="B15" s="7" t="s">
        <v>394</v>
      </c>
      <c r="C15" s="7" t="s">
        <v>395</v>
      </c>
      <c r="D15" s="7"/>
      <c r="E15" s="7">
        <v>9</v>
      </c>
      <c r="F15" s="7">
        <v>20</v>
      </c>
      <c r="G15" s="7"/>
      <c r="H15" s="7"/>
      <c r="I15" s="7">
        <f t="shared" si="1"/>
        <v>29</v>
      </c>
      <c r="J15" s="7">
        <f t="shared" si="0"/>
        <v>0</v>
      </c>
      <c r="K15" s="22" t="s">
        <v>607</v>
      </c>
    </row>
    <row r="16" spans="1:11" hidden="1" x14ac:dyDescent="0.25">
      <c r="A16" s="16">
        <v>11</v>
      </c>
      <c r="B16" s="16" t="s">
        <v>396</v>
      </c>
      <c r="C16" s="16" t="s">
        <v>397</v>
      </c>
      <c r="D16" s="16">
        <v>30</v>
      </c>
      <c r="E16" s="16">
        <v>9</v>
      </c>
      <c r="F16" s="16">
        <v>8</v>
      </c>
      <c r="G16" s="16"/>
      <c r="H16" s="16"/>
      <c r="I16" s="16">
        <f t="shared" si="1"/>
        <v>47</v>
      </c>
      <c r="J16" s="16">
        <f t="shared" si="0"/>
        <v>0</v>
      </c>
    </row>
    <row r="17" spans="1:11" hidden="1" x14ac:dyDescent="0.25">
      <c r="A17" s="16">
        <v>12</v>
      </c>
      <c r="B17" s="16" t="s">
        <v>398</v>
      </c>
      <c r="C17" s="16" t="s">
        <v>399</v>
      </c>
      <c r="D17" s="16">
        <v>30</v>
      </c>
      <c r="E17" s="16">
        <v>10</v>
      </c>
      <c r="F17" s="16">
        <v>9.5</v>
      </c>
      <c r="G17" s="16"/>
      <c r="H17" s="16"/>
      <c r="I17" s="16">
        <f t="shared" si="1"/>
        <v>49.5</v>
      </c>
      <c r="J17" s="16" t="str">
        <f t="shared" si="0"/>
        <v>E</v>
      </c>
    </row>
    <row r="18" spans="1:11" hidden="1" x14ac:dyDescent="0.25">
      <c r="A18" s="16">
        <v>13</v>
      </c>
      <c r="B18" s="16" t="s">
        <v>400</v>
      </c>
      <c r="C18" s="16" t="s">
        <v>401</v>
      </c>
      <c r="D18" s="16">
        <v>30</v>
      </c>
      <c r="E18" s="16">
        <v>9</v>
      </c>
      <c r="F18" s="16">
        <v>7</v>
      </c>
      <c r="G18" s="16"/>
      <c r="H18" s="16"/>
      <c r="I18" s="16">
        <f t="shared" si="1"/>
        <v>46</v>
      </c>
      <c r="J18" s="16">
        <f t="shared" si="0"/>
        <v>0</v>
      </c>
    </row>
    <row r="19" spans="1:11" hidden="1" x14ac:dyDescent="0.25">
      <c r="A19" s="16">
        <v>14</v>
      </c>
      <c r="B19" s="16" t="s">
        <v>402</v>
      </c>
      <c r="C19" s="16" t="s">
        <v>403</v>
      </c>
      <c r="D19" s="16">
        <v>26</v>
      </c>
      <c r="E19" s="16">
        <v>9</v>
      </c>
      <c r="F19" s="16">
        <v>3</v>
      </c>
      <c r="G19" s="16"/>
      <c r="H19" s="16"/>
      <c r="I19" s="16">
        <f t="shared" si="1"/>
        <v>38</v>
      </c>
      <c r="J19" s="16">
        <f t="shared" si="0"/>
        <v>0</v>
      </c>
    </row>
    <row r="20" spans="1:11" x14ac:dyDescent="0.25">
      <c r="A20" s="7">
        <v>15</v>
      </c>
      <c r="B20" s="7" t="s">
        <v>617</v>
      </c>
      <c r="C20" s="7" t="s">
        <v>567</v>
      </c>
      <c r="D20" s="7">
        <v>26</v>
      </c>
      <c r="E20" s="7">
        <v>8</v>
      </c>
      <c r="F20" s="7">
        <v>3.5</v>
      </c>
      <c r="G20" s="7"/>
      <c r="H20" s="7"/>
      <c r="I20" s="7">
        <f t="shared" si="1"/>
        <v>37.5</v>
      </c>
      <c r="J20" s="7">
        <f t="shared" si="0"/>
        <v>0</v>
      </c>
      <c r="K20" s="22" t="s">
        <v>607</v>
      </c>
    </row>
    <row r="21" spans="1:11" hidden="1" x14ac:dyDescent="0.25">
      <c r="A21" s="16">
        <v>16</v>
      </c>
      <c r="B21" s="16" t="s">
        <v>404</v>
      </c>
      <c r="C21" s="16" t="s">
        <v>405</v>
      </c>
      <c r="D21" s="16"/>
      <c r="E21" s="16">
        <v>9</v>
      </c>
      <c r="F21" s="16">
        <v>7</v>
      </c>
      <c r="G21" s="16"/>
      <c r="H21" s="16"/>
      <c r="I21" s="16">
        <f t="shared" si="1"/>
        <v>16</v>
      </c>
      <c r="J21" s="16">
        <f t="shared" si="0"/>
        <v>0</v>
      </c>
    </row>
    <row r="22" spans="1:11" hidden="1" x14ac:dyDescent="0.25">
      <c r="A22" s="16">
        <v>17</v>
      </c>
      <c r="B22" s="16" t="s">
        <v>530</v>
      </c>
      <c r="C22" s="16" t="s">
        <v>618</v>
      </c>
      <c r="D22" s="16"/>
      <c r="E22" s="16"/>
      <c r="F22" s="16"/>
      <c r="G22" s="16"/>
      <c r="H22" s="16"/>
      <c r="I22" s="16">
        <f t="shared" si="1"/>
        <v>0</v>
      </c>
      <c r="J22" s="16">
        <f t="shared" si="0"/>
        <v>0</v>
      </c>
    </row>
    <row r="23" spans="1:11" hidden="1" x14ac:dyDescent="0.25">
      <c r="A23" s="16">
        <v>18</v>
      </c>
      <c r="B23" s="16" t="s">
        <v>406</v>
      </c>
      <c r="C23" s="16" t="s">
        <v>407</v>
      </c>
      <c r="D23" s="16">
        <v>30</v>
      </c>
      <c r="E23" s="16">
        <v>10</v>
      </c>
      <c r="F23" s="16">
        <v>6</v>
      </c>
      <c r="G23" s="16"/>
      <c r="H23" s="16"/>
      <c r="I23" s="16">
        <f t="shared" si="1"/>
        <v>46</v>
      </c>
      <c r="J23" s="16">
        <f t="shared" si="0"/>
        <v>0</v>
      </c>
    </row>
    <row r="24" spans="1:11" hidden="1" x14ac:dyDescent="0.25">
      <c r="A24" s="16">
        <v>19</v>
      </c>
      <c r="B24" s="16" t="s">
        <v>408</v>
      </c>
      <c r="C24" s="16" t="s">
        <v>409</v>
      </c>
      <c r="D24" s="16">
        <v>30</v>
      </c>
      <c r="E24" s="16">
        <v>10</v>
      </c>
      <c r="F24" s="16">
        <v>28</v>
      </c>
      <c r="G24" s="16"/>
      <c r="H24" s="16"/>
      <c r="I24" s="16">
        <f t="shared" si="1"/>
        <v>68</v>
      </c>
      <c r="J24" s="16" t="str">
        <f t="shared" si="0"/>
        <v>D</v>
      </c>
    </row>
    <row r="25" spans="1:11" hidden="1" x14ac:dyDescent="0.25">
      <c r="A25" s="16">
        <v>20</v>
      </c>
      <c r="B25" s="16" t="s">
        <v>412</v>
      </c>
      <c r="C25" s="16" t="s">
        <v>413</v>
      </c>
      <c r="D25" s="16">
        <v>28</v>
      </c>
      <c r="E25" s="16">
        <v>10</v>
      </c>
      <c r="F25" s="16">
        <v>11.5</v>
      </c>
      <c r="G25" s="16"/>
      <c r="H25" s="16"/>
      <c r="I25" s="16">
        <f t="shared" si="1"/>
        <v>49.5</v>
      </c>
      <c r="J25" s="16" t="str">
        <f t="shared" si="0"/>
        <v>E</v>
      </c>
    </row>
    <row r="26" spans="1:11" hidden="1" x14ac:dyDescent="0.25">
      <c r="A26" s="16">
        <v>21</v>
      </c>
      <c r="B26" s="16" t="s">
        <v>619</v>
      </c>
      <c r="C26" s="16" t="s">
        <v>620</v>
      </c>
      <c r="D26" s="16"/>
      <c r="E26" s="16"/>
      <c r="F26" s="16"/>
      <c r="G26" s="16"/>
      <c r="H26" s="16"/>
      <c r="I26" s="16">
        <f t="shared" si="1"/>
        <v>0</v>
      </c>
      <c r="J26" s="16">
        <f t="shared" si="0"/>
        <v>0</v>
      </c>
    </row>
    <row r="27" spans="1:11" hidden="1" x14ac:dyDescent="0.25">
      <c r="A27" s="16">
        <v>22</v>
      </c>
      <c r="B27" s="16" t="s">
        <v>414</v>
      </c>
      <c r="C27" s="16" t="s">
        <v>415</v>
      </c>
      <c r="D27" s="16">
        <v>30</v>
      </c>
      <c r="E27" s="16">
        <v>9</v>
      </c>
      <c r="F27" s="16">
        <v>15</v>
      </c>
      <c r="G27" s="16"/>
      <c r="H27" s="16"/>
      <c r="I27" s="16">
        <f t="shared" si="1"/>
        <v>54</v>
      </c>
      <c r="J27" s="16" t="str">
        <f t="shared" si="0"/>
        <v>E</v>
      </c>
    </row>
    <row r="28" spans="1:11" hidden="1" x14ac:dyDescent="0.25">
      <c r="A28" s="16">
        <v>23</v>
      </c>
      <c r="B28" s="16" t="s">
        <v>416</v>
      </c>
      <c r="C28" s="16" t="s">
        <v>417</v>
      </c>
      <c r="D28" s="16">
        <v>30</v>
      </c>
      <c r="E28" s="16">
        <v>10</v>
      </c>
      <c r="F28" s="16">
        <v>4</v>
      </c>
      <c r="G28" s="16"/>
      <c r="H28" s="16"/>
      <c r="I28" s="16">
        <f t="shared" si="1"/>
        <v>44</v>
      </c>
      <c r="J28" s="16">
        <f t="shared" si="0"/>
        <v>0</v>
      </c>
    </row>
    <row r="29" spans="1:11" hidden="1" x14ac:dyDescent="0.25">
      <c r="A29" s="16">
        <v>24</v>
      </c>
      <c r="B29" s="16" t="s">
        <v>418</v>
      </c>
      <c r="C29" s="16" t="s">
        <v>419</v>
      </c>
      <c r="D29" s="16">
        <v>27</v>
      </c>
      <c r="E29" s="16">
        <v>10</v>
      </c>
      <c r="F29" s="16">
        <v>7</v>
      </c>
      <c r="G29" s="16"/>
      <c r="H29" s="16"/>
      <c r="I29" s="16">
        <f t="shared" si="1"/>
        <v>44</v>
      </c>
      <c r="J29" s="16">
        <f t="shared" si="0"/>
        <v>0</v>
      </c>
    </row>
    <row r="30" spans="1:11" hidden="1" x14ac:dyDescent="0.25">
      <c r="A30" s="16">
        <v>25</v>
      </c>
      <c r="B30" s="16" t="s">
        <v>420</v>
      </c>
      <c r="C30" s="16" t="s">
        <v>421</v>
      </c>
      <c r="D30" s="16">
        <v>30</v>
      </c>
      <c r="E30" s="16">
        <v>9</v>
      </c>
      <c r="F30" s="16">
        <v>10</v>
      </c>
      <c r="G30" s="16"/>
      <c r="H30" s="16"/>
      <c r="I30" s="16">
        <f t="shared" si="1"/>
        <v>49</v>
      </c>
      <c r="J30" s="16" t="str">
        <f t="shared" si="0"/>
        <v>E</v>
      </c>
    </row>
    <row r="31" spans="1:11" x14ac:dyDescent="0.25">
      <c r="A31" s="7">
        <v>26</v>
      </c>
      <c r="B31" s="7" t="s">
        <v>422</v>
      </c>
      <c r="C31" s="7" t="s">
        <v>423</v>
      </c>
      <c r="D31" s="7">
        <v>30</v>
      </c>
      <c r="E31" s="7">
        <v>10</v>
      </c>
      <c r="F31" s="7">
        <v>2</v>
      </c>
      <c r="G31" s="7"/>
      <c r="H31" s="7"/>
      <c r="I31" s="7">
        <f t="shared" si="1"/>
        <v>42</v>
      </c>
      <c r="J31" s="7">
        <f t="shared" si="0"/>
        <v>0</v>
      </c>
      <c r="K31" s="22" t="s">
        <v>607</v>
      </c>
    </row>
    <row r="32" spans="1:11" hidden="1" x14ac:dyDescent="0.25">
      <c r="A32" s="16">
        <v>27</v>
      </c>
      <c r="B32" s="16" t="s">
        <v>537</v>
      </c>
      <c r="C32" s="16" t="s">
        <v>621</v>
      </c>
      <c r="D32" s="16">
        <v>30</v>
      </c>
      <c r="E32" s="16">
        <v>10</v>
      </c>
      <c r="F32" s="16">
        <v>4</v>
      </c>
      <c r="G32" s="16"/>
      <c r="H32" s="16"/>
      <c r="I32" s="16">
        <f t="shared" si="1"/>
        <v>44</v>
      </c>
      <c r="J32" s="16">
        <f t="shared" si="0"/>
        <v>0</v>
      </c>
    </row>
    <row r="33" spans="1:11" hidden="1" x14ac:dyDescent="0.25">
      <c r="A33" s="16">
        <v>28</v>
      </c>
      <c r="B33" s="16" t="s">
        <v>622</v>
      </c>
      <c r="C33" s="16" t="s">
        <v>623</v>
      </c>
      <c r="D33" s="16">
        <v>25</v>
      </c>
      <c r="E33" s="16">
        <v>9</v>
      </c>
      <c r="F33" s="16">
        <v>8</v>
      </c>
      <c r="G33" s="16"/>
      <c r="H33" s="16"/>
      <c r="I33" s="16">
        <f t="shared" si="1"/>
        <v>42</v>
      </c>
      <c r="J33" s="16">
        <f t="shared" si="0"/>
        <v>0</v>
      </c>
    </row>
    <row r="34" spans="1:11" hidden="1" x14ac:dyDescent="0.25">
      <c r="A34" s="16">
        <v>29</v>
      </c>
      <c r="B34" s="16" t="s">
        <v>424</v>
      </c>
      <c r="C34" s="16" t="s">
        <v>425</v>
      </c>
      <c r="D34" s="16">
        <v>30</v>
      </c>
      <c r="E34" s="16">
        <v>10</v>
      </c>
      <c r="F34" s="16">
        <v>11</v>
      </c>
      <c r="G34" s="16"/>
      <c r="H34" s="16"/>
      <c r="I34" s="16">
        <f t="shared" si="1"/>
        <v>51</v>
      </c>
      <c r="J34" s="16" t="str">
        <f t="shared" si="0"/>
        <v>E</v>
      </c>
    </row>
    <row r="35" spans="1:11" hidden="1" x14ac:dyDescent="0.25">
      <c r="A35" s="16">
        <v>30</v>
      </c>
      <c r="B35" s="16" t="s">
        <v>426</v>
      </c>
      <c r="C35" s="16" t="s">
        <v>427</v>
      </c>
      <c r="D35" s="16">
        <v>30</v>
      </c>
      <c r="E35" s="16">
        <v>10</v>
      </c>
      <c r="F35" s="16">
        <v>3</v>
      </c>
      <c r="G35" s="16"/>
      <c r="H35" s="16"/>
      <c r="I35" s="16">
        <f t="shared" si="1"/>
        <v>43</v>
      </c>
      <c r="J35" s="16">
        <f t="shared" si="0"/>
        <v>0</v>
      </c>
    </row>
    <row r="36" spans="1:11" hidden="1" x14ac:dyDescent="0.25">
      <c r="A36" s="16">
        <v>31</v>
      </c>
      <c r="B36" s="16" t="s">
        <v>428</v>
      </c>
      <c r="C36" s="16" t="s">
        <v>429</v>
      </c>
      <c r="D36" s="16">
        <v>30</v>
      </c>
      <c r="E36" s="16">
        <v>10</v>
      </c>
      <c r="F36" s="16">
        <v>6.5</v>
      </c>
      <c r="G36" s="16"/>
      <c r="H36" s="16"/>
      <c r="I36" s="16">
        <f t="shared" si="1"/>
        <v>46.5</v>
      </c>
      <c r="J36" s="16">
        <f t="shared" si="0"/>
        <v>0</v>
      </c>
    </row>
    <row r="37" spans="1:11" hidden="1" x14ac:dyDescent="0.25">
      <c r="A37" s="16">
        <v>32</v>
      </c>
      <c r="B37" s="16" t="s">
        <v>430</v>
      </c>
      <c r="C37" s="16" t="s">
        <v>431</v>
      </c>
      <c r="D37" s="16">
        <v>26</v>
      </c>
      <c r="E37" s="16">
        <v>10</v>
      </c>
      <c r="F37" s="16">
        <v>6.5</v>
      </c>
      <c r="G37" s="16"/>
      <c r="H37" s="16"/>
      <c r="I37" s="16">
        <f t="shared" si="1"/>
        <v>42.5</v>
      </c>
      <c r="J37" s="16">
        <f t="shared" si="0"/>
        <v>0</v>
      </c>
    </row>
    <row r="38" spans="1:11" x14ac:dyDescent="0.25">
      <c r="A38" s="7">
        <v>33</v>
      </c>
      <c r="B38" s="7" t="s">
        <v>624</v>
      </c>
      <c r="C38" s="7" t="s">
        <v>625</v>
      </c>
      <c r="D38" s="7">
        <v>29</v>
      </c>
      <c r="E38" s="7">
        <v>8</v>
      </c>
      <c r="F38" s="7"/>
      <c r="G38" s="7"/>
      <c r="H38" s="7"/>
      <c r="I38" s="7">
        <f t="shared" si="1"/>
        <v>37</v>
      </c>
      <c r="J38" s="7">
        <f t="shared" si="0"/>
        <v>0</v>
      </c>
      <c r="K38" s="22" t="s">
        <v>607</v>
      </c>
    </row>
    <row r="39" spans="1:11" hidden="1" x14ac:dyDescent="0.25">
      <c r="A39" s="16">
        <v>34</v>
      </c>
      <c r="B39" s="16" t="s">
        <v>432</v>
      </c>
      <c r="C39" s="16" t="s">
        <v>433</v>
      </c>
      <c r="D39" s="16"/>
      <c r="E39" s="16">
        <v>9</v>
      </c>
      <c r="F39" s="16">
        <v>4.5</v>
      </c>
      <c r="G39" s="16"/>
      <c r="H39" s="16"/>
      <c r="I39" s="16">
        <f t="shared" si="1"/>
        <v>13.5</v>
      </c>
      <c r="J39" s="16">
        <f t="shared" si="0"/>
        <v>0</v>
      </c>
    </row>
    <row r="40" spans="1:11" hidden="1" x14ac:dyDescent="0.25">
      <c r="A40" s="16">
        <v>35</v>
      </c>
      <c r="B40" s="16" t="s">
        <v>434</v>
      </c>
      <c r="C40" s="16" t="s">
        <v>435</v>
      </c>
      <c r="D40" s="16"/>
      <c r="E40" s="16"/>
      <c r="F40" s="16">
        <v>5</v>
      </c>
      <c r="G40" s="16"/>
      <c r="H40" s="16"/>
      <c r="I40" s="16">
        <f t="shared" si="1"/>
        <v>5</v>
      </c>
      <c r="J40" s="16">
        <f t="shared" si="0"/>
        <v>0</v>
      </c>
    </row>
    <row r="41" spans="1:11" hidden="1" x14ac:dyDescent="0.25">
      <c r="A41" s="16">
        <v>36</v>
      </c>
      <c r="B41" s="16" t="s">
        <v>436</v>
      </c>
      <c r="C41" s="16" t="s">
        <v>437</v>
      </c>
      <c r="D41" s="16">
        <v>30</v>
      </c>
      <c r="E41" s="16">
        <v>10</v>
      </c>
      <c r="F41" s="16">
        <v>11</v>
      </c>
      <c r="G41" s="16"/>
      <c r="H41" s="16"/>
      <c r="I41" s="16">
        <f t="shared" si="1"/>
        <v>51</v>
      </c>
      <c r="J41" s="16" t="str">
        <f t="shared" si="0"/>
        <v>E</v>
      </c>
    </row>
    <row r="42" spans="1:11" hidden="1" x14ac:dyDescent="0.25">
      <c r="A42" s="16">
        <v>37</v>
      </c>
      <c r="B42" s="16" t="s">
        <v>438</v>
      </c>
      <c r="C42" s="16" t="s">
        <v>439</v>
      </c>
      <c r="D42" s="16">
        <v>29</v>
      </c>
      <c r="E42" s="16">
        <v>10</v>
      </c>
      <c r="F42" s="16">
        <v>10.5</v>
      </c>
      <c r="G42" s="16"/>
      <c r="H42" s="16"/>
      <c r="I42" s="16">
        <f t="shared" si="1"/>
        <v>49.5</v>
      </c>
      <c r="J42" s="16" t="str">
        <f t="shared" si="0"/>
        <v>E</v>
      </c>
    </row>
    <row r="43" spans="1:11" hidden="1" x14ac:dyDescent="0.25">
      <c r="A43" s="16">
        <v>38</v>
      </c>
      <c r="B43" s="16" t="s">
        <v>440</v>
      </c>
      <c r="C43" s="16" t="s">
        <v>441</v>
      </c>
      <c r="D43" s="16">
        <v>30</v>
      </c>
      <c r="E43" s="16">
        <v>10</v>
      </c>
      <c r="F43" s="16">
        <v>8</v>
      </c>
      <c r="G43" s="16"/>
      <c r="H43" s="16"/>
      <c r="I43" s="16">
        <f t="shared" si="1"/>
        <v>48</v>
      </c>
      <c r="J43" s="16">
        <f t="shared" si="0"/>
        <v>0</v>
      </c>
    </row>
    <row r="44" spans="1:11" hidden="1" x14ac:dyDescent="0.25">
      <c r="A44" s="16">
        <v>39</v>
      </c>
      <c r="B44" s="16" t="s">
        <v>442</v>
      </c>
      <c r="C44" s="16" t="s">
        <v>443</v>
      </c>
      <c r="D44" s="16">
        <v>30</v>
      </c>
      <c r="E44" s="16">
        <v>10</v>
      </c>
      <c r="F44" s="16">
        <v>17.5</v>
      </c>
      <c r="G44" s="16"/>
      <c r="H44" s="16"/>
      <c r="I44" s="16">
        <f t="shared" si="1"/>
        <v>57.5</v>
      </c>
      <c r="J44" s="16" t="str">
        <f t="shared" si="0"/>
        <v>E</v>
      </c>
    </row>
    <row r="45" spans="1:11" hidden="1" x14ac:dyDescent="0.25">
      <c r="A45" s="16">
        <v>40</v>
      </c>
      <c r="B45" s="16" t="s">
        <v>444</v>
      </c>
      <c r="C45" s="16" t="s">
        <v>445</v>
      </c>
      <c r="D45" s="16"/>
      <c r="E45" s="16">
        <v>10</v>
      </c>
      <c r="F45" s="16">
        <v>19</v>
      </c>
      <c r="G45" s="16"/>
      <c r="H45" s="16"/>
      <c r="I45" s="16">
        <f t="shared" si="1"/>
        <v>29</v>
      </c>
      <c r="J45" s="16">
        <f t="shared" si="0"/>
        <v>0</v>
      </c>
    </row>
    <row r="46" spans="1:11" hidden="1" x14ac:dyDescent="0.25">
      <c r="A46" s="16">
        <v>41</v>
      </c>
      <c r="B46" s="16" t="s">
        <v>446</v>
      </c>
      <c r="C46" s="16" t="s">
        <v>447</v>
      </c>
      <c r="D46" s="16">
        <v>27</v>
      </c>
      <c r="E46" s="16">
        <v>10</v>
      </c>
      <c r="F46" s="16">
        <v>11</v>
      </c>
      <c r="G46" s="16"/>
      <c r="H46" s="16"/>
      <c r="I46" s="16">
        <f t="shared" si="1"/>
        <v>48</v>
      </c>
      <c r="J46" s="16">
        <f t="shared" si="0"/>
        <v>0</v>
      </c>
    </row>
    <row r="47" spans="1:11" hidden="1" x14ac:dyDescent="0.25">
      <c r="A47" s="16">
        <v>42</v>
      </c>
      <c r="B47" s="16" t="s">
        <v>448</v>
      </c>
      <c r="C47" s="16" t="s">
        <v>449</v>
      </c>
      <c r="D47" s="16">
        <v>30</v>
      </c>
      <c r="E47" s="16">
        <v>10</v>
      </c>
      <c r="F47" s="16">
        <v>10.5</v>
      </c>
      <c r="G47" s="16"/>
      <c r="H47" s="16"/>
      <c r="I47" s="16">
        <f t="shared" si="1"/>
        <v>50.5</v>
      </c>
      <c r="J47" s="16" t="str">
        <f t="shared" si="0"/>
        <v>E</v>
      </c>
    </row>
    <row r="48" spans="1:11" hidden="1" x14ac:dyDescent="0.25">
      <c r="A48" s="16">
        <v>43</v>
      </c>
      <c r="B48" s="16" t="s">
        <v>450</v>
      </c>
      <c r="C48" s="16" t="s">
        <v>451</v>
      </c>
      <c r="D48" s="16">
        <v>30</v>
      </c>
      <c r="E48" s="16">
        <v>9</v>
      </c>
      <c r="F48" s="16">
        <v>5</v>
      </c>
      <c r="G48" s="16"/>
      <c r="H48" s="16"/>
      <c r="I48" s="16">
        <f t="shared" si="1"/>
        <v>44</v>
      </c>
      <c r="J48" s="16">
        <f t="shared" si="0"/>
        <v>0</v>
      </c>
    </row>
    <row r="49" spans="1:11" hidden="1" x14ac:dyDescent="0.25">
      <c r="A49" s="16">
        <v>44</v>
      </c>
      <c r="B49" s="16" t="s">
        <v>452</v>
      </c>
      <c r="C49" s="16" t="s">
        <v>453</v>
      </c>
      <c r="D49" s="16">
        <v>29</v>
      </c>
      <c r="E49" s="16">
        <v>10</v>
      </c>
      <c r="F49" s="16">
        <v>22</v>
      </c>
      <c r="G49" s="16"/>
      <c r="H49" s="16"/>
      <c r="I49" s="16">
        <f t="shared" si="1"/>
        <v>61</v>
      </c>
      <c r="J49" s="16" t="str">
        <f t="shared" si="0"/>
        <v>D</v>
      </c>
    </row>
    <row r="50" spans="1:11" hidden="1" x14ac:dyDescent="0.25">
      <c r="A50" s="16">
        <v>45</v>
      </c>
      <c r="B50" s="16" t="s">
        <v>454</v>
      </c>
      <c r="C50" s="16" t="s">
        <v>455</v>
      </c>
      <c r="D50" s="16">
        <v>25</v>
      </c>
      <c r="E50" s="16">
        <v>9</v>
      </c>
      <c r="F50" s="16">
        <v>8</v>
      </c>
      <c r="G50" s="16"/>
      <c r="H50" s="16"/>
      <c r="I50" s="16">
        <f t="shared" si="1"/>
        <v>42</v>
      </c>
      <c r="J50" s="16">
        <f t="shared" si="0"/>
        <v>0</v>
      </c>
    </row>
    <row r="51" spans="1:11" hidden="1" x14ac:dyDescent="0.25">
      <c r="A51" s="16">
        <v>46</v>
      </c>
      <c r="B51" s="16" t="s">
        <v>456</v>
      </c>
      <c r="C51" s="16" t="s">
        <v>457</v>
      </c>
      <c r="D51" s="16">
        <v>27</v>
      </c>
      <c r="E51" s="16">
        <v>10</v>
      </c>
      <c r="F51" s="16">
        <v>7</v>
      </c>
      <c r="G51" s="16"/>
      <c r="H51" s="16"/>
      <c r="I51" s="16">
        <f t="shared" si="1"/>
        <v>44</v>
      </c>
      <c r="J51" s="16">
        <f t="shared" si="0"/>
        <v>0</v>
      </c>
    </row>
    <row r="52" spans="1:11" hidden="1" x14ac:dyDescent="0.25">
      <c r="A52" s="16">
        <v>47</v>
      </c>
      <c r="B52" s="16" t="s">
        <v>458</v>
      </c>
      <c r="C52" s="16" t="s">
        <v>459</v>
      </c>
      <c r="D52" s="16"/>
      <c r="E52" s="16">
        <v>10</v>
      </c>
      <c r="F52" s="16">
        <v>11</v>
      </c>
      <c r="G52" s="16"/>
      <c r="H52" s="16"/>
      <c r="I52" s="16">
        <f t="shared" si="1"/>
        <v>21</v>
      </c>
      <c r="J52" s="16">
        <f t="shared" si="0"/>
        <v>0</v>
      </c>
    </row>
    <row r="53" spans="1:11" hidden="1" x14ac:dyDescent="0.25">
      <c r="A53" s="16">
        <v>48</v>
      </c>
      <c r="B53" s="16" t="s">
        <v>460</v>
      </c>
      <c r="C53" s="16" t="s">
        <v>461</v>
      </c>
      <c r="D53" s="16">
        <v>30</v>
      </c>
      <c r="E53" s="16"/>
      <c r="F53" s="16">
        <v>0.5</v>
      </c>
      <c r="G53" s="16"/>
      <c r="H53" s="16"/>
      <c r="I53" s="16">
        <f t="shared" si="1"/>
        <v>30.5</v>
      </c>
      <c r="J53" s="16">
        <f t="shared" si="0"/>
        <v>0</v>
      </c>
    </row>
    <row r="54" spans="1:11" hidden="1" x14ac:dyDescent="0.25">
      <c r="A54" s="16">
        <v>49</v>
      </c>
      <c r="B54" s="16" t="s">
        <v>462</v>
      </c>
      <c r="C54" s="16" t="s">
        <v>463</v>
      </c>
      <c r="D54" s="16">
        <v>26</v>
      </c>
      <c r="E54" s="16"/>
      <c r="F54" s="16">
        <v>8</v>
      </c>
      <c r="G54" s="16"/>
      <c r="H54" s="16"/>
      <c r="I54" s="16">
        <f t="shared" si="1"/>
        <v>34</v>
      </c>
      <c r="J54" s="16">
        <f t="shared" si="0"/>
        <v>0</v>
      </c>
    </row>
    <row r="55" spans="1:11" hidden="1" x14ac:dyDescent="0.25">
      <c r="A55" s="16">
        <v>50</v>
      </c>
      <c r="B55" s="16" t="s">
        <v>464</v>
      </c>
      <c r="C55" s="16" t="s">
        <v>465</v>
      </c>
      <c r="D55" s="16"/>
      <c r="E55" s="16"/>
      <c r="F55" s="16">
        <v>19.5</v>
      </c>
      <c r="G55" s="16"/>
      <c r="H55" s="16"/>
      <c r="I55" s="16">
        <f t="shared" si="1"/>
        <v>19.5</v>
      </c>
      <c r="J55" s="16">
        <f t="shared" si="0"/>
        <v>0</v>
      </c>
    </row>
    <row r="56" spans="1:11" hidden="1" x14ac:dyDescent="0.25">
      <c r="A56" s="16">
        <v>51</v>
      </c>
      <c r="B56" s="16" t="s">
        <v>466</v>
      </c>
      <c r="C56" s="16" t="s">
        <v>467</v>
      </c>
      <c r="D56" s="16">
        <v>30</v>
      </c>
      <c r="E56" s="16"/>
      <c r="F56" s="16">
        <v>14.5</v>
      </c>
      <c r="G56" s="16"/>
      <c r="H56" s="16"/>
      <c r="I56" s="16">
        <f t="shared" si="1"/>
        <v>44.5</v>
      </c>
      <c r="J56" s="16">
        <f t="shared" si="0"/>
        <v>0</v>
      </c>
    </row>
    <row r="57" spans="1:11" hidden="1" x14ac:dyDescent="0.25">
      <c r="A57" s="16">
        <v>52</v>
      </c>
      <c r="B57" s="16" t="s">
        <v>626</v>
      </c>
      <c r="C57" s="16" t="s">
        <v>627</v>
      </c>
      <c r="D57" s="16"/>
      <c r="E57" s="16"/>
      <c r="F57" s="16">
        <v>2.5</v>
      </c>
      <c r="G57" s="16"/>
      <c r="H57" s="16"/>
      <c r="I57" s="16">
        <f t="shared" si="1"/>
        <v>2.5</v>
      </c>
      <c r="J57" s="16">
        <f t="shared" si="0"/>
        <v>0</v>
      </c>
    </row>
    <row r="58" spans="1:11" x14ac:dyDescent="0.25">
      <c r="A58" s="7">
        <v>53</v>
      </c>
      <c r="B58" s="7" t="s">
        <v>468</v>
      </c>
      <c r="C58" s="7" t="s">
        <v>469</v>
      </c>
      <c r="D58" s="7">
        <v>28</v>
      </c>
      <c r="E58" s="7">
        <v>8</v>
      </c>
      <c r="F58" s="7"/>
      <c r="G58" s="7"/>
      <c r="H58" s="7"/>
      <c r="I58" s="7">
        <f t="shared" si="1"/>
        <v>36</v>
      </c>
      <c r="J58" s="7">
        <f t="shared" si="0"/>
        <v>0</v>
      </c>
      <c r="K58" s="22" t="s">
        <v>607</v>
      </c>
    </row>
    <row r="59" spans="1:11" hidden="1" x14ac:dyDescent="0.25">
      <c r="A59" s="16">
        <v>54</v>
      </c>
      <c r="B59" s="16" t="s">
        <v>628</v>
      </c>
      <c r="C59" s="16" t="s">
        <v>629</v>
      </c>
      <c r="D59" s="16">
        <v>30</v>
      </c>
      <c r="E59" s="16">
        <v>10</v>
      </c>
      <c r="F59" s="16">
        <v>10.5</v>
      </c>
      <c r="G59" s="16"/>
      <c r="H59" s="16"/>
      <c r="I59" s="16">
        <f t="shared" si="1"/>
        <v>50.5</v>
      </c>
      <c r="J59" s="16" t="str">
        <f t="shared" si="0"/>
        <v>E</v>
      </c>
    </row>
    <row r="60" spans="1:11" hidden="1" x14ac:dyDescent="0.25">
      <c r="A60" s="16">
        <v>55</v>
      </c>
      <c r="B60" s="16" t="s">
        <v>470</v>
      </c>
      <c r="C60" s="16" t="s">
        <v>471</v>
      </c>
      <c r="D60" s="16">
        <v>25</v>
      </c>
      <c r="E60" s="16">
        <v>10</v>
      </c>
      <c r="F60" s="16">
        <v>21</v>
      </c>
      <c r="G60" s="16"/>
      <c r="H60" s="16"/>
      <c r="I60" s="16">
        <f t="shared" si="1"/>
        <v>56</v>
      </c>
      <c r="J60" s="16" t="str">
        <f t="shared" si="0"/>
        <v>E</v>
      </c>
    </row>
    <row r="61" spans="1:11" hidden="1" x14ac:dyDescent="0.25">
      <c r="A61" s="16">
        <v>56</v>
      </c>
      <c r="B61" s="16" t="s">
        <v>630</v>
      </c>
      <c r="C61" s="16" t="s">
        <v>631</v>
      </c>
      <c r="D61" s="16"/>
      <c r="E61" s="16"/>
      <c r="F61" s="16"/>
      <c r="G61" s="16"/>
      <c r="H61" s="16"/>
      <c r="I61" s="16">
        <f t="shared" si="1"/>
        <v>0</v>
      </c>
      <c r="J61" s="16">
        <f t="shared" si="0"/>
        <v>0</v>
      </c>
    </row>
    <row r="62" spans="1:11" hidden="1" x14ac:dyDescent="0.25">
      <c r="A62" s="16">
        <v>57</v>
      </c>
      <c r="B62" s="16" t="s">
        <v>632</v>
      </c>
      <c r="C62" s="16" t="s">
        <v>572</v>
      </c>
      <c r="D62" s="16"/>
      <c r="E62" s="16"/>
      <c r="F62" s="16"/>
      <c r="G62" s="16"/>
      <c r="H62" s="16"/>
      <c r="I62" s="16">
        <f t="shared" si="1"/>
        <v>0</v>
      </c>
      <c r="J62" s="16">
        <f t="shared" si="0"/>
        <v>0</v>
      </c>
    </row>
    <row r="63" spans="1:11" hidden="1" x14ac:dyDescent="0.25">
      <c r="A63" s="16">
        <v>58</v>
      </c>
      <c r="B63" s="16" t="s">
        <v>474</v>
      </c>
      <c r="C63" s="16" t="s">
        <v>475</v>
      </c>
      <c r="D63" s="16">
        <v>22</v>
      </c>
      <c r="E63" s="16">
        <v>9</v>
      </c>
      <c r="F63" s="16">
        <v>6</v>
      </c>
      <c r="G63" s="16"/>
      <c r="H63" s="16"/>
      <c r="I63" s="16">
        <f t="shared" si="1"/>
        <v>37</v>
      </c>
      <c r="J63" s="16">
        <f t="shared" si="0"/>
        <v>0</v>
      </c>
    </row>
    <row r="64" spans="1:11" hidden="1" x14ac:dyDescent="0.25">
      <c r="A64" s="16">
        <v>59</v>
      </c>
      <c r="B64" s="16" t="s">
        <v>493</v>
      </c>
      <c r="C64" s="16" t="s">
        <v>633</v>
      </c>
      <c r="D64" s="16"/>
      <c r="E64" s="16"/>
      <c r="F64" s="16">
        <v>7</v>
      </c>
      <c r="G64" s="16"/>
      <c r="H64" s="16"/>
      <c r="I64" s="16">
        <f t="shared" si="1"/>
        <v>7</v>
      </c>
      <c r="J64" s="16">
        <f t="shared" si="0"/>
        <v>0</v>
      </c>
    </row>
    <row r="65" spans="1:11" hidden="1" x14ac:dyDescent="0.25">
      <c r="A65" s="16">
        <v>60</v>
      </c>
      <c r="B65" s="16" t="s">
        <v>634</v>
      </c>
      <c r="C65" s="16" t="s">
        <v>635</v>
      </c>
      <c r="D65" s="16"/>
      <c r="E65" s="16"/>
      <c r="F65" s="16"/>
      <c r="G65" s="16"/>
      <c r="H65" s="16"/>
      <c r="I65" s="16">
        <f t="shared" si="1"/>
        <v>0</v>
      </c>
      <c r="J65" s="16">
        <f t="shared" si="0"/>
        <v>0</v>
      </c>
    </row>
    <row r="66" spans="1:11" hidden="1" x14ac:dyDescent="0.25">
      <c r="A66" s="16">
        <v>61</v>
      </c>
      <c r="B66" s="16" t="s">
        <v>507</v>
      </c>
      <c r="C66" s="16" t="s">
        <v>636</v>
      </c>
      <c r="D66" s="16">
        <v>27</v>
      </c>
      <c r="E66" s="16"/>
      <c r="F66" s="16">
        <v>8</v>
      </c>
      <c r="G66" s="16"/>
      <c r="H66" s="16"/>
      <c r="I66" s="16">
        <f t="shared" si="1"/>
        <v>35</v>
      </c>
      <c r="J66" s="16">
        <f t="shared" si="0"/>
        <v>0</v>
      </c>
    </row>
    <row r="67" spans="1:11" x14ac:dyDescent="0.25">
      <c r="A67" s="7">
        <v>62</v>
      </c>
      <c r="B67" s="7" t="s">
        <v>637</v>
      </c>
      <c r="C67" s="7" t="s">
        <v>638</v>
      </c>
      <c r="D67" s="7">
        <v>28</v>
      </c>
      <c r="E67" s="7">
        <v>9</v>
      </c>
      <c r="F67" s="7">
        <v>8</v>
      </c>
      <c r="G67" s="7"/>
      <c r="H67" s="7"/>
      <c r="I67" s="7">
        <f t="shared" si="1"/>
        <v>45</v>
      </c>
      <c r="J67" s="7">
        <f t="shared" si="0"/>
        <v>0</v>
      </c>
      <c r="K67" s="22" t="s">
        <v>607</v>
      </c>
    </row>
    <row r="68" spans="1:11" hidden="1" x14ac:dyDescent="0.25">
      <c r="A68" s="16">
        <v>63</v>
      </c>
      <c r="B68" s="16" t="s">
        <v>7</v>
      </c>
      <c r="C68" s="16" t="s">
        <v>639</v>
      </c>
      <c r="D68" s="16"/>
      <c r="E68" s="16"/>
      <c r="F68" s="16"/>
      <c r="G68" s="16"/>
      <c r="H68" s="16"/>
      <c r="I68" s="16">
        <f t="shared" si="1"/>
        <v>0</v>
      </c>
      <c r="J68" s="16">
        <f t="shared" si="0"/>
        <v>0</v>
      </c>
    </row>
    <row r="69" spans="1:11" hidden="1" x14ac:dyDescent="0.25">
      <c r="A69" s="16">
        <v>64</v>
      </c>
      <c r="B69" s="16" t="s">
        <v>640</v>
      </c>
      <c r="C69" s="16" t="s">
        <v>641</v>
      </c>
      <c r="D69" s="16">
        <v>30</v>
      </c>
      <c r="E69" s="16">
        <v>10</v>
      </c>
      <c r="F69" s="16">
        <v>7</v>
      </c>
      <c r="G69" s="16"/>
      <c r="H69" s="16"/>
      <c r="I69" s="16">
        <f t="shared" si="1"/>
        <v>47</v>
      </c>
      <c r="J69" s="16">
        <f t="shared" si="0"/>
        <v>0</v>
      </c>
    </row>
    <row r="70" spans="1:11" hidden="1" x14ac:dyDescent="0.25">
      <c r="A70" s="16">
        <v>65</v>
      </c>
      <c r="B70" s="16" t="s">
        <v>642</v>
      </c>
      <c r="C70" s="16" t="s">
        <v>643</v>
      </c>
      <c r="D70" s="16"/>
      <c r="E70" s="16"/>
      <c r="F70" s="16">
        <v>3</v>
      </c>
      <c r="G70" s="16"/>
      <c r="H70" s="16"/>
      <c r="I70" s="16">
        <f t="shared" si="1"/>
        <v>3</v>
      </c>
      <c r="J70" s="16">
        <f t="shared" ref="J70:J133" si="2">IF(I70&gt;=89,"A",IF(I70&gt;=79,"B",IF(I70&gt;=69,"C",IF(I70&gt;=59,"D",IF(I70&gt;=49,"E",0)))))</f>
        <v>0</v>
      </c>
    </row>
    <row r="71" spans="1:11" x14ac:dyDescent="0.25">
      <c r="A71" s="7">
        <v>66</v>
      </c>
      <c r="B71" s="7" t="s">
        <v>644</v>
      </c>
      <c r="C71" s="7" t="s">
        <v>645</v>
      </c>
      <c r="D71" s="7">
        <v>26</v>
      </c>
      <c r="E71" s="7"/>
      <c r="F71" s="7"/>
      <c r="G71" s="7"/>
      <c r="H71" s="7"/>
      <c r="I71" s="7">
        <f t="shared" ref="I71:I95" si="3">SUM(D71:H71)</f>
        <v>26</v>
      </c>
      <c r="J71" s="7">
        <f t="shared" si="2"/>
        <v>0</v>
      </c>
      <c r="K71" s="22" t="s">
        <v>607</v>
      </c>
    </row>
    <row r="72" spans="1:11" hidden="1" x14ac:dyDescent="0.25">
      <c r="A72" s="16">
        <v>67</v>
      </c>
      <c r="B72" s="16" t="s">
        <v>646</v>
      </c>
      <c r="C72" s="16" t="s">
        <v>647</v>
      </c>
      <c r="D72" s="16">
        <v>28</v>
      </c>
      <c r="E72" s="16">
        <v>9</v>
      </c>
      <c r="F72" s="16">
        <v>5</v>
      </c>
      <c r="G72" s="16"/>
      <c r="H72" s="16"/>
      <c r="I72" s="16">
        <f t="shared" si="3"/>
        <v>42</v>
      </c>
      <c r="J72" s="16">
        <f t="shared" si="2"/>
        <v>0</v>
      </c>
    </row>
    <row r="73" spans="1:11" hidden="1" x14ac:dyDescent="0.25">
      <c r="A73" s="16">
        <v>68</v>
      </c>
      <c r="B73" s="16" t="s">
        <v>320</v>
      </c>
      <c r="C73" s="16" t="s">
        <v>321</v>
      </c>
      <c r="D73" s="16">
        <v>26</v>
      </c>
      <c r="E73" s="16">
        <v>10</v>
      </c>
      <c r="F73" s="16"/>
      <c r="G73" s="16"/>
      <c r="H73" s="16"/>
      <c r="I73" s="16">
        <f t="shared" si="3"/>
        <v>36</v>
      </c>
      <c r="J73" s="16">
        <f t="shared" si="2"/>
        <v>0</v>
      </c>
    </row>
    <row r="74" spans="1:11" hidden="1" x14ac:dyDescent="0.25">
      <c r="A74" s="16">
        <v>69</v>
      </c>
      <c r="B74" s="16" t="s">
        <v>326</v>
      </c>
      <c r="C74" s="16" t="s">
        <v>327</v>
      </c>
      <c r="D74" s="16">
        <v>28</v>
      </c>
      <c r="E74" s="16"/>
      <c r="F74" s="16"/>
      <c r="G74" s="16"/>
      <c r="H74" s="16"/>
      <c r="I74" s="16">
        <f t="shared" si="3"/>
        <v>28</v>
      </c>
      <c r="J74" s="16">
        <f t="shared" si="2"/>
        <v>0</v>
      </c>
    </row>
    <row r="75" spans="1:11" hidden="1" x14ac:dyDescent="0.25">
      <c r="A75" s="16">
        <v>70</v>
      </c>
      <c r="B75" s="16" t="s">
        <v>333</v>
      </c>
      <c r="C75" s="16" t="s">
        <v>334</v>
      </c>
      <c r="D75" s="16">
        <v>25</v>
      </c>
      <c r="E75" s="16">
        <v>9</v>
      </c>
      <c r="F75" s="16">
        <v>9</v>
      </c>
      <c r="G75" s="16"/>
      <c r="H75" s="16"/>
      <c r="I75" s="16">
        <f t="shared" si="3"/>
        <v>43</v>
      </c>
      <c r="J75" s="16">
        <f t="shared" si="2"/>
        <v>0</v>
      </c>
    </row>
    <row r="76" spans="1:11" hidden="1" x14ac:dyDescent="0.25">
      <c r="A76" s="16">
        <v>71</v>
      </c>
      <c r="B76" s="16" t="s">
        <v>648</v>
      </c>
      <c r="C76" s="16" t="s">
        <v>649</v>
      </c>
      <c r="D76" s="16"/>
      <c r="E76" s="16"/>
      <c r="F76" s="16"/>
      <c r="G76" s="16"/>
      <c r="H76" s="16"/>
      <c r="I76" s="16">
        <f t="shared" si="3"/>
        <v>0</v>
      </c>
      <c r="J76" s="16">
        <f t="shared" si="2"/>
        <v>0</v>
      </c>
    </row>
    <row r="77" spans="1:11" x14ac:dyDescent="0.25">
      <c r="A77" s="7">
        <v>72</v>
      </c>
      <c r="B77" s="7" t="s">
        <v>650</v>
      </c>
      <c r="C77" s="7" t="s">
        <v>651</v>
      </c>
      <c r="D77" s="7">
        <v>28</v>
      </c>
      <c r="E77" s="7">
        <v>9</v>
      </c>
      <c r="F77" s="7">
        <v>3</v>
      </c>
      <c r="G77" s="7"/>
      <c r="H77" s="7"/>
      <c r="I77" s="7">
        <f t="shared" si="3"/>
        <v>40</v>
      </c>
      <c r="J77" s="7">
        <f t="shared" si="2"/>
        <v>0</v>
      </c>
      <c r="K77" s="22" t="s">
        <v>607</v>
      </c>
    </row>
    <row r="78" spans="1:11" hidden="1" x14ac:dyDescent="0.25">
      <c r="A78" s="16">
        <v>73</v>
      </c>
      <c r="B78" s="16" t="s">
        <v>347</v>
      </c>
      <c r="C78" s="16" t="s">
        <v>348</v>
      </c>
      <c r="D78" s="16">
        <v>26</v>
      </c>
      <c r="E78" s="16">
        <v>10</v>
      </c>
      <c r="F78" s="16"/>
      <c r="G78" s="16"/>
      <c r="H78" s="16"/>
      <c r="I78" s="16">
        <f t="shared" si="3"/>
        <v>36</v>
      </c>
      <c r="J78" s="16">
        <f t="shared" si="2"/>
        <v>0</v>
      </c>
    </row>
    <row r="79" spans="1:11" hidden="1" x14ac:dyDescent="0.25">
      <c r="A79" s="16">
        <v>74</v>
      </c>
      <c r="B79" s="16" t="s">
        <v>652</v>
      </c>
      <c r="C79" s="16" t="s">
        <v>653</v>
      </c>
      <c r="D79" s="16">
        <v>30</v>
      </c>
      <c r="E79" s="16"/>
      <c r="F79" s="16"/>
      <c r="G79" s="16"/>
      <c r="H79" s="16"/>
      <c r="I79" s="16">
        <f t="shared" si="3"/>
        <v>30</v>
      </c>
      <c r="J79" s="16">
        <f t="shared" si="2"/>
        <v>0</v>
      </c>
    </row>
    <row r="80" spans="1:11" x14ac:dyDescent="0.25">
      <c r="A80" s="7">
        <v>75</v>
      </c>
      <c r="B80" s="7" t="s">
        <v>654</v>
      </c>
      <c r="C80" s="7" t="s">
        <v>655</v>
      </c>
      <c r="D80" s="7">
        <v>25</v>
      </c>
      <c r="E80" s="7">
        <v>7</v>
      </c>
      <c r="F80" s="7"/>
      <c r="G80" s="7"/>
      <c r="H80" s="7"/>
      <c r="I80" s="7">
        <f t="shared" si="3"/>
        <v>32</v>
      </c>
      <c r="J80" s="7">
        <f t="shared" si="2"/>
        <v>0</v>
      </c>
      <c r="K80" s="22" t="s">
        <v>607</v>
      </c>
    </row>
    <row r="81" spans="1:11" hidden="1" x14ac:dyDescent="0.25">
      <c r="A81" s="16">
        <v>76</v>
      </c>
      <c r="B81" s="16" t="s">
        <v>656</v>
      </c>
      <c r="C81" s="16" t="s">
        <v>657</v>
      </c>
      <c r="D81" s="16">
        <v>25</v>
      </c>
      <c r="E81" s="16">
        <v>10</v>
      </c>
      <c r="F81" s="16"/>
      <c r="G81" s="16"/>
      <c r="H81" s="16"/>
      <c r="I81" s="16">
        <f t="shared" si="3"/>
        <v>35</v>
      </c>
      <c r="J81" s="16">
        <f t="shared" si="2"/>
        <v>0</v>
      </c>
    </row>
    <row r="82" spans="1:11" x14ac:dyDescent="0.25">
      <c r="A82" s="7">
        <v>77</v>
      </c>
      <c r="B82" s="7" t="s">
        <v>658</v>
      </c>
      <c r="C82" s="7" t="s">
        <v>659</v>
      </c>
      <c r="D82" s="7">
        <v>16</v>
      </c>
      <c r="E82" s="7">
        <v>8</v>
      </c>
      <c r="F82" s="7"/>
      <c r="G82" s="7"/>
      <c r="H82" s="7"/>
      <c r="I82" s="7">
        <f t="shared" si="3"/>
        <v>24</v>
      </c>
      <c r="J82" s="7">
        <f t="shared" si="2"/>
        <v>0</v>
      </c>
      <c r="K82" s="22" t="s">
        <v>607</v>
      </c>
    </row>
    <row r="83" spans="1:11" hidden="1" x14ac:dyDescent="0.25">
      <c r="A83" s="16">
        <v>78</v>
      </c>
      <c r="B83" s="16" t="s">
        <v>660</v>
      </c>
      <c r="C83" s="16" t="s">
        <v>661</v>
      </c>
      <c r="D83" s="16"/>
      <c r="E83" s="16"/>
      <c r="F83" s="16"/>
      <c r="G83" s="16"/>
      <c r="H83" s="16"/>
      <c r="I83" s="16">
        <f t="shared" si="3"/>
        <v>0</v>
      </c>
      <c r="J83" s="16">
        <f t="shared" si="2"/>
        <v>0</v>
      </c>
    </row>
    <row r="84" spans="1:11" x14ac:dyDescent="0.25">
      <c r="A84" s="7">
        <v>79</v>
      </c>
      <c r="B84" s="7" t="s">
        <v>365</v>
      </c>
      <c r="C84" s="7" t="s">
        <v>366</v>
      </c>
      <c r="D84" s="7">
        <v>28</v>
      </c>
      <c r="E84" s="7">
        <v>8</v>
      </c>
      <c r="F84" s="7">
        <v>7</v>
      </c>
      <c r="G84" s="7"/>
      <c r="H84" s="7">
        <v>8</v>
      </c>
      <c r="I84" s="7">
        <f t="shared" si="3"/>
        <v>51</v>
      </c>
      <c r="J84" s="26" t="str">
        <f t="shared" si="2"/>
        <v>E</v>
      </c>
      <c r="K84" s="22" t="s">
        <v>607</v>
      </c>
    </row>
    <row r="85" spans="1:11" hidden="1" x14ac:dyDescent="0.25">
      <c r="A85" s="16">
        <v>80</v>
      </c>
      <c r="B85" s="16" t="s">
        <v>662</v>
      </c>
      <c r="C85" s="16" t="s">
        <v>663</v>
      </c>
      <c r="D85" s="16"/>
      <c r="E85" s="16"/>
      <c r="F85" s="16"/>
      <c r="G85" s="16"/>
      <c r="H85" s="16"/>
      <c r="I85" s="16">
        <f t="shared" si="3"/>
        <v>0</v>
      </c>
      <c r="J85" s="16">
        <f t="shared" si="2"/>
        <v>0</v>
      </c>
    </row>
    <row r="86" spans="1:11" hidden="1" x14ac:dyDescent="0.25">
      <c r="A86" s="16">
        <v>81</v>
      </c>
      <c r="B86" s="16" t="s">
        <v>664</v>
      </c>
      <c r="C86" s="16" t="s">
        <v>665</v>
      </c>
      <c r="D86" s="16"/>
      <c r="E86" s="16"/>
      <c r="F86" s="16"/>
      <c r="G86" s="16"/>
      <c r="H86" s="16"/>
      <c r="I86" s="16">
        <f t="shared" si="3"/>
        <v>0</v>
      </c>
      <c r="J86" s="16">
        <f t="shared" si="2"/>
        <v>0</v>
      </c>
    </row>
    <row r="87" spans="1:11" hidden="1" x14ac:dyDescent="0.25">
      <c r="A87" s="16">
        <v>82</v>
      </c>
      <c r="B87" s="31" t="s">
        <v>666</v>
      </c>
      <c r="C87" s="16" t="s">
        <v>667</v>
      </c>
      <c r="D87" s="16"/>
      <c r="E87" s="16"/>
      <c r="F87" s="16"/>
      <c r="G87" s="16"/>
      <c r="H87" s="16"/>
      <c r="I87" s="16">
        <f t="shared" si="3"/>
        <v>0</v>
      </c>
      <c r="J87" s="16">
        <f t="shared" si="2"/>
        <v>0</v>
      </c>
    </row>
    <row r="88" spans="1:11" hidden="1" x14ac:dyDescent="0.25">
      <c r="A88" s="16">
        <v>83</v>
      </c>
      <c r="B88" s="31" t="s">
        <v>668</v>
      </c>
      <c r="C88" s="16" t="s">
        <v>669</v>
      </c>
      <c r="D88" s="16"/>
      <c r="E88" s="16"/>
      <c r="F88" s="16"/>
      <c r="G88" s="16"/>
      <c r="H88" s="16"/>
      <c r="I88" s="16">
        <f t="shared" si="3"/>
        <v>0</v>
      </c>
      <c r="J88" s="16">
        <f t="shared" si="2"/>
        <v>0</v>
      </c>
    </row>
    <row r="89" spans="1:11" hidden="1" x14ac:dyDescent="0.25">
      <c r="A89" s="16">
        <v>84</v>
      </c>
      <c r="B89" s="16" t="s">
        <v>670</v>
      </c>
      <c r="C89" s="16" t="s">
        <v>671</v>
      </c>
      <c r="D89" s="16">
        <v>30</v>
      </c>
      <c r="E89" s="16">
        <v>10</v>
      </c>
      <c r="F89" s="16"/>
      <c r="G89" s="16"/>
      <c r="H89" s="16"/>
      <c r="I89" s="16">
        <f t="shared" si="3"/>
        <v>40</v>
      </c>
      <c r="J89" s="16">
        <f t="shared" si="2"/>
        <v>0</v>
      </c>
    </row>
    <row r="90" spans="1:11" x14ac:dyDescent="0.25">
      <c r="A90" s="7">
        <v>85</v>
      </c>
      <c r="B90" s="7" t="s">
        <v>672</v>
      </c>
      <c r="C90" s="7" t="s">
        <v>673</v>
      </c>
      <c r="D90" s="7">
        <v>25</v>
      </c>
      <c r="E90" s="7">
        <v>10</v>
      </c>
      <c r="F90" s="7"/>
      <c r="G90" s="7"/>
      <c r="H90" s="7"/>
      <c r="I90" s="7">
        <f t="shared" si="3"/>
        <v>35</v>
      </c>
      <c r="J90" s="7">
        <f t="shared" si="2"/>
        <v>0</v>
      </c>
      <c r="K90" s="22" t="s">
        <v>607</v>
      </c>
    </row>
    <row r="91" spans="1:11" x14ac:dyDescent="0.25">
      <c r="A91" s="7">
        <v>86</v>
      </c>
      <c r="B91" s="7" t="s">
        <v>674</v>
      </c>
      <c r="C91" s="7" t="s">
        <v>57</v>
      </c>
      <c r="D91" s="7">
        <v>30</v>
      </c>
      <c r="E91" s="7">
        <v>10</v>
      </c>
      <c r="F91" s="7">
        <v>9</v>
      </c>
      <c r="G91" s="7"/>
      <c r="H91" s="7"/>
      <c r="I91" s="7">
        <f t="shared" si="3"/>
        <v>49</v>
      </c>
      <c r="J91" s="26" t="str">
        <f t="shared" si="2"/>
        <v>E</v>
      </c>
      <c r="K91" s="22" t="s">
        <v>607</v>
      </c>
    </row>
    <row r="92" spans="1:11" hidden="1" x14ac:dyDescent="0.25">
      <c r="A92" s="16">
        <v>87</v>
      </c>
      <c r="B92" s="16" t="s">
        <v>675</v>
      </c>
      <c r="C92" s="16" t="s">
        <v>676</v>
      </c>
      <c r="D92" s="16"/>
      <c r="E92" s="16"/>
      <c r="F92" s="16"/>
      <c r="G92" s="16"/>
      <c r="H92" s="16"/>
      <c r="I92" s="16">
        <f t="shared" si="3"/>
        <v>0</v>
      </c>
      <c r="J92" s="16">
        <f t="shared" si="2"/>
        <v>0</v>
      </c>
    </row>
    <row r="93" spans="1:11" hidden="1" x14ac:dyDescent="0.25">
      <c r="A93" s="16">
        <v>88</v>
      </c>
      <c r="B93" s="16" t="s">
        <v>677</v>
      </c>
      <c r="C93" s="16" t="s">
        <v>678</v>
      </c>
      <c r="D93" s="16">
        <v>30</v>
      </c>
      <c r="E93" s="16">
        <v>10</v>
      </c>
      <c r="F93" s="16"/>
      <c r="G93" s="16"/>
      <c r="H93" s="16"/>
      <c r="I93" s="16">
        <f t="shared" si="3"/>
        <v>40</v>
      </c>
      <c r="J93" s="16">
        <f t="shared" si="2"/>
        <v>0</v>
      </c>
    </row>
    <row r="94" spans="1:11" hidden="1" x14ac:dyDescent="0.25">
      <c r="A94" s="16">
        <v>89</v>
      </c>
      <c r="B94" s="16" t="s">
        <v>679</v>
      </c>
      <c r="C94" s="16" t="s">
        <v>680</v>
      </c>
      <c r="D94" s="16">
        <v>30</v>
      </c>
      <c r="E94" s="16">
        <v>10</v>
      </c>
      <c r="F94" s="16">
        <v>20</v>
      </c>
      <c r="G94" s="16"/>
      <c r="H94" s="16"/>
      <c r="I94" s="16">
        <f t="shared" si="3"/>
        <v>60</v>
      </c>
      <c r="J94" s="16" t="str">
        <f t="shared" si="2"/>
        <v>D</v>
      </c>
    </row>
    <row r="95" spans="1:11" hidden="1" x14ac:dyDescent="0.25">
      <c r="A95" s="16">
        <v>90</v>
      </c>
      <c r="B95" s="16" t="s">
        <v>681</v>
      </c>
      <c r="C95" s="16" t="s">
        <v>682</v>
      </c>
      <c r="D95" s="16">
        <v>30</v>
      </c>
      <c r="E95" s="16">
        <v>10</v>
      </c>
      <c r="F95" s="16">
        <v>17</v>
      </c>
      <c r="G95" s="16"/>
      <c r="H95" s="16"/>
      <c r="I95" s="16">
        <f t="shared" si="3"/>
        <v>57</v>
      </c>
      <c r="J95" s="16" t="str">
        <f t="shared" si="2"/>
        <v>E</v>
      </c>
    </row>
  </sheetData>
  <autoFilter ref="A5:K95">
    <filterColumn colId="10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30" sqref="M30"/>
    </sheetView>
  </sheetViews>
  <sheetFormatPr defaultColWidth="8.85546875" defaultRowHeight="15" x14ac:dyDescent="0.25"/>
  <cols>
    <col min="3" max="3" width="22.7109375" customWidth="1"/>
    <col min="6" max="6" width="11.140625" customWidth="1"/>
  </cols>
  <sheetData>
    <row r="1" spans="1:9" x14ac:dyDescent="0.25">
      <c r="A1" t="s">
        <v>608</v>
      </c>
    </row>
    <row r="2" spans="1:9" x14ac:dyDescent="0.25">
      <c r="A2" t="s">
        <v>683</v>
      </c>
    </row>
    <row r="4" spans="1:9" x14ac:dyDescent="0.25">
      <c r="A4" t="s">
        <v>167</v>
      </c>
      <c r="B4" t="s">
        <v>1</v>
      </c>
      <c r="C4" t="s">
        <v>684</v>
      </c>
    </row>
    <row r="5" spans="1:9" ht="33.75" customHeight="1" x14ac:dyDescent="0.25">
      <c r="A5" s="32" t="s">
        <v>610</v>
      </c>
      <c r="B5" s="32" t="s">
        <v>611</v>
      </c>
      <c r="C5" s="32" t="s">
        <v>612</v>
      </c>
      <c r="D5" s="32" t="s">
        <v>613</v>
      </c>
      <c r="E5" s="32" t="s">
        <v>614</v>
      </c>
      <c r="F5" s="32" t="s">
        <v>577</v>
      </c>
      <c r="G5" s="32" t="s">
        <v>615</v>
      </c>
      <c r="H5" s="32" t="s">
        <v>596</v>
      </c>
      <c r="I5" s="32" t="s">
        <v>616</v>
      </c>
    </row>
    <row r="6" spans="1:9" x14ac:dyDescent="0.25">
      <c r="A6" s="16">
        <v>1</v>
      </c>
      <c r="B6" s="18" t="s">
        <v>540</v>
      </c>
      <c r="C6" s="16" t="s">
        <v>522</v>
      </c>
      <c r="D6" s="16">
        <v>23</v>
      </c>
      <c r="E6" s="16">
        <v>10</v>
      </c>
      <c r="F6" s="16">
        <v>18</v>
      </c>
      <c r="G6" s="16"/>
      <c r="H6" s="16">
        <f t="shared" ref="H6:H27" si="0">SUM(D6:G6)</f>
        <v>51</v>
      </c>
      <c r="I6" s="16" t="str">
        <f t="shared" ref="I6:I27" si="1">IF(H6&gt;=89,"A",IF(H6&gt;=79,"B",IF(H6&gt;=69,"C",IF(H6&gt;=59,"D",IF(H6&gt;=49,"E",0)))))</f>
        <v>E</v>
      </c>
    </row>
    <row r="7" spans="1:9" x14ac:dyDescent="0.25">
      <c r="A7" s="16">
        <v>2</v>
      </c>
      <c r="B7" s="18" t="s">
        <v>541</v>
      </c>
      <c r="C7" s="16" t="s">
        <v>523</v>
      </c>
      <c r="D7" s="16">
        <v>20</v>
      </c>
      <c r="E7" s="16">
        <v>10</v>
      </c>
      <c r="F7" s="16">
        <v>15</v>
      </c>
      <c r="G7" s="16"/>
      <c r="H7" s="16">
        <f t="shared" si="0"/>
        <v>45</v>
      </c>
      <c r="I7" s="16">
        <f t="shared" si="1"/>
        <v>0</v>
      </c>
    </row>
    <row r="8" spans="1:9" x14ac:dyDescent="0.25">
      <c r="A8" s="16">
        <v>3</v>
      </c>
      <c r="B8" s="18" t="s">
        <v>482</v>
      </c>
      <c r="C8" s="16" t="s">
        <v>685</v>
      </c>
      <c r="D8" s="16"/>
      <c r="E8" s="16"/>
      <c r="F8" s="16"/>
      <c r="G8" s="16"/>
      <c r="H8" s="16">
        <f t="shared" si="0"/>
        <v>0</v>
      </c>
      <c r="I8" s="16">
        <f t="shared" si="1"/>
        <v>0</v>
      </c>
    </row>
    <row r="9" spans="1:9" x14ac:dyDescent="0.25">
      <c r="A9" s="16">
        <v>4</v>
      </c>
      <c r="B9" s="16" t="s">
        <v>524</v>
      </c>
      <c r="C9" s="16" t="s">
        <v>525</v>
      </c>
      <c r="D9" s="16">
        <v>20</v>
      </c>
      <c r="E9" s="16">
        <v>10</v>
      </c>
      <c r="F9" s="16">
        <v>20</v>
      </c>
      <c r="G9" s="16"/>
      <c r="H9" s="16">
        <f t="shared" si="0"/>
        <v>50</v>
      </c>
      <c r="I9" s="16" t="str">
        <f t="shared" si="1"/>
        <v>E</v>
      </c>
    </row>
    <row r="10" spans="1:9" x14ac:dyDescent="0.25">
      <c r="A10" s="16">
        <v>5</v>
      </c>
      <c r="B10" s="16" t="s">
        <v>400</v>
      </c>
      <c r="C10" s="16" t="s">
        <v>526</v>
      </c>
      <c r="D10" s="16">
        <v>20</v>
      </c>
      <c r="E10" s="16">
        <v>10</v>
      </c>
      <c r="F10" s="16">
        <v>20</v>
      </c>
      <c r="G10" s="16"/>
      <c r="H10" s="16">
        <f t="shared" si="0"/>
        <v>50</v>
      </c>
      <c r="I10" s="16" t="str">
        <f t="shared" si="1"/>
        <v>E</v>
      </c>
    </row>
    <row r="11" spans="1:9" x14ac:dyDescent="0.25">
      <c r="A11" s="16">
        <v>6</v>
      </c>
      <c r="B11" s="16" t="s">
        <v>527</v>
      </c>
      <c r="C11" s="16" t="s">
        <v>528</v>
      </c>
      <c r="D11" s="16">
        <v>20</v>
      </c>
      <c r="E11" s="16">
        <v>10</v>
      </c>
      <c r="F11" s="16">
        <v>16</v>
      </c>
      <c r="G11" s="16"/>
      <c r="H11" s="16">
        <f t="shared" si="0"/>
        <v>46</v>
      </c>
      <c r="I11" s="16">
        <f t="shared" si="1"/>
        <v>0</v>
      </c>
    </row>
    <row r="12" spans="1:9" x14ac:dyDescent="0.25">
      <c r="A12" s="16">
        <v>7</v>
      </c>
      <c r="B12" s="16" t="s">
        <v>404</v>
      </c>
      <c r="C12" s="16" t="s">
        <v>529</v>
      </c>
      <c r="D12" s="16">
        <v>30</v>
      </c>
      <c r="E12" s="16">
        <v>10</v>
      </c>
      <c r="F12" s="16">
        <v>12</v>
      </c>
      <c r="G12" s="16"/>
      <c r="H12" s="16">
        <f t="shared" si="0"/>
        <v>52</v>
      </c>
      <c r="I12" s="16" t="str">
        <f t="shared" si="1"/>
        <v>E</v>
      </c>
    </row>
    <row r="13" spans="1:9" x14ac:dyDescent="0.25">
      <c r="A13" s="16">
        <v>8</v>
      </c>
      <c r="B13" s="16" t="s">
        <v>530</v>
      </c>
      <c r="C13" s="16" t="s">
        <v>531</v>
      </c>
      <c r="D13" s="16">
        <v>30</v>
      </c>
      <c r="E13" s="16">
        <v>10</v>
      </c>
      <c r="F13" s="16">
        <v>11.5</v>
      </c>
      <c r="G13" s="16"/>
      <c r="H13" s="16">
        <f t="shared" si="0"/>
        <v>51.5</v>
      </c>
      <c r="I13" s="16" t="str">
        <f t="shared" si="1"/>
        <v>E</v>
      </c>
    </row>
    <row r="14" spans="1:9" x14ac:dyDescent="0.25">
      <c r="A14" s="16">
        <v>9</v>
      </c>
      <c r="B14" s="16" t="s">
        <v>406</v>
      </c>
      <c r="C14" s="16" t="s">
        <v>532</v>
      </c>
      <c r="D14" s="16">
        <v>20</v>
      </c>
      <c r="E14" s="16">
        <v>10</v>
      </c>
      <c r="F14" s="16">
        <v>9.5</v>
      </c>
      <c r="G14" s="16"/>
      <c r="H14" s="16">
        <f t="shared" si="0"/>
        <v>39.5</v>
      </c>
      <c r="I14" s="16">
        <f t="shared" si="1"/>
        <v>0</v>
      </c>
    </row>
    <row r="15" spans="1:9" x14ac:dyDescent="0.25">
      <c r="A15" s="16">
        <v>10</v>
      </c>
      <c r="B15" s="16" t="s">
        <v>686</v>
      </c>
      <c r="C15" s="16" t="s">
        <v>687</v>
      </c>
      <c r="D15" s="16">
        <v>20</v>
      </c>
      <c r="E15" s="16">
        <v>10</v>
      </c>
      <c r="F15" s="16">
        <v>11</v>
      </c>
      <c r="G15" s="16"/>
      <c r="H15" s="16">
        <f t="shared" si="0"/>
        <v>41</v>
      </c>
      <c r="I15" s="16">
        <f t="shared" si="1"/>
        <v>0</v>
      </c>
    </row>
    <row r="16" spans="1:9" x14ac:dyDescent="0.25">
      <c r="A16" s="16">
        <v>11</v>
      </c>
      <c r="B16" s="16" t="s">
        <v>416</v>
      </c>
      <c r="C16" s="16" t="s">
        <v>534</v>
      </c>
      <c r="D16" s="16">
        <v>20</v>
      </c>
      <c r="E16" s="16">
        <v>10</v>
      </c>
      <c r="F16" s="16">
        <v>8</v>
      </c>
      <c r="G16" s="16"/>
      <c r="H16" s="16">
        <f t="shared" si="0"/>
        <v>38</v>
      </c>
      <c r="I16" s="16">
        <f t="shared" si="1"/>
        <v>0</v>
      </c>
    </row>
    <row r="17" spans="1:9" x14ac:dyDescent="0.25">
      <c r="A17" s="16">
        <v>12</v>
      </c>
      <c r="B17" s="16" t="s">
        <v>535</v>
      </c>
      <c r="C17" s="16" t="s">
        <v>536</v>
      </c>
      <c r="D17" s="16">
        <v>27</v>
      </c>
      <c r="E17" s="16">
        <v>10</v>
      </c>
      <c r="F17" s="16">
        <v>9.5</v>
      </c>
      <c r="G17" s="16"/>
      <c r="H17" s="16">
        <f t="shared" si="0"/>
        <v>46.5</v>
      </c>
      <c r="I17" s="16">
        <f t="shared" si="1"/>
        <v>0</v>
      </c>
    </row>
    <row r="18" spans="1:9" x14ac:dyDescent="0.25">
      <c r="A18" s="16">
        <v>13</v>
      </c>
      <c r="B18" s="16" t="s">
        <v>537</v>
      </c>
      <c r="C18" s="16" t="s">
        <v>538</v>
      </c>
      <c r="D18" s="16"/>
      <c r="E18" s="16"/>
      <c r="F18" s="16">
        <v>6</v>
      </c>
      <c r="G18" s="16"/>
      <c r="H18" s="16">
        <f t="shared" si="0"/>
        <v>6</v>
      </c>
      <c r="I18" s="16">
        <f t="shared" si="1"/>
        <v>0</v>
      </c>
    </row>
    <row r="19" spans="1:9" x14ac:dyDescent="0.25">
      <c r="A19" s="16">
        <v>14</v>
      </c>
      <c r="B19" s="18" t="s">
        <v>367</v>
      </c>
      <c r="C19" s="16" t="s">
        <v>485</v>
      </c>
      <c r="D19" s="16">
        <v>30</v>
      </c>
      <c r="E19" s="16">
        <v>10</v>
      </c>
      <c r="F19" s="16">
        <v>11</v>
      </c>
      <c r="G19" s="16"/>
      <c r="H19" s="16">
        <f t="shared" si="0"/>
        <v>51</v>
      </c>
      <c r="I19" s="16" t="str">
        <f t="shared" si="1"/>
        <v>E</v>
      </c>
    </row>
    <row r="20" spans="1:9" x14ac:dyDescent="0.25">
      <c r="A20" s="16">
        <v>15</v>
      </c>
      <c r="B20" s="16" t="s">
        <v>372</v>
      </c>
      <c r="C20" s="16" t="s">
        <v>688</v>
      </c>
      <c r="D20" s="16">
        <v>30</v>
      </c>
      <c r="E20" s="16">
        <v>10</v>
      </c>
      <c r="F20" s="16">
        <v>6</v>
      </c>
      <c r="G20" s="16"/>
      <c r="H20" s="16">
        <f t="shared" si="0"/>
        <v>46</v>
      </c>
      <c r="I20" s="16">
        <f t="shared" si="1"/>
        <v>0</v>
      </c>
    </row>
    <row r="21" spans="1:9" x14ac:dyDescent="0.25">
      <c r="A21" s="16">
        <v>16</v>
      </c>
      <c r="B21" s="16" t="s">
        <v>491</v>
      </c>
      <c r="C21" s="16" t="s">
        <v>492</v>
      </c>
      <c r="D21" s="16">
        <v>30</v>
      </c>
      <c r="E21" s="16">
        <v>10</v>
      </c>
      <c r="F21" s="16">
        <v>4</v>
      </c>
      <c r="G21" s="16"/>
      <c r="H21" s="16">
        <f t="shared" si="0"/>
        <v>44</v>
      </c>
      <c r="I21" s="16">
        <f t="shared" si="1"/>
        <v>0</v>
      </c>
    </row>
    <row r="22" spans="1:9" x14ac:dyDescent="0.25">
      <c r="A22" s="16">
        <v>17</v>
      </c>
      <c r="B22" s="16" t="s">
        <v>689</v>
      </c>
      <c r="C22" s="16" t="s">
        <v>690</v>
      </c>
      <c r="D22" s="16"/>
      <c r="E22" s="16"/>
      <c r="F22" s="16"/>
      <c r="G22" s="16"/>
      <c r="H22" s="16">
        <f t="shared" si="0"/>
        <v>0</v>
      </c>
      <c r="I22" s="16">
        <f t="shared" si="1"/>
        <v>0</v>
      </c>
    </row>
    <row r="23" spans="1:9" x14ac:dyDescent="0.25">
      <c r="A23" s="16">
        <v>18</v>
      </c>
      <c r="B23" s="16" t="s">
        <v>268</v>
      </c>
      <c r="C23" s="16" t="s">
        <v>691</v>
      </c>
      <c r="D23" s="16"/>
      <c r="E23" s="16"/>
      <c r="F23" s="16"/>
      <c r="G23" s="16"/>
      <c r="H23" s="16">
        <f t="shared" si="0"/>
        <v>0</v>
      </c>
      <c r="I23" s="16">
        <f t="shared" si="1"/>
        <v>0</v>
      </c>
    </row>
    <row r="24" spans="1:9" x14ac:dyDescent="0.25">
      <c r="A24" s="16">
        <v>19</v>
      </c>
      <c r="B24" s="16" t="s">
        <v>501</v>
      </c>
      <c r="C24" s="16" t="s">
        <v>502</v>
      </c>
      <c r="D24" s="16">
        <v>30</v>
      </c>
      <c r="E24" s="16">
        <v>10</v>
      </c>
      <c r="F24" s="16">
        <v>11</v>
      </c>
      <c r="G24" s="16"/>
      <c r="H24" s="16">
        <f t="shared" si="0"/>
        <v>51</v>
      </c>
      <c r="I24" s="16" t="str">
        <f t="shared" si="1"/>
        <v>E</v>
      </c>
    </row>
    <row r="25" spans="1:9" x14ac:dyDescent="0.25">
      <c r="A25" s="16">
        <v>20</v>
      </c>
      <c r="B25" s="16" t="s">
        <v>503</v>
      </c>
      <c r="C25" s="16" t="s">
        <v>504</v>
      </c>
      <c r="D25" s="16">
        <v>20</v>
      </c>
      <c r="E25" s="16">
        <v>10</v>
      </c>
      <c r="F25" s="16">
        <v>9.5</v>
      </c>
      <c r="G25" s="16"/>
      <c r="H25" s="16">
        <f t="shared" si="0"/>
        <v>39.5</v>
      </c>
      <c r="I25" s="16">
        <f t="shared" si="1"/>
        <v>0</v>
      </c>
    </row>
    <row r="26" spans="1:9" x14ac:dyDescent="0.25">
      <c r="A26" s="16">
        <v>21</v>
      </c>
      <c r="B26" s="16" t="s">
        <v>242</v>
      </c>
      <c r="C26" s="16" t="s">
        <v>692</v>
      </c>
      <c r="D26" s="16"/>
      <c r="E26" s="16"/>
      <c r="F26" s="16"/>
      <c r="G26" s="16"/>
      <c r="H26" s="16">
        <f t="shared" si="0"/>
        <v>0</v>
      </c>
      <c r="I26" s="16">
        <f t="shared" si="1"/>
        <v>0</v>
      </c>
    </row>
    <row r="27" spans="1:9" x14ac:dyDescent="0.25">
      <c r="A27" s="16">
        <v>22</v>
      </c>
      <c r="B27" s="16" t="s">
        <v>693</v>
      </c>
      <c r="C27" s="16" t="s">
        <v>694</v>
      </c>
      <c r="D27" s="16"/>
      <c r="E27" s="16"/>
      <c r="F27" s="16"/>
      <c r="G27" s="16"/>
      <c r="H27" s="16">
        <f t="shared" si="0"/>
        <v>0</v>
      </c>
      <c r="I27" s="16">
        <f t="shared" si="1"/>
        <v>0</v>
      </c>
    </row>
    <row r="29" spans="1:9" x14ac:dyDescent="0.25">
      <c r="A29" t="s">
        <v>695</v>
      </c>
    </row>
    <row r="30" spans="1:9" x14ac:dyDescent="0.25">
      <c r="A30" t="s">
        <v>696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IS</vt:lpstr>
      <vt:lpstr>EP smer</vt:lpstr>
      <vt:lpstr>UIS smer</vt:lpstr>
      <vt:lpstr>KE smer</vt:lpstr>
      <vt:lpstr>SM PG</vt:lpstr>
      <vt:lpstr>SM BP</vt:lpstr>
      <vt:lpstr>UIS PG</vt:lpstr>
      <vt:lpstr>UIS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2019-09-05T10:23:22Z</cp:lastPrinted>
  <dcterms:created xsi:type="dcterms:W3CDTF">2019-03-07T12:14:52Z</dcterms:created>
  <dcterms:modified xsi:type="dcterms:W3CDTF">2019-09-06T16:40:34Z</dcterms:modified>
</cp:coreProperties>
</file>