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<sst xmlns="http://schemas.openxmlformats.org/spreadsheetml/2006/main" count="244" uniqueCount="181">
  <si>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</si>
  <si>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</si>
  <si>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</si>
  <si>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</si>
  <si>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</si>
  <si>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</si>
  <si>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</si>
  <si>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</si>
  <si>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</si>
  <si>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</si>
  <si>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</si>
  <si>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</si>
  <si>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</si>
  <si>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</si>
  <si>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</si>
  <si>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</si>
  <si>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Energetika i automatika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</si>
  <si>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</si>
  <si>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</si>
  <si>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</si>
  <si>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</si>
  <si>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</si>
  <si>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</si>
  <si>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</si>
  <si>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</si>
  <si>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</si>
  <si>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</si>
  <si>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</si>
  <si>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</si>
  <si>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</si>
  <si>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</si>
  <si>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</si>
  <si>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</si>
  <si>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</si>
  <si>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</si>
  <si>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</si>
  <si>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</si>
  <si>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</si>
  <si>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</si>
  <si>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</si>
  <si>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Aleksandar</t>
  </si>
  <si>
    <t>Bulatović</t>
  </si>
  <si>
    <t>5</t>
  </si>
  <si>
    <t>12</t>
  </si>
  <si>
    <t>Marko</t>
  </si>
  <si>
    <t>15</t>
  </si>
  <si>
    <t>23</t>
  </si>
  <si>
    <t>Filip</t>
  </si>
  <si>
    <t>Miloš</t>
  </si>
  <si>
    <t>27</t>
  </si>
  <si>
    <t>29</t>
  </si>
  <si>
    <t>33</t>
  </si>
  <si>
    <t>38</t>
  </si>
  <si>
    <t>40</t>
  </si>
  <si>
    <t>41</t>
  </si>
  <si>
    <t>43</t>
  </si>
  <si>
    <t>44</t>
  </si>
  <si>
    <t>48</t>
  </si>
  <si>
    <t>50</t>
  </si>
  <si>
    <t>Nikola</t>
  </si>
  <si>
    <t>60</t>
  </si>
  <si>
    <t>63</t>
  </si>
  <si>
    <t>Nađa</t>
  </si>
  <si>
    <t>Bogdan</t>
  </si>
  <si>
    <t>17</t>
  </si>
  <si>
    <t>31</t>
  </si>
  <si>
    <t>34</t>
  </si>
  <si>
    <t>42</t>
  </si>
  <si>
    <t>Jovana</t>
  </si>
  <si>
    <t>61</t>
  </si>
  <si>
    <t>Ana</t>
  </si>
  <si>
    <t>Jelena</t>
  </si>
  <si>
    <t>Čindrak</t>
  </si>
  <si>
    <t>Bakić</t>
  </si>
  <si>
    <t>Milica</t>
  </si>
  <si>
    <t>Minić</t>
  </si>
  <si>
    <t>25</t>
  </si>
  <si>
    <t>30</t>
  </si>
  <si>
    <t>Pavićević</t>
  </si>
  <si>
    <t>20</t>
  </si>
  <si>
    <t>1</t>
  </si>
  <si>
    <t>Đukanović</t>
  </si>
  <si>
    <t>2</t>
  </si>
  <si>
    <t>Ksenija</t>
  </si>
  <si>
    <t>Brakočević</t>
  </si>
  <si>
    <t>Anđela</t>
  </si>
  <si>
    <t>7</t>
  </si>
  <si>
    <t>Miraš</t>
  </si>
  <si>
    <t>Piper</t>
  </si>
  <si>
    <t>Ivona</t>
  </si>
  <si>
    <t>Stojanović</t>
  </si>
  <si>
    <t>Markuš</t>
  </si>
  <si>
    <t>16</t>
  </si>
  <si>
    <t>Vujičić</t>
  </si>
  <si>
    <t>Nataša</t>
  </si>
  <si>
    <t>Zajović</t>
  </si>
  <si>
    <t>18</t>
  </si>
  <si>
    <t>Kilibarda</t>
  </si>
  <si>
    <t>19</t>
  </si>
  <si>
    <t>Dejan</t>
  </si>
  <si>
    <t>Drinčić</t>
  </si>
  <si>
    <t>Vorotović</t>
  </si>
  <si>
    <t>Aleksa</t>
  </si>
  <si>
    <t>Tadić</t>
  </si>
  <si>
    <t>Baošić</t>
  </si>
  <si>
    <t>26</t>
  </si>
  <si>
    <t>Eraković</t>
  </si>
  <si>
    <t>Aprcović</t>
  </si>
  <si>
    <t>28</t>
  </si>
  <si>
    <t>Neško</t>
  </si>
  <si>
    <t>Milović</t>
  </si>
  <si>
    <t>Kristina</t>
  </si>
  <si>
    <t>Kovačević</t>
  </si>
  <si>
    <t>Goran</t>
  </si>
  <si>
    <t>Elek</t>
  </si>
  <si>
    <t>Đurašković</t>
  </si>
  <si>
    <t>Lazar</t>
  </si>
  <si>
    <t>Jauković</t>
  </si>
  <si>
    <t>Radović</t>
  </si>
  <si>
    <t>35</t>
  </si>
  <si>
    <t>Maksim</t>
  </si>
  <si>
    <t>Vučinić</t>
  </si>
  <si>
    <t>37</t>
  </si>
  <si>
    <t>Đurđina</t>
  </si>
  <si>
    <t>Musić</t>
  </si>
  <si>
    <t>Savo</t>
  </si>
  <si>
    <t>39</t>
  </si>
  <si>
    <t>Dragić</t>
  </si>
  <si>
    <t>Bogdana</t>
  </si>
  <si>
    <t>Knežević</t>
  </si>
  <si>
    <t>Gaković</t>
  </si>
  <si>
    <t>Vesna</t>
  </si>
  <si>
    <t>Mandić</t>
  </si>
  <si>
    <t>Maja</t>
  </si>
  <si>
    <t>Vujisić</t>
  </si>
  <si>
    <t>Šćekić</t>
  </si>
  <si>
    <t>46</t>
  </si>
  <si>
    <t>Aleksandra</t>
  </si>
  <si>
    <t>Vuković</t>
  </si>
  <si>
    <t>47</t>
  </si>
  <si>
    <t>Vraneš</t>
  </si>
  <si>
    <t>Muratović</t>
  </si>
  <si>
    <t>49</t>
  </si>
  <si>
    <t>52</t>
  </si>
  <si>
    <t>Uroš</t>
  </si>
  <si>
    <t>Ognjenović</t>
  </si>
  <si>
    <t>53</t>
  </si>
  <si>
    <t>Mia</t>
  </si>
  <si>
    <t>Kovač</t>
  </si>
  <si>
    <t>55</t>
  </si>
  <si>
    <t>Bojana</t>
  </si>
  <si>
    <t>Kršikapa</t>
  </si>
  <si>
    <t>56</t>
  </si>
  <si>
    <t>Pupavac</t>
  </si>
  <si>
    <t>57</t>
  </si>
  <si>
    <t>Tanja</t>
  </si>
  <si>
    <t>58</t>
  </si>
  <si>
    <t>Enis</t>
  </si>
  <si>
    <t>Radisav</t>
  </si>
  <si>
    <t>Brajković</t>
  </si>
  <si>
    <t>Radonja</t>
  </si>
  <si>
    <t>Šoškić</t>
  </si>
  <si>
    <t>62</t>
  </si>
  <si>
    <t>Valentina</t>
  </si>
  <si>
    <t>Đukić</t>
  </si>
  <si>
    <t>Marina</t>
  </si>
  <si>
    <t>Šljukić</t>
  </si>
  <si>
    <t>65</t>
  </si>
  <si>
    <t>Neda</t>
  </si>
  <si>
    <t>Srdanović</t>
  </si>
  <si>
    <t>2018</t>
  </si>
  <si>
    <t>Ajković</t>
  </si>
  <si>
    <t>54</t>
  </si>
  <si>
    <t>Muhamed</t>
  </si>
  <si>
    <t>Mehmedović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</si>
  <si>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Projektovanje pomocu racunara u EES</t>
    </r>
  </si>
  <si>
    <t>Specijalisitičke</t>
  </si>
  <si>
    <t>Projektovanje pomocu racunara u EES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</si>
  <si>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</si>
  <si>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>NASTAVNIK: Prof. dr Saša Mujović</t>
  </si>
  <si>
    <t xml:space="preserve">Broj ECTS kredita: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</si>
</sst>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2" borderId="29" xfId="59" applyFont="1" applyFill="1" applyBorder="1" applyAlignment="1">
      <alignment wrapText="1"/>
      <protection/>
    </xf>
    <xf numFmtId="0" fontId="0" fillId="0" borderId="30" xfId="59" applyFont="1" applyBorder="1">
      <alignment/>
      <protection/>
    </xf>
    <xf numFmtId="0" fontId="13" fillId="0" borderId="31" xfId="0" applyFont="1" applyBorder="1" applyAlignment="1">
      <alignment horizontal="center"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  <xf numFmtId="0" fontId="59" fillId="0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48" sqref="G48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02" t="s">
        <v>18</v>
      </c>
      <c r="B1" s="103" t="s">
        <v>0</v>
      </c>
      <c r="C1" s="102" t="s">
        <v>12</v>
      </c>
      <c r="D1" s="102" t="s">
        <v>28</v>
      </c>
      <c r="E1" s="102" t="s">
        <v>29</v>
      </c>
      <c r="F1" s="102" t="s">
        <v>30</v>
      </c>
      <c r="G1" s="102" t="s">
        <v>31</v>
      </c>
      <c r="H1" s="102" t="s">
        <v>32</v>
      </c>
      <c r="I1" s="102" t="s">
        <v>33</v>
      </c>
      <c r="J1" s="102" t="s">
        <v>21</v>
      </c>
      <c r="K1" s="90"/>
      <c r="L1" s="32"/>
      <c r="M1" s="25"/>
      <c r="N1" s="25"/>
      <c r="O1" s="25"/>
      <c r="P1" s="90"/>
      <c r="Q1" s="32"/>
      <c r="R1" s="25"/>
      <c r="S1" s="25"/>
      <c r="T1" s="25"/>
    </row>
    <row r="2" spans="1:20" ht="12.75">
      <c r="A2" s="76">
        <v>1</v>
      </c>
      <c r="B2" s="119" t="str">
        <f>Sheet1!A2&amp;"/"&amp;Sheet1!B2</f>
        <v>1/2019</v>
      </c>
      <c r="C2" s="119" t="str">
        <f>Sheet1!C2&amp;" "&amp;Sheet1!D2</f>
        <v>Nikola Đukanović</v>
      </c>
      <c r="D2" s="98">
        <v>48</v>
      </c>
      <c r="E2" s="76"/>
      <c r="F2" s="76">
        <f aca="true" t="shared" si="0" ref="F2:F50">IF(E2,E2,D2)</f>
        <v>48</v>
      </c>
      <c r="G2" s="99"/>
      <c r="H2" s="100"/>
      <c r="I2" s="100">
        <f>F2+IF(H2,H2,G2)</f>
        <v>48</v>
      </c>
      <c r="J2" s="101" t="str">
        <f>IF(I2&gt;=90,"A",IF(I2&gt;=80,"B",IF(I2&gt;=70,"C",IF(I2&gt;=60,"D",IF(I2&gt;=50,"E","F")))))</f>
        <v>F</v>
      </c>
      <c r="K2" s="24"/>
      <c r="L2" s="90"/>
      <c r="M2" s="90"/>
      <c r="N2" s="93"/>
      <c r="O2" s="24"/>
      <c r="P2" s="24"/>
      <c r="Q2" s="90"/>
      <c r="R2" s="90"/>
      <c r="S2" s="93"/>
      <c r="T2" s="25"/>
    </row>
    <row r="3" spans="1:20" ht="12.75">
      <c r="A3" s="71">
        <f>A2+1</f>
        <v>2</v>
      </c>
      <c r="B3" s="119" t="str">
        <f>Sheet1!A3&amp;"/"&amp;Sheet1!B3</f>
        <v>2/2019</v>
      </c>
      <c r="C3" s="119" t="str">
        <f>Sheet1!C3&amp;" "&amp;Sheet1!D3</f>
        <v>Ksenija Brakočević</v>
      </c>
      <c r="D3" s="23">
        <v>45</v>
      </c>
      <c r="E3" s="71"/>
      <c r="F3" s="76">
        <f t="shared" si="0"/>
        <v>45</v>
      </c>
      <c r="G3" s="74"/>
      <c r="H3" s="74"/>
      <c r="I3" s="100">
        <f aca="true" t="shared" si="1" ref="I3:I50">F3+IF(H3,H3,G3)</f>
        <v>45</v>
      </c>
      <c r="J3" s="101" t="str">
        <f aca="true" t="shared" si="2" ref="J3:J50">IF(I3&gt;=90,"A",IF(I3&gt;=80,"B",IF(I3&gt;=70,"C",IF(I3&gt;=60,"D",IF(I3&gt;=50,"E","F")))))</f>
        <v>F</v>
      </c>
      <c r="K3" s="24"/>
      <c r="L3" s="32"/>
      <c r="M3" s="94"/>
      <c r="N3" s="24"/>
      <c r="O3" s="24"/>
      <c r="P3" s="24"/>
      <c r="Q3" s="32"/>
      <c r="R3" s="94"/>
      <c r="S3" s="24"/>
      <c r="T3" s="25"/>
    </row>
    <row r="4" spans="1:20" ht="12.75">
      <c r="A4" s="71">
        <f aca="true" t="shared" si="3" ref="A4:A50">A3+1</f>
        <v>3</v>
      </c>
      <c r="B4" s="119" t="str">
        <f>Sheet1!A4&amp;"/"&amp;Sheet1!B4</f>
        <v>5/2019</v>
      </c>
      <c r="C4" s="119" t="str">
        <f>Sheet1!C4&amp;" "&amp;Sheet1!D4</f>
        <v>Anđela Minić</v>
      </c>
      <c r="D4" s="23">
        <v>47</v>
      </c>
      <c r="E4" s="71"/>
      <c r="F4" s="76">
        <f t="shared" si="0"/>
        <v>47</v>
      </c>
      <c r="G4" s="74">
        <v>23</v>
      </c>
      <c r="H4" s="74"/>
      <c r="I4" s="100">
        <f t="shared" si="1"/>
        <v>70</v>
      </c>
      <c r="J4" s="101" t="str">
        <f t="shared" si="2"/>
        <v>C</v>
      </c>
      <c r="K4" s="24"/>
      <c r="L4" s="32"/>
      <c r="M4" s="95"/>
      <c r="N4" s="95"/>
      <c r="O4" s="24"/>
      <c r="P4" s="30"/>
      <c r="Q4" s="32"/>
      <c r="R4" s="24"/>
      <c r="S4" s="95"/>
      <c r="T4" s="25"/>
    </row>
    <row r="5" spans="1:20" ht="12.75">
      <c r="A5" s="71">
        <f t="shared" si="3"/>
        <v>4</v>
      </c>
      <c r="B5" s="119" t="str">
        <f>Sheet1!A5&amp;"/"&amp;Sheet1!B5</f>
        <v>7/2019</v>
      </c>
      <c r="C5" s="119" t="str">
        <f>Sheet1!C5&amp;" "&amp;Sheet1!D5</f>
        <v>Miraš Bulatović</v>
      </c>
      <c r="D5" s="23">
        <v>44</v>
      </c>
      <c r="E5" s="71"/>
      <c r="F5" s="76">
        <f t="shared" si="0"/>
        <v>44</v>
      </c>
      <c r="G5" s="74">
        <v>26</v>
      </c>
      <c r="H5" s="74"/>
      <c r="I5" s="100">
        <f t="shared" si="1"/>
        <v>70</v>
      </c>
      <c r="J5" s="101" t="str">
        <f t="shared" si="2"/>
        <v>C</v>
      </c>
      <c r="K5" s="24"/>
      <c r="L5" s="32"/>
      <c r="M5" s="94"/>
      <c r="N5" s="95"/>
      <c r="O5" s="24"/>
      <c r="P5" s="30"/>
      <c r="Q5" s="32"/>
      <c r="R5" s="24"/>
      <c r="S5" s="95"/>
      <c r="T5" s="25"/>
    </row>
    <row r="6" spans="1:20" ht="12.75">
      <c r="A6" s="71">
        <f t="shared" si="3"/>
        <v>5</v>
      </c>
      <c r="B6" s="119" t="str">
        <f>Sheet1!A6&amp;"/"&amp;Sheet1!B6</f>
        <v>11/2019</v>
      </c>
      <c r="C6" s="119" t="str">
        <f>Sheet1!C6&amp;" "&amp;Sheet1!D6</f>
        <v>Jelena Piper</v>
      </c>
      <c r="D6" s="23">
        <v>47</v>
      </c>
      <c r="E6" s="71"/>
      <c r="F6" s="76">
        <f t="shared" si="0"/>
        <v>47</v>
      </c>
      <c r="G6" s="74">
        <v>34</v>
      </c>
      <c r="H6" s="35"/>
      <c r="I6" s="100">
        <f t="shared" si="1"/>
        <v>81</v>
      </c>
      <c r="J6" s="101" t="str">
        <f t="shared" si="2"/>
        <v>B</v>
      </c>
      <c r="K6" s="24"/>
      <c r="L6" s="32"/>
      <c r="M6" s="95"/>
      <c r="N6" s="95"/>
      <c r="O6" s="24"/>
      <c r="P6" s="24"/>
      <c r="Q6" s="32"/>
      <c r="R6" s="24"/>
      <c r="S6" s="95"/>
      <c r="T6" s="25"/>
    </row>
    <row r="7" spans="1:20" ht="12.75">
      <c r="A7" s="71">
        <f t="shared" si="3"/>
        <v>6</v>
      </c>
      <c r="B7" s="119" t="str">
        <f>Sheet1!A7&amp;"/"&amp;Sheet1!B7</f>
        <v>12/2019</v>
      </c>
      <c r="C7" s="119" t="str">
        <f>Sheet1!C7&amp;" "&amp;Sheet1!D7</f>
        <v>Ivona Stojanović</v>
      </c>
      <c r="D7" s="33">
        <v>37</v>
      </c>
      <c r="E7" s="71">
        <v>50</v>
      </c>
      <c r="F7" s="76">
        <f t="shared" si="0"/>
        <v>50</v>
      </c>
      <c r="G7" s="74"/>
      <c r="H7" s="74"/>
      <c r="I7" s="100">
        <f t="shared" si="1"/>
        <v>50</v>
      </c>
      <c r="J7" s="101" t="str">
        <f t="shared" si="2"/>
        <v>E</v>
      </c>
      <c r="K7" s="24"/>
      <c r="L7" s="24"/>
      <c r="M7" s="24"/>
      <c r="N7" s="24"/>
      <c r="O7" s="24"/>
      <c r="P7" s="24"/>
      <c r="Q7" s="30"/>
      <c r="R7" s="24"/>
      <c r="S7" s="25"/>
      <c r="T7" s="25"/>
    </row>
    <row r="8" spans="1:20" ht="12.75">
      <c r="A8" s="71">
        <f t="shared" si="3"/>
        <v>7</v>
      </c>
      <c r="B8" s="119" t="str">
        <f>Sheet1!A8&amp;"/"&amp;Sheet1!B8</f>
        <v>15/2019</v>
      </c>
      <c r="C8" s="119" t="str">
        <f>Sheet1!C8&amp;" "&amp;Sheet1!D8</f>
        <v>Nikola Markuš</v>
      </c>
      <c r="D8" s="23">
        <v>47</v>
      </c>
      <c r="E8" s="71"/>
      <c r="F8" s="76">
        <f t="shared" si="0"/>
        <v>47</v>
      </c>
      <c r="G8" s="74">
        <v>20</v>
      </c>
      <c r="H8" s="74"/>
      <c r="I8" s="100">
        <f t="shared" si="1"/>
        <v>67</v>
      </c>
      <c r="J8" s="101" t="str">
        <f t="shared" si="2"/>
        <v>D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71">
        <f t="shared" si="3"/>
        <v>8</v>
      </c>
      <c r="B9" s="119" t="str">
        <f>Sheet1!A9&amp;"/"&amp;Sheet1!B9</f>
        <v>16/2019</v>
      </c>
      <c r="C9" s="119" t="str">
        <f>Sheet1!C9&amp;" "&amp;Sheet1!D9</f>
        <v>Jovana Vujičić</v>
      </c>
      <c r="D9" s="23">
        <v>48</v>
      </c>
      <c r="E9" s="71"/>
      <c r="F9" s="76">
        <f t="shared" si="0"/>
        <v>48</v>
      </c>
      <c r="G9" s="35">
        <v>22</v>
      </c>
      <c r="H9" s="74"/>
      <c r="I9" s="100">
        <f t="shared" si="1"/>
        <v>70</v>
      </c>
      <c r="J9" s="101" t="str">
        <f t="shared" si="2"/>
        <v>C</v>
      </c>
      <c r="K9" s="24"/>
      <c r="L9" s="82"/>
      <c r="M9" s="24"/>
      <c r="N9" s="24"/>
      <c r="O9" s="24"/>
      <c r="P9" s="24"/>
      <c r="Q9" s="30"/>
      <c r="R9" s="24"/>
      <c r="S9" s="25"/>
      <c r="T9" s="25"/>
    </row>
    <row r="10" spans="1:20" ht="12.75">
      <c r="A10" s="71">
        <f t="shared" si="3"/>
        <v>9</v>
      </c>
      <c r="B10" s="119" t="str">
        <f>Sheet1!A10&amp;"/"&amp;Sheet1!B10</f>
        <v>17/2019</v>
      </c>
      <c r="C10" s="119" t="str">
        <f>Sheet1!C10&amp;" "&amp;Sheet1!D10</f>
        <v>Nataša Zajović</v>
      </c>
      <c r="D10" s="23">
        <v>45</v>
      </c>
      <c r="E10" s="71"/>
      <c r="F10" s="76">
        <f t="shared" si="0"/>
        <v>45</v>
      </c>
      <c r="G10" s="74">
        <v>25</v>
      </c>
      <c r="H10" s="35"/>
      <c r="I10" s="100">
        <f t="shared" si="1"/>
        <v>70</v>
      </c>
      <c r="J10" s="101" t="str">
        <f t="shared" si="2"/>
        <v>C</v>
      </c>
      <c r="K10" s="24"/>
      <c r="L10" s="90"/>
      <c r="M10" s="90"/>
      <c r="N10" s="93"/>
      <c r="O10" s="24"/>
      <c r="P10" s="24"/>
      <c r="Q10" s="30"/>
      <c r="R10" s="84"/>
      <c r="S10" s="25"/>
      <c r="T10" s="25"/>
    </row>
    <row r="11" spans="1:20" ht="12.75">
      <c r="A11" s="71">
        <f t="shared" si="3"/>
        <v>10</v>
      </c>
      <c r="B11" s="119" t="str">
        <f>Sheet1!A11&amp;"/"&amp;Sheet1!B11</f>
        <v>18/2019</v>
      </c>
      <c r="C11" s="156" t="str">
        <f>Sheet1!C11&amp;" "&amp;Sheet1!D11</f>
        <v>Miloš Kilibarda</v>
      </c>
      <c r="D11" s="33">
        <v>40</v>
      </c>
      <c r="E11" s="71"/>
      <c r="F11" s="76">
        <f t="shared" si="0"/>
        <v>40</v>
      </c>
      <c r="G11" s="35">
        <v>18</v>
      </c>
      <c r="H11" s="74"/>
      <c r="I11" s="100">
        <f t="shared" si="1"/>
        <v>58</v>
      </c>
      <c r="J11" s="101" t="str">
        <f t="shared" si="2"/>
        <v>E</v>
      </c>
      <c r="K11" s="24"/>
      <c r="L11" s="32"/>
      <c r="M11" s="30"/>
      <c r="N11" s="24"/>
      <c r="O11" s="24"/>
      <c r="P11" s="30"/>
      <c r="Q11" s="30"/>
      <c r="R11" s="84"/>
      <c r="S11" s="25"/>
      <c r="T11" s="25"/>
    </row>
    <row r="12" spans="1:20" ht="12.75">
      <c r="A12" s="71">
        <f t="shared" si="3"/>
        <v>11</v>
      </c>
      <c r="B12" s="119" t="str">
        <f>Sheet1!A12&amp;"/"&amp;Sheet1!B12</f>
        <v>19/2019</v>
      </c>
      <c r="C12" s="119" t="str">
        <f>Sheet1!C12&amp;" "&amp;Sheet1!D12</f>
        <v>Dejan Drinčić</v>
      </c>
      <c r="D12" s="23">
        <v>44</v>
      </c>
      <c r="E12" s="71"/>
      <c r="F12" s="76">
        <f t="shared" si="0"/>
        <v>44</v>
      </c>
      <c r="G12" s="74">
        <v>17</v>
      </c>
      <c r="H12" s="74"/>
      <c r="I12" s="100">
        <f t="shared" si="1"/>
        <v>61</v>
      </c>
      <c r="J12" s="101" t="str">
        <f t="shared" si="2"/>
        <v>D</v>
      </c>
      <c r="K12" s="24"/>
      <c r="L12" s="32"/>
      <c r="M12" s="24"/>
      <c r="N12" s="95"/>
      <c r="O12" s="24"/>
      <c r="P12" s="24"/>
      <c r="Q12" s="30"/>
      <c r="R12" s="84"/>
      <c r="S12" s="25"/>
      <c r="T12" s="25"/>
    </row>
    <row r="13" spans="1:20" ht="12.75">
      <c r="A13" s="71">
        <f t="shared" si="3"/>
        <v>12</v>
      </c>
      <c r="B13" s="119" t="str">
        <f>Sheet1!A13&amp;"/"&amp;Sheet1!B13</f>
        <v>20/2019</v>
      </c>
      <c r="C13" s="119" t="str">
        <f>Sheet1!C13&amp;" "&amp;Sheet1!D13</f>
        <v>Filip Vorotović</v>
      </c>
      <c r="D13" s="23">
        <v>47</v>
      </c>
      <c r="E13" s="71"/>
      <c r="F13" s="76">
        <f t="shared" si="0"/>
        <v>47</v>
      </c>
      <c r="G13" s="74">
        <v>13</v>
      </c>
      <c r="H13" s="74"/>
      <c r="I13" s="100">
        <f t="shared" si="1"/>
        <v>60</v>
      </c>
      <c r="J13" s="101" t="str">
        <f t="shared" si="2"/>
        <v>D</v>
      </c>
      <c r="K13" s="24"/>
      <c r="L13" s="32"/>
      <c r="M13" s="24"/>
      <c r="N13" s="95"/>
      <c r="O13" s="24"/>
      <c r="P13" s="24"/>
      <c r="Q13" s="30"/>
      <c r="R13" s="84"/>
      <c r="S13" s="30"/>
      <c r="T13" s="25"/>
    </row>
    <row r="14" spans="1:20" ht="12.75">
      <c r="A14" s="71">
        <f t="shared" si="3"/>
        <v>13</v>
      </c>
      <c r="B14" s="119" t="str">
        <f>Sheet1!A14&amp;"/"&amp;Sheet1!B14</f>
        <v>23/2019</v>
      </c>
      <c r="C14" s="119" t="str">
        <f>Sheet1!C14&amp;" "&amp;Sheet1!D14</f>
        <v>Aleksa Tadić</v>
      </c>
      <c r="D14" s="23">
        <v>42</v>
      </c>
      <c r="E14" s="71"/>
      <c r="F14" s="76">
        <f t="shared" si="0"/>
        <v>42</v>
      </c>
      <c r="G14" s="74"/>
      <c r="H14" s="74"/>
      <c r="I14" s="100">
        <f t="shared" si="1"/>
        <v>42</v>
      </c>
      <c r="J14" s="101" t="str">
        <f t="shared" si="2"/>
        <v>F</v>
      </c>
      <c r="K14" s="24"/>
      <c r="L14" s="32"/>
      <c r="M14" s="24"/>
      <c r="N14" s="95"/>
      <c r="O14" s="24"/>
      <c r="P14" s="24"/>
      <c r="Q14" s="30"/>
      <c r="R14" s="84"/>
      <c r="S14" s="25"/>
      <c r="T14" s="25"/>
    </row>
    <row r="15" spans="1:20" ht="12.75">
      <c r="A15" s="71">
        <f t="shared" si="3"/>
        <v>14</v>
      </c>
      <c r="B15" s="119" t="str">
        <f>Sheet1!A15&amp;"/"&amp;Sheet1!B15</f>
        <v>25/2019</v>
      </c>
      <c r="C15" s="119" t="str">
        <f>Sheet1!C15&amp;" "&amp;Sheet1!D15</f>
        <v>Milica Baošić</v>
      </c>
      <c r="D15" s="23">
        <v>38</v>
      </c>
      <c r="E15" s="71"/>
      <c r="F15" s="76">
        <f t="shared" si="0"/>
        <v>38</v>
      </c>
      <c r="G15" s="74">
        <v>15</v>
      </c>
      <c r="H15" s="74"/>
      <c r="I15" s="100">
        <f t="shared" si="1"/>
        <v>53</v>
      </c>
      <c r="J15" s="101" t="str">
        <f t="shared" si="2"/>
        <v>E</v>
      </c>
      <c r="K15" s="24"/>
      <c r="L15" s="24"/>
      <c r="M15" s="24"/>
      <c r="N15" s="24"/>
      <c r="O15" s="24"/>
      <c r="P15" s="24"/>
      <c r="Q15" s="30"/>
      <c r="R15" s="84"/>
      <c r="S15" s="25"/>
      <c r="T15" s="25"/>
    </row>
    <row r="16" spans="1:20" ht="12.75">
      <c r="A16" s="71">
        <f t="shared" si="3"/>
        <v>15</v>
      </c>
      <c r="B16" s="119" t="str">
        <f>Sheet1!A16&amp;"/"&amp;Sheet1!B16</f>
        <v>26/2019</v>
      </c>
      <c r="C16" s="156" t="str">
        <f>Sheet1!C16&amp;" "&amp;Sheet1!D16</f>
        <v>Ana Eraković</v>
      </c>
      <c r="D16" s="23">
        <v>40</v>
      </c>
      <c r="E16" s="71"/>
      <c r="F16" s="76">
        <f t="shared" si="0"/>
        <v>40</v>
      </c>
      <c r="G16" s="74">
        <v>37</v>
      </c>
      <c r="H16" s="74"/>
      <c r="I16" s="100">
        <f t="shared" si="1"/>
        <v>77</v>
      </c>
      <c r="J16" s="101" t="str">
        <f t="shared" si="2"/>
        <v>C</v>
      </c>
      <c r="K16" s="24"/>
      <c r="L16" s="24"/>
      <c r="M16" s="24"/>
      <c r="N16" s="24"/>
      <c r="O16" s="24"/>
      <c r="P16" s="24"/>
      <c r="Q16" s="30"/>
      <c r="R16" s="84"/>
      <c r="S16" s="25"/>
      <c r="T16" s="25"/>
    </row>
    <row r="17" spans="1:20" ht="12.75">
      <c r="A17" s="71">
        <f t="shared" si="3"/>
        <v>16</v>
      </c>
      <c r="B17" s="119" t="str">
        <f>Sheet1!A17&amp;"/"&amp;Sheet1!B17</f>
        <v>27/2019</v>
      </c>
      <c r="C17" s="119" t="str">
        <f>Sheet1!C17&amp;" "&amp;Sheet1!D17</f>
        <v>Bogdan Aprcović</v>
      </c>
      <c r="D17" s="33">
        <v>46</v>
      </c>
      <c r="E17" s="71"/>
      <c r="F17" s="76">
        <f t="shared" si="0"/>
        <v>46</v>
      </c>
      <c r="G17" s="74"/>
      <c r="H17" s="74"/>
      <c r="I17" s="100">
        <f t="shared" si="1"/>
        <v>46</v>
      </c>
      <c r="J17" s="101" t="str">
        <f t="shared" si="2"/>
        <v>F</v>
      </c>
      <c r="K17" s="24"/>
      <c r="L17" s="24"/>
      <c r="M17" s="24"/>
      <c r="N17" s="24"/>
      <c r="O17" s="24"/>
      <c r="P17" s="30"/>
      <c r="Q17" s="30"/>
      <c r="R17" s="24"/>
      <c r="S17" s="25"/>
      <c r="T17" s="25"/>
    </row>
    <row r="18" spans="1:20" ht="12.75">
      <c r="A18" s="71">
        <f t="shared" si="3"/>
        <v>17</v>
      </c>
      <c r="B18" s="119" t="str">
        <f>Sheet1!A18&amp;"/"&amp;Sheet1!B18</f>
        <v>28/2019</v>
      </c>
      <c r="C18" s="119" t="str">
        <f>Sheet1!C18&amp;" "&amp;Sheet1!D18</f>
        <v>Neško Milović</v>
      </c>
      <c r="D18" s="23">
        <v>48</v>
      </c>
      <c r="E18" s="71"/>
      <c r="F18" s="76">
        <f t="shared" si="0"/>
        <v>48</v>
      </c>
      <c r="G18" s="74"/>
      <c r="H18" s="74"/>
      <c r="I18" s="100">
        <f t="shared" si="1"/>
        <v>48</v>
      </c>
      <c r="J18" s="101" t="str">
        <f t="shared" si="2"/>
        <v>F</v>
      </c>
      <c r="K18" s="24"/>
      <c r="L18" s="24"/>
      <c r="M18" s="24"/>
      <c r="N18" s="24"/>
      <c r="O18" s="24"/>
      <c r="P18" s="24"/>
      <c r="Q18" s="30"/>
      <c r="R18" s="24"/>
      <c r="S18" s="25"/>
      <c r="T18" s="25"/>
    </row>
    <row r="19" spans="1:20" ht="12.75">
      <c r="A19" s="71">
        <f t="shared" si="3"/>
        <v>18</v>
      </c>
      <c r="B19" s="119" t="str">
        <f>Sheet1!A19&amp;"/"&amp;Sheet1!B19</f>
        <v>29/2019</v>
      </c>
      <c r="C19" s="156" t="str">
        <f>Sheet1!C19&amp;" "&amp;Sheet1!D19</f>
        <v>Kristina Kovačević</v>
      </c>
      <c r="D19" s="23">
        <v>43</v>
      </c>
      <c r="E19" s="71"/>
      <c r="F19" s="76">
        <f t="shared" si="0"/>
        <v>43</v>
      </c>
      <c r="G19" s="74">
        <v>17</v>
      </c>
      <c r="H19" s="74"/>
      <c r="I19" s="100">
        <f t="shared" si="1"/>
        <v>60</v>
      </c>
      <c r="J19" s="101" t="str">
        <f t="shared" si="2"/>
        <v>D</v>
      </c>
      <c r="K19" s="24"/>
      <c r="L19" s="32"/>
      <c r="M19" s="25"/>
      <c r="N19" s="25"/>
      <c r="O19" s="24"/>
      <c r="P19" s="24"/>
      <c r="Q19" s="30"/>
      <c r="R19" s="24"/>
      <c r="S19" s="25"/>
      <c r="T19" s="25"/>
    </row>
    <row r="20" spans="1:20" ht="12.75">
      <c r="A20" s="71">
        <f t="shared" si="3"/>
        <v>19</v>
      </c>
      <c r="B20" s="119" t="str">
        <f>Sheet1!A20&amp;"/"&amp;Sheet1!B20</f>
        <v>30/2019</v>
      </c>
      <c r="C20" s="119" t="str">
        <f>Sheet1!C20&amp;" "&amp;Sheet1!D20</f>
        <v>Goran Elek</v>
      </c>
      <c r="D20" s="23"/>
      <c r="E20" s="71"/>
      <c r="F20" s="76">
        <f t="shared" si="0"/>
        <v>0</v>
      </c>
      <c r="G20" s="74"/>
      <c r="H20" s="74"/>
      <c r="I20" s="100">
        <f t="shared" si="1"/>
        <v>0</v>
      </c>
      <c r="J20" s="101" t="str">
        <f t="shared" si="2"/>
        <v>F</v>
      </c>
      <c r="K20" s="24"/>
      <c r="L20" s="90"/>
      <c r="M20" s="90"/>
      <c r="N20" s="93"/>
      <c r="O20" s="24"/>
      <c r="P20" s="30"/>
      <c r="Q20" s="30"/>
      <c r="R20" s="84"/>
      <c r="S20" s="25"/>
      <c r="T20" s="25"/>
    </row>
    <row r="21" spans="1:20" ht="12.75">
      <c r="A21" s="71">
        <f t="shared" si="3"/>
        <v>20</v>
      </c>
      <c r="B21" s="119" t="str">
        <f>Sheet1!A21&amp;"/"&amp;Sheet1!B21</f>
        <v>31/2019</v>
      </c>
      <c r="C21" s="119" t="str">
        <f>Sheet1!C21&amp;" "&amp;Sheet1!D21</f>
        <v>Nikola Đurašković</v>
      </c>
      <c r="D21" s="23">
        <v>45</v>
      </c>
      <c r="E21" s="71"/>
      <c r="F21" s="76">
        <f t="shared" si="0"/>
        <v>45</v>
      </c>
      <c r="G21" s="74">
        <v>25</v>
      </c>
      <c r="H21" s="74"/>
      <c r="I21" s="100">
        <f t="shared" si="1"/>
        <v>70</v>
      </c>
      <c r="J21" s="101" t="str">
        <f t="shared" si="2"/>
        <v>C</v>
      </c>
      <c r="K21" s="24"/>
      <c r="L21" s="32"/>
      <c r="M21" s="94"/>
      <c r="N21" s="24"/>
      <c r="O21" s="24"/>
      <c r="P21" s="24"/>
      <c r="Q21" s="30"/>
      <c r="R21" s="84"/>
      <c r="S21" s="25"/>
      <c r="T21" s="25"/>
    </row>
    <row r="22" spans="1:20" ht="12.75">
      <c r="A22" s="71">
        <f t="shared" si="3"/>
        <v>21</v>
      </c>
      <c r="B22" s="119" t="str">
        <f>Sheet1!A22&amp;"/"&amp;Sheet1!B22</f>
        <v>33/2019</v>
      </c>
      <c r="C22" s="156" t="str">
        <f>Sheet1!C22&amp;" "&amp;Sheet1!D22</f>
        <v>Lazar Jauković</v>
      </c>
      <c r="D22" s="23">
        <v>45</v>
      </c>
      <c r="E22" s="71"/>
      <c r="F22" s="76">
        <f t="shared" si="0"/>
        <v>45</v>
      </c>
      <c r="G22" s="35">
        <v>30</v>
      </c>
      <c r="H22" s="35"/>
      <c r="I22" s="100">
        <f t="shared" si="1"/>
        <v>75</v>
      </c>
      <c r="J22" s="101" t="str">
        <f t="shared" si="2"/>
        <v>C</v>
      </c>
      <c r="K22" s="24"/>
      <c r="L22" s="32"/>
      <c r="M22" s="95"/>
      <c r="N22" s="95"/>
      <c r="O22" s="24"/>
      <c r="P22" s="24"/>
      <c r="Q22" s="30"/>
      <c r="R22" s="84"/>
      <c r="S22" s="25"/>
      <c r="T22" s="25"/>
    </row>
    <row r="23" spans="1:20" ht="12.75">
      <c r="A23" s="71">
        <f t="shared" si="3"/>
        <v>22</v>
      </c>
      <c r="B23" s="119" t="str">
        <f>Sheet1!A23&amp;"/"&amp;Sheet1!B23</f>
        <v>34/2019</v>
      </c>
      <c r="C23" s="156" t="str">
        <f>Sheet1!C23&amp;" "&amp;Sheet1!D23</f>
        <v>Nađa Radović</v>
      </c>
      <c r="D23" s="23">
        <v>40</v>
      </c>
      <c r="E23" s="71"/>
      <c r="F23" s="76">
        <f t="shared" si="0"/>
        <v>40</v>
      </c>
      <c r="G23" s="34">
        <v>10</v>
      </c>
      <c r="H23" s="74"/>
      <c r="I23" s="100">
        <f t="shared" si="1"/>
        <v>50</v>
      </c>
      <c r="J23" s="101" t="str">
        <f t="shared" si="2"/>
        <v>E</v>
      </c>
      <c r="K23" s="24"/>
      <c r="L23" s="32"/>
      <c r="M23" s="94"/>
      <c r="N23" s="95"/>
      <c r="O23" s="30"/>
      <c r="P23" s="30"/>
      <c r="Q23" s="30"/>
      <c r="R23" s="84"/>
      <c r="S23" s="25"/>
      <c r="T23" s="25"/>
    </row>
    <row r="24" spans="1:20" ht="12.75">
      <c r="A24" s="71">
        <f t="shared" si="3"/>
        <v>23</v>
      </c>
      <c r="B24" s="119" t="str">
        <f>Sheet1!A24&amp;"/"&amp;Sheet1!B24</f>
        <v>35/2019</v>
      </c>
      <c r="C24" s="119" t="str">
        <f>Sheet1!C24&amp;" "&amp;Sheet1!D24</f>
        <v>Maksim Vučinić</v>
      </c>
      <c r="D24" s="23">
        <v>40</v>
      </c>
      <c r="E24" s="71"/>
      <c r="F24" s="76">
        <f t="shared" si="0"/>
        <v>40</v>
      </c>
      <c r="G24" s="74"/>
      <c r="H24" s="74"/>
      <c r="I24" s="100">
        <f t="shared" si="1"/>
        <v>40</v>
      </c>
      <c r="J24" s="101" t="str">
        <f t="shared" si="2"/>
        <v>F</v>
      </c>
      <c r="K24" s="24"/>
      <c r="L24" s="32"/>
      <c r="M24" s="95"/>
      <c r="N24" s="95"/>
      <c r="O24" s="24"/>
      <c r="P24" s="24"/>
      <c r="Q24" s="30"/>
      <c r="R24" s="84"/>
      <c r="S24" s="25"/>
      <c r="T24" s="25"/>
    </row>
    <row r="25" spans="1:20" ht="12.75">
      <c r="A25" s="71">
        <f t="shared" si="3"/>
        <v>24</v>
      </c>
      <c r="B25" s="119" t="str">
        <f>Sheet1!A25&amp;"/"&amp;Sheet1!B25</f>
        <v>37/2019</v>
      </c>
      <c r="C25" s="119" t="str">
        <f>Sheet1!C25&amp;" "&amp;Sheet1!D25</f>
        <v>Đurđina Musić</v>
      </c>
      <c r="D25" s="33">
        <v>48</v>
      </c>
      <c r="E25" s="71"/>
      <c r="F25" s="76">
        <f t="shared" si="0"/>
        <v>48</v>
      </c>
      <c r="G25" s="74"/>
      <c r="H25" s="74"/>
      <c r="I25" s="100">
        <f t="shared" si="1"/>
        <v>48</v>
      </c>
      <c r="J25" s="101" t="str">
        <f t="shared" si="2"/>
        <v>F</v>
      </c>
      <c r="K25" s="24"/>
      <c r="L25" s="24"/>
      <c r="M25" s="24"/>
      <c r="N25" s="24"/>
      <c r="O25" s="24"/>
      <c r="P25" s="24"/>
      <c r="Q25" s="30"/>
      <c r="R25" s="84"/>
      <c r="S25" s="25"/>
      <c r="T25" s="25"/>
    </row>
    <row r="26" spans="1:20" ht="12.75">
      <c r="A26" s="71">
        <f t="shared" si="3"/>
        <v>25</v>
      </c>
      <c r="B26" s="119" t="str">
        <f>Sheet1!A26&amp;"/"&amp;Sheet1!B26</f>
        <v>38/2019</v>
      </c>
      <c r="C26" s="119" t="str">
        <f>Sheet1!C26&amp;" "&amp;Sheet1!D26</f>
        <v>Savo Pavićević</v>
      </c>
      <c r="D26" s="23">
        <v>50</v>
      </c>
      <c r="E26" s="71"/>
      <c r="F26" s="76">
        <f t="shared" si="0"/>
        <v>50</v>
      </c>
      <c r="G26" s="74">
        <v>37</v>
      </c>
      <c r="H26" s="74"/>
      <c r="I26" s="100">
        <f t="shared" si="1"/>
        <v>87</v>
      </c>
      <c r="J26" s="101" t="str">
        <f t="shared" si="2"/>
        <v>B</v>
      </c>
      <c r="K26" s="24"/>
      <c r="L26" s="24"/>
      <c r="M26" s="24"/>
      <c r="N26" s="24"/>
      <c r="O26" s="24"/>
      <c r="P26" s="30"/>
      <c r="Q26" s="30"/>
      <c r="R26" s="84"/>
      <c r="S26" s="25"/>
      <c r="T26" s="25"/>
    </row>
    <row r="27" spans="1:20" ht="12.75">
      <c r="A27" s="71">
        <f t="shared" si="3"/>
        <v>26</v>
      </c>
      <c r="B27" s="119" t="str">
        <f>Sheet1!A27&amp;"/"&amp;Sheet1!B27</f>
        <v>39/2019</v>
      </c>
      <c r="C27" s="119" t="str">
        <f>Sheet1!C27&amp;" "&amp;Sheet1!D27</f>
        <v>Miloš Dragić</v>
      </c>
      <c r="D27" s="23">
        <v>47</v>
      </c>
      <c r="E27" s="71"/>
      <c r="F27" s="76">
        <f t="shared" si="0"/>
        <v>47</v>
      </c>
      <c r="G27" s="74">
        <v>47</v>
      </c>
      <c r="H27" s="74"/>
      <c r="I27" s="100">
        <f t="shared" si="1"/>
        <v>94</v>
      </c>
      <c r="J27" s="101" t="str">
        <f t="shared" si="2"/>
        <v>A</v>
      </c>
      <c r="K27" s="24"/>
      <c r="L27" s="24"/>
      <c r="M27" s="24"/>
      <c r="N27" s="24"/>
      <c r="O27" s="24"/>
      <c r="P27" s="24"/>
      <c r="Q27" s="30"/>
      <c r="R27" s="24"/>
      <c r="S27" s="25"/>
      <c r="T27" s="25"/>
    </row>
    <row r="28" spans="1:20" ht="12.75">
      <c r="A28" s="71">
        <f t="shared" si="3"/>
        <v>27</v>
      </c>
      <c r="B28" s="119" t="str">
        <f>Sheet1!A28&amp;"/"&amp;Sheet1!B28</f>
        <v>40/2019</v>
      </c>
      <c r="C28" s="119" t="str">
        <f>Sheet1!C28&amp;" "&amp;Sheet1!D28</f>
        <v>Bogdana Knežević</v>
      </c>
      <c r="D28" s="23">
        <v>45</v>
      </c>
      <c r="E28" s="71"/>
      <c r="F28" s="76">
        <f t="shared" si="0"/>
        <v>45</v>
      </c>
      <c r="G28" s="74"/>
      <c r="H28" s="34"/>
      <c r="I28" s="100">
        <f t="shared" si="1"/>
        <v>45</v>
      </c>
      <c r="J28" s="101" t="str">
        <f t="shared" si="2"/>
        <v>F</v>
      </c>
      <c r="K28" s="24"/>
      <c r="L28" s="24"/>
      <c r="M28" s="24"/>
      <c r="N28" s="24"/>
      <c r="O28" s="24"/>
      <c r="P28" s="24"/>
      <c r="Q28" s="30"/>
      <c r="R28" s="24"/>
      <c r="S28" s="25"/>
      <c r="T28" s="25"/>
    </row>
    <row r="29" spans="1:20" ht="12.75">
      <c r="A29" s="71">
        <f t="shared" si="3"/>
        <v>28</v>
      </c>
      <c r="B29" s="119" t="str">
        <f>Sheet1!A29&amp;"/"&amp;Sheet1!B29</f>
        <v>41/2019</v>
      </c>
      <c r="C29" s="119" t="str">
        <f>Sheet1!C29&amp;" "&amp;Sheet1!D29</f>
        <v>Marko Gaković</v>
      </c>
      <c r="D29" s="23"/>
      <c r="E29" s="71">
        <v>43</v>
      </c>
      <c r="F29" s="76">
        <f t="shared" si="0"/>
        <v>43</v>
      </c>
      <c r="G29" s="74"/>
      <c r="H29" s="74"/>
      <c r="I29" s="100">
        <f t="shared" si="1"/>
        <v>43</v>
      </c>
      <c r="J29" s="101" t="str">
        <f t="shared" si="2"/>
        <v>F</v>
      </c>
      <c r="K29" s="24"/>
      <c r="L29" s="27"/>
      <c r="M29" s="27"/>
      <c r="N29" s="27"/>
      <c r="O29" s="24"/>
      <c r="P29" s="24"/>
      <c r="Q29" s="30"/>
      <c r="R29" s="24"/>
      <c r="S29" s="25"/>
      <c r="T29" s="25"/>
    </row>
    <row r="30" spans="1:20" ht="12.75">
      <c r="A30" s="71">
        <f t="shared" si="3"/>
        <v>29</v>
      </c>
      <c r="B30" s="119" t="str">
        <f>Sheet1!A30&amp;"/"&amp;Sheet1!B30</f>
        <v>42/2019</v>
      </c>
      <c r="C30" s="119" t="str">
        <f>Sheet1!C30&amp;" "&amp;Sheet1!D30</f>
        <v>Vesna Mandić</v>
      </c>
      <c r="D30" s="33"/>
      <c r="E30" s="71"/>
      <c r="F30" s="76">
        <f t="shared" si="0"/>
        <v>0</v>
      </c>
      <c r="G30" s="74"/>
      <c r="H30" s="74"/>
      <c r="I30" s="100">
        <f t="shared" si="1"/>
        <v>0</v>
      </c>
      <c r="J30" s="101" t="str">
        <f t="shared" si="2"/>
        <v>F</v>
      </c>
      <c r="K30" s="24"/>
      <c r="L30" s="27"/>
      <c r="M30" s="27"/>
      <c r="N30" s="27"/>
      <c r="O30" s="27"/>
      <c r="P30" s="24"/>
      <c r="Q30" s="28"/>
      <c r="R30" s="27"/>
      <c r="S30" s="16"/>
      <c r="T30" s="25"/>
    </row>
    <row r="31" spans="1:20" ht="12.75">
      <c r="A31" s="71">
        <f t="shared" si="3"/>
        <v>30</v>
      </c>
      <c r="B31" s="119" t="str">
        <f>Sheet1!A31&amp;"/"&amp;Sheet1!B31</f>
        <v>43/2019</v>
      </c>
      <c r="C31" s="119" t="str">
        <f>Sheet1!C31&amp;" "&amp;Sheet1!D31</f>
        <v>Maja Vujisić</v>
      </c>
      <c r="D31" s="33">
        <v>45</v>
      </c>
      <c r="E31" s="71"/>
      <c r="F31" s="76">
        <f t="shared" si="0"/>
        <v>45</v>
      </c>
      <c r="G31" s="74">
        <v>45</v>
      </c>
      <c r="H31" s="74"/>
      <c r="I31" s="100">
        <f t="shared" si="1"/>
        <v>90</v>
      </c>
      <c r="J31" s="101" t="str">
        <f t="shared" si="2"/>
        <v>A</v>
      </c>
      <c r="K31" s="24"/>
      <c r="L31" s="27"/>
      <c r="M31" s="27"/>
      <c r="N31" s="27"/>
      <c r="O31" s="27"/>
      <c r="P31" s="24"/>
      <c r="Q31" s="30"/>
      <c r="R31" s="27"/>
      <c r="S31" s="16"/>
      <c r="T31" s="16"/>
    </row>
    <row r="32" spans="1:20" ht="12.75">
      <c r="A32" s="71">
        <f t="shared" si="3"/>
        <v>31</v>
      </c>
      <c r="B32" s="119" t="str">
        <f>Sheet1!A32&amp;"/"&amp;Sheet1!B32</f>
        <v>44/2019</v>
      </c>
      <c r="C32" s="119" t="str">
        <f>Sheet1!C32&amp;" "&amp;Sheet1!D32</f>
        <v>Lazar Šćekić</v>
      </c>
      <c r="D32" s="23">
        <v>48</v>
      </c>
      <c r="E32" s="71"/>
      <c r="F32" s="76">
        <f t="shared" si="0"/>
        <v>48</v>
      </c>
      <c r="G32" s="74">
        <v>50</v>
      </c>
      <c r="H32" s="74"/>
      <c r="I32" s="100">
        <f t="shared" si="1"/>
        <v>98</v>
      </c>
      <c r="J32" s="101" t="str">
        <f t="shared" si="2"/>
        <v>A</v>
      </c>
      <c r="K32" s="24"/>
      <c r="L32" s="27"/>
      <c r="M32" s="27"/>
      <c r="N32" s="27"/>
      <c r="O32" s="27"/>
      <c r="P32" s="24"/>
      <c r="Q32" s="28"/>
      <c r="R32" s="27"/>
      <c r="S32" s="16"/>
      <c r="T32" s="16"/>
    </row>
    <row r="33" spans="1:20" ht="12.75">
      <c r="A33" s="71">
        <f t="shared" si="3"/>
        <v>32</v>
      </c>
      <c r="B33" s="119" t="str">
        <f>Sheet1!A33&amp;"/"&amp;Sheet1!B33</f>
        <v>46/2019</v>
      </c>
      <c r="C33" s="119" t="str">
        <f>Sheet1!C33&amp;" "&amp;Sheet1!D33</f>
        <v>Aleksandra Vuković</v>
      </c>
      <c r="D33" s="23">
        <v>48</v>
      </c>
      <c r="E33" s="71"/>
      <c r="F33" s="76">
        <f t="shared" si="0"/>
        <v>48</v>
      </c>
      <c r="G33" s="74"/>
      <c r="H33" s="74"/>
      <c r="I33" s="100">
        <f t="shared" si="1"/>
        <v>48</v>
      </c>
      <c r="J33" s="101" t="str">
        <f t="shared" si="2"/>
        <v>F</v>
      </c>
      <c r="K33" s="24"/>
      <c r="L33" s="27"/>
      <c r="M33" s="27"/>
      <c r="N33" s="27"/>
      <c r="O33" s="27"/>
      <c r="P33" s="24"/>
      <c r="Q33" s="28"/>
      <c r="R33" s="27"/>
      <c r="S33" s="16"/>
      <c r="T33" s="16"/>
    </row>
    <row r="34" spans="1:20" ht="12.75">
      <c r="A34" s="71">
        <f t="shared" si="3"/>
        <v>33</v>
      </c>
      <c r="B34" s="119" t="str">
        <f>Sheet1!A34&amp;"/"&amp;Sheet1!B34</f>
        <v>47/2019</v>
      </c>
      <c r="C34" s="119" t="str">
        <f>Sheet1!C34&amp;" "&amp;Sheet1!D34</f>
        <v>Dejan Vraneš</v>
      </c>
      <c r="D34" s="23">
        <v>48</v>
      </c>
      <c r="E34" s="71"/>
      <c r="F34" s="76">
        <f t="shared" si="0"/>
        <v>48</v>
      </c>
      <c r="G34" s="74">
        <v>42</v>
      </c>
      <c r="H34" s="74"/>
      <c r="I34" s="100">
        <f t="shared" si="1"/>
        <v>90</v>
      </c>
      <c r="J34" s="101" t="str">
        <f t="shared" si="2"/>
        <v>A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1">
        <f t="shared" si="3"/>
        <v>34</v>
      </c>
      <c r="B35" s="119" t="str">
        <f>Sheet1!A35&amp;"/"&amp;Sheet1!B35</f>
        <v>48/2019</v>
      </c>
      <c r="C35" s="119" t="str">
        <f>Sheet1!C35&amp;" "&amp;Sheet1!D35</f>
        <v>Ana Muratović</v>
      </c>
      <c r="D35" s="23">
        <v>40</v>
      </c>
      <c r="E35" s="71"/>
      <c r="F35" s="76">
        <f t="shared" si="0"/>
        <v>40</v>
      </c>
      <c r="G35" s="74">
        <v>20</v>
      </c>
      <c r="H35" s="74"/>
      <c r="I35" s="100">
        <f t="shared" si="1"/>
        <v>60</v>
      </c>
      <c r="J35" s="101" t="str">
        <f t="shared" si="2"/>
        <v>D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1">
        <f t="shared" si="3"/>
        <v>35</v>
      </c>
      <c r="B36" s="119" t="str">
        <f>Sheet1!A36&amp;"/"&amp;Sheet1!B36</f>
        <v>49/2019</v>
      </c>
      <c r="C36" s="119" t="str">
        <f>Sheet1!C36&amp;" "&amp;Sheet1!D36</f>
        <v>Milica Vučinić</v>
      </c>
      <c r="D36" s="23">
        <v>45</v>
      </c>
      <c r="E36" s="71"/>
      <c r="F36" s="76">
        <f t="shared" si="0"/>
        <v>45</v>
      </c>
      <c r="G36" s="74">
        <v>20</v>
      </c>
      <c r="H36" s="74"/>
      <c r="I36" s="100">
        <f t="shared" si="1"/>
        <v>65</v>
      </c>
      <c r="J36" s="101" t="str">
        <f t="shared" si="2"/>
        <v>D</v>
      </c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71">
        <f t="shared" si="3"/>
        <v>36</v>
      </c>
      <c r="B37" s="119" t="str">
        <f>Sheet1!A37&amp;"/"&amp;Sheet1!B37</f>
        <v>50/2019</v>
      </c>
      <c r="C37" s="119" t="str">
        <f>Sheet1!C37&amp;" "&amp;Sheet1!D37</f>
        <v>Nikola Bakić</v>
      </c>
      <c r="D37" s="23">
        <v>38</v>
      </c>
      <c r="E37" s="71"/>
      <c r="F37" s="76">
        <f t="shared" si="0"/>
        <v>38</v>
      </c>
      <c r="G37" s="74"/>
      <c r="H37" s="74"/>
      <c r="I37" s="100">
        <f t="shared" si="1"/>
        <v>38</v>
      </c>
      <c r="J37" s="101" t="str">
        <f t="shared" si="2"/>
        <v>F</v>
      </c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71">
        <f t="shared" si="3"/>
        <v>37</v>
      </c>
      <c r="B38" s="119" t="str">
        <f>Sheet1!A38&amp;"/"&amp;Sheet1!B38</f>
        <v>52/2019</v>
      </c>
      <c r="C38" s="119" t="str">
        <f>Sheet1!C38&amp;" "&amp;Sheet1!D38</f>
        <v>Uroš Ognjenović</v>
      </c>
      <c r="D38" s="23">
        <v>44</v>
      </c>
      <c r="E38" s="71"/>
      <c r="F38" s="76">
        <f t="shared" si="0"/>
        <v>44</v>
      </c>
      <c r="G38" s="74">
        <v>50</v>
      </c>
      <c r="H38" s="74"/>
      <c r="I38" s="100">
        <f t="shared" si="1"/>
        <v>94</v>
      </c>
      <c r="J38" s="101" t="str">
        <f t="shared" si="2"/>
        <v>A</v>
      </c>
      <c r="K38" s="24"/>
      <c r="L38" s="27"/>
      <c r="M38" s="28"/>
      <c r="N38" s="27"/>
      <c r="O38" s="27"/>
      <c r="P38" s="24"/>
      <c r="Q38" s="28"/>
      <c r="R38" s="27"/>
      <c r="S38" s="28"/>
      <c r="T38" s="16"/>
    </row>
    <row r="39" spans="1:20" ht="12.75">
      <c r="A39" s="71">
        <f t="shared" si="3"/>
        <v>38</v>
      </c>
      <c r="B39" s="119" t="str">
        <f>Sheet1!A39&amp;"/"&amp;Sheet1!B39</f>
        <v>53/2019</v>
      </c>
      <c r="C39" s="119" t="str">
        <f>Sheet1!C39&amp;" "&amp;Sheet1!D39</f>
        <v>Mia Kovač</v>
      </c>
      <c r="D39" s="23">
        <v>43</v>
      </c>
      <c r="E39" s="71"/>
      <c r="F39" s="76">
        <f t="shared" si="0"/>
        <v>43</v>
      </c>
      <c r="G39" s="74">
        <v>22</v>
      </c>
      <c r="H39" s="74"/>
      <c r="I39" s="100">
        <f t="shared" si="1"/>
        <v>65</v>
      </c>
      <c r="J39" s="101" t="str">
        <f t="shared" si="2"/>
        <v>D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1">
        <f t="shared" si="3"/>
        <v>39</v>
      </c>
      <c r="B40" s="119" t="str">
        <f>Sheet1!A40&amp;"/"&amp;Sheet1!B40</f>
        <v>55/2019</v>
      </c>
      <c r="C40" s="156" t="str">
        <f>Sheet1!C40&amp;" "&amp;Sheet1!D40</f>
        <v>Bojana Kršikapa</v>
      </c>
      <c r="D40" s="23">
        <v>40</v>
      </c>
      <c r="E40" s="71"/>
      <c r="F40" s="76">
        <f t="shared" si="0"/>
        <v>40</v>
      </c>
      <c r="G40" s="35">
        <v>30</v>
      </c>
      <c r="H40" s="74"/>
      <c r="I40" s="100">
        <f t="shared" si="1"/>
        <v>70</v>
      </c>
      <c r="J40" s="101" t="str">
        <f t="shared" si="2"/>
        <v>C</v>
      </c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71">
        <f t="shared" si="3"/>
        <v>40</v>
      </c>
      <c r="B41" s="119" t="str">
        <f>Sheet1!A41&amp;"/"&amp;Sheet1!B41</f>
        <v>56/2019</v>
      </c>
      <c r="C41" s="119" t="str">
        <f>Sheet1!C41&amp;" "&amp;Sheet1!D41</f>
        <v>Aleksandar Pupavac</v>
      </c>
      <c r="D41" s="23">
        <v>43</v>
      </c>
      <c r="E41" s="71"/>
      <c r="F41" s="76">
        <f t="shared" si="0"/>
        <v>43</v>
      </c>
      <c r="G41" s="74">
        <v>22</v>
      </c>
      <c r="H41" s="74"/>
      <c r="I41" s="100">
        <f t="shared" si="1"/>
        <v>65</v>
      </c>
      <c r="J41" s="101" t="str">
        <f t="shared" si="2"/>
        <v>D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1">
        <f t="shared" si="3"/>
        <v>41</v>
      </c>
      <c r="B42" s="119" t="str">
        <f>Sheet1!A42&amp;"/"&amp;Sheet1!B42</f>
        <v>57/2019</v>
      </c>
      <c r="C42" s="119" t="str">
        <f>Sheet1!C42&amp;" "&amp;Sheet1!D42</f>
        <v>Tanja Đukanović</v>
      </c>
      <c r="D42" s="23">
        <v>38</v>
      </c>
      <c r="E42" s="71"/>
      <c r="F42" s="76">
        <f t="shared" si="0"/>
        <v>38</v>
      </c>
      <c r="G42" s="74"/>
      <c r="H42" s="74"/>
      <c r="I42" s="100">
        <f t="shared" si="1"/>
        <v>38</v>
      </c>
      <c r="J42" s="101" t="str">
        <f t="shared" si="2"/>
        <v>F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1">
        <f t="shared" si="3"/>
        <v>42</v>
      </c>
      <c r="B43" s="119" t="str">
        <f>Sheet1!A43&amp;"/"&amp;Sheet1!B43</f>
        <v>58/2019</v>
      </c>
      <c r="C43" s="119" t="str">
        <f>Sheet1!C43&amp;" "&amp;Sheet1!D43</f>
        <v>Enis Čindrak</v>
      </c>
      <c r="D43" s="23">
        <v>40</v>
      </c>
      <c r="E43" s="71"/>
      <c r="F43" s="76">
        <f t="shared" si="0"/>
        <v>40</v>
      </c>
      <c r="G43" s="74">
        <v>27</v>
      </c>
      <c r="H43" s="74"/>
      <c r="I43" s="100">
        <f t="shared" si="1"/>
        <v>67</v>
      </c>
      <c r="J43" s="101" t="str">
        <f t="shared" si="2"/>
        <v>D</v>
      </c>
      <c r="K43" s="24"/>
      <c r="L43" s="27"/>
      <c r="M43" s="27"/>
      <c r="N43" s="27"/>
      <c r="O43" s="27"/>
      <c r="P43" s="30"/>
      <c r="Q43" s="28"/>
      <c r="R43" s="27"/>
      <c r="S43" s="28"/>
      <c r="T43" s="16"/>
    </row>
    <row r="44" spans="1:20" ht="12.75">
      <c r="A44" s="71">
        <f t="shared" si="3"/>
        <v>43</v>
      </c>
      <c r="B44" s="119" t="str">
        <f>Sheet1!A44&amp;"/"&amp;Sheet1!B44</f>
        <v>60/2019</v>
      </c>
      <c r="C44" s="119" t="str">
        <f>Sheet1!C44&amp;" "&amp;Sheet1!D44</f>
        <v>Radisav Brajković</v>
      </c>
      <c r="D44" s="23">
        <v>40</v>
      </c>
      <c r="E44" s="71"/>
      <c r="F44" s="76">
        <f t="shared" si="0"/>
        <v>40</v>
      </c>
      <c r="G44" s="74">
        <v>11</v>
      </c>
      <c r="H44" s="74"/>
      <c r="I44" s="100">
        <f t="shared" si="1"/>
        <v>51</v>
      </c>
      <c r="J44" s="101" t="str">
        <f t="shared" si="2"/>
        <v>E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1">
        <f t="shared" si="3"/>
        <v>44</v>
      </c>
      <c r="B45" s="119" t="str">
        <f>Sheet1!A45&amp;"/"&amp;Sheet1!B45</f>
        <v>61/2019</v>
      </c>
      <c r="C45" s="156" t="str">
        <f>Sheet1!C45&amp;" "&amp;Sheet1!D45</f>
        <v>Radonja Šoškić</v>
      </c>
      <c r="D45" s="23">
        <v>45</v>
      </c>
      <c r="E45" s="71"/>
      <c r="F45" s="76">
        <f t="shared" si="0"/>
        <v>45</v>
      </c>
      <c r="G45" s="74">
        <v>15</v>
      </c>
      <c r="H45" s="74"/>
      <c r="I45" s="100">
        <f t="shared" si="1"/>
        <v>60</v>
      </c>
      <c r="J45" s="101" t="str">
        <f t="shared" si="2"/>
        <v>D</v>
      </c>
      <c r="K45" s="24"/>
      <c r="L45" s="27"/>
      <c r="M45" s="27"/>
      <c r="N45" s="27"/>
      <c r="O45" s="27"/>
      <c r="P45" s="24"/>
      <c r="Q45" s="28"/>
      <c r="R45" s="27"/>
      <c r="S45" s="28"/>
      <c r="T45" s="16"/>
    </row>
    <row r="46" spans="1:20" ht="12.75">
      <c r="A46" s="71">
        <f t="shared" si="3"/>
        <v>45</v>
      </c>
      <c r="B46" s="119" t="str">
        <f>Sheet1!A46&amp;"/"&amp;Sheet1!B46</f>
        <v>62/2019</v>
      </c>
      <c r="C46" s="156" t="str">
        <f>Sheet1!C46&amp;" "&amp;Sheet1!D46</f>
        <v>Valentina Đukić</v>
      </c>
      <c r="D46" s="23">
        <v>32</v>
      </c>
      <c r="E46" s="71"/>
      <c r="F46" s="76">
        <f t="shared" si="0"/>
        <v>32</v>
      </c>
      <c r="G46" s="74">
        <v>18</v>
      </c>
      <c r="H46" s="74"/>
      <c r="I46" s="100">
        <f t="shared" si="1"/>
        <v>50</v>
      </c>
      <c r="J46" s="101" t="str">
        <f t="shared" si="2"/>
        <v>E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1">
        <f t="shared" si="3"/>
        <v>46</v>
      </c>
      <c r="B47" s="119" t="str">
        <f>Sheet1!A47&amp;"/"&amp;Sheet1!B47</f>
        <v>63/2019</v>
      </c>
      <c r="C47" s="156" t="str">
        <f>Sheet1!C47&amp;" "&amp;Sheet1!D47</f>
        <v>Marina Šljukić</v>
      </c>
      <c r="D47" s="23">
        <v>45</v>
      </c>
      <c r="E47" s="71"/>
      <c r="F47" s="76">
        <f t="shared" si="0"/>
        <v>45</v>
      </c>
      <c r="G47" s="74">
        <v>45</v>
      </c>
      <c r="H47" s="74"/>
      <c r="I47" s="100">
        <f t="shared" si="1"/>
        <v>90</v>
      </c>
      <c r="J47" s="101" t="str">
        <f t="shared" si="2"/>
        <v>A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1">
        <f t="shared" si="3"/>
        <v>47</v>
      </c>
      <c r="B48" s="119" t="str">
        <f>Sheet1!A48&amp;"/"&amp;Sheet1!B48</f>
        <v>65/2019</v>
      </c>
      <c r="C48" s="119" t="str">
        <f>Sheet1!C48&amp;" "&amp;Sheet1!D48</f>
        <v>Neda Srdanović</v>
      </c>
      <c r="D48" s="23">
        <v>50</v>
      </c>
      <c r="E48" s="71"/>
      <c r="F48" s="76">
        <f t="shared" si="0"/>
        <v>50</v>
      </c>
      <c r="G48" s="74">
        <v>20</v>
      </c>
      <c r="H48" s="35"/>
      <c r="I48" s="100">
        <f t="shared" si="1"/>
        <v>70</v>
      </c>
      <c r="J48" s="101" t="str">
        <f t="shared" si="2"/>
        <v>C</v>
      </c>
      <c r="K48" s="24"/>
      <c r="L48" s="27"/>
      <c r="M48" s="28"/>
      <c r="N48" s="27"/>
      <c r="O48" s="27"/>
      <c r="P48" s="24"/>
      <c r="Q48" s="28"/>
      <c r="R48" s="27"/>
      <c r="S48" s="28"/>
      <c r="T48" s="16"/>
    </row>
    <row r="49" spans="1:20" ht="12.75">
      <c r="A49" s="71">
        <f t="shared" si="3"/>
        <v>48</v>
      </c>
      <c r="B49" s="119" t="str">
        <f>Sheet1!A49&amp;"/"&amp;Sheet1!B49</f>
        <v>12/2018</v>
      </c>
      <c r="C49" s="119" t="str">
        <f>Sheet1!C49&amp;" "&amp;Sheet1!D49</f>
        <v>Ana Ajković</v>
      </c>
      <c r="D49" s="33">
        <v>43</v>
      </c>
      <c r="E49" s="71"/>
      <c r="F49" s="76">
        <f t="shared" si="0"/>
        <v>43</v>
      </c>
      <c r="G49" s="74"/>
      <c r="H49" s="35"/>
      <c r="I49" s="100">
        <f t="shared" si="1"/>
        <v>43</v>
      </c>
      <c r="J49" s="101" t="str">
        <f t="shared" si="2"/>
        <v>F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1">
        <f t="shared" si="3"/>
        <v>49</v>
      </c>
      <c r="B50" s="125" t="str">
        <f>Sheet1!A50&amp;"/"&amp;Sheet1!B50</f>
        <v>54/2018</v>
      </c>
      <c r="C50" s="125" t="str">
        <f>Sheet1!C50&amp;" "&amp;Sheet1!D50</f>
        <v>Muhamed Mehmedović</v>
      </c>
      <c r="D50" s="23">
        <v>43</v>
      </c>
      <c r="E50" s="71"/>
      <c r="F50" s="76">
        <f t="shared" si="0"/>
        <v>43</v>
      </c>
      <c r="G50" s="74"/>
      <c r="H50" s="74"/>
      <c r="I50" s="100">
        <f t="shared" si="1"/>
        <v>43</v>
      </c>
      <c r="J50" s="101" t="str">
        <f t="shared" si="2"/>
        <v>F</v>
      </c>
      <c r="K50" s="24"/>
      <c r="L50" s="27"/>
      <c r="M50" s="27"/>
      <c r="N50" s="27"/>
      <c r="O50" s="27"/>
      <c r="P50" s="24"/>
      <c r="Q50" s="28"/>
      <c r="R50" s="27"/>
      <c r="S50" s="28"/>
      <c r="T50" s="16"/>
    </row>
    <row r="51" spans="1:20" ht="12.75">
      <c r="A51" s="91"/>
      <c r="B51" s="25"/>
      <c r="C51" s="25"/>
      <c r="D51" s="28"/>
      <c r="E51" s="91"/>
      <c r="F51" s="91"/>
      <c r="G51" s="123"/>
      <c r="H51" s="85"/>
      <c r="I51" s="85"/>
      <c r="J51" s="92"/>
      <c r="K51" s="24"/>
      <c r="L51" s="27"/>
      <c r="M51" s="27"/>
      <c r="N51" s="27"/>
      <c r="O51" s="27"/>
      <c r="P51" s="30"/>
      <c r="Q51" s="28"/>
      <c r="R51" s="27"/>
      <c r="S51" s="28"/>
      <c r="T51" s="16"/>
    </row>
    <row r="52" spans="1:20" ht="12.75">
      <c r="A52" s="91"/>
      <c r="B52" s="25"/>
      <c r="C52" s="25"/>
      <c r="D52" s="28"/>
      <c r="E52" s="91"/>
      <c r="F52" s="91"/>
      <c r="G52" s="85"/>
      <c r="H52" s="85"/>
      <c r="I52" s="85"/>
      <c r="J52" s="92"/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91"/>
      <c r="B53" s="25"/>
      <c r="C53" s="25"/>
      <c r="D53" s="28"/>
      <c r="E53" s="91"/>
      <c r="F53" s="91"/>
      <c r="G53" s="85"/>
      <c r="H53" s="85"/>
      <c r="I53" s="85"/>
      <c r="J53" s="92"/>
      <c r="K53" s="24"/>
      <c r="L53" s="27"/>
      <c r="M53" s="24"/>
      <c r="N53" s="27"/>
      <c r="O53" s="27"/>
      <c r="P53" s="24"/>
      <c r="Q53" s="28"/>
      <c r="R53" s="27"/>
      <c r="S53" s="28"/>
      <c r="T53" s="16"/>
    </row>
    <row r="54" spans="1:20" ht="12.75">
      <c r="A54" s="91"/>
      <c r="B54" s="25"/>
      <c r="C54" s="25"/>
      <c r="D54" s="28"/>
      <c r="E54" s="124"/>
      <c r="F54" s="91"/>
      <c r="G54" s="85"/>
      <c r="H54" s="85"/>
      <c r="I54" s="85"/>
      <c r="J54" s="92"/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91"/>
      <c r="B55" s="25"/>
      <c r="C55" s="25"/>
      <c r="D55" s="30"/>
      <c r="E55" s="91"/>
      <c r="F55" s="91"/>
      <c r="G55" s="85"/>
      <c r="H55" s="85"/>
      <c r="I55" s="85"/>
      <c r="J55" s="92"/>
      <c r="K55" s="24"/>
      <c r="L55" s="27"/>
      <c r="M55" s="24"/>
      <c r="N55" s="27"/>
      <c r="O55" s="27"/>
      <c r="P55" s="24"/>
      <c r="Q55" s="30"/>
      <c r="R55" s="27"/>
      <c r="S55" s="28"/>
      <c r="T55" s="16"/>
    </row>
    <row r="56" spans="1:20" ht="12.75">
      <c r="A56" s="91"/>
      <c r="B56" s="25"/>
      <c r="C56" s="25"/>
      <c r="D56" s="28"/>
      <c r="E56" s="91"/>
      <c r="F56" s="91"/>
      <c r="G56" s="85"/>
      <c r="H56" s="123"/>
      <c r="I56" s="85"/>
      <c r="J56" s="92"/>
      <c r="K56" s="24"/>
      <c r="L56" s="27"/>
      <c r="M56" s="29"/>
      <c r="N56" s="27"/>
      <c r="O56" s="27"/>
      <c r="P56" s="24"/>
      <c r="Q56" s="28"/>
      <c r="R56" s="27"/>
      <c r="S56" s="28"/>
      <c r="T56" s="16"/>
    </row>
    <row r="57" spans="1:20" ht="12.75">
      <c r="A57" s="91"/>
      <c r="B57" s="25"/>
      <c r="C57" s="25"/>
      <c r="D57" s="28"/>
      <c r="E57" s="91"/>
      <c r="F57" s="91"/>
      <c r="G57" s="85"/>
      <c r="H57" s="85"/>
      <c r="I57" s="85"/>
      <c r="J57" s="92"/>
      <c r="K57" s="24"/>
      <c r="L57" s="27"/>
      <c r="M57" s="29"/>
      <c r="N57" s="27"/>
      <c r="O57" s="27"/>
      <c r="P57" s="24"/>
      <c r="Q57" s="28"/>
      <c r="R57" s="27"/>
      <c r="S57" s="28"/>
      <c r="T57" s="16"/>
    </row>
    <row r="58" spans="1:20" ht="12.75">
      <c r="A58" s="91"/>
      <c r="B58" s="25"/>
      <c r="C58" s="25"/>
      <c r="D58" s="28"/>
      <c r="E58" s="91"/>
      <c r="F58" s="91"/>
      <c r="G58" s="85"/>
      <c r="H58" s="85"/>
      <c r="I58" s="85"/>
      <c r="J58" s="92"/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91"/>
      <c r="B59" s="25"/>
      <c r="C59" s="25"/>
      <c r="D59" s="28"/>
      <c r="E59" s="91"/>
      <c r="F59" s="91"/>
      <c r="G59" s="85"/>
      <c r="H59" s="85"/>
      <c r="I59" s="85"/>
      <c r="J59" s="92"/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91"/>
      <c r="B60" s="25"/>
      <c r="C60" s="25"/>
      <c r="D60" s="28"/>
      <c r="E60" s="91"/>
      <c r="F60" s="91"/>
      <c r="G60" s="123"/>
      <c r="H60" s="85"/>
      <c r="I60" s="85"/>
      <c r="J60" s="92"/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91"/>
      <c r="B61" s="25"/>
      <c r="C61" s="25"/>
      <c r="D61" s="28"/>
      <c r="E61" s="91"/>
      <c r="F61" s="91"/>
      <c r="G61" s="85"/>
      <c r="H61" s="85"/>
      <c r="I61" s="85"/>
      <c r="J61" s="92"/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91"/>
      <c r="B62" s="25"/>
      <c r="C62" s="25"/>
      <c r="D62" s="28"/>
      <c r="E62" s="91"/>
      <c r="F62" s="91"/>
      <c r="G62" s="123"/>
      <c r="H62" s="85"/>
      <c r="I62" s="85"/>
      <c r="J62" s="92"/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91"/>
      <c r="B63" s="25"/>
      <c r="C63" s="25"/>
      <c r="D63" s="28"/>
      <c r="E63" s="91"/>
      <c r="F63" s="91"/>
      <c r="G63" s="123"/>
      <c r="H63" s="85"/>
      <c r="I63" s="85"/>
      <c r="J63" s="92"/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91"/>
      <c r="B64" s="25"/>
      <c r="C64" s="25"/>
      <c r="D64" s="28"/>
      <c r="E64" s="91"/>
      <c r="F64" s="91"/>
      <c r="G64" s="85"/>
      <c r="H64" s="85"/>
      <c r="I64" s="85"/>
      <c r="J64" s="92"/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91"/>
      <c r="B65" s="25"/>
      <c r="C65" s="25"/>
      <c r="D65" s="30"/>
      <c r="E65" s="91"/>
      <c r="F65" s="91"/>
      <c r="G65" s="85"/>
      <c r="H65" s="85"/>
      <c r="I65" s="85"/>
      <c r="J65" s="92"/>
      <c r="K65" s="24"/>
      <c r="L65" s="27"/>
      <c r="M65" s="29"/>
      <c r="N65" s="27"/>
      <c r="O65" s="27"/>
      <c r="P65" s="24"/>
      <c r="Q65" s="30"/>
      <c r="R65" s="27"/>
      <c r="S65" s="28"/>
      <c r="T65" s="16"/>
    </row>
    <row r="66" spans="1:20" ht="12.75">
      <c r="A66" s="91"/>
      <c r="B66" s="25"/>
      <c r="C66" s="25"/>
      <c r="D66" s="28"/>
      <c r="E66" s="91"/>
      <c r="F66" s="91"/>
      <c r="G66" s="85"/>
      <c r="H66" s="85"/>
      <c r="I66" s="85"/>
      <c r="J66" s="92"/>
      <c r="K66" s="24"/>
      <c r="L66" s="27"/>
      <c r="M66" s="29"/>
      <c r="N66" s="27"/>
      <c r="O66" s="27"/>
      <c r="P66" s="30"/>
      <c r="Q66" s="28"/>
      <c r="R66" s="27"/>
      <c r="S66" s="28"/>
      <c r="T66" s="16"/>
    </row>
    <row r="67" spans="1:20" ht="12.75">
      <c r="A67" s="91"/>
      <c r="B67" s="25"/>
      <c r="C67" s="25"/>
      <c r="D67" s="28"/>
      <c r="E67" s="91"/>
      <c r="F67" s="91"/>
      <c r="G67" s="85"/>
      <c r="H67" s="85"/>
      <c r="I67" s="85"/>
      <c r="J67" s="92"/>
      <c r="K67" s="24"/>
      <c r="L67" s="27"/>
      <c r="M67" s="29"/>
      <c r="N67" s="27"/>
      <c r="O67" s="27"/>
      <c r="P67" s="24"/>
      <c r="Q67" s="28"/>
      <c r="R67" s="27"/>
      <c r="S67" s="28"/>
      <c r="T67" s="16"/>
    </row>
    <row r="68" spans="1:20" ht="12.75">
      <c r="A68" s="91"/>
      <c r="B68" s="25"/>
      <c r="C68" s="25"/>
      <c r="D68" s="28"/>
      <c r="E68" s="91"/>
      <c r="F68" s="91"/>
      <c r="G68" s="85"/>
      <c r="H68" s="85"/>
      <c r="I68" s="85"/>
      <c r="J68" s="92"/>
      <c r="K68" s="24"/>
      <c r="L68" s="27"/>
      <c r="M68" s="29"/>
      <c r="N68" s="27"/>
      <c r="O68" s="27"/>
      <c r="P68" s="24"/>
      <c r="Q68" s="28"/>
      <c r="R68" s="27"/>
      <c r="S68" s="28"/>
      <c r="T68" s="16"/>
    </row>
    <row r="69" spans="1:20" ht="12.75">
      <c r="A69" s="91"/>
      <c r="B69" s="25"/>
      <c r="C69" s="25"/>
      <c r="D69" s="28"/>
      <c r="E69" s="91"/>
      <c r="F69" s="91"/>
      <c r="G69" s="85"/>
      <c r="H69" s="85"/>
      <c r="I69" s="85"/>
      <c r="J69" s="92"/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91"/>
      <c r="B70" s="25"/>
      <c r="C70" s="25"/>
      <c r="D70" s="28"/>
      <c r="E70" s="91"/>
      <c r="F70" s="91"/>
      <c r="G70" s="85"/>
      <c r="H70" s="85"/>
      <c r="I70" s="85"/>
      <c r="J70" s="92"/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91"/>
      <c r="B71" s="25"/>
      <c r="C71" s="25"/>
      <c r="D71" s="28"/>
      <c r="E71" s="91"/>
      <c r="F71" s="91"/>
      <c r="G71" s="85"/>
      <c r="H71" s="85"/>
      <c r="I71" s="85"/>
      <c r="J71" s="92"/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91"/>
      <c r="B72" s="25"/>
      <c r="C72" s="25"/>
      <c r="D72" s="28"/>
      <c r="E72" s="91"/>
      <c r="F72" s="91"/>
      <c r="G72" s="85"/>
      <c r="H72" s="85"/>
      <c r="I72" s="85"/>
      <c r="J72" s="92"/>
      <c r="K72" s="24"/>
      <c r="L72" s="27"/>
      <c r="M72" s="27"/>
      <c r="N72" s="27"/>
      <c r="O72" s="27"/>
      <c r="P72" s="24"/>
      <c r="Q72" s="28"/>
      <c r="R72" s="27"/>
      <c r="S72" s="28"/>
      <c r="T72" s="16"/>
    </row>
    <row r="73" spans="1:20" ht="12.75">
      <c r="A73" s="91"/>
      <c r="B73" s="25"/>
      <c r="C73" s="25"/>
      <c r="D73" s="28"/>
      <c r="E73" s="91"/>
      <c r="F73" s="91"/>
      <c r="G73" s="85"/>
      <c r="H73" s="85"/>
      <c r="I73" s="85"/>
      <c r="J73" s="92"/>
      <c r="K73" s="24"/>
      <c r="L73" s="27"/>
      <c r="M73" s="27"/>
      <c r="N73" s="27"/>
      <c r="O73" s="27"/>
      <c r="P73" s="30"/>
      <c r="Q73" s="28"/>
      <c r="R73" s="27"/>
      <c r="S73" s="28"/>
      <c r="T73" s="16"/>
    </row>
    <row r="74" spans="1:20" ht="12.75">
      <c r="A74" s="91"/>
      <c r="B74" s="25"/>
      <c r="C74" s="25"/>
      <c r="D74" s="28"/>
      <c r="E74" s="91"/>
      <c r="F74" s="91"/>
      <c r="G74" s="85"/>
      <c r="H74" s="85"/>
      <c r="I74" s="85"/>
      <c r="J74" s="92"/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91"/>
      <c r="B75" s="25"/>
      <c r="C75" s="25"/>
      <c r="D75" s="28"/>
      <c r="E75" s="91"/>
      <c r="F75" s="91"/>
      <c r="G75" s="85"/>
      <c r="H75" s="85"/>
      <c r="I75" s="85"/>
      <c r="J75" s="92"/>
      <c r="K75" s="24"/>
      <c r="L75" s="27"/>
      <c r="M75" s="27"/>
      <c r="N75" s="27"/>
      <c r="O75" s="27"/>
      <c r="P75" s="24"/>
      <c r="Q75" s="28"/>
      <c r="R75" s="27"/>
      <c r="S75" s="28"/>
      <c r="T75" s="16"/>
    </row>
    <row r="76" spans="1:20" ht="12.75">
      <c r="A76" s="91"/>
      <c r="B76" s="25"/>
      <c r="C76" s="25"/>
      <c r="D76" s="28"/>
      <c r="E76" s="91"/>
      <c r="F76" s="91"/>
      <c r="G76" s="85"/>
      <c r="H76" s="85"/>
      <c r="I76" s="85"/>
      <c r="J76" s="92"/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91"/>
      <c r="B77" s="25"/>
      <c r="C77" s="25"/>
      <c r="D77" s="28"/>
      <c r="E77" s="91"/>
      <c r="F77" s="91"/>
      <c r="G77" s="85"/>
      <c r="H77" s="123"/>
      <c r="I77" s="85"/>
      <c r="J77" s="92"/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91"/>
      <c r="B78" s="25"/>
      <c r="C78" s="25"/>
      <c r="D78" s="28"/>
      <c r="E78" s="91"/>
      <c r="F78" s="91"/>
      <c r="G78" s="85"/>
      <c r="H78" s="85"/>
      <c r="I78" s="85"/>
      <c r="J78" s="92"/>
      <c r="K78" s="24"/>
      <c r="L78" s="27"/>
      <c r="M78" s="27"/>
      <c r="N78" s="27"/>
      <c r="O78" s="27"/>
      <c r="P78" s="30"/>
      <c r="Q78" s="28"/>
      <c r="R78" s="27"/>
      <c r="S78" s="28"/>
      <c r="T78" s="16"/>
    </row>
    <row r="79" spans="1:20" ht="12.75">
      <c r="A79" s="91"/>
      <c r="B79" s="25"/>
      <c r="C79" s="25"/>
      <c r="D79" s="28"/>
      <c r="E79" s="91"/>
      <c r="F79" s="91"/>
      <c r="G79" s="85"/>
      <c r="H79" s="85"/>
      <c r="I79" s="85"/>
      <c r="J79" s="92"/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91"/>
      <c r="B80" s="25"/>
      <c r="C80" s="25"/>
      <c r="D80" s="28"/>
      <c r="E80" s="91"/>
      <c r="F80" s="91"/>
      <c r="G80" s="85"/>
      <c r="H80" s="85"/>
      <c r="I80" s="85"/>
      <c r="J80" s="92"/>
      <c r="K80" s="24"/>
      <c r="L80" s="27"/>
      <c r="M80" s="27"/>
      <c r="N80" s="27"/>
      <c r="O80" s="27"/>
      <c r="P80" s="30"/>
      <c r="Q80" s="28"/>
      <c r="R80" s="27"/>
      <c r="S80" s="28"/>
      <c r="T80" s="16"/>
    </row>
    <row r="81" spans="1:20" ht="12.75">
      <c r="A81" s="91"/>
      <c r="B81" s="25"/>
      <c r="C81" s="25"/>
      <c r="D81" s="30"/>
      <c r="E81" s="91"/>
      <c r="F81" s="91"/>
      <c r="G81" s="85"/>
      <c r="H81" s="85"/>
      <c r="I81" s="85"/>
      <c r="J81" s="92"/>
      <c r="K81" s="24"/>
      <c r="L81" s="27"/>
      <c r="M81" s="27"/>
      <c r="N81" s="27"/>
      <c r="O81" s="27"/>
      <c r="P81" s="30"/>
      <c r="Q81" s="30"/>
      <c r="R81" s="27"/>
      <c r="S81" s="28"/>
      <c r="T81" s="16"/>
    </row>
    <row r="82" spans="1:20" ht="12.75">
      <c r="A82" s="91"/>
      <c r="B82" s="25"/>
      <c r="C82" s="25"/>
      <c r="D82" s="28"/>
      <c r="E82" s="91"/>
      <c r="F82" s="91"/>
      <c r="G82" s="123"/>
      <c r="H82" s="85"/>
      <c r="I82" s="85"/>
      <c r="J82" s="92"/>
      <c r="K82" s="24"/>
      <c r="L82" s="27"/>
      <c r="M82" s="27"/>
      <c r="N82" s="27"/>
      <c r="O82" s="27"/>
      <c r="P82" s="24"/>
      <c r="Q82" s="28"/>
      <c r="R82" s="27"/>
      <c r="S82" s="28"/>
      <c r="T82" s="16"/>
    </row>
    <row r="83" spans="1:20" ht="12.75">
      <c r="A83" s="91"/>
      <c r="B83" s="25"/>
      <c r="C83" s="25"/>
      <c r="D83" s="28"/>
      <c r="E83" s="91"/>
      <c r="F83" s="91"/>
      <c r="G83" s="85"/>
      <c r="H83" s="85"/>
      <c r="I83" s="85"/>
      <c r="J83" s="92"/>
      <c r="K83" s="24"/>
      <c r="L83" s="27"/>
      <c r="M83" s="27"/>
      <c r="N83" s="27"/>
      <c r="O83" s="31"/>
      <c r="P83" s="30"/>
      <c r="Q83" s="28"/>
      <c r="R83" s="27"/>
      <c r="S83" s="28"/>
      <c r="T83" s="16"/>
    </row>
    <row r="84" spans="1:20" ht="12.75">
      <c r="A84" s="91"/>
      <c r="B84" s="25"/>
      <c r="C84" s="25"/>
      <c r="D84" s="28"/>
      <c r="E84" s="91"/>
      <c r="F84" s="91"/>
      <c r="G84" s="85"/>
      <c r="H84" s="85"/>
      <c r="I84" s="85"/>
      <c r="J84" s="92"/>
      <c r="K84" s="24"/>
      <c r="L84" s="27"/>
      <c r="M84" s="27"/>
      <c r="N84" s="27"/>
      <c r="O84" s="27"/>
      <c r="P84" s="24"/>
      <c r="Q84" s="28"/>
      <c r="R84" s="27"/>
      <c r="S84" s="28"/>
      <c r="T84" s="16"/>
    </row>
    <row r="85" spans="1:20" ht="12.75">
      <c r="A85" s="91"/>
      <c r="B85" s="25"/>
      <c r="C85" s="25"/>
      <c r="D85" s="28"/>
      <c r="E85" s="91"/>
      <c r="F85" s="91"/>
      <c r="G85" s="85"/>
      <c r="H85" s="85"/>
      <c r="I85" s="85"/>
      <c r="J85" s="92"/>
      <c r="K85" s="24"/>
      <c r="L85" s="27"/>
      <c r="M85" s="27"/>
      <c r="N85" s="27"/>
      <c r="O85" s="27"/>
      <c r="P85" s="30"/>
      <c r="Q85" s="28"/>
      <c r="R85" s="27"/>
      <c r="S85" s="28"/>
      <c r="T85" s="16"/>
    </row>
    <row r="86" spans="1:20" ht="12.75">
      <c r="A86" s="91"/>
      <c r="B86" s="25"/>
      <c r="C86" s="25"/>
      <c r="D86" s="28"/>
      <c r="E86" s="91"/>
      <c r="F86" s="91"/>
      <c r="G86" s="85"/>
      <c r="H86" s="85"/>
      <c r="I86" s="85"/>
      <c r="J86" s="92"/>
      <c r="K86" s="24"/>
      <c r="L86" s="27"/>
      <c r="M86" s="27"/>
      <c r="N86" s="27"/>
      <c r="O86" s="27"/>
      <c r="P86" s="30"/>
      <c r="Q86" s="28"/>
      <c r="R86" s="27"/>
      <c r="S86" s="28"/>
      <c r="T86" s="16"/>
    </row>
    <row r="87" spans="1:20" ht="12.75">
      <c r="A87" s="91"/>
      <c r="B87" s="25"/>
      <c r="C87" s="25"/>
      <c r="D87" s="28"/>
      <c r="E87" s="91"/>
      <c r="F87" s="91"/>
      <c r="G87" s="85"/>
      <c r="H87" s="85"/>
      <c r="I87" s="85"/>
      <c r="J87" s="92"/>
      <c r="K87" s="24"/>
      <c r="L87" s="27"/>
      <c r="M87" s="27"/>
      <c r="N87" s="27"/>
      <c r="O87" s="27"/>
      <c r="P87" s="24"/>
      <c r="Q87" s="28"/>
      <c r="R87" s="27"/>
      <c r="S87" s="28"/>
      <c r="T87" s="16"/>
    </row>
    <row r="88" spans="1:20" ht="12.75">
      <c r="A88" s="91"/>
      <c r="B88" s="25"/>
      <c r="C88" s="25"/>
      <c r="D88" s="28"/>
      <c r="E88" s="91"/>
      <c r="F88" s="91"/>
      <c r="G88" s="85"/>
      <c r="H88" s="85"/>
      <c r="I88" s="85"/>
      <c r="J88" s="92"/>
      <c r="K88" s="24"/>
      <c r="L88" s="27"/>
      <c r="M88" s="27"/>
      <c r="N88" s="27"/>
      <c r="O88" s="27"/>
      <c r="P88" s="24"/>
      <c r="Q88" s="28"/>
      <c r="R88" s="27"/>
      <c r="S88" s="28"/>
      <c r="T88" s="16"/>
    </row>
    <row r="89" spans="1:20" ht="12.75">
      <c r="A89" s="91"/>
      <c r="B89" s="25"/>
      <c r="C89" s="25"/>
      <c r="D89" s="28"/>
      <c r="E89" s="91"/>
      <c r="F89" s="91"/>
      <c r="G89" s="123"/>
      <c r="H89" s="85"/>
      <c r="I89" s="85"/>
      <c r="J89" s="92"/>
      <c r="K89" s="24"/>
      <c r="L89" s="27"/>
      <c r="M89" s="27"/>
      <c r="N89" s="27"/>
      <c r="O89" s="27"/>
      <c r="P89" s="24"/>
      <c r="Q89" s="28"/>
      <c r="R89" s="27"/>
      <c r="S89" s="28"/>
      <c r="T89" s="16"/>
    </row>
    <row r="90" spans="1:20" ht="12.75">
      <c r="A90" s="91"/>
      <c r="B90" s="25"/>
      <c r="C90" s="25"/>
      <c r="D90" s="28"/>
      <c r="E90" s="91"/>
      <c r="F90" s="91"/>
      <c r="G90" s="85"/>
      <c r="H90" s="85"/>
      <c r="I90" s="85"/>
      <c r="J90" s="92"/>
      <c r="K90" s="24"/>
      <c r="L90" s="27"/>
      <c r="M90" s="27"/>
      <c r="N90" s="27"/>
      <c r="O90" s="27"/>
      <c r="P90" s="24"/>
      <c r="Q90" s="28"/>
      <c r="R90" s="27"/>
      <c r="S90" s="28"/>
      <c r="T90" s="16"/>
    </row>
    <row r="91" spans="1:22" ht="15.75">
      <c r="A91" s="91"/>
      <c r="B91" s="97"/>
      <c r="C91" s="97"/>
      <c r="D91" s="91"/>
      <c r="E91" s="75"/>
      <c r="F91" s="75"/>
      <c r="G91" s="91"/>
      <c r="H91" s="96"/>
      <c r="I91" s="75"/>
      <c r="J91" s="85"/>
      <c r="K91" s="92"/>
      <c r="L91" s="86"/>
      <c r="M91" s="16"/>
      <c r="N91" s="16"/>
      <c r="O91" s="16"/>
      <c r="P91" s="16"/>
      <c r="Q91" s="16"/>
      <c r="R91" s="70"/>
      <c r="S91" s="68"/>
      <c r="T91" s="69"/>
      <c r="U91" s="16"/>
      <c r="V91" s="16"/>
    </row>
    <row r="92" spans="1:22" ht="15.75">
      <c r="A92" s="91"/>
      <c r="B92" s="97"/>
      <c r="C92" s="97"/>
      <c r="D92" s="91"/>
      <c r="E92" s="75"/>
      <c r="F92" s="75"/>
      <c r="G92" s="91"/>
      <c r="H92" s="96"/>
      <c r="I92" s="75"/>
      <c r="J92" s="85"/>
      <c r="K92" s="92"/>
      <c r="L92" s="86"/>
      <c r="M92" s="16"/>
      <c r="N92" s="16"/>
      <c r="O92" s="16"/>
      <c r="P92" s="16"/>
      <c r="Q92" s="16"/>
      <c r="R92" s="70"/>
      <c r="S92" s="68"/>
      <c r="T92" s="69"/>
      <c r="U92" s="16"/>
      <c r="V92" s="16"/>
    </row>
    <row r="93" spans="1:22" ht="15.75">
      <c r="A93" s="91"/>
      <c r="B93" s="97"/>
      <c r="C93" s="97"/>
      <c r="D93" s="91"/>
      <c r="E93" s="75"/>
      <c r="F93" s="75"/>
      <c r="G93" s="91"/>
      <c r="H93" s="96"/>
      <c r="I93" s="75"/>
      <c r="J93" s="85"/>
      <c r="K93" s="92"/>
      <c r="L93" s="86"/>
      <c r="M93" s="16"/>
      <c r="N93" s="16"/>
      <c r="O93" s="16"/>
      <c r="P93" s="16"/>
      <c r="Q93" s="16"/>
      <c r="R93" s="70"/>
      <c r="S93" s="68"/>
      <c r="T93" s="69"/>
      <c r="U93" s="16"/>
      <c r="V93" s="16"/>
    </row>
    <row r="94" spans="1:22" ht="15.75">
      <c r="A94" s="91"/>
      <c r="B94" s="97"/>
      <c r="C94" s="97"/>
      <c r="D94" s="91"/>
      <c r="E94" s="75"/>
      <c r="F94" s="75"/>
      <c r="G94" s="91"/>
      <c r="H94" s="96"/>
      <c r="I94" s="75"/>
      <c r="J94" s="85"/>
      <c r="K94" s="92"/>
      <c r="L94" s="83"/>
      <c r="M94" s="16"/>
      <c r="N94" s="16"/>
      <c r="O94" s="16"/>
      <c r="P94" s="16"/>
      <c r="Q94" s="16"/>
      <c r="R94" s="67"/>
      <c r="S94" s="68"/>
      <c r="T94" s="69"/>
      <c r="U94" s="16"/>
      <c r="V94" s="16"/>
    </row>
    <row r="95" spans="1:22" ht="15.75">
      <c r="A95" s="16"/>
      <c r="B95" s="87"/>
      <c r="C95" s="87"/>
      <c r="D95" s="27"/>
      <c r="E95" s="16"/>
      <c r="F95" s="16"/>
      <c r="G95" s="16"/>
      <c r="H95" s="88"/>
      <c r="I95" s="16"/>
      <c r="J95" s="16"/>
      <c r="K95" s="16"/>
      <c r="L95" s="83"/>
      <c r="M95" s="16"/>
      <c r="N95" s="16"/>
      <c r="O95" s="16"/>
      <c r="P95" s="16"/>
      <c r="Q95" s="16"/>
      <c r="R95" s="70"/>
      <c r="S95" s="68"/>
      <c r="T95" s="69"/>
      <c r="U95" s="16"/>
      <c r="V95" s="16"/>
    </row>
    <row r="96" spans="1:22" ht="15.75">
      <c r="A96" s="16"/>
      <c r="B96" s="87"/>
      <c r="C96" s="87"/>
      <c r="D96" s="27"/>
      <c r="E96" s="16"/>
      <c r="F96" s="16"/>
      <c r="G96" s="16"/>
      <c r="H96" s="89"/>
      <c r="I96" s="16"/>
      <c r="J96" s="16"/>
      <c r="K96" s="16"/>
      <c r="L96" s="83"/>
      <c r="M96" s="16"/>
      <c r="N96" s="16"/>
      <c r="O96" s="16"/>
      <c r="P96" s="16"/>
      <c r="Q96" s="16"/>
      <c r="R96" s="70"/>
      <c r="S96" s="68"/>
      <c r="T96" s="69"/>
      <c r="U96" s="16"/>
      <c r="V96" s="16"/>
    </row>
    <row r="97" spans="1:22" ht="15.75">
      <c r="A97" s="16"/>
      <c r="B97" s="87"/>
      <c r="C97" s="87"/>
      <c r="D97" s="27"/>
      <c r="E97" s="16"/>
      <c r="F97" s="16"/>
      <c r="G97" s="16"/>
      <c r="H97" s="16"/>
      <c r="I97" s="16"/>
      <c r="J97" s="16"/>
      <c r="K97" s="16"/>
      <c r="L97" s="83"/>
      <c r="M97" s="16"/>
      <c r="N97" s="16"/>
      <c r="O97" s="16"/>
      <c r="P97" s="16"/>
      <c r="Q97" s="16"/>
      <c r="R97" s="70"/>
      <c r="S97" s="68"/>
      <c r="T97" s="69"/>
      <c r="U97" s="16"/>
      <c r="V97" s="16"/>
    </row>
    <row r="98" spans="1:22" ht="12.75">
      <c r="A98" s="16"/>
      <c r="B98" s="87"/>
      <c r="C98" s="87"/>
      <c r="D98" s="27"/>
      <c r="E98" s="16"/>
      <c r="F98" s="16"/>
      <c r="G98" s="16"/>
      <c r="H98" s="16"/>
      <c r="I98" s="16"/>
      <c r="J98" s="16"/>
      <c r="K98" s="16"/>
      <c r="L98" s="83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2.75">
      <c r="A99" s="16"/>
      <c r="B99" s="87"/>
      <c r="C99" s="87"/>
      <c r="D99" s="27"/>
      <c r="E99" s="16"/>
      <c r="F99" s="16"/>
      <c r="G99" s="16"/>
      <c r="H99" s="16"/>
      <c r="I99" s="16"/>
      <c r="J99" s="16"/>
      <c r="K99" s="16"/>
      <c r="L99" s="26"/>
      <c r="R99" s="16"/>
      <c r="S99" s="16"/>
      <c r="T99" s="16"/>
      <c r="U99" s="16"/>
      <c r="V99" s="16"/>
    </row>
    <row r="100" spans="1:22" ht="12.75">
      <c r="A100" s="16"/>
      <c r="B100" s="87"/>
      <c r="C100" s="87"/>
      <c r="D100" s="27"/>
      <c r="E100" s="16"/>
      <c r="F100" s="16"/>
      <c r="G100" s="16"/>
      <c r="H100" s="16"/>
      <c r="I100" s="16"/>
      <c r="J100" s="16"/>
      <c r="K100" s="16"/>
      <c r="L100" s="26"/>
      <c r="R100" s="16"/>
      <c r="S100" s="16"/>
      <c r="T100" s="16"/>
      <c r="U100" s="16"/>
      <c r="V100" s="16"/>
    </row>
    <row r="101" spans="1:22" ht="12.75">
      <c r="A101" s="16"/>
      <c r="B101" s="87"/>
      <c r="C101" s="87"/>
      <c r="D101" s="27"/>
      <c r="E101" s="16"/>
      <c r="F101" s="16"/>
      <c r="G101" s="16"/>
      <c r="H101" s="16"/>
      <c r="I101" s="16"/>
      <c r="J101" s="16"/>
      <c r="K101" s="16"/>
      <c r="L101" s="26"/>
      <c r="U101" s="16"/>
      <c r="V101" s="16"/>
    </row>
    <row r="102" spans="1:12" ht="12.75">
      <c r="A102" s="16"/>
      <c r="B102" s="87"/>
      <c r="C102" s="87"/>
      <c r="D102" s="27"/>
      <c r="E102" s="16"/>
      <c r="F102" s="16"/>
      <c r="G102" s="16"/>
      <c r="H102" s="16"/>
      <c r="I102" s="16"/>
      <c r="J102" s="16"/>
      <c r="K102" s="16"/>
      <c r="L102" s="26"/>
    </row>
    <row r="103" spans="1:12" ht="12.75">
      <c r="A103" s="16"/>
      <c r="B103" s="87"/>
      <c r="C103" s="87"/>
      <c r="D103" s="27"/>
      <c r="E103" s="16"/>
      <c r="F103" s="16"/>
      <c r="G103" s="16"/>
      <c r="H103" s="16"/>
      <c r="I103" s="16"/>
      <c r="J103" s="16"/>
      <c r="K103" s="16"/>
      <c r="L103" s="26"/>
    </row>
    <row r="104" spans="1:12" ht="12.75">
      <c r="A104" s="16"/>
      <c r="B104" s="87"/>
      <c r="C104" s="87"/>
      <c r="D104" s="27"/>
      <c r="E104" s="16"/>
      <c r="F104" s="16"/>
      <c r="G104" s="16"/>
      <c r="H104" s="16"/>
      <c r="I104" s="16"/>
      <c r="J104" s="16"/>
      <c r="K104" s="16"/>
      <c r="L104" s="26"/>
    </row>
    <row r="105" spans="1:12" ht="12.75">
      <c r="A105" s="16"/>
      <c r="B105" s="87"/>
      <c r="C105" s="87"/>
      <c r="D105" s="27"/>
      <c r="E105" s="16"/>
      <c r="F105" s="16"/>
      <c r="G105" s="16"/>
      <c r="H105" s="16"/>
      <c r="I105" s="16"/>
      <c r="J105" s="16"/>
      <c r="K105" s="16"/>
      <c r="L105" s="26"/>
    </row>
    <row r="106" spans="1:12" ht="12.75">
      <c r="A106" s="16"/>
      <c r="B106" s="87"/>
      <c r="C106" s="87"/>
      <c r="D106" s="27"/>
      <c r="E106" s="16"/>
      <c r="F106" s="16"/>
      <c r="G106" s="16"/>
      <c r="H106" s="16"/>
      <c r="I106" s="16"/>
      <c r="J106" s="16"/>
      <c r="K106" s="16"/>
      <c r="L106" s="26"/>
    </row>
    <row r="107" spans="1:12" ht="12.75">
      <c r="A107" s="16"/>
      <c r="B107" s="87"/>
      <c r="C107" s="87"/>
      <c r="D107" s="27"/>
      <c r="E107" s="16"/>
      <c r="F107" s="16"/>
      <c r="G107" s="16"/>
      <c r="H107" s="16"/>
      <c r="I107" s="16"/>
      <c r="J107" s="16"/>
      <c r="K107" s="16"/>
      <c r="L107" s="26"/>
    </row>
    <row r="108" spans="1:12" ht="12.75">
      <c r="A108" s="16"/>
      <c r="B108" s="87"/>
      <c r="C108" s="87"/>
      <c r="D108" s="27"/>
      <c r="E108" s="16"/>
      <c r="F108" s="16"/>
      <c r="G108" s="16"/>
      <c r="H108" s="16"/>
      <c r="I108" s="16"/>
      <c r="J108" s="16"/>
      <c r="K108" s="16"/>
      <c r="L108" s="26"/>
    </row>
    <row r="109" spans="1:12" ht="12.75">
      <c r="A109" s="16"/>
      <c r="B109" s="87"/>
      <c r="C109" s="87"/>
      <c r="D109" s="27"/>
      <c r="E109" s="16"/>
      <c r="F109" s="16"/>
      <c r="G109" s="16"/>
      <c r="H109" s="16"/>
      <c r="I109" s="16"/>
      <c r="J109" s="16"/>
      <c r="K109" s="16"/>
      <c r="L109" s="26"/>
    </row>
    <row r="110" spans="1:12" ht="12.75">
      <c r="A110" s="16"/>
      <c r="B110" s="87"/>
      <c r="C110" s="87"/>
      <c r="D110" s="27"/>
      <c r="E110" s="16"/>
      <c r="F110" s="16"/>
      <c r="G110" s="16"/>
      <c r="H110" s="16"/>
      <c r="I110" s="16"/>
      <c r="J110" s="16"/>
      <c r="K110" s="16"/>
      <c r="L110" s="26"/>
    </row>
    <row r="111" spans="1:12" ht="12.75">
      <c r="A111" s="16"/>
      <c r="B111" s="87"/>
      <c r="C111" s="87"/>
      <c r="D111" s="27"/>
      <c r="E111" s="16"/>
      <c r="F111" s="16"/>
      <c r="G111" s="16"/>
      <c r="H111" s="16"/>
      <c r="I111" s="16"/>
      <c r="J111" s="16"/>
      <c r="K111" s="16"/>
      <c r="L111" s="26"/>
    </row>
    <row r="112" spans="1:12" ht="12.75">
      <c r="A112" s="16"/>
      <c r="B112" s="87"/>
      <c r="C112" s="87"/>
      <c r="D112" s="27"/>
      <c r="E112" s="16"/>
      <c r="F112" s="16"/>
      <c r="G112" s="16"/>
      <c r="H112" s="16"/>
      <c r="I112" s="16"/>
      <c r="J112" s="16"/>
      <c r="K112" s="16"/>
      <c r="L112" s="26"/>
    </row>
    <row r="113" spans="1:12" ht="12.75">
      <c r="A113" s="16"/>
      <c r="B113" s="87"/>
      <c r="C113" s="87"/>
      <c r="D113" s="27"/>
      <c r="E113" s="16"/>
      <c r="F113" s="16"/>
      <c r="G113" s="16"/>
      <c r="H113" s="16"/>
      <c r="I113" s="16"/>
      <c r="J113" s="16"/>
      <c r="K113" s="16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spans="3:12" ht="12.75">
      <c r="C122" s="1"/>
      <c r="L122" s="26"/>
    </row>
    <row r="123" spans="3:12" ht="12.75">
      <c r="C123" s="1"/>
      <c r="L123" s="26"/>
    </row>
    <row r="124" spans="3:12" ht="12.75">
      <c r="C124" s="1"/>
      <c r="L124" s="26"/>
    </row>
    <row r="125" spans="3:12" ht="12.75">
      <c r="C125" s="1"/>
      <c r="L125" s="26"/>
    </row>
    <row r="126" spans="3:12" ht="12.75">
      <c r="C126" s="1"/>
      <c r="L126" s="26"/>
    </row>
    <row r="127" spans="3:12" ht="12.75">
      <c r="C127" s="1"/>
      <c r="L127" s="26"/>
    </row>
    <row r="128" spans="3:12" ht="12.75">
      <c r="C128" s="1"/>
      <c r="L128" s="26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42" t="s">
        <v>1</v>
      </c>
      <c r="B1" s="143"/>
      <c r="C1" s="143"/>
      <c r="D1" s="143"/>
      <c r="E1" s="143"/>
      <c r="F1" s="143"/>
      <c r="G1" s="135"/>
      <c r="H1" s="136"/>
      <c r="I1" s="18"/>
      <c r="J1" s="18"/>
    </row>
    <row r="2" spans="1:10" ht="15">
      <c r="A2" s="36" t="s">
        <v>2</v>
      </c>
      <c r="B2" s="18"/>
      <c r="C2" s="41" t="s">
        <v>16</v>
      </c>
      <c r="D2" s="17"/>
      <c r="E2" s="37" t="s">
        <v>3</v>
      </c>
      <c r="F2" s="65" t="s">
        <v>176</v>
      </c>
      <c r="G2" s="107"/>
      <c r="H2" s="38"/>
      <c r="I2" s="18"/>
      <c r="J2" s="18"/>
    </row>
    <row r="3" spans="1:10" ht="15">
      <c r="A3" s="42" t="s">
        <v>175</v>
      </c>
      <c r="B3" s="64"/>
      <c r="C3" s="39"/>
      <c r="D3" s="17"/>
      <c r="E3" s="17"/>
      <c r="F3" s="17"/>
      <c r="G3" s="18"/>
      <c r="H3" s="38"/>
      <c r="I3" s="18"/>
      <c r="J3" s="18"/>
    </row>
    <row r="4" spans="1:10" ht="12.75" customHeight="1" thickBot="1">
      <c r="A4" s="77"/>
      <c r="B4" s="78"/>
      <c r="C4" s="78"/>
      <c r="D4" s="79"/>
      <c r="E4" s="79"/>
      <c r="F4" s="79"/>
      <c r="G4" s="78"/>
      <c r="H4" s="80"/>
      <c r="I4" s="18"/>
      <c r="J4" s="18"/>
    </row>
    <row r="5" spans="1:9" ht="26.25" customHeight="1" thickBot="1">
      <c r="A5" s="40" t="s">
        <v>15</v>
      </c>
      <c r="B5" s="19"/>
      <c r="C5" s="108" t="s">
        <v>25</v>
      </c>
      <c r="D5" s="109"/>
      <c r="E5" s="109"/>
      <c r="F5" s="109"/>
      <c r="G5" s="139" t="s">
        <v>14</v>
      </c>
      <c r="H5" s="139" t="s">
        <v>4</v>
      </c>
      <c r="I5" s="18"/>
    </row>
    <row r="6" spans="1:9" ht="13.5" thickBot="1">
      <c r="A6" s="66" t="s">
        <v>5</v>
      </c>
      <c r="B6" s="20" t="s">
        <v>12</v>
      </c>
      <c r="C6" s="137" t="s">
        <v>22</v>
      </c>
      <c r="D6" s="141"/>
      <c r="E6" s="137" t="s">
        <v>13</v>
      </c>
      <c r="F6" s="138"/>
      <c r="G6" s="140"/>
      <c r="H6" s="140"/>
      <c r="I6" s="18"/>
    </row>
    <row r="7" spans="1:9" ht="12.75">
      <c r="A7" s="110"/>
      <c r="B7" s="111"/>
      <c r="C7" s="112" t="s">
        <v>19</v>
      </c>
      <c r="D7" s="113" t="s">
        <v>20</v>
      </c>
      <c r="E7" s="112" t="s">
        <v>23</v>
      </c>
      <c r="F7" s="114" t="s">
        <v>24</v>
      </c>
      <c r="G7" s="140"/>
      <c r="H7" s="140"/>
      <c r="I7" s="18"/>
    </row>
    <row r="8" spans="1:9" ht="12.75">
      <c r="A8" s="72" t="str">
        <f>IF(ISBLANK(Rezultati!B2),"",Rezultati!B2)</f>
        <v>1/2019</v>
      </c>
      <c r="B8" s="73" t="str">
        <f>IF(ISBLANK(Rezultati!C2),"",Rezultati!C2)</f>
        <v>Nikola Đukanović</v>
      </c>
      <c r="C8" s="115">
        <f>IF(ISBLANK(Rezultati!D2),"",Rezultati!D2)</f>
        <v>48</v>
      </c>
      <c r="D8" s="115">
        <f>IF(ISBLANK(Rezultati!E2),"",Rezultati!E2)</f>
      </c>
      <c r="E8" s="115">
        <f>IF(ISBLANK(Rezultati!G2),"",Rezultati!G2)</f>
      </c>
      <c r="F8" s="115">
        <f>IF(ISBLANK(Rezultati!H2),"",Rezultati!H2)</f>
      </c>
      <c r="G8" s="115">
        <f>IF(ISBLANK(Rezultati!I2),"",Rezultati!I2)</f>
        <v>48</v>
      </c>
      <c r="H8" s="116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72" t="str">
        <f>IF(ISBLANK(Rezultati!B3),"",Rezultati!B3)</f>
        <v>2/2019</v>
      </c>
      <c r="B9" s="73" t="str">
        <f>IF(ISBLANK(Rezultati!C3),"",Rezultati!C3)</f>
        <v>Ksenija Brakočević</v>
      </c>
      <c r="C9" s="115">
        <f>IF(ISBLANK(Rezultati!D3),"",Rezultati!D3)</f>
        <v>45</v>
      </c>
      <c r="D9" s="115">
        <f>IF(ISBLANK(Rezultati!E3),"",Rezultati!E3)</f>
      </c>
      <c r="E9" s="115">
        <f>IF(ISBLANK(Rezultati!G3),"",Rezultati!G3)</f>
      </c>
      <c r="F9" s="115">
        <f>IF(ISBLANK(Rezultati!H3),"",Rezultati!H3)</f>
      </c>
      <c r="G9" s="115">
        <f>IF(ISBLANK(Rezultati!I3),"",Rezultati!I3)</f>
        <v>45</v>
      </c>
      <c r="H9" s="116" t="str">
        <f>IF(Rezultati!I3&lt;50,"F",IF(Rezultati!I3&lt;60,"E",IF(Rezultati!I3&lt;70,"D",IF(Rezultati!I3&lt;80,"C",IF(Rezultati!I3&lt;90,"B","A")))))</f>
        <v>F</v>
      </c>
      <c r="I9" s="18"/>
    </row>
    <row r="10" spans="1:9" ht="12.75">
      <c r="A10" s="72" t="str">
        <f>IF(ISBLANK(Rezultati!B4),"",Rezultati!B4)</f>
        <v>5/2019</v>
      </c>
      <c r="B10" s="73" t="str">
        <f>IF(ISBLANK(Rezultati!C4),"",Rezultati!C4)</f>
        <v>Anđela Minić</v>
      </c>
      <c r="C10" s="115">
        <f>IF(ISBLANK(Rezultati!D4),"",Rezultati!D4)</f>
        <v>47</v>
      </c>
      <c r="D10" s="115">
        <f>IF(ISBLANK(Rezultati!E4),"",Rezultati!E4)</f>
      </c>
      <c r="E10" s="115">
        <f>IF(ISBLANK(Rezultati!G4),"",Rezultati!G4)</f>
        <v>23</v>
      </c>
      <c r="F10" s="115">
        <f>IF(ISBLANK(Rezultati!H4),"",Rezultati!H4)</f>
      </c>
      <c r="G10" s="115">
        <f>IF(ISBLANK(Rezultati!I4),"",Rezultati!I4)</f>
        <v>70</v>
      </c>
      <c r="H10" s="116" t="str">
        <f>IF(Rezultati!I4&lt;50,"F",IF(Rezultati!I4&lt;60,"E",IF(Rezultati!I4&lt;70,"D",IF(Rezultati!I4&lt;80,"C",IF(Rezultati!I4&lt;90,"B","A")))))</f>
        <v>C</v>
      </c>
      <c r="I10" s="18"/>
    </row>
    <row r="11" spans="1:9" ht="12.75">
      <c r="A11" s="72" t="str">
        <f>IF(ISBLANK(Rezultati!B5),"",Rezultati!B5)</f>
        <v>7/2019</v>
      </c>
      <c r="B11" s="73" t="str">
        <f>IF(ISBLANK(Rezultati!C5),"",Rezultati!C5)</f>
        <v>Miraš Bulatović</v>
      </c>
      <c r="C11" s="115">
        <f>IF(ISBLANK(Rezultati!D5),"",Rezultati!D5)</f>
        <v>44</v>
      </c>
      <c r="D11" s="115">
        <f>IF(ISBLANK(Rezultati!E5),"",Rezultati!E5)</f>
      </c>
      <c r="E11" s="115">
        <f>IF(ISBLANK(Rezultati!G5),"",Rezultati!G5)</f>
        <v>26</v>
      </c>
      <c r="F11" s="115">
        <f>IF(ISBLANK(Rezultati!H5),"",Rezultati!H5)</f>
      </c>
      <c r="G11" s="115">
        <f>IF(ISBLANK(Rezultati!I5),"",Rezultati!I5)</f>
        <v>70</v>
      </c>
      <c r="H11" s="116" t="str">
        <f>IF(Rezultati!I5&lt;50,"F",IF(Rezultati!I5&lt;60,"E",IF(Rezultati!I5&lt;70,"D",IF(Rezultati!I5&lt;80,"C",IF(Rezultati!I5&lt;90,"B","A")))))</f>
        <v>C</v>
      </c>
      <c r="I11" s="18"/>
    </row>
    <row r="12" spans="1:9" ht="12.75">
      <c r="A12" s="72" t="str">
        <f>IF(ISBLANK(Rezultati!B6),"",Rezultati!B6)</f>
        <v>11/2019</v>
      </c>
      <c r="B12" s="73" t="str">
        <f>IF(ISBLANK(Rezultati!C6),"",Rezultati!C6)</f>
        <v>Jelena Piper</v>
      </c>
      <c r="C12" s="115">
        <f>IF(ISBLANK(Rezultati!D6),"",Rezultati!D6)</f>
        <v>47</v>
      </c>
      <c r="D12" s="115">
        <f>IF(ISBLANK(Rezultati!E6),"",Rezultati!E6)</f>
      </c>
      <c r="E12" s="115">
        <f>IF(ISBLANK(Rezultati!G6),"",Rezultati!G6)</f>
        <v>34</v>
      </c>
      <c r="F12" s="115">
        <f>IF(ISBLANK(Rezultati!H6),"",Rezultati!H6)</f>
      </c>
      <c r="G12" s="115">
        <f>IF(ISBLANK(Rezultati!I6),"",Rezultati!I6)</f>
        <v>81</v>
      </c>
      <c r="H12" s="116" t="str">
        <f>IF(Rezultati!I6&lt;50,"F",IF(Rezultati!I6&lt;60,"E",IF(Rezultati!I6&lt;70,"D",IF(Rezultati!I6&lt;80,"C",IF(Rezultati!I6&lt;90,"B","A")))))</f>
        <v>B</v>
      </c>
      <c r="I12" s="18"/>
    </row>
    <row r="13" spans="1:9" ht="12.75">
      <c r="A13" s="72" t="str">
        <f>IF(ISBLANK(Rezultati!B7),"",Rezultati!B7)</f>
        <v>12/2019</v>
      </c>
      <c r="B13" s="73" t="str">
        <f>IF(ISBLANK(Rezultati!C7),"",Rezultati!C7)</f>
        <v>Ivona Stojanović</v>
      </c>
      <c r="C13" s="115">
        <f>IF(ISBLANK(Rezultati!D7),"",Rezultati!D7)</f>
        <v>37</v>
      </c>
      <c r="D13" s="115">
        <f>IF(ISBLANK(Rezultati!E7),"",Rezultati!E7)</f>
        <v>50</v>
      </c>
      <c r="E13" s="115">
        <f>IF(ISBLANK(Rezultati!G7),"",Rezultati!G7)</f>
      </c>
      <c r="F13" s="115">
        <f>IF(ISBLANK(Rezultati!H7),"",Rezultati!H7)</f>
      </c>
      <c r="G13" s="115">
        <f>IF(ISBLANK(Rezultati!I7),"",Rezultati!I7)</f>
        <v>50</v>
      </c>
      <c r="H13" s="116" t="str">
        <f>IF(Rezultati!I7&lt;50,"F",IF(Rezultati!I7&lt;60,"E",IF(Rezultati!I7&lt;70,"D",IF(Rezultati!I7&lt;80,"C",IF(Rezultati!I7&lt;90,"B","A")))))</f>
        <v>E</v>
      </c>
      <c r="I13" s="18"/>
    </row>
    <row r="14" spans="1:9" ht="12.75">
      <c r="A14" s="72" t="str">
        <f>IF(ISBLANK(Rezultati!B8),"",Rezultati!B8)</f>
        <v>15/2019</v>
      </c>
      <c r="B14" s="73" t="str">
        <f>IF(ISBLANK(Rezultati!C8),"",Rezultati!C8)</f>
        <v>Nikola Markuš</v>
      </c>
      <c r="C14" s="115">
        <f>IF(ISBLANK(Rezultati!D8),"",Rezultati!D8)</f>
        <v>47</v>
      </c>
      <c r="D14" s="115">
        <f>IF(ISBLANK(Rezultati!E8),"",Rezultati!E8)</f>
      </c>
      <c r="E14" s="115">
        <f>IF(ISBLANK(Rezultati!G8),"",Rezultati!G8)</f>
        <v>20</v>
      </c>
      <c r="F14" s="115">
        <f>IF(ISBLANK(Rezultati!H8),"",Rezultati!H8)</f>
      </c>
      <c r="G14" s="115">
        <f>IF(ISBLANK(Rezultati!I8),"",Rezultati!I8)</f>
        <v>67</v>
      </c>
      <c r="H14" s="116" t="str">
        <f>IF(Rezultati!I8&lt;50,"F",IF(Rezultati!I8&lt;60,"E",IF(Rezultati!I8&lt;70,"D",IF(Rezultati!I8&lt;80,"C",IF(Rezultati!I8&lt;90,"B","A")))))</f>
        <v>D</v>
      </c>
      <c r="I14" s="18"/>
    </row>
    <row r="15" spans="1:9" ht="12.75">
      <c r="A15" s="72" t="str">
        <f>IF(ISBLANK(Rezultati!B9),"",Rezultati!B9)</f>
        <v>16/2019</v>
      </c>
      <c r="B15" s="73" t="str">
        <f>IF(ISBLANK(Rezultati!C9),"",Rezultati!C9)</f>
        <v>Jovana Vujičić</v>
      </c>
      <c r="C15" s="115">
        <f>IF(ISBLANK(Rezultati!D9),"",Rezultati!D9)</f>
        <v>48</v>
      </c>
      <c r="D15" s="115">
        <f>IF(ISBLANK(Rezultati!E9),"",Rezultati!E9)</f>
      </c>
      <c r="E15" s="115">
        <f>IF(ISBLANK(Rezultati!G9),"",Rezultati!G9)</f>
        <v>22</v>
      </c>
      <c r="F15" s="115">
        <f>IF(ISBLANK(Rezultati!H9),"",Rezultati!H9)</f>
      </c>
      <c r="G15" s="115">
        <f>IF(ISBLANK(Rezultati!I9),"",Rezultati!I9)</f>
        <v>70</v>
      </c>
      <c r="H15" s="116" t="str">
        <f>IF(Rezultati!I9&lt;50,"F",IF(Rezultati!I9&lt;60,"E",IF(Rezultati!I9&lt;70,"D",IF(Rezultati!I9&lt;80,"C",IF(Rezultati!I9&lt;90,"B","A")))))</f>
        <v>C</v>
      </c>
      <c r="I15" s="18"/>
    </row>
    <row r="16" spans="1:9" ht="12.75">
      <c r="A16" s="72" t="str">
        <f>IF(ISBLANK(Rezultati!B10),"",Rezultati!B10)</f>
        <v>17/2019</v>
      </c>
      <c r="B16" s="73" t="str">
        <f>IF(ISBLANK(Rezultati!C10),"",Rezultati!C10)</f>
        <v>Nataša Zajović</v>
      </c>
      <c r="C16" s="115">
        <f>IF(ISBLANK(Rezultati!D10),"",Rezultati!D10)</f>
        <v>45</v>
      </c>
      <c r="D16" s="115">
        <f>IF(ISBLANK(Rezultati!E10),"",Rezultati!E10)</f>
      </c>
      <c r="E16" s="115">
        <f>IF(ISBLANK(Rezultati!G10),"",Rezultati!G10)</f>
        <v>25</v>
      </c>
      <c r="F16" s="115">
        <f>IF(ISBLANK(Rezultati!H10),"",Rezultati!H10)</f>
      </c>
      <c r="G16" s="115">
        <f>IF(ISBLANK(Rezultati!I10),"",Rezultati!I10)</f>
        <v>70</v>
      </c>
      <c r="H16" s="116" t="str">
        <f>IF(Rezultati!I10&lt;50,"F",IF(Rezultati!I10&lt;60,"E",IF(Rezultati!I10&lt;70,"D",IF(Rezultati!I10&lt;80,"C",IF(Rezultati!I10&lt;90,"B","A")))))</f>
        <v>C</v>
      </c>
      <c r="I16" s="18"/>
    </row>
    <row r="17" spans="1:9" ht="12.75">
      <c r="A17" s="72" t="str">
        <f>IF(ISBLANK(Rezultati!B11),"",Rezultati!B11)</f>
        <v>18/2019</v>
      </c>
      <c r="B17" s="73" t="str">
        <f>IF(ISBLANK(Rezultati!C11),"",Rezultati!C11)</f>
        <v>Miloš Kilibarda</v>
      </c>
      <c r="C17" s="115">
        <f>IF(ISBLANK(Rezultati!D11),"",Rezultati!D11)</f>
        <v>40</v>
      </c>
      <c r="D17" s="115">
        <f>IF(ISBLANK(Rezultati!E11),"",Rezultati!E11)</f>
      </c>
      <c r="E17" s="115">
        <f>IF(ISBLANK(Rezultati!G11),"",Rezultati!G11)</f>
        <v>18</v>
      </c>
      <c r="F17" s="115">
        <f>IF(ISBLANK(Rezultati!H11),"",Rezultati!H11)</f>
      </c>
      <c r="G17" s="115">
        <f>IF(ISBLANK(Rezultati!I11),"",Rezultati!I11)</f>
        <v>58</v>
      </c>
      <c r="H17" s="116" t="str">
        <f>IF(Rezultati!I11&lt;50,"F",IF(Rezultati!I11&lt;60,"E",IF(Rezultati!I11&lt;70,"D",IF(Rezultati!I11&lt;80,"C",IF(Rezultati!I11&lt;90,"B","A")))))</f>
        <v>E</v>
      </c>
      <c r="I17" s="18"/>
    </row>
    <row r="18" spans="1:9" ht="12.75">
      <c r="A18" s="72" t="str">
        <f>IF(ISBLANK(Rezultati!B12),"",Rezultati!B12)</f>
        <v>19/2019</v>
      </c>
      <c r="B18" s="73" t="str">
        <f>IF(ISBLANK(Rezultati!C12),"",Rezultati!C12)</f>
        <v>Dejan Drinčić</v>
      </c>
      <c r="C18" s="115">
        <f>IF(ISBLANK(Rezultati!D12),"",Rezultati!D12)</f>
        <v>44</v>
      </c>
      <c r="D18" s="115">
        <f>IF(ISBLANK(Rezultati!E12),"",Rezultati!E12)</f>
      </c>
      <c r="E18" s="115">
        <f>IF(ISBLANK(Rezultati!G12),"",Rezultati!G12)</f>
        <v>17</v>
      </c>
      <c r="F18" s="115">
        <f>IF(ISBLANK(Rezultati!H12),"",Rezultati!H12)</f>
      </c>
      <c r="G18" s="115">
        <f>IF(ISBLANK(Rezultati!I12),"",Rezultati!I12)</f>
        <v>61</v>
      </c>
      <c r="H18" s="116" t="str">
        <f>IF(Rezultati!I12&lt;50,"F",IF(Rezultati!I12&lt;60,"E",IF(Rezultati!I12&lt;70,"D",IF(Rezultati!I12&lt;80,"C",IF(Rezultati!I12&lt;90,"B","A")))))</f>
        <v>D</v>
      </c>
      <c r="I18" s="18"/>
    </row>
    <row r="19" spans="1:9" ht="12.75">
      <c r="A19" s="72" t="str">
        <f>IF(ISBLANK(Rezultati!B13),"",Rezultati!B13)</f>
        <v>20/2019</v>
      </c>
      <c r="B19" s="73" t="str">
        <f>IF(ISBLANK(Rezultati!C13),"",Rezultati!C13)</f>
        <v>Filip Vorotović</v>
      </c>
      <c r="C19" s="115">
        <f>IF(ISBLANK(Rezultati!D13),"",Rezultati!D13)</f>
        <v>47</v>
      </c>
      <c r="D19" s="115">
        <f>IF(ISBLANK(Rezultati!E13),"",Rezultati!E13)</f>
      </c>
      <c r="E19" s="115">
        <f>IF(ISBLANK(Rezultati!G13),"",Rezultati!G13)</f>
        <v>13</v>
      </c>
      <c r="F19" s="115">
        <f>IF(ISBLANK(Rezultati!H13),"",Rezultati!H13)</f>
      </c>
      <c r="G19" s="115">
        <f>IF(ISBLANK(Rezultati!I13),"",Rezultati!I13)</f>
        <v>60</v>
      </c>
      <c r="H19" s="116" t="str">
        <f>IF(Rezultati!I13&lt;50,"F",IF(Rezultati!I13&lt;60,"E",IF(Rezultati!I13&lt;70,"D",IF(Rezultati!I13&lt;80,"C",IF(Rezultati!I13&lt;90,"B","A")))))</f>
        <v>D</v>
      </c>
      <c r="I19" s="18"/>
    </row>
    <row r="20" spans="1:9" ht="12.75">
      <c r="A20" s="72" t="str">
        <f>IF(ISBLANK(Rezultati!B14),"",Rezultati!B14)</f>
        <v>23/2019</v>
      </c>
      <c r="B20" s="73" t="str">
        <f>IF(ISBLANK(Rezultati!C14),"",Rezultati!C14)</f>
        <v>Aleksa Tadić</v>
      </c>
      <c r="C20" s="115">
        <f>IF(ISBLANK(Rezultati!D14),"",Rezultati!D14)</f>
        <v>42</v>
      </c>
      <c r="D20" s="115">
        <f>IF(ISBLANK(Rezultati!E14),"",Rezultati!E14)</f>
      </c>
      <c r="E20" s="115">
        <f>IF(ISBLANK(Rezultati!G14),"",Rezultati!G14)</f>
      </c>
      <c r="F20" s="115">
        <f>IF(ISBLANK(Rezultati!H14),"",Rezultati!H14)</f>
      </c>
      <c r="G20" s="115">
        <f>IF(ISBLANK(Rezultati!I14),"",Rezultati!I14)</f>
        <v>42</v>
      </c>
      <c r="H20" s="116" t="str">
        <f>IF(Rezultati!I14&lt;50,"F",IF(Rezultati!I14&lt;60,"E",IF(Rezultati!I14&lt;70,"D",IF(Rezultati!I14&lt;80,"C",IF(Rezultati!I14&lt;90,"B","A")))))</f>
        <v>F</v>
      </c>
      <c r="I20" s="18"/>
    </row>
    <row r="21" spans="1:9" ht="12.75">
      <c r="A21" s="72" t="str">
        <f>IF(ISBLANK(Rezultati!B15),"",Rezultati!B15)</f>
        <v>25/2019</v>
      </c>
      <c r="B21" s="73" t="str">
        <f>IF(ISBLANK(Rezultati!C15),"",Rezultati!C15)</f>
        <v>Milica Baošić</v>
      </c>
      <c r="C21" s="115">
        <f>IF(ISBLANK(Rezultati!D15),"",Rezultati!D15)</f>
        <v>38</v>
      </c>
      <c r="D21" s="115">
        <f>IF(ISBLANK(Rezultati!E15),"",Rezultati!E15)</f>
      </c>
      <c r="E21" s="115">
        <f>IF(ISBLANK(Rezultati!G15),"",Rezultati!G15)</f>
        <v>15</v>
      </c>
      <c r="F21" s="115">
        <f>IF(ISBLANK(Rezultati!H15),"",Rezultati!H15)</f>
      </c>
      <c r="G21" s="115">
        <f>IF(ISBLANK(Rezultati!I15),"",Rezultati!I15)</f>
        <v>53</v>
      </c>
      <c r="H21" s="116" t="str">
        <f>IF(Rezultati!I15&lt;50,"F",IF(Rezultati!I15&lt;60,"E",IF(Rezultati!I15&lt;70,"D",IF(Rezultati!I15&lt;80,"C",IF(Rezultati!I15&lt;90,"B","A")))))</f>
        <v>E</v>
      </c>
      <c r="I21" s="18"/>
    </row>
    <row r="22" spans="1:9" ht="12.75">
      <c r="A22" s="72" t="str">
        <f>IF(ISBLANK(Rezultati!B16),"",Rezultati!B16)</f>
        <v>26/2019</v>
      </c>
      <c r="B22" s="73" t="str">
        <f>IF(ISBLANK(Rezultati!C16),"",Rezultati!C16)</f>
        <v>Ana Eraković</v>
      </c>
      <c r="C22" s="115">
        <f>IF(ISBLANK(Rezultati!D16),"",Rezultati!D16)</f>
        <v>40</v>
      </c>
      <c r="D22" s="115">
        <f>IF(ISBLANK(Rezultati!E16),"",Rezultati!E16)</f>
      </c>
      <c r="E22" s="115">
        <f>IF(ISBLANK(Rezultati!G16),"",Rezultati!G16)</f>
        <v>37</v>
      </c>
      <c r="F22" s="115">
        <f>IF(ISBLANK(Rezultati!H16),"",Rezultati!H16)</f>
      </c>
      <c r="G22" s="115">
        <f>IF(ISBLANK(Rezultati!I16),"",Rezultati!I16)</f>
        <v>77</v>
      </c>
      <c r="H22" s="116" t="str">
        <f>IF(Rezultati!I16&lt;50,"F",IF(Rezultati!I16&lt;60,"E",IF(Rezultati!I16&lt;70,"D",IF(Rezultati!I16&lt;80,"C",IF(Rezultati!I16&lt;90,"B","A")))))</f>
        <v>C</v>
      </c>
      <c r="I22" s="18"/>
    </row>
    <row r="23" spans="1:9" ht="12.75">
      <c r="A23" s="72" t="str">
        <f>IF(ISBLANK(Rezultati!B17),"",Rezultati!B17)</f>
        <v>27/2019</v>
      </c>
      <c r="B23" s="73" t="str">
        <f>IF(ISBLANK(Rezultati!C17),"",Rezultati!C17)</f>
        <v>Bogdan Aprcović</v>
      </c>
      <c r="C23" s="115">
        <f>IF(ISBLANK(Rezultati!D17),"",Rezultati!D17)</f>
        <v>46</v>
      </c>
      <c r="D23" s="115">
        <f>IF(ISBLANK(Rezultati!E17),"",Rezultati!E17)</f>
      </c>
      <c r="E23" s="115">
        <f>IF(ISBLANK(Rezultati!G17),"",Rezultati!G17)</f>
      </c>
      <c r="F23" s="115">
        <f>IF(ISBLANK(Rezultati!H17),"",Rezultati!H17)</f>
      </c>
      <c r="G23" s="115">
        <f>IF(ISBLANK(Rezultati!I17),"",Rezultati!I17)</f>
        <v>46</v>
      </c>
      <c r="H23" s="116" t="str">
        <f>IF(Rezultati!I17&lt;50,"F",IF(Rezultati!I17&lt;60,"E",IF(Rezultati!I17&lt;70,"D",IF(Rezultati!I17&lt;80,"C",IF(Rezultati!I17&lt;90,"B","A")))))</f>
        <v>F</v>
      </c>
      <c r="I23" s="18"/>
    </row>
    <row r="24" spans="1:9" ht="12.75">
      <c r="A24" s="72" t="str">
        <f>IF(ISBLANK(Rezultati!B18),"",Rezultati!B18)</f>
        <v>28/2019</v>
      </c>
      <c r="B24" s="73" t="str">
        <f>IF(ISBLANK(Rezultati!C18),"",Rezultati!C18)</f>
        <v>Neško Milović</v>
      </c>
      <c r="C24" s="115">
        <f>IF(ISBLANK(Rezultati!D18),"",Rezultati!D18)</f>
        <v>48</v>
      </c>
      <c r="D24" s="115">
        <f>IF(ISBLANK(Rezultati!E18),"",Rezultati!E18)</f>
      </c>
      <c r="E24" s="115">
        <f>IF(ISBLANK(Rezultati!G18),"",Rezultati!G18)</f>
      </c>
      <c r="F24" s="115">
        <f>IF(ISBLANK(Rezultati!H18),"",Rezultati!H18)</f>
      </c>
      <c r="G24" s="115">
        <f>IF(ISBLANK(Rezultati!I18),"",Rezultati!I18)</f>
        <v>48</v>
      </c>
      <c r="H24" s="116" t="str">
        <f>IF(Rezultati!I18&lt;50,"F",IF(Rezultati!I18&lt;60,"E",IF(Rezultati!I18&lt;70,"D",IF(Rezultati!I18&lt;80,"C",IF(Rezultati!I18&lt;90,"B","A")))))</f>
        <v>F</v>
      </c>
      <c r="I24" s="18"/>
    </row>
    <row r="25" spans="1:9" ht="12.75">
      <c r="A25" s="72" t="str">
        <f>IF(ISBLANK(Rezultati!B19),"",Rezultati!B19)</f>
        <v>29/2019</v>
      </c>
      <c r="B25" s="73" t="str">
        <f>IF(ISBLANK(Rezultati!C19),"",Rezultati!C19)</f>
        <v>Kristina Kovačević</v>
      </c>
      <c r="C25" s="115">
        <f>IF(ISBLANK(Rezultati!D19),"",Rezultati!D19)</f>
        <v>43</v>
      </c>
      <c r="D25" s="115">
        <f>IF(ISBLANK(Rezultati!E19),"",Rezultati!E19)</f>
      </c>
      <c r="E25" s="115">
        <f>IF(ISBLANK(Rezultati!G19),"",Rezultati!G19)</f>
        <v>17</v>
      </c>
      <c r="F25" s="115">
        <f>IF(ISBLANK(Rezultati!H19),"",Rezultati!H19)</f>
      </c>
      <c r="G25" s="115">
        <f>IF(ISBLANK(Rezultati!I19),"",Rezultati!I19)</f>
        <v>60</v>
      </c>
      <c r="H25" s="116" t="str">
        <f>IF(Rezultati!I19&lt;50,"F",IF(Rezultati!I19&lt;60,"E",IF(Rezultati!I19&lt;70,"D",IF(Rezultati!I19&lt;80,"C",IF(Rezultati!I19&lt;90,"B","A")))))</f>
        <v>D</v>
      </c>
      <c r="I25" s="18"/>
    </row>
    <row r="26" spans="1:9" ht="12.75">
      <c r="A26" s="72" t="str">
        <f>IF(ISBLANK(Rezultati!B20),"",Rezultati!B20)</f>
        <v>30/2019</v>
      </c>
      <c r="B26" s="73" t="str">
        <f>IF(ISBLANK(Rezultati!C20),"",Rezultati!C20)</f>
        <v>Goran Elek</v>
      </c>
      <c r="C26" s="115">
        <f>IF(ISBLANK(Rezultati!D20),"",Rezultati!D20)</f>
      </c>
      <c r="D26" s="115">
        <f>IF(ISBLANK(Rezultati!E20),"",Rezultati!E20)</f>
      </c>
      <c r="E26" s="115">
        <f>IF(ISBLANK(Rezultati!G20),"",Rezultati!G20)</f>
      </c>
      <c r="F26" s="115">
        <f>IF(ISBLANK(Rezultati!H20),"",Rezultati!H20)</f>
      </c>
      <c r="G26" s="115">
        <f>IF(ISBLANK(Rezultati!I20),"",Rezultati!I20)</f>
        <v>0</v>
      </c>
      <c r="H26" s="116" t="str">
        <f>IF(Rezultati!I20&lt;50,"F",IF(Rezultati!I20&lt;60,"E",IF(Rezultati!I20&lt;70,"D",IF(Rezultati!I20&lt;80,"C",IF(Rezultati!I20&lt;90,"B","A")))))</f>
        <v>F</v>
      </c>
      <c r="I26" s="18"/>
    </row>
    <row r="27" spans="1:9" ht="12.75">
      <c r="A27" s="72" t="str">
        <f>IF(ISBLANK(Rezultati!B21),"",Rezultati!B21)</f>
        <v>31/2019</v>
      </c>
      <c r="B27" s="73" t="str">
        <f>IF(ISBLANK(Rezultati!C21),"",Rezultati!C21)</f>
        <v>Nikola Đurašković</v>
      </c>
      <c r="C27" s="115">
        <f>IF(ISBLANK(Rezultati!D21),"",Rezultati!D21)</f>
        <v>45</v>
      </c>
      <c r="D27" s="115">
        <f>IF(ISBLANK(Rezultati!E21),"",Rezultati!E21)</f>
      </c>
      <c r="E27" s="115">
        <f>IF(ISBLANK(Rezultati!G21),"",Rezultati!G21)</f>
        <v>25</v>
      </c>
      <c r="F27" s="115">
        <f>IF(ISBLANK(Rezultati!H21),"",Rezultati!H21)</f>
      </c>
      <c r="G27" s="115">
        <f>IF(ISBLANK(Rezultati!I21),"",Rezultati!I21)</f>
        <v>70</v>
      </c>
      <c r="H27" s="116" t="str">
        <f>IF(Rezultati!I21&lt;50,"F",IF(Rezultati!I21&lt;60,"E",IF(Rezultati!I21&lt;70,"D",IF(Rezultati!I21&lt;80,"C",IF(Rezultati!I21&lt;90,"B","A")))))</f>
        <v>C</v>
      </c>
      <c r="I27" s="18"/>
    </row>
    <row r="28" spans="1:9" ht="12.75">
      <c r="A28" s="72" t="str">
        <f>IF(ISBLANK(Rezultati!B22),"",Rezultati!B22)</f>
        <v>33/2019</v>
      </c>
      <c r="B28" s="73" t="str">
        <f>IF(ISBLANK(Rezultati!C22),"",Rezultati!C22)</f>
        <v>Lazar Jauković</v>
      </c>
      <c r="C28" s="115">
        <f>IF(ISBLANK(Rezultati!D22),"",Rezultati!D22)</f>
        <v>45</v>
      </c>
      <c r="D28" s="115">
        <f>IF(ISBLANK(Rezultati!E22),"",Rezultati!E22)</f>
      </c>
      <c r="E28" s="115">
        <f>IF(ISBLANK(Rezultati!G22),"",Rezultati!G22)</f>
        <v>30</v>
      </c>
      <c r="F28" s="115">
        <f>IF(ISBLANK(Rezultati!H22),"",Rezultati!H22)</f>
      </c>
      <c r="G28" s="115">
        <f>IF(ISBLANK(Rezultati!I22),"",Rezultati!I22)</f>
        <v>75</v>
      </c>
      <c r="H28" s="116" t="str">
        <f>IF(Rezultati!I22&lt;50,"F",IF(Rezultati!I22&lt;60,"E",IF(Rezultati!I22&lt;70,"D",IF(Rezultati!I22&lt;80,"C",IF(Rezultati!I22&lt;90,"B","A")))))</f>
        <v>C</v>
      </c>
      <c r="I28" s="18"/>
    </row>
    <row r="29" spans="1:9" ht="12.75">
      <c r="A29" s="72" t="str">
        <f>IF(ISBLANK(Rezultati!B23),"",Rezultati!B23)</f>
        <v>34/2019</v>
      </c>
      <c r="B29" s="73" t="str">
        <f>IF(ISBLANK(Rezultati!C23),"",Rezultati!C23)</f>
        <v>Nađa Radović</v>
      </c>
      <c r="C29" s="115">
        <f>IF(ISBLANK(Rezultati!D23),"",Rezultati!D23)</f>
        <v>40</v>
      </c>
      <c r="D29" s="115">
        <f>IF(ISBLANK(Rezultati!E23),"",Rezultati!E23)</f>
      </c>
      <c r="E29" s="115">
        <f>IF(ISBLANK(Rezultati!G23),"",Rezultati!G23)</f>
        <v>10</v>
      </c>
      <c r="F29" s="115">
        <f>IF(ISBLANK(Rezultati!H23),"",Rezultati!H23)</f>
      </c>
      <c r="G29" s="115">
        <f>IF(ISBLANK(Rezultati!I23),"",Rezultati!I23)</f>
        <v>50</v>
      </c>
      <c r="H29" s="116" t="str">
        <f>IF(Rezultati!I23&lt;50,"F",IF(Rezultati!I23&lt;60,"E",IF(Rezultati!I23&lt;70,"D",IF(Rezultati!I23&lt;80,"C",IF(Rezultati!I23&lt;90,"B","A")))))</f>
        <v>E</v>
      </c>
      <c r="I29" s="18"/>
    </row>
    <row r="30" spans="1:9" ht="12.75">
      <c r="A30" s="72" t="str">
        <f>IF(ISBLANK(Rezultati!B24),"",Rezultati!B24)</f>
        <v>35/2019</v>
      </c>
      <c r="B30" s="73" t="str">
        <f>IF(ISBLANK(Rezultati!C24),"",Rezultati!C24)</f>
        <v>Maksim Vučinić</v>
      </c>
      <c r="C30" s="115">
        <f>IF(ISBLANK(Rezultati!D24),"",Rezultati!D24)</f>
        <v>40</v>
      </c>
      <c r="D30" s="115">
        <f>IF(ISBLANK(Rezultati!E24),"",Rezultati!E24)</f>
      </c>
      <c r="E30" s="115">
        <f>IF(ISBLANK(Rezultati!G24),"",Rezultati!G24)</f>
      </c>
      <c r="F30" s="115">
        <f>IF(ISBLANK(Rezultati!H24),"",Rezultati!H24)</f>
      </c>
      <c r="G30" s="115">
        <f>IF(ISBLANK(Rezultati!I24),"",Rezultati!I24)</f>
        <v>40</v>
      </c>
      <c r="H30" s="116" t="str">
        <f>IF(Rezultati!I24&lt;50,"F",IF(Rezultati!I24&lt;60,"E",IF(Rezultati!I24&lt;70,"D",IF(Rezultati!I24&lt;80,"C",IF(Rezultati!I24&lt;90,"B","A")))))</f>
        <v>F</v>
      </c>
      <c r="I30" s="18"/>
    </row>
    <row r="31" spans="1:9" ht="12.75">
      <c r="A31" s="72" t="str">
        <f>IF(ISBLANK(Rezultati!B25),"",Rezultati!B25)</f>
        <v>37/2019</v>
      </c>
      <c r="B31" s="73" t="str">
        <f>IF(ISBLANK(Rezultati!C25),"",Rezultati!C25)</f>
        <v>Đurđina Musić</v>
      </c>
      <c r="C31" s="115">
        <f>IF(ISBLANK(Rezultati!D25),"",Rezultati!D25)</f>
        <v>48</v>
      </c>
      <c r="D31" s="115">
        <f>IF(ISBLANK(Rezultati!E25),"",Rezultati!E25)</f>
      </c>
      <c r="E31" s="115">
        <f>IF(ISBLANK(Rezultati!G25),"",Rezultati!G25)</f>
      </c>
      <c r="F31" s="115">
        <f>IF(ISBLANK(Rezultati!H25),"",Rezultati!H25)</f>
      </c>
      <c r="G31" s="115">
        <f>IF(ISBLANK(Rezultati!I25),"",Rezultati!I25)</f>
        <v>48</v>
      </c>
      <c r="H31" s="116" t="str">
        <f>IF(Rezultati!I25&lt;50,"F",IF(Rezultati!I25&lt;60,"E",IF(Rezultati!I25&lt;70,"D",IF(Rezultati!I25&lt;80,"C",IF(Rezultati!I25&lt;90,"B","A")))))</f>
        <v>F</v>
      </c>
      <c r="I31" s="18"/>
    </row>
    <row r="32" spans="1:9" ht="12.75">
      <c r="A32" s="72" t="str">
        <f>IF(ISBLANK(Rezultati!B26),"",Rezultati!B26)</f>
        <v>38/2019</v>
      </c>
      <c r="B32" s="73" t="str">
        <f>IF(ISBLANK(Rezultati!C26),"",Rezultati!C26)</f>
        <v>Savo Pavićević</v>
      </c>
      <c r="C32" s="115">
        <f>IF(ISBLANK(Rezultati!D26),"",Rezultati!D26)</f>
        <v>50</v>
      </c>
      <c r="D32" s="115">
        <f>IF(ISBLANK(Rezultati!E26),"",Rezultati!E26)</f>
      </c>
      <c r="E32" s="115">
        <f>IF(ISBLANK(Rezultati!G26),"",Rezultati!G26)</f>
        <v>37</v>
      </c>
      <c r="F32" s="115">
        <f>IF(ISBLANK(Rezultati!H26),"",Rezultati!H26)</f>
      </c>
      <c r="G32" s="115">
        <f>IF(ISBLANK(Rezultati!I26),"",Rezultati!I26)</f>
        <v>87</v>
      </c>
      <c r="H32" s="116" t="str">
        <f>IF(Rezultati!I26&lt;50,"F",IF(Rezultati!I26&lt;60,"E",IF(Rezultati!I26&lt;70,"D",IF(Rezultati!I26&lt;80,"C",IF(Rezultati!I26&lt;90,"B","A")))))</f>
        <v>B</v>
      </c>
      <c r="I32" s="18"/>
    </row>
    <row r="33" spans="1:9" ht="12.75">
      <c r="A33" s="72" t="str">
        <f>IF(ISBLANK(Rezultati!B27),"",Rezultati!B27)</f>
        <v>39/2019</v>
      </c>
      <c r="B33" s="73" t="str">
        <f>IF(ISBLANK(Rezultati!C27),"",Rezultati!C27)</f>
        <v>Miloš Dragić</v>
      </c>
      <c r="C33" s="115">
        <f>IF(ISBLANK(Rezultati!D27),"",Rezultati!D27)</f>
        <v>47</v>
      </c>
      <c r="D33" s="115">
        <f>IF(ISBLANK(Rezultati!E27),"",Rezultati!E27)</f>
      </c>
      <c r="E33" s="115">
        <f>IF(ISBLANK(Rezultati!G27),"",Rezultati!G27)</f>
        <v>47</v>
      </c>
      <c r="F33" s="115">
        <f>IF(ISBLANK(Rezultati!H27),"",Rezultati!H27)</f>
      </c>
      <c r="G33" s="115">
        <f>IF(ISBLANK(Rezultati!I27),"",Rezultati!I27)</f>
        <v>94</v>
      </c>
      <c r="H33" s="116" t="str">
        <f>IF(Rezultati!I27&lt;50,"F",IF(Rezultati!I27&lt;60,"E",IF(Rezultati!I27&lt;70,"D",IF(Rezultati!I27&lt;80,"C",IF(Rezultati!I27&lt;90,"B","A")))))</f>
        <v>A</v>
      </c>
      <c r="I33" s="18"/>
    </row>
    <row r="34" spans="1:9" ht="12.75">
      <c r="A34" s="72" t="str">
        <f>IF(ISBLANK(Rezultati!B28),"",Rezultati!B28)</f>
        <v>40/2019</v>
      </c>
      <c r="B34" s="73" t="str">
        <f>IF(ISBLANK(Rezultati!C28),"",Rezultati!C28)</f>
        <v>Bogdana Knežević</v>
      </c>
      <c r="C34" s="115">
        <f>IF(ISBLANK(Rezultati!D28),"",Rezultati!D28)</f>
        <v>45</v>
      </c>
      <c r="D34" s="115">
        <f>IF(ISBLANK(Rezultati!E28),"",Rezultati!E28)</f>
      </c>
      <c r="E34" s="115">
        <f>IF(ISBLANK(Rezultati!G28),"",Rezultati!G28)</f>
      </c>
      <c r="F34" s="115">
        <f>IF(ISBLANK(Rezultati!H28),"",Rezultati!H28)</f>
      </c>
      <c r="G34" s="115">
        <f>IF(ISBLANK(Rezultati!I28),"",Rezultati!I28)</f>
        <v>45</v>
      </c>
      <c r="H34" s="116" t="str">
        <f>IF(Rezultati!I28&lt;50,"F",IF(Rezultati!I28&lt;60,"E",IF(Rezultati!I28&lt;70,"D",IF(Rezultati!I28&lt;80,"C",IF(Rezultati!I28&lt;90,"B","A")))))</f>
        <v>F</v>
      </c>
      <c r="I34" s="18"/>
    </row>
    <row r="35" spans="1:9" ht="12.75">
      <c r="A35" s="72" t="str">
        <f>IF(ISBLANK(Rezultati!B29),"",Rezultati!B29)</f>
        <v>41/2019</v>
      </c>
      <c r="B35" s="73" t="str">
        <f>IF(ISBLANK(Rezultati!C29),"",Rezultati!C29)</f>
        <v>Marko Gaković</v>
      </c>
      <c r="C35" s="115">
        <f>IF(ISBLANK(Rezultati!D29),"",Rezultati!D29)</f>
      </c>
      <c r="D35" s="115">
        <f>IF(ISBLANK(Rezultati!E29),"",Rezultati!E29)</f>
        <v>43</v>
      </c>
      <c r="E35" s="115">
        <f>IF(ISBLANK(Rezultati!G29),"",Rezultati!G29)</f>
      </c>
      <c r="F35" s="115">
        <f>IF(ISBLANK(Rezultati!H29),"",Rezultati!H29)</f>
      </c>
      <c r="G35" s="115">
        <f>IF(ISBLANK(Rezultati!I29),"",Rezultati!I29)</f>
        <v>43</v>
      </c>
      <c r="H35" s="116" t="str">
        <f>IF(Rezultati!I29&lt;50,"F",IF(Rezultati!I29&lt;60,"E",IF(Rezultati!I29&lt;70,"D",IF(Rezultati!I29&lt;80,"C",IF(Rezultati!I29&lt;90,"B","A")))))</f>
        <v>F</v>
      </c>
      <c r="I35" s="18"/>
    </row>
    <row r="36" spans="1:9" ht="12.75">
      <c r="A36" s="72" t="str">
        <f>IF(ISBLANK(Rezultati!B30),"",Rezultati!B30)</f>
        <v>42/2019</v>
      </c>
      <c r="B36" s="73" t="str">
        <f>IF(ISBLANK(Rezultati!C30),"",Rezultati!C30)</f>
        <v>Vesna Mandić</v>
      </c>
      <c r="C36" s="115">
        <f>IF(ISBLANK(Rezultati!D30),"",Rezultati!D30)</f>
      </c>
      <c r="D36" s="115">
        <f>IF(ISBLANK(Rezultati!E30),"",Rezultati!E30)</f>
      </c>
      <c r="E36" s="115">
        <f>IF(ISBLANK(Rezultati!G30),"",Rezultati!G30)</f>
      </c>
      <c r="F36" s="115">
        <f>IF(ISBLANK(Rezultati!H30),"",Rezultati!H30)</f>
      </c>
      <c r="G36" s="115">
        <f>IF(ISBLANK(Rezultati!I30),"",Rezultati!I30)</f>
        <v>0</v>
      </c>
      <c r="H36" s="116" t="str">
        <f>IF(Rezultati!I30&lt;50,"F",IF(Rezultati!I30&lt;60,"E",IF(Rezultati!I30&lt;70,"D",IF(Rezultati!I30&lt;80,"C",IF(Rezultati!I30&lt;90,"B","A")))))</f>
        <v>F</v>
      </c>
      <c r="I36" s="18"/>
    </row>
    <row r="37" spans="1:9" ht="12.75">
      <c r="A37" s="72" t="str">
        <f>IF(ISBLANK(Rezultati!B31),"",Rezultati!B31)</f>
        <v>43/2019</v>
      </c>
      <c r="B37" s="73" t="str">
        <f>IF(ISBLANK(Rezultati!C31),"",Rezultati!C31)</f>
        <v>Maja Vujisić</v>
      </c>
      <c r="C37" s="115">
        <f>IF(ISBLANK(Rezultati!D31),"",Rezultati!D31)</f>
        <v>45</v>
      </c>
      <c r="D37" s="115">
        <f>IF(ISBLANK(Rezultati!E31),"",Rezultati!E31)</f>
      </c>
      <c r="E37" s="115">
        <f>IF(ISBLANK(Rezultati!G31),"",Rezultati!G31)</f>
        <v>45</v>
      </c>
      <c r="F37" s="115">
        <f>IF(ISBLANK(Rezultati!H31),"",Rezultati!H31)</f>
      </c>
      <c r="G37" s="115">
        <f>IF(ISBLANK(Rezultati!I31),"",Rezultati!I31)</f>
        <v>90</v>
      </c>
      <c r="H37" s="116" t="str">
        <f>IF(Rezultati!I31&lt;50,"F",IF(Rezultati!I31&lt;60,"E",IF(Rezultati!I31&lt;70,"D",IF(Rezultati!I31&lt;80,"C",IF(Rezultati!I31&lt;90,"B","A")))))</f>
        <v>A</v>
      </c>
      <c r="I37" s="18"/>
    </row>
    <row r="38" spans="1:9" ht="12.75">
      <c r="A38" s="72" t="str">
        <f>IF(ISBLANK(Rezultati!B32),"",Rezultati!B32)</f>
        <v>44/2019</v>
      </c>
      <c r="B38" s="73" t="str">
        <f>IF(ISBLANK(Rezultati!C32),"",Rezultati!C32)</f>
        <v>Lazar Šćekić</v>
      </c>
      <c r="C38" s="115">
        <f>IF(ISBLANK(Rezultati!D32),"",Rezultati!D32)</f>
        <v>48</v>
      </c>
      <c r="D38" s="115">
        <f>IF(ISBLANK(Rezultati!E32),"",Rezultati!E32)</f>
      </c>
      <c r="E38" s="115">
        <f>IF(ISBLANK(Rezultati!G32),"",Rezultati!G32)</f>
        <v>50</v>
      </c>
      <c r="F38" s="115">
        <f>IF(ISBLANK(Rezultati!H32),"",Rezultati!H32)</f>
      </c>
      <c r="G38" s="115">
        <f>IF(ISBLANK(Rezultati!I32),"",Rezultati!I32)</f>
        <v>98</v>
      </c>
      <c r="H38" s="116" t="str">
        <f>IF(Rezultati!I32&lt;50,"F",IF(Rezultati!I32&lt;60,"E",IF(Rezultati!I32&lt;70,"D",IF(Rezultati!I32&lt;80,"C",IF(Rezultati!I32&lt;90,"B","A")))))</f>
        <v>A</v>
      </c>
      <c r="I38" s="18"/>
    </row>
    <row r="39" spans="1:9" ht="12.75">
      <c r="A39" s="72" t="str">
        <f>IF(ISBLANK(Rezultati!B33),"",Rezultati!B33)</f>
        <v>46/2019</v>
      </c>
      <c r="B39" s="73" t="str">
        <f>IF(ISBLANK(Rezultati!C33),"",Rezultati!C33)</f>
        <v>Aleksandra Vuković</v>
      </c>
      <c r="C39" s="115">
        <f>IF(ISBLANK(Rezultati!D33),"",Rezultati!D33)</f>
        <v>48</v>
      </c>
      <c r="D39" s="115">
        <f>IF(ISBLANK(Rezultati!E33),"",Rezultati!E33)</f>
      </c>
      <c r="E39" s="115">
        <f>IF(ISBLANK(Rezultati!G33),"",Rezultati!G33)</f>
      </c>
      <c r="F39" s="115">
        <f>IF(ISBLANK(Rezultati!H33),"",Rezultati!H33)</f>
      </c>
      <c r="G39" s="115">
        <f>IF(ISBLANK(Rezultati!I33),"",Rezultati!I33)</f>
        <v>48</v>
      </c>
      <c r="H39" s="116" t="str">
        <f>IF(Rezultati!I33&lt;50,"F",IF(Rezultati!I33&lt;60,"E",IF(Rezultati!I33&lt;70,"D",IF(Rezultati!I33&lt;80,"C",IF(Rezultati!I33&lt;90,"B","A")))))</f>
        <v>F</v>
      </c>
      <c r="I39" s="18"/>
    </row>
    <row r="40" spans="1:9" ht="12.75">
      <c r="A40" s="72" t="str">
        <f>IF(ISBLANK(Rezultati!B34),"",Rezultati!B34)</f>
        <v>47/2019</v>
      </c>
      <c r="B40" s="73" t="str">
        <f>IF(ISBLANK(Rezultati!C34),"",Rezultati!C34)</f>
        <v>Dejan Vraneš</v>
      </c>
      <c r="C40" s="115">
        <f>IF(ISBLANK(Rezultati!D34),"",Rezultati!D34)</f>
        <v>48</v>
      </c>
      <c r="D40" s="115">
        <f>IF(ISBLANK(Rezultati!E34),"",Rezultati!E34)</f>
      </c>
      <c r="E40" s="115">
        <f>IF(ISBLANK(Rezultati!G34),"",Rezultati!G34)</f>
        <v>42</v>
      </c>
      <c r="F40" s="115">
        <f>IF(ISBLANK(Rezultati!H34),"",Rezultati!H34)</f>
      </c>
      <c r="G40" s="115">
        <f>IF(ISBLANK(Rezultati!I34),"",Rezultati!I34)</f>
        <v>90</v>
      </c>
      <c r="H40" s="116" t="str">
        <f>IF(Rezultati!I34&lt;50,"F",IF(Rezultati!I34&lt;60,"E",IF(Rezultati!I34&lt;70,"D",IF(Rezultati!I34&lt;80,"C",IF(Rezultati!I34&lt;90,"B","A")))))</f>
        <v>A</v>
      </c>
      <c r="I40" s="18"/>
    </row>
    <row r="41" spans="1:9" ht="12.75">
      <c r="A41" s="72" t="str">
        <f>IF(ISBLANK(Rezultati!B35),"",Rezultati!B35)</f>
        <v>48/2019</v>
      </c>
      <c r="B41" s="73" t="str">
        <f>IF(ISBLANK(Rezultati!C35),"",Rezultati!C35)</f>
        <v>Ana Muratović</v>
      </c>
      <c r="C41" s="115">
        <f>IF(ISBLANK(Rezultati!D35),"",Rezultati!D35)</f>
        <v>40</v>
      </c>
      <c r="D41" s="115">
        <f>IF(ISBLANK(Rezultati!E35),"",Rezultati!E35)</f>
      </c>
      <c r="E41" s="115">
        <f>IF(ISBLANK(Rezultati!G35),"",Rezultati!G35)</f>
        <v>20</v>
      </c>
      <c r="F41" s="115">
        <f>IF(ISBLANK(Rezultati!H35),"",Rezultati!H35)</f>
      </c>
      <c r="G41" s="115">
        <f>IF(ISBLANK(Rezultati!I35),"",Rezultati!I35)</f>
        <v>60</v>
      </c>
      <c r="H41" s="116" t="str">
        <f>IF(Rezultati!I35&lt;50,"F",IF(Rezultati!I35&lt;60,"E",IF(Rezultati!I35&lt;70,"D",IF(Rezultati!I35&lt;80,"C",IF(Rezultati!I35&lt;90,"B","A")))))</f>
        <v>D</v>
      </c>
      <c r="I41" s="18"/>
    </row>
    <row r="42" spans="1:9" ht="12.75">
      <c r="A42" s="72" t="str">
        <f>IF(ISBLANK(Rezultati!B36),"",Rezultati!B36)</f>
        <v>49/2019</v>
      </c>
      <c r="B42" s="73" t="str">
        <f>IF(ISBLANK(Rezultati!C36),"",Rezultati!C36)</f>
        <v>Milica Vučinić</v>
      </c>
      <c r="C42" s="115">
        <f>IF(ISBLANK(Rezultati!D36),"",Rezultati!D36)</f>
        <v>45</v>
      </c>
      <c r="D42" s="115">
        <f>IF(ISBLANK(Rezultati!E36),"",Rezultati!E36)</f>
      </c>
      <c r="E42" s="115">
        <f>IF(ISBLANK(Rezultati!G36),"",Rezultati!G36)</f>
        <v>20</v>
      </c>
      <c r="F42" s="115">
        <f>IF(ISBLANK(Rezultati!H36),"",Rezultati!H36)</f>
      </c>
      <c r="G42" s="115">
        <f>IF(ISBLANK(Rezultati!I36),"",Rezultati!I36)</f>
        <v>65</v>
      </c>
      <c r="H42" s="116" t="str">
        <f>IF(Rezultati!I36&lt;50,"F",IF(Rezultati!I36&lt;60,"E",IF(Rezultati!I36&lt;70,"D",IF(Rezultati!I36&lt;80,"C",IF(Rezultati!I36&lt;90,"B","A")))))</f>
        <v>D</v>
      </c>
      <c r="I42" s="18"/>
    </row>
    <row r="43" spans="1:9" ht="12.75">
      <c r="A43" s="72" t="str">
        <f>IF(ISBLANK(Rezultati!B37),"",Rezultati!B37)</f>
        <v>50/2019</v>
      </c>
      <c r="B43" s="73" t="str">
        <f>IF(ISBLANK(Rezultati!C37),"",Rezultati!C37)</f>
        <v>Nikola Bakić</v>
      </c>
      <c r="C43" s="115">
        <f>IF(ISBLANK(Rezultati!D37),"",Rezultati!D37)</f>
        <v>38</v>
      </c>
      <c r="D43" s="115">
        <f>IF(ISBLANK(Rezultati!E37),"",Rezultati!E37)</f>
      </c>
      <c r="E43" s="115">
        <f>IF(ISBLANK(Rezultati!G37),"",Rezultati!G37)</f>
      </c>
      <c r="F43" s="115">
        <f>IF(ISBLANK(Rezultati!H37),"",Rezultati!H37)</f>
      </c>
      <c r="G43" s="115">
        <f>IF(ISBLANK(Rezultati!I37),"",Rezultati!I37)</f>
        <v>38</v>
      </c>
      <c r="H43" s="116" t="str">
        <f>IF(Rezultati!I37&lt;50,"F",IF(Rezultati!I37&lt;60,"E",IF(Rezultati!I37&lt;70,"D",IF(Rezultati!I37&lt;80,"C",IF(Rezultati!I37&lt;90,"B","A")))))</f>
        <v>F</v>
      </c>
      <c r="I43" s="18"/>
    </row>
    <row r="44" spans="1:9" ht="12.75">
      <c r="A44" s="72" t="str">
        <f>IF(ISBLANK(Rezultati!B38),"",Rezultati!B38)</f>
        <v>52/2019</v>
      </c>
      <c r="B44" s="73" t="str">
        <f>IF(ISBLANK(Rezultati!C38),"",Rezultati!C38)</f>
        <v>Uroš Ognjenović</v>
      </c>
      <c r="C44" s="115">
        <f>IF(ISBLANK(Rezultati!D38),"",Rezultati!D38)</f>
        <v>44</v>
      </c>
      <c r="D44" s="115">
        <f>IF(ISBLANK(Rezultati!E38),"",Rezultati!E38)</f>
      </c>
      <c r="E44" s="115">
        <f>IF(ISBLANK(Rezultati!G38),"",Rezultati!G38)</f>
        <v>50</v>
      </c>
      <c r="F44" s="115">
        <f>IF(ISBLANK(Rezultati!H38),"",Rezultati!H38)</f>
      </c>
      <c r="G44" s="115">
        <f>IF(ISBLANK(Rezultati!I38),"",Rezultati!I38)</f>
        <v>94</v>
      </c>
      <c r="H44" s="116" t="str">
        <f>IF(Rezultati!I38&lt;50,"F",IF(Rezultati!I38&lt;60,"E",IF(Rezultati!I38&lt;70,"D",IF(Rezultati!I38&lt;80,"C",IF(Rezultati!I38&lt;90,"B","A")))))</f>
        <v>A</v>
      </c>
      <c r="I44" s="18"/>
    </row>
    <row r="45" spans="1:9" ht="12.75">
      <c r="A45" s="72" t="str">
        <f>IF(ISBLANK(Rezultati!B39),"",Rezultati!B39)</f>
        <v>53/2019</v>
      </c>
      <c r="B45" s="73" t="str">
        <f>IF(ISBLANK(Rezultati!C39),"",Rezultati!C39)</f>
        <v>Mia Kovač</v>
      </c>
      <c r="C45" s="115">
        <f>IF(ISBLANK(Rezultati!D39),"",Rezultati!D39)</f>
        <v>43</v>
      </c>
      <c r="D45" s="115">
        <f>IF(ISBLANK(Rezultati!E39),"",Rezultati!E39)</f>
      </c>
      <c r="E45" s="115">
        <f>IF(ISBLANK(Rezultati!G39),"",Rezultati!G39)</f>
        <v>22</v>
      </c>
      <c r="F45" s="115">
        <f>IF(ISBLANK(Rezultati!H39),"",Rezultati!H39)</f>
      </c>
      <c r="G45" s="115">
        <f>IF(ISBLANK(Rezultati!I39),"",Rezultati!I39)</f>
        <v>65</v>
      </c>
      <c r="H45" s="116" t="str">
        <f>IF(Rezultati!I39&lt;50,"F",IF(Rezultati!I39&lt;60,"E",IF(Rezultati!I39&lt;70,"D",IF(Rezultati!I39&lt;80,"C",IF(Rezultati!I39&lt;90,"B","A")))))</f>
        <v>D</v>
      </c>
      <c r="I45" s="18"/>
    </row>
    <row r="46" spans="1:9" ht="12.75">
      <c r="A46" s="72" t="str">
        <f>IF(ISBLANK(Rezultati!B40),"",Rezultati!B40)</f>
        <v>55/2019</v>
      </c>
      <c r="B46" s="73" t="str">
        <f>IF(ISBLANK(Rezultati!C40),"",Rezultati!C40)</f>
        <v>Bojana Kršikapa</v>
      </c>
      <c r="C46" s="115">
        <f>IF(ISBLANK(Rezultati!D40),"",Rezultati!D40)</f>
        <v>40</v>
      </c>
      <c r="D46" s="115">
        <f>IF(ISBLANK(Rezultati!E40),"",Rezultati!E40)</f>
      </c>
      <c r="E46" s="115">
        <f>IF(ISBLANK(Rezultati!G40),"",Rezultati!G40)</f>
        <v>30</v>
      </c>
      <c r="F46" s="115">
        <f>IF(ISBLANK(Rezultati!H40),"",Rezultati!H40)</f>
      </c>
      <c r="G46" s="115">
        <f>IF(ISBLANK(Rezultati!I40),"",Rezultati!I40)</f>
        <v>70</v>
      </c>
      <c r="H46" s="116" t="str">
        <f>IF(Rezultati!I40&lt;50,"F",IF(Rezultati!I40&lt;60,"E",IF(Rezultati!I40&lt;70,"D",IF(Rezultati!I40&lt;80,"C",IF(Rezultati!I40&lt;90,"B","A")))))</f>
        <v>C</v>
      </c>
      <c r="I46" s="18"/>
    </row>
    <row r="47" spans="1:9" ht="12.75">
      <c r="A47" s="72" t="str">
        <f>IF(ISBLANK(Rezultati!B41),"",Rezultati!B41)</f>
        <v>56/2019</v>
      </c>
      <c r="B47" s="73" t="str">
        <f>IF(ISBLANK(Rezultati!C41),"",Rezultati!C41)</f>
        <v>Aleksandar Pupavac</v>
      </c>
      <c r="C47" s="115">
        <f>IF(ISBLANK(Rezultati!D41),"",Rezultati!D41)</f>
        <v>43</v>
      </c>
      <c r="D47" s="115">
        <f>IF(ISBLANK(Rezultati!E41),"",Rezultati!E41)</f>
      </c>
      <c r="E47" s="115">
        <f>IF(ISBLANK(Rezultati!G41),"",Rezultati!G41)</f>
        <v>22</v>
      </c>
      <c r="F47" s="115">
        <f>IF(ISBLANK(Rezultati!H41),"",Rezultati!H41)</f>
      </c>
      <c r="G47" s="115">
        <f>IF(ISBLANK(Rezultati!I41),"",Rezultati!I41)</f>
        <v>65</v>
      </c>
      <c r="H47" s="116" t="str">
        <f>IF(Rezultati!I41&lt;50,"F",IF(Rezultati!I41&lt;60,"E",IF(Rezultati!I41&lt;70,"D",IF(Rezultati!I41&lt;80,"C",IF(Rezultati!I41&lt;90,"B","A")))))</f>
        <v>D</v>
      </c>
      <c r="I47" s="18"/>
    </row>
    <row r="48" spans="1:9" ht="12.75">
      <c r="A48" s="72" t="str">
        <f>IF(ISBLANK(Rezultati!B42),"",Rezultati!B42)</f>
        <v>57/2019</v>
      </c>
      <c r="B48" s="73" t="str">
        <f>IF(ISBLANK(Rezultati!C42),"",Rezultati!C42)</f>
        <v>Tanja Đukanović</v>
      </c>
      <c r="C48" s="115">
        <f>IF(ISBLANK(Rezultati!D42),"",Rezultati!D42)</f>
        <v>38</v>
      </c>
      <c r="D48" s="115">
        <f>IF(ISBLANK(Rezultati!E42),"",Rezultati!E42)</f>
      </c>
      <c r="E48" s="115">
        <f>IF(ISBLANK(Rezultati!G42),"",Rezultati!G42)</f>
      </c>
      <c r="F48" s="115">
        <f>IF(ISBLANK(Rezultati!H42),"",Rezultati!H42)</f>
      </c>
      <c r="G48" s="115">
        <f>IF(ISBLANK(Rezultati!I42),"",Rezultati!I42)</f>
        <v>38</v>
      </c>
      <c r="H48" s="116" t="str">
        <f>IF(Rezultati!I42&lt;50,"F",IF(Rezultati!I42&lt;60,"E",IF(Rezultati!I42&lt;70,"D",IF(Rezultati!I42&lt;80,"C",IF(Rezultati!I42&lt;90,"B","A")))))</f>
        <v>F</v>
      </c>
      <c r="I48" s="18"/>
    </row>
    <row r="49" spans="1:9" ht="12.75">
      <c r="A49" s="72" t="str">
        <f>IF(ISBLANK(Rezultati!B43),"",Rezultati!B43)</f>
        <v>58/2019</v>
      </c>
      <c r="B49" s="73" t="str">
        <f>IF(ISBLANK(Rezultati!C43),"",Rezultati!C43)</f>
        <v>Enis Čindrak</v>
      </c>
      <c r="C49" s="115">
        <f>IF(ISBLANK(Rezultati!D43),"",Rezultati!D43)</f>
        <v>40</v>
      </c>
      <c r="D49" s="115">
        <f>IF(ISBLANK(Rezultati!E43),"",Rezultati!E43)</f>
      </c>
      <c r="E49" s="115">
        <f>IF(ISBLANK(Rezultati!G43),"",Rezultati!G43)</f>
        <v>27</v>
      </c>
      <c r="F49" s="115">
        <f>IF(ISBLANK(Rezultati!H43),"",Rezultati!H43)</f>
      </c>
      <c r="G49" s="115">
        <f>IF(ISBLANK(Rezultati!I43),"",Rezultati!I43)</f>
        <v>67</v>
      </c>
      <c r="H49" s="116" t="str">
        <f>IF(Rezultati!I43&lt;50,"F",IF(Rezultati!I43&lt;60,"E",IF(Rezultati!I43&lt;70,"D",IF(Rezultati!I43&lt;80,"C",IF(Rezultati!I43&lt;90,"B","A")))))</f>
        <v>D</v>
      </c>
      <c r="I49" s="18"/>
    </row>
    <row r="50" spans="1:9" ht="12.75">
      <c r="A50" s="72" t="str">
        <f>IF(ISBLANK(Rezultati!B44),"",Rezultati!B44)</f>
        <v>60/2019</v>
      </c>
      <c r="B50" s="73" t="str">
        <f>IF(ISBLANK(Rezultati!C44),"",Rezultati!C44)</f>
        <v>Radisav Brajković</v>
      </c>
      <c r="C50" s="115">
        <f>IF(ISBLANK(Rezultati!D44),"",Rezultati!D44)</f>
        <v>40</v>
      </c>
      <c r="D50" s="115">
        <f>IF(ISBLANK(Rezultati!E44),"",Rezultati!E44)</f>
      </c>
      <c r="E50" s="115">
        <f>IF(ISBLANK(Rezultati!G44),"",Rezultati!G44)</f>
        <v>11</v>
      </c>
      <c r="F50" s="115">
        <f>IF(ISBLANK(Rezultati!H44),"",Rezultati!H44)</f>
      </c>
      <c r="G50" s="115">
        <f>IF(ISBLANK(Rezultati!I44),"",Rezultati!I44)</f>
        <v>51</v>
      </c>
      <c r="H50" s="116" t="str">
        <f>IF(Rezultati!I44&lt;50,"F",IF(Rezultati!I44&lt;60,"E",IF(Rezultati!I44&lt;70,"D",IF(Rezultati!I44&lt;80,"C",IF(Rezultati!I44&lt;90,"B","A")))))</f>
        <v>E</v>
      </c>
      <c r="I50" s="18"/>
    </row>
    <row r="51" spans="1:9" ht="12.75">
      <c r="A51" s="72" t="str">
        <f>IF(ISBLANK(Rezultati!B45),"",Rezultati!B45)</f>
        <v>61/2019</v>
      </c>
      <c r="B51" s="73" t="str">
        <f>IF(ISBLANK(Rezultati!C45),"",Rezultati!C45)</f>
        <v>Radonja Šoškić</v>
      </c>
      <c r="C51" s="115">
        <f>IF(ISBLANK(Rezultati!D45),"",Rezultati!D45)</f>
        <v>45</v>
      </c>
      <c r="D51" s="115">
        <f>IF(ISBLANK(Rezultati!E45),"",Rezultati!E45)</f>
      </c>
      <c r="E51" s="115">
        <f>IF(ISBLANK(Rezultati!G45),"",Rezultati!G45)</f>
        <v>15</v>
      </c>
      <c r="F51" s="115">
        <f>IF(ISBLANK(Rezultati!H45),"",Rezultati!H45)</f>
      </c>
      <c r="G51" s="115">
        <f>IF(ISBLANK(Rezultati!I45),"",Rezultati!I45)</f>
        <v>60</v>
      </c>
      <c r="H51" s="116" t="str">
        <f>IF(Rezultati!I45&lt;50,"F",IF(Rezultati!I45&lt;60,"E",IF(Rezultati!I45&lt;70,"D",IF(Rezultati!I45&lt;80,"C",IF(Rezultati!I45&lt;90,"B","A")))))</f>
        <v>D</v>
      </c>
      <c r="I51" s="18"/>
    </row>
    <row r="52" spans="1:9" ht="12.75">
      <c r="A52" s="72" t="str">
        <f>IF(ISBLANK(Rezultati!B46),"",Rezultati!B46)</f>
        <v>62/2019</v>
      </c>
      <c r="B52" s="73" t="str">
        <f>IF(ISBLANK(Rezultati!C46),"",Rezultati!C46)</f>
        <v>Valentina Đukić</v>
      </c>
      <c r="C52" s="115">
        <f>IF(ISBLANK(Rezultati!D46),"",Rezultati!D46)</f>
        <v>32</v>
      </c>
      <c r="D52" s="115">
        <f>IF(ISBLANK(Rezultati!E46),"",Rezultati!E46)</f>
      </c>
      <c r="E52" s="115">
        <f>IF(ISBLANK(Rezultati!G46),"",Rezultati!G46)</f>
        <v>18</v>
      </c>
      <c r="F52" s="115">
        <f>IF(ISBLANK(Rezultati!H46),"",Rezultati!H46)</f>
      </c>
      <c r="G52" s="115">
        <f>IF(ISBLANK(Rezultati!I46),"",Rezultati!I46)</f>
        <v>50</v>
      </c>
      <c r="H52" s="116" t="str">
        <f>IF(Rezultati!I46&lt;50,"F",IF(Rezultati!I46&lt;60,"E",IF(Rezultati!I46&lt;70,"D",IF(Rezultati!I46&lt;80,"C",IF(Rezultati!I46&lt;90,"B","A")))))</f>
        <v>E</v>
      </c>
      <c r="I52" s="18"/>
    </row>
    <row r="53" spans="1:9" ht="12.75">
      <c r="A53" s="72" t="str">
        <f>IF(ISBLANK(Rezultati!B47),"",Rezultati!B47)</f>
        <v>63/2019</v>
      </c>
      <c r="B53" s="73" t="str">
        <f>IF(ISBLANK(Rezultati!C47),"",Rezultati!C47)</f>
        <v>Marina Šljukić</v>
      </c>
      <c r="C53" s="115">
        <f>IF(ISBLANK(Rezultati!D47),"",Rezultati!D47)</f>
        <v>45</v>
      </c>
      <c r="D53" s="115">
        <f>IF(ISBLANK(Rezultati!E47),"",Rezultati!E47)</f>
      </c>
      <c r="E53" s="115">
        <f>IF(ISBLANK(Rezultati!G47),"",Rezultati!G47)</f>
        <v>45</v>
      </c>
      <c r="F53" s="115">
        <f>IF(ISBLANK(Rezultati!H47),"",Rezultati!H47)</f>
      </c>
      <c r="G53" s="115">
        <f>IF(ISBLANK(Rezultati!I47),"",Rezultati!I47)</f>
        <v>90</v>
      </c>
      <c r="H53" s="116" t="str">
        <f>IF(Rezultati!I47&lt;50,"F",IF(Rezultati!I47&lt;60,"E",IF(Rezultati!I47&lt;70,"D",IF(Rezultati!I47&lt;80,"C",IF(Rezultati!I47&lt;90,"B","A")))))</f>
        <v>A</v>
      </c>
      <c r="I53" s="18"/>
    </row>
    <row r="54" spans="1:9" ht="12.75">
      <c r="A54" s="72" t="str">
        <f>IF(ISBLANK(Rezultati!B48),"",Rezultati!B48)</f>
        <v>65/2019</v>
      </c>
      <c r="B54" s="73" t="str">
        <f>IF(ISBLANK(Rezultati!C48),"",Rezultati!C48)</f>
        <v>Neda Srdanović</v>
      </c>
      <c r="C54" s="115">
        <f>IF(ISBLANK(Rezultati!D48),"",Rezultati!D48)</f>
        <v>50</v>
      </c>
      <c r="D54" s="115">
        <f>IF(ISBLANK(Rezultati!E48),"",Rezultati!E48)</f>
      </c>
      <c r="E54" s="115">
        <f>IF(ISBLANK(Rezultati!G48),"",Rezultati!G48)</f>
        <v>20</v>
      </c>
      <c r="F54" s="115">
        <f>IF(ISBLANK(Rezultati!H48),"",Rezultati!H48)</f>
      </c>
      <c r="G54" s="115">
        <f>IF(ISBLANK(Rezultati!I48),"",Rezultati!I48)</f>
        <v>70</v>
      </c>
      <c r="H54" s="116" t="str">
        <f>IF(Rezultati!I48&lt;50,"F",IF(Rezultati!I48&lt;60,"E",IF(Rezultati!I48&lt;70,"D",IF(Rezultati!I48&lt;80,"C",IF(Rezultati!I48&lt;90,"B","A")))))</f>
        <v>C</v>
      </c>
      <c r="I54" s="18"/>
    </row>
    <row r="55" spans="1:9" ht="12.75">
      <c r="A55" s="72" t="str">
        <f>IF(ISBLANK(Rezultati!B49),"",Rezultati!B49)</f>
        <v>12/2018</v>
      </c>
      <c r="B55" s="73" t="str">
        <f>IF(ISBLANK(Rezultati!C49),"",Rezultati!C49)</f>
        <v>Ana Ajković</v>
      </c>
      <c r="C55" s="115">
        <f>IF(ISBLANK(Rezultati!D49),"",Rezultati!D49)</f>
        <v>43</v>
      </c>
      <c r="D55" s="115">
        <f>IF(ISBLANK(Rezultati!E49),"",Rezultati!E49)</f>
      </c>
      <c r="E55" s="115">
        <f>IF(ISBLANK(Rezultati!G49),"",Rezultati!G49)</f>
      </c>
      <c r="F55" s="115">
        <f>IF(ISBLANK(Rezultati!H49),"",Rezultati!H49)</f>
      </c>
      <c r="G55" s="115">
        <f>IF(ISBLANK(Rezultati!I49),"",Rezultati!I49)</f>
        <v>43</v>
      </c>
      <c r="H55" s="116" t="str">
        <f>IF(Rezultati!I49&lt;50,"F",IF(Rezultati!I49&lt;60,"E",IF(Rezultati!I49&lt;70,"D",IF(Rezultati!I49&lt;80,"C",IF(Rezultati!I49&lt;90,"B","A")))))</f>
        <v>F</v>
      </c>
      <c r="I55" s="18"/>
    </row>
    <row r="56" spans="1:9" ht="12.75">
      <c r="A56" s="130" t="str">
        <f>IF(ISBLANK(Rezultati!B50),"",Rezultati!B50)</f>
        <v>54/2018</v>
      </c>
      <c r="B56" s="131" t="str">
        <f>IF(ISBLANK(Rezultati!C50),"",Rezultati!C50)</f>
        <v>Muhamed Mehmedović</v>
      </c>
      <c r="C56" s="115">
        <f>IF(ISBLANK(Rezultati!D50),"",Rezultati!D50)</f>
        <v>43</v>
      </c>
      <c r="D56" s="115">
        <f>IF(ISBLANK(Rezultati!E50),"",Rezultati!E50)</f>
      </c>
      <c r="E56" s="115">
        <f>IF(ISBLANK(Rezultati!G50),"",Rezultati!G50)</f>
      </c>
      <c r="F56" s="115">
        <f>IF(ISBLANK(Rezultati!H50),"",Rezultati!H50)</f>
      </c>
      <c r="G56" s="115">
        <f>IF(ISBLANK(Rezultati!I50),"",Rezultati!I50)</f>
        <v>43</v>
      </c>
      <c r="H56" s="132" t="str">
        <f>IF(Rezultati!I50&lt;50,"F",IF(Rezultati!I50&lt;60,"E",IF(Rezultati!I50&lt;70,"D",IF(Rezultati!I50&lt;80,"C",IF(Rezultati!I50&lt;90,"B","A")))))</f>
        <v>F</v>
      </c>
      <c r="I56" s="18"/>
    </row>
    <row r="57" spans="1:9" ht="12.75">
      <c r="A57" s="126"/>
      <c r="B57" s="127"/>
      <c r="C57" s="128"/>
      <c r="D57" s="128"/>
      <c r="E57" s="128"/>
      <c r="F57" s="128"/>
      <c r="G57" s="128"/>
      <c r="H57" s="129"/>
      <c r="I57" s="18"/>
    </row>
    <row r="58" spans="1:9" ht="12.75">
      <c r="A58" s="126"/>
      <c r="B58" s="127"/>
      <c r="C58" s="128"/>
      <c r="D58" s="128"/>
      <c r="E58" s="128"/>
      <c r="F58" s="128"/>
      <c r="G58" s="128"/>
      <c r="H58" s="129"/>
      <c r="I58" s="18"/>
    </row>
    <row r="59" spans="1:9" ht="12.75">
      <c r="A59" s="126"/>
      <c r="B59" s="127"/>
      <c r="C59" s="128"/>
      <c r="D59" s="128"/>
      <c r="E59" s="128"/>
      <c r="F59" s="128"/>
      <c r="G59" s="128"/>
      <c r="H59" s="129"/>
      <c r="I59" s="18"/>
    </row>
    <row r="60" spans="1:9" ht="12.75">
      <c r="A60" s="126"/>
      <c r="B60" s="127"/>
      <c r="C60" s="128"/>
      <c r="D60" s="128"/>
      <c r="E60" s="128"/>
      <c r="F60" s="128"/>
      <c r="G60" s="128"/>
      <c r="H60" s="129"/>
      <c r="I60" s="18"/>
    </row>
    <row r="61" spans="1:9" ht="12.75">
      <c r="A61" s="126"/>
      <c r="B61" s="127"/>
      <c r="C61" s="128"/>
      <c r="D61" s="128"/>
      <c r="E61" s="128"/>
      <c r="F61" s="128"/>
      <c r="G61" s="128"/>
      <c r="H61" s="129"/>
      <c r="I61" s="18"/>
    </row>
    <row r="62" spans="1:9" ht="12.75">
      <c r="A62" s="126"/>
      <c r="B62" s="127"/>
      <c r="C62" s="128"/>
      <c r="D62" s="128"/>
      <c r="E62" s="128"/>
      <c r="F62" s="128"/>
      <c r="G62" s="128"/>
      <c r="H62" s="129"/>
      <c r="I62" s="18"/>
    </row>
    <row r="63" spans="1:9" ht="12.75">
      <c r="A63" s="126"/>
      <c r="B63" s="127"/>
      <c r="C63" s="128"/>
      <c r="D63" s="128"/>
      <c r="E63" s="128"/>
      <c r="F63" s="128"/>
      <c r="G63" s="128"/>
      <c r="H63" s="129"/>
      <c r="I63" s="18"/>
    </row>
    <row r="64" spans="1:9" ht="12.75">
      <c r="A64" s="126"/>
      <c r="B64" s="127"/>
      <c r="C64" s="128"/>
      <c r="D64" s="128"/>
      <c r="E64" s="128"/>
      <c r="F64" s="128"/>
      <c r="G64" s="128"/>
      <c r="H64" s="129"/>
      <c r="I64" s="18"/>
    </row>
    <row r="65" spans="1:9" ht="12.75">
      <c r="A65" s="126"/>
      <c r="B65" s="127"/>
      <c r="C65" s="128"/>
      <c r="D65" s="128"/>
      <c r="E65" s="128"/>
      <c r="F65" s="128"/>
      <c r="G65" s="128"/>
      <c r="H65" s="129"/>
      <c r="I65" s="18"/>
    </row>
    <row r="66" spans="1:9" ht="12.75">
      <c r="A66" s="126"/>
      <c r="B66" s="127"/>
      <c r="C66" s="128"/>
      <c r="D66" s="128"/>
      <c r="E66" s="128"/>
      <c r="F66" s="128"/>
      <c r="G66" s="128"/>
      <c r="H66" s="129"/>
      <c r="I66" s="18"/>
    </row>
    <row r="67" spans="1:9" ht="12.75">
      <c r="A67" s="126"/>
      <c r="B67" s="127"/>
      <c r="C67" s="128"/>
      <c r="D67" s="128"/>
      <c r="E67" s="128"/>
      <c r="F67" s="128"/>
      <c r="G67" s="128"/>
      <c r="H67" s="129"/>
      <c r="I67" s="18"/>
    </row>
    <row r="68" spans="1:9" ht="12.75">
      <c r="A68" s="126"/>
      <c r="B68" s="127"/>
      <c r="C68" s="128"/>
      <c r="D68" s="128"/>
      <c r="E68" s="128"/>
      <c r="F68" s="128"/>
      <c r="G68" s="128"/>
      <c r="H68" s="129"/>
      <c r="I68" s="18"/>
    </row>
    <row r="69" spans="1:9" ht="12.75">
      <c r="A69" s="126"/>
      <c r="B69" s="127"/>
      <c r="C69" s="128"/>
      <c r="D69" s="128"/>
      <c r="E69" s="128"/>
      <c r="F69" s="128"/>
      <c r="G69" s="128"/>
      <c r="H69" s="129"/>
      <c r="I69" s="18"/>
    </row>
    <row r="70" spans="1:9" ht="12.75">
      <c r="A70" s="126"/>
      <c r="B70" s="127"/>
      <c r="C70" s="128"/>
      <c r="D70" s="128"/>
      <c r="E70" s="128"/>
      <c r="F70" s="128"/>
      <c r="G70" s="128"/>
      <c r="H70" s="129"/>
      <c r="I70" s="18"/>
    </row>
    <row r="71" spans="1:9" ht="12.75">
      <c r="A71" s="126"/>
      <c r="B71" s="127"/>
      <c r="C71" s="128"/>
      <c r="D71" s="128"/>
      <c r="E71" s="128"/>
      <c r="F71" s="128"/>
      <c r="G71" s="128"/>
      <c r="H71" s="129"/>
      <c r="I71" s="18"/>
    </row>
    <row r="72" spans="1:9" ht="12.75">
      <c r="A72" s="126"/>
      <c r="B72" s="127"/>
      <c r="C72" s="128"/>
      <c r="D72" s="128"/>
      <c r="E72" s="128"/>
      <c r="F72" s="128"/>
      <c r="G72" s="128"/>
      <c r="H72" s="129"/>
      <c r="I72" s="18"/>
    </row>
    <row r="73" spans="1:9" ht="12.75">
      <c r="A73" s="126"/>
      <c r="B73" s="127"/>
      <c r="C73" s="128"/>
      <c r="D73" s="128"/>
      <c r="E73" s="128"/>
      <c r="F73" s="128"/>
      <c r="G73" s="128"/>
      <c r="H73" s="129"/>
      <c r="I73" s="18"/>
    </row>
    <row r="74" spans="1:9" ht="12.75">
      <c r="A74" s="126"/>
      <c r="B74" s="127"/>
      <c r="C74" s="128"/>
      <c r="D74" s="128"/>
      <c r="E74" s="128"/>
      <c r="F74" s="128"/>
      <c r="G74" s="128"/>
      <c r="H74" s="129"/>
      <c r="I74" s="18"/>
    </row>
    <row r="75" spans="1:9" ht="12.75">
      <c r="A75" s="126"/>
      <c r="B75" s="127"/>
      <c r="C75" s="128"/>
      <c r="D75" s="128"/>
      <c r="E75" s="128"/>
      <c r="F75" s="128"/>
      <c r="G75" s="128"/>
      <c r="H75" s="129"/>
      <c r="I75" s="18"/>
    </row>
    <row r="76" spans="1:9" ht="12.75">
      <c r="A76" s="126"/>
      <c r="B76" s="127"/>
      <c r="C76" s="128"/>
      <c r="D76" s="128"/>
      <c r="E76" s="128"/>
      <c r="F76" s="128"/>
      <c r="G76" s="128"/>
      <c r="H76" s="129"/>
      <c r="I76" s="18"/>
    </row>
    <row r="77" spans="1:9" ht="12.75">
      <c r="A77" s="126"/>
      <c r="B77" s="127"/>
      <c r="C77" s="128"/>
      <c r="D77" s="128"/>
      <c r="E77" s="128"/>
      <c r="F77" s="128"/>
      <c r="G77" s="128"/>
      <c r="H77" s="129"/>
      <c r="I77" s="18"/>
    </row>
    <row r="78" spans="1:9" ht="12.75">
      <c r="A78" s="126"/>
      <c r="B78" s="127"/>
      <c r="C78" s="128"/>
      <c r="D78" s="128"/>
      <c r="E78" s="128"/>
      <c r="F78" s="128"/>
      <c r="G78" s="128"/>
      <c r="H78" s="129"/>
      <c r="I78" s="18"/>
    </row>
    <row r="79" spans="1:9" ht="12.75">
      <c r="A79" s="126"/>
      <c r="B79" s="127"/>
      <c r="C79" s="128"/>
      <c r="D79" s="128"/>
      <c r="E79" s="128"/>
      <c r="F79" s="128"/>
      <c r="G79" s="128"/>
      <c r="H79" s="129"/>
      <c r="I79" s="18"/>
    </row>
    <row r="80" spans="1:9" ht="12.75">
      <c r="A80" s="126"/>
      <c r="B80" s="127"/>
      <c r="C80" s="128"/>
      <c r="D80" s="128"/>
      <c r="E80" s="128"/>
      <c r="F80" s="128"/>
      <c r="G80" s="128"/>
      <c r="H80" s="129"/>
      <c r="I80" s="18"/>
    </row>
    <row r="81" spans="1:9" ht="12.75">
      <c r="A81" s="126"/>
      <c r="B81" s="127"/>
      <c r="C81" s="128"/>
      <c r="D81" s="128"/>
      <c r="E81" s="128"/>
      <c r="F81" s="128"/>
      <c r="G81" s="128"/>
      <c r="H81" s="129"/>
      <c r="I81" s="18"/>
    </row>
    <row r="82" spans="1:9" ht="12.75">
      <c r="A82" s="126"/>
      <c r="B82" s="127"/>
      <c r="C82" s="128"/>
      <c r="D82" s="128"/>
      <c r="E82" s="128"/>
      <c r="F82" s="128"/>
      <c r="G82" s="128"/>
      <c r="H82" s="129"/>
      <c r="I82" s="18"/>
    </row>
    <row r="83" spans="1:9" ht="12.75">
      <c r="A83" s="126"/>
      <c r="B83" s="127"/>
      <c r="C83" s="128"/>
      <c r="D83" s="128"/>
      <c r="E83" s="128"/>
      <c r="F83" s="128"/>
      <c r="G83" s="128"/>
      <c r="H83" s="129"/>
      <c r="I83" s="18"/>
    </row>
    <row r="84" spans="1:9" ht="12.75">
      <c r="A84" s="126"/>
      <c r="B84" s="127"/>
      <c r="C84" s="128"/>
      <c r="D84" s="128"/>
      <c r="E84" s="128"/>
      <c r="F84" s="128"/>
      <c r="G84" s="128"/>
      <c r="H84" s="129"/>
      <c r="I84" s="18"/>
    </row>
    <row r="85" spans="1:9" ht="12.75">
      <c r="A85" s="126"/>
      <c r="B85" s="127"/>
      <c r="C85" s="128"/>
      <c r="D85" s="128"/>
      <c r="E85" s="128"/>
      <c r="F85" s="128"/>
      <c r="G85" s="128"/>
      <c r="H85" s="129"/>
      <c r="I85" s="18"/>
    </row>
    <row r="86" spans="1:9" ht="12.75">
      <c r="A86" s="126"/>
      <c r="B86" s="127"/>
      <c r="C86" s="128"/>
      <c r="D86" s="128"/>
      <c r="E86" s="128"/>
      <c r="F86" s="128"/>
      <c r="G86" s="128"/>
      <c r="H86" s="129"/>
      <c r="I86" s="18"/>
    </row>
    <row r="87" spans="1:9" ht="12.75">
      <c r="A87" s="126"/>
      <c r="B87" s="127"/>
      <c r="C87" s="128"/>
      <c r="D87" s="128"/>
      <c r="E87" s="128"/>
      <c r="F87" s="128"/>
      <c r="G87" s="128"/>
      <c r="H87" s="129"/>
      <c r="I87" s="18"/>
    </row>
    <row r="88" spans="1:9" ht="12.75">
      <c r="A88" s="126"/>
      <c r="B88" s="127"/>
      <c r="C88" s="128"/>
      <c r="D88" s="128"/>
      <c r="E88" s="128"/>
      <c r="F88" s="128"/>
      <c r="G88" s="128"/>
      <c r="H88" s="129"/>
      <c r="I88" s="18"/>
    </row>
    <row r="89" spans="1:9" ht="12.75">
      <c r="A89" s="126"/>
      <c r="B89" s="127"/>
      <c r="C89" s="128"/>
      <c r="D89" s="128"/>
      <c r="E89" s="128"/>
      <c r="F89" s="128"/>
      <c r="G89" s="128"/>
      <c r="H89" s="129"/>
      <c r="I89" s="18"/>
    </row>
    <row r="90" spans="1:9" ht="12.75">
      <c r="A90" s="126"/>
      <c r="B90" s="127"/>
      <c r="C90" s="128"/>
      <c r="D90" s="128"/>
      <c r="E90" s="128"/>
      <c r="F90" s="128"/>
      <c r="G90" s="128"/>
      <c r="H90" s="129"/>
      <c r="I90" s="18"/>
    </row>
    <row r="91" spans="1:9" ht="12.75">
      <c r="A91" s="126"/>
      <c r="B91" s="127"/>
      <c r="C91" s="128"/>
      <c r="D91" s="128"/>
      <c r="E91" s="128"/>
      <c r="F91" s="128"/>
      <c r="G91" s="128"/>
      <c r="H91" s="129"/>
      <c r="I91" s="18"/>
    </row>
    <row r="92" spans="1:9" ht="12.75">
      <c r="A92" s="126"/>
      <c r="B92" s="127"/>
      <c r="C92" s="128"/>
      <c r="D92" s="128"/>
      <c r="E92" s="128"/>
      <c r="F92" s="128"/>
      <c r="G92" s="128"/>
      <c r="H92" s="129"/>
      <c r="I92" s="18"/>
    </row>
    <row r="93" spans="1:9" ht="12.75">
      <c r="A93" s="126"/>
      <c r="B93" s="127"/>
      <c r="C93" s="128"/>
      <c r="D93" s="128"/>
      <c r="E93" s="128"/>
      <c r="F93" s="128"/>
      <c r="G93" s="128"/>
      <c r="H93" s="129"/>
      <c r="I93" s="18"/>
    </row>
    <row r="94" spans="1:9" ht="12.75">
      <c r="A94" s="126"/>
      <c r="B94" s="127"/>
      <c r="C94" s="128"/>
      <c r="D94" s="128"/>
      <c r="E94" s="128"/>
      <c r="F94" s="128"/>
      <c r="G94" s="128"/>
      <c r="H94" s="129"/>
      <c r="I94" s="18"/>
    </row>
    <row r="95" spans="1:9" ht="12.75">
      <c r="A95" s="126"/>
      <c r="B95" s="127"/>
      <c r="C95" s="128"/>
      <c r="D95" s="128"/>
      <c r="E95" s="128"/>
      <c r="F95" s="128"/>
      <c r="G95" s="128"/>
      <c r="H95" s="129"/>
      <c r="I95" s="18"/>
    </row>
    <row r="96" spans="1:9" ht="12.75">
      <c r="A96" s="126"/>
      <c r="B96" s="127"/>
      <c r="C96" s="128"/>
      <c r="D96" s="128"/>
      <c r="E96" s="128"/>
      <c r="F96" s="128"/>
      <c r="G96" s="128"/>
      <c r="H96" s="129"/>
      <c r="I96" s="18"/>
    </row>
    <row r="97" spans="6:7" ht="12.75">
      <c r="F97" s="43"/>
      <c r="G97" s="44"/>
    </row>
    <row r="98" spans="6:7" ht="12.75">
      <c r="F98" s="121" t="s">
        <v>34</v>
      </c>
      <c r="G98" s="44"/>
    </row>
    <row r="99" spans="6:7" ht="15.75">
      <c r="F99" s="120"/>
      <c r="G99" s="44"/>
    </row>
    <row r="100" spans="6:7" ht="12.75">
      <c r="F100" s="43"/>
      <c r="G100" s="44"/>
    </row>
    <row r="101" spans="6:8" ht="13.5" thickBot="1">
      <c r="F101" s="45"/>
      <c r="G101" s="46"/>
      <c r="H101" s="78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  <row r="139" ht="12.75">
      <c r="G139" s="12"/>
    </row>
    <row r="140" ht="12.75">
      <c r="G140" s="12"/>
    </row>
    <row r="141" ht="12.75">
      <c r="G141" s="12"/>
    </row>
    <row r="142" ht="12.75">
      <c r="G142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9" t="s">
        <v>6</v>
      </c>
      <c r="B1" s="50"/>
      <c r="C1" s="51"/>
      <c r="D1" s="52"/>
      <c r="E1" s="52"/>
      <c r="F1" s="53"/>
      <c r="G1" s="4"/>
    </row>
    <row r="2" spans="1:6" s="5" customFormat="1" ht="14.25">
      <c r="A2" s="54"/>
      <c r="B2" s="55"/>
      <c r="C2" s="56"/>
      <c r="D2" s="57"/>
      <c r="E2" s="57"/>
      <c r="F2" s="58"/>
    </row>
    <row r="3" spans="1:6" s="5" customFormat="1" ht="15">
      <c r="A3" s="54" t="s">
        <v>17</v>
      </c>
      <c r="B3" s="55"/>
      <c r="C3" s="57"/>
      <c r="D3" s="57"/>
      <c r="E3" s="57"/>
      <c r="F3" s="58"/>
    </row>
    <row r="4" spans="1:6" s="5" customFormat="1" ht="15">
      <c r="A4" s="54" t="s">
        <v>178</v>
      </c>
      <c r="B4" s="55"/>
      <c r="C4" s="57" t="s">
        <v>179</v>
      </c>
      <c r="D4" s="57"/>
      <c r="E4" s="57"/>
      <c r="F4" s="58"/>
    </row>
    <row r="5" spans="1:7" s="5" customFormat="1" ht="15">
      <c r="A5" s="122" t="s">
        <v>36</v>
      </c>
      <c r="B5" s="117" t="s">
        <v>177</v>
      </c>
      <c r="C5" s="57" t="s">
        <v>180</v>
      </c>
      <c r="D5" s="57"/>
      <c r="E5" s="57"/>
      <c r="F5" s="58"/>
      <c r="G5" s="22"/>
    </row>
    <row r="6" spans="1:7" s="5" customFormat="1" ht="15.75" thickBot="1">
      <c r="A6" s="59"/>
      <c r="B6" s="60"/>
      <c r="C6" s="61"/>
      <c r="D6" s="62"/>
      <c r="E6" s="62"/>
      <c r="F6" s="63"/>
      <c r="G6" s="21"/>
    </row>
    <row r="7" spans="1:6" s="6" customFormat="1" ht="12.75" customHeight="1" thickBot="1">
      <c r="A7" s="147" t="s">
        <v>7</v>
      </c>
      <c r="B7" s="150" t="s">
        <v>12</v>
      </c>
      <c r="C7" s="151" t="s">
        <v>8</v>
      </c>
      <c r="D7" s="152"/>
      <c r="E7" s="153" t="s">
        <v>35</v>
      </c>
      <c r="F7" s="145" t="s">
        <v>9</v>
      </c>
    </row>
    <row r="8" spans="1:6" s="7" customFormat="1" ht="12.75" customHeight="1">
      <c r="A8" s="148"/>
      <c r="B8" s="148"/>
      <c r="C8" s="145" t="s">
        <v>10</v>
      </c>
      <c r="D8" s="145" t="s">
        <v>11</v>
      </c>
      <c r="E8" s="154"/>
      <c r="F8" s="146"/>
    </row>
    <row r="9" spans="1:6" s="7" customFormat="1" ht="13.5" customHeight="1">
      <c r="A9" s="149"/>
      <c r="B9" s="149"/>
      <c r="C9" s="146"/>
      <c r="D9" s="146"/>
      <c r="E9" s="155"/>
      <c r="F9" s="146"/>
    </row>
    <row r="10" spans="1:6" s="8" customFormat="1" ht="13.5" customHeight="1">
      <c r="A10" s="72" t="str">
        <f>IF(ISBLANK(Rezultati!B2),"",Rezultati!B2)</f>
        <v>1/2019</v>
      </c>
      <c r="B10" s="73" t="str">
        <f>IF(ISBLANK(Rezultati!C2),"",Rezultati!C2)</f>
        <v>Nikola Đukanović</v>
      </c>
      <c r="C10" s="81">
        <f>Rezultati!F2</f>
        <v>48</v>
      </c>
      <c r="D10" s="81">
        <f>IF(Rezultati!H2,Rezultati!H2,Rezultati!G2)</f>
        <v>0</v>
      </c>
      <c r="E10" s="81">
        <f>Rezultati!I2</f>
        <v>48</v>
      </c>
      <c r="F10" s="106" t="str">
        <f>Rezultati!J2</f>
        <v>F</v>
      </c>
    </row>
    <row r="11" spans="1:7" ht="12.75">
      <c r="A11" s="72" t="str">
        <f>IF(ISBLANK(Rezultati!B3),"",Rezultati!B3)</f>
        <v>2/2019</v>
      </c>
      <c r="B11" s="73" t="str">
        <f>IF(ISBLANK(Rezultati!C3),"",Rezultati!C3)</f>
        <v>Ksenija Brakočević</v>
      </c>
      <c r="C11" s="81">
        <f>Rezultati!F3</f>
        <v>45</v>
      </c>
      <c r="D11" s="81">
        <f>IF(Rezultati!H3,Rezultati!H3,Rezultati!G3)</f>
        <v>0</v>
      </c>
      <c r="E11" s="81">
        <f>Rezultati!I3</f>
        <v>45</v>
      </c>
      <c r="F11" s="106" t="str">
        <f>Rezultati!J3</f>
        <v>F</v>
      </c>
      <c r="G11" s="9"/>
    </row>
    <row r="12" spans="1:7" ht="12.75">
      <c r="A12" s="72" t="str">
        <f>IF(ISBLANK(Rezultati!B4),"",Rezultati!B4)</f>
        <v>5/2019</v>
      </c>
      <c r="B12" s="73" t="str">
        <f>IF(ISBLANK(Rezultati!C4),"",Rezultati!C4)</f>
        <v>Anđela Minić</v>
      </c>
      <c r="C12" s="81">
        <f>Rezultati!F4</f>
        <v>47</v>
      </c>
      <c r="D12" s="81">
        <f>IF(Rezultati!H4,Rezultati!H4,Rezultati!G4)</f>
        <v>23</v>
      </c>
      <c r="E12" s="81">
        <f>Rezultati!I4</f>
        <v>70</v>
      </c>
      <c r="F12" s="106" t="str">
        <f>Rezultati!J4</f>
        <v>C</v>
      </c>
      <c r="G12" s="9"/>
    </row>
    <row r="13" spans="1:7" ht="12.75">
      <c r="A13" s="72" t="str">
        <f>IF(ISBLANK(Rezultati!B5),"",Rezultati!B5)</f>
        <v>7/2019</v>
      </c>
      <c r="B13" s="73" t="str">
        <f>IF(ISBLANK(Rezultati!C5),"",Rezultati!C5)</f>
        <v>Miraš Bulatović</v>
      </c>
      <c r="C13" s="81">
        <f>Rezultati!F5</f>
        <v>44</v>
      </c>
      <c r="D13" s="81">
        <f>IF(Rezultati!H5,Rezultati!H5,Rezultati!G5)</f>
        <v>26</v>
      </c>
      <c r="E13" s="81">
        <f>Rezultati!I5</f>
        <v>70</v>
      </c>
      <c r="F13" s="106" t="str">
        <f>Rezultati!J5</f>
        <v>C</v>
      </c>
      <c r="G13" s="9"/>
    </row>
    <row r="14" spans="1:7" ht="12.75">
      <c r="A14" s="72" t="str">
        <f>IF(ISBLANK(Rezultati!B6),"",Rezultati!B6)</f>
        <v>11/2019</v>
      </c>
      <c r="B14" s="73" t="str">
        <f>IF(ISBLANK(Rezultati!C6),"",Rezultati!C6)</f>
        <v>Jelena Piper</v>
      </c>
      <c r="C14" s="81">
        <f>Rezultati!F6</f>
        <v>47</v>
      </c>
      <c r="D14" s="81">
        <f>IF(Rezultati!H6,Rezultati!H6,Rezultati!G6)</f>
        <v>34</v>
      </c>
      <c r="E14" s="81">
        <f>Rezultati!I6</f>
        <v>81</v>
      </c>
      <c r="F14" s="106" t="str">
        <f>Rezultati!J6</f>
        <v>B</v>
      </c>
      <c r="G14" s="9"/>
    </row>
    <row r="15" spans="1:7" ht="12.75">
      <c r="A15" s="72" t="str">
        <f>IF(ISBLANK(Rezultati!B7),"",Rezultati!B7)</f>
        <v>12/2019</v>
      </c>
      <c r="B15" s="73" t="str">
        <f>IF(ISBLANK(Rezultati!C7),"",Rezultati!C7)</f>
        <v>Ivona Stojanović</v>
      </c>
      <c r="C15" s="81">
        <f>Rezultati!F7</f>
        <v>50</v>
      </c>
      <c r="D15" s="81">
        <f>IF(Rezultati!H7,Rezultati!H7,Rezultati!G7)</f>
        <v>0</v>
      </c>
      <c r="E15" s="81">
        <f>Rezultati!I7</f>
        <v>50</v>
      </c>
      <c r="F15" s="106" t="str">
        <f>Rezultati!J7</f>
        <v>E</v>
      </c>
      <c r="G15" s="9"/>
    </row>
    <row r="16" spans="1:7" ht="12.75">
      <c r="A16" s="72" t="str">
        <f>IF(ISBLANK(Rezultati!B8),"",Rezultati!B8)</f>
        <v>15/2019</v>
      </c>
      <c r="B16" s="73" t="str">
        <f>IF(ISBLANK(Rezultati!C8),"",Rezultati!C8)</f>
        <v>Nikola Markuš</v>
      </c>
      <c r="C16" s="81">
        <f>Rezultati!F8</f>
        <v>47</v>
      </c>
      <c r="D16" s="81">
        <f>IF(Rezultati!H8,Rezultati!H8,Rezultati!G8)</f>
        <v>20</v>
      </c>
      <c r="E16" s="81">
        <f>Rezultati!I8</f>
        <v>67</v>
      </c>
      <c r="F16" s="106" t="str">
        <f>Rezultati!J8</f>
        <v>D</v>
      </c>
      <c r="G16" s="9"/>
    </row>
    <row r="17" spans="1:7" ht="12.75">
      <c r="A17" s="72" t="str">
        <f>IF(ISBLANK(Rezultati!B9),"",Rezultati!B9)</f>
        <v>16/2019</v>
      </c>
      <c r="B17" s="73" t="str">
        <f>IF(ISBLANK(Rezultati!C9),"",Rezultati!C9)</f>
        <v>Jovana Vujičić</v>
      </c>
      <c r="C17" s="81">
        <f>Rezultati!F9</f>
        <v>48</v>
      </c>
      <c r="D17" s="81">
        <f>IF(Rezultati!H9,Rezultati!H9,Rezultati!G9)</f>
        <v>22</v>
      </c>
      <c r="E17" s="81">
        <f>Rezultati!I9</f>
        <v>70</v>
      </c>
      <c r="F17" s="106" t="str">
        <f>Rezultati!J9</f>
        <v>C</v>
      </c>
      <c r="G17" s="9"/>
    </row>
    <row r="18" spans="1:7" ht="12.75">
      <c r="A18" s="72" t="str">
        <f>IF(ISBLANK(Rezultati!B10),"",Rezultati!B10)</f>
        <v>17/2019</v>
      </c>
      <c r="B18" s="73" t="str">
        <f>IF(ISBLANK(Rezultati!C10),"",Rezultati!C10)</f>
        <v>Nataša Zajović</v>
      </c>
      <c r="C18" s="81">
        <f>Rezultati!F10</f>
        <v>45</v>
      </c>
      <c r="D18" s="81">
        <f>IF(Rezultati!H10,Rezultati!H10,Rezultati!G10)</f>
        <v>25</v>
      </c>
      <c r="E18" s="81">
        <f>Rezultati!I10</f>
        <v>70</v>
      </c>
      <c r="F18" s="106" t="str">
        <f>Rezultati!J10</f>
        <v>C</v>
      </c>
      <c r="G18" s="9"/>
    </row>
    <row r="19" spans="1:7" ht="12.75">
      <c r="A19" s="72" t="str">
        <f>IF(ISBLANK(Rezultati!B11),"",Rezultati!B11)</f>
        <v>18/2019</v>
      </c>
      <c r="B19" s="73" t="str">
        <f>IF(ISBLANK(Rezultati!C11),"",Rezultati!C11)</f>
        <v>Miloš Kilibarda</v>
      </c>
      <c r="C19" s="81">
        <f>Rezultati!F11</f>
        <v>40</v>
      </c>
      <c r="D19" s="81">
        <f>IF(Rezultati!H11,Rezultati!H11,Rezultati!G11)</f>
        <v>18</v>
      </c>
      <c r="E19" s="81">
        <f>Rezultati!I11</f>
        <v>58</v>
      </c>
      <c r="F19" s="106" t="str">
        <f>Rezultati!J11</f>
        <v>E</v>
      </c>
      <c r="G19" s="9"/>
    </row>
    <row r="20" spans="1:7" ht="12.75">
      <c r="A20" s="72" t="str">
        <f>IF(ISBLANK(Rezultati!B12),"",Rezultati!B12)</f>
        <v>19/2019</v>
      </c>
      <c r="B20" s="73" t="str">
        <f>IF(ISBLANK(Rezultati!C12),"",Rezultati!C12)</f>
        <v>Dejan Drinčić</v>
      </c>
      <c r="C20" s="81">
        <f>Rezultati!F12</f>
        <v>44</v>
      </c>
      <c r="D20" s="81">
        <f>IF(Rezultati!H12,Rezultati!H12,Rezultati!G12)</f>
        <v>17</v>
      </c>
      <c r="E20" s="81">
        <f>Rezultati!I12</f>
        <v>61</v>
      </c>
      <c r="F20" s="106" t="str">
        <f>Rezultati!J12</f>
        <v>D</v>
      </c>
      <c r="G20" s="9"/>
    </row>
    <row r="21" spans="1:7" ht="12.75">
      <c r="A21" s="72" t="str">
        <f>IF(ISBLANK(Rezultati!B13),"",Rezultati!B13)</f>
        <v>20/2019</v>
      </c>
      <c r="B21" s="73" t="str">
        <f>IF(ISBLANK(Rezultati!C13),"",Rezultati!C13)</f>
        <v>Filip Vorotović</v>
      </c>
      <c r="C21" s="81">
        <f>Rezultati!F13</f>
        <v>47</v>
      </c>
      <c r="D21" s="81">
        <f>IF(Rezultati!H13,Rezultati!H13,Rezultati!G13)</f>
        <v>13</v>
      </c>
      <c r="E21" s="81">
        <f>Rezultati!I13</f>
        <v>60</v>
      </c>
      <c r="F21" s="106" t="str">
        <f>Rezultati!J13</f>
        <v>D</v>
      </c>
      <c r="G21" s="9"/>
    </row>
    <row r="22" spans="1:7" ht="12.75">
      <c r="A22" s="72" t="str">
        <f>IF(ISBLANK(Rezultati!B14),"",Rezultati!B14)</f>
        <v>23/2019</v>
      </c>
      <c r="B22" s="73" t="str">
        <f>IF(ISBLANK(Rezultati!C14),"",Rezultati!C14)</f>
        <v>Aleksa Tadić</v>
      </c>
      <c r="C22" s="81">
        <f>Rezultati!F14</f>
        <v>42</v>
      </c>
      <c r="D22" s="81">
        <f>IF(Rezultati!H14,Rezultati!H14,Rezultati!G14)</f>
        <v>0</v>
      </c>
      <c r="E22" s="81">
        <f>Rezultati!I14</f>
        <v>42</v>
      </c>
      <c r="F22" s="106" t="str">
        <f>Rezultati!J14</f>
        <v>F</v>
      </c>
      <c r="G22" s="9"/>
    </row>
    <row r="23" spans="1:7" ht="12.75">
      <c r="A23" s="72" t="str">
        <f>IF(ISBLANK(Rezultati!B15),"",Rezultati!B15)</f>
        <v>25/2019</v>
      </c>
      <c r="B23" s="73" t="str">
        <f>IF(ISBLANK(Rezultati!C15),"",Rezultati!C15)</f>
        <v>Milica Baošić</v>
      </c>
      <c r="C23" s="81">
        <f>Rezultati!F15</f>
        <v>38</v>
      </c>
      <c r="D23" s="81">
        <f>IF(Rezultati!H15,Rezultati!H15,Rezultati!G15)</f>
        <v>15</v>
      </c>
      <c r="E23" s="81">
        <f>Rezultati!I15</f>
        <v>53</v>
      </c>
      <c r="F23" s="106" t="str">
        <f>Rezultati!J15</f>
        <v>E</v>
      </c>
      <c r="G23" s="9"/>
    </row>
    <row r="24" spans="1:7" ht="12.75">
      <c r="A24" s="72" t="str">
        <f>IF(ISBLANK(Rezultati!B16),"",Rezultati!B16)</f>
        <v>26/2019</v>
      </c>
      <c r="B24" s="73" t="str">
        <f>IF(ISBLANK(Rezultati!C16),"",Rezultati!C16)</f>
        <v>Ana Eraković</v>
      </c>
      <c r="C24" s="81">
        <f>Rezultati!F16</f>
        <v>40</v>
      </c>
      <c r="D24" s="81">
        <f>IF(Rezultati!H16,Rezultati!H16,Rezultati!G16)</f>
        <v>37</v>
      </c>
      <c r="E24" s="81">
        <f>Rezultati!I16</f>
        <v>77</v>
      </c>
      <c r="F24" s="106" t="str">
        <f>Rezultati!J16</f>
        <v>C</v>
      </c>
      <c r="G24" s="9"/>
    </row>
    <row r="25" spans="1:7" ht="12.75">
      <c r="A25" s="72" t="str">
        <f>IF(ISBLANK(Rezultati!B17),"",Rezultati!B17)</f>
        <v>27/2019</v>
      </c>
      <c r="B25" s="73" t="str">
        <f>IF(ISBLANK(Rezultati!C17),"",Rezultati!C17)</f>
        <v>Bogdan Aprcović</v>
      </c>
      <c r="C25" s="81">
        <f>Rezultati!F17</f>
        <v>46</v>
      </c>
      <c r="D25" s="81">
        <f>IF(Rezultati!H17,Rezultati!H17,Rezultati!G17)</f>
        <v>0</v>
      </c>
      <c r="E25" s="81">
        <f>Rezultati!I17</f>
        <v>46</v>
      </c>
      <c r="F25" s="106" t="str">
        <f>Rezultati!J17</f>
        <v>F</v>
      </c>
      <c r="G25" s="9"/>
    </row>
    <row r="26" spans="1:7" ht="12.75">
      <c r="A26" s="72" t="str">
        <f>IF(ISBLANK(Rezultati!B18),"",Rezultati!B18)</f>
        <v>28/2019</v>
      </c>
      <c r="B26" s="73" t="str">
        <f>IF(ISBLANK(Rezultati!C18),"",Rezultati!C18)</f>
        <v>Neško Milović</v>
      </c>
      <c r="C26" s="81">
        <f>Rezultati!F18</f>
        <v>48</v>
      </c>
      <c r="D26" s="81">
        <f>IF(Rezultati!H18,Rezultati!H18,Rezultati!G18)</f>
        <v>0</v>
      </c>
      <c r="E26" s="81">
        <f>Rezultati!I18</f>
        <v>48</v>
      </c>
      <c r="F26" s="106" t="str">
        <f>Rezultati!J18</f>
        <v>F</v>
      </c>
      <c r="G26" s="9"/>
    </row>
    <row r="27" spans="1:7" ht="12.75">
      <c r="A27" s="72" t="str">
        <f>IF(ISBLANK(Rezultati!B19),"",Rezultati!B19)</f>
        <v>29/2019</v>
      </c>
      <c r="B27" s="73" t="str">
        <f>IF(ISBLANK(Rezultati!C19),"",Rezultati!C19)</f>
        <v>Kristina Kovačević</v>
      </c>
      <c r="C27" s="81">
        <f>Rezultati!F19</f>
        <v>43</v>
      </c>
      <c r="D27" s="81">
        <f>IF(Rezultati!H19,Rezultati!H19,Rezultati!G19)</f>
        <v>17</v>
      </c>
      <c r="E27" s="81">
        <f>Rezultati!I19</f>
        <v>60</v>
      </c>
      <c r="F27" s="106" t="str">
        <f>Rezultati!J19</f>
        <v>D</v>
      </c>
      <c r="G27" s="9"/>
    </row>
    <row r="28" spans="1:7" ht="12.75">
      <c r="A28" s="72" t="str">
        <f>IF(ISBLANK(Rezultati!B20),"",Rezultati!B20)</f>
        <v>30/2019</v>
      </c>
      <c r="B28" s="73" t="str">
        <f>IF(ISBLANK(Rezultati!C20),"",Rezultati!C20)</f>
        <v>Goran Elek</v>
      </c>
      <c r="C28" s="81">
        <f>Rezultati!F20</f>
        <v>0</v>
      </c>
      <c r="D28" s="81">
        <f>IF(Rezultati!H20,Rezultati!H20,Rezultati!G20)</f>
        <v>0</v>
      </c>
      <c r="E28" s="81">
        <f>Rezultati!I20</f>
        <v>0</v>
      </c>
      <c r="F28" s="106" t="str">
        <f>Rezultati!J20</f>
        <v>F</v>
      </c>
      <c r="G28" s="9"/>
    </row>
    <row r="29" spans="1:7" ht="12.75">
      <c r="A29" s="72" t="str">
        <f>IF(ISBLANK(Rezultati!B21),"",Rezultati!B21)</f>
        <v>31/2019</v>
      </c>
      <c r="B29" s="73" t="str">
        <f>IF(ISBLANK(Rezultati!C21),"",Rezultati!C21)</f>
        <v>Nikola Đurašković</v>
      </c>
      <c r="C29" s="81">
        <f>Rezultati!F21</f>
        <v>45</v>
      </c>
      <c r="D29" s="81">
        <f>IF(Rezultati!H21,Rezultati!H21,Rezultati!G21)</f>
        <v>25</v>
      </c>
      <c r="E29" s="81">
        <f>Rezultati!I21</f>
        <v>70</v>
      </c>
      <c r="F29" s="106" t="str">
        <f>Rezultati!J21</f>
        <v>C</v>
      </c>
      <c r="G29" s="9"/>
    </row>
    <row r="30" spans="1:7" ht="12.75">
      <c r="A30" s="72" t="str">
        <f>IF(ISBLANK(Rezultati!B22),"",Rezultati!B22)</f>
        <v>33/2019</v>
      </c>
      <c r="B30" s="73" t="str">
        <f>IF(ISBLANK(Rezultati!C22),"",Rezultati!C22)</f>
        <v>Lazar Jauković</v>
      </c>
      <c r="C30" s="81">
        <f>Rezultati!F22</f>
        <v>45</v>
      </c>
      <c r="D30" s="81">
        <f>IF(Rezultati!H22,Rezultati!H22,Rezultati!G22)</f>
        <v>30</v>
      </c>
      <c r="E30" s="81">
        <f>Rezultati!I22</f>
        <v>75</v>
      </c>
      <c r="F30" s="106" t="str">
        <f>Rezultati!J22</f>
        <v>C</v>
      </c>
      <c r="G30" s="9"/>
    </row>
    <row r="31" spans="1:7" ht="12.75">
      <c r="A31" s="72" t="str">
        <f>IF(ISBLANK(Rezultati!B23),"",Rezultati!B23)</f>
        <v>34/2019</v>
      </c>
      <c r="B31" s="73" t="str">
        <f>IF(ISBLANK(Rezultati!C23),"",Rezultati!C23)</f>
        <v>Nađa Radović</v>
      </c>
      <c r="C31" s="81">
        <f>Rezultati!F23</f>
        <v>40</v>
      </c>
      <c r="D31" s="81">
        <f>IF(Rezultati!H23,Rezultati!H23,Rezultati!G23)</f>
        <v>10</v>
      </c>
      <c r="E31" s="81">
        <f>Rezultati!I23</f>
        <v>50</v>
      </c>
      <c r="F31" s="106" t="str">
        <f>Rezultati!J23</f>
        <v>E</v>
      </c>
      <c r="G31" s="9"/>
    </row>
    <row r="32" spans="1:7" ht="12.75">
      <c r="A32" s="72" t="str">
        <f>IF(ISBLANK(Rezultati!B24),"",Rezultati!B24)</f>
        <v>35/2019</v>
      </c>
      <c r="B32" s="73" t="str">
        <f>IF(ISBLANK(Rezultati!C24),"",Rezultati!C24)</f>
        <v>Maksim Vučinić</v>
      </c>
      <c r="C32" s="81">
        <f>Rezultati!F24</f>
        <v>40</v>
      </c>
      <c r="D32" s="81">
        <f>IF(Rezultati!H24,Rezultati!H24,Rezultati!G24)</f>
        <v>0</v>
      </c>
      <c r="E32" s="81">
        <f>Rezultati!I24</f>
        <v>40</v>
      </c>
      <c r="F32" s="106" t="str">
        <f>Rezultati!J24</f>
        <v>F</v>
      </c>
      <c r="G32" s="9"/>
    </row>
    <row r="33" spans="1:7" ht="12.75">
      <c r="A33" s="72" t="str">
        <f>IF(ISBLANK(Rezultati!B25),"",Rezultati!B25)</f>
        <v>37/2019</v>
      </c>
      <c r="B33" s="73" t="str">
        <f>IF(ISBLANK(Rezultati!C25),"",Rezultati!C25)</f>
        <v>Đurđina Musić</v>
      </c>
      <c r="C33" s="81">
        <f>Rezultati!F25</f>
        <v>48</v>
      </c>
      <c r="D33" s="81">
        <f>IF(Rezultati!H25,Rezultati!H25,Rezultati!G25)</f>
        <v>0</v>
      </c>
      <c r="E33" s="81">
        <f>Rezultati!I25</f>
        <v>48</v>
      </c>
      <c r="F33" s="106" t="str">
        <f>Rezultati!J25</f>
        <v>F</v>
      </c>
      <c r="G33" s="9"/>
    </row>
    <row r="34" spans="1:7" ht="12.75">
      <c r="A34" s="72" t="str">
        <f>IF(ISBLANK(Rezultati!B26),"",Rezultati!B26)</f>
        <v>38/2019</v>
      </c>
      <c r="B34" s="73" t="str">
        <f>IF(ISBLANK(Rezultati!C26),"",Rezultati!C26)</f>
        <v>Savo Pavićević</v>
      </c>
      <c r="C34" s="81">
        <f>Rezultati!F26</f>
        <v>50</v>
      </c>
      <c r="D34" s="81">
        <f>IF(Rezultati!H26,Rezultati!H26,Rezultati!G26)</f>
        <v>37</v>
      </c>
      <c r="E34" s="81">
        <f>Rezultati!I26</f>
        <v>87</v>
      </c>
      <c r="F34" s="106" t="str">
        <f>Rezultati!J26</f>
        <v>B</v>
      </c>
      <c r="G34" s="9"/>
    </row>
    <row r="35" spans="1:7" ht="12.75">
      <c r="A35" s="72" t="str">
        <f>IF(ISBLANK(Rezultati!B27),"",Rezultati!B27)</f>
        <v>39/2019</v>
      </c>
      <c r="B35" s="73" t="str">
        <f>IF(ISBLANK(Rezultati!C27),"",Rezultati!C27)</f>
        <v>Miloš Dragić</v>
      </c>
      <c r="C35" s="81">
        <f>Rezultati!F27</f>
        <v>47</v>
      </c>
      <c r="D35" s="81">
        <f>IF(Rezultati!H27,Rezultati!H27,Rezultati!G27)</f>
        <v>47</v>
      </c>
      <c r="E35" s="81">
        <f>Rezultati!I27</f>
        <v>94</v>
      </c>
      <c r="F35" s="106" t="str">
        <f>Rezultati!J27</f>
        <v>A</v>
      </c>
      <c r="G35" s="9"/>
    </row>
    <row r="36" spans="1:7" ht="12.75">
      <c r="A36" s="72" t="str">
        <f>IF(ISBLANK(Rezultati!B28),"",Rezultati!B28)</f>
        <v>40/2019</v>
      </c>
      <c r="B36" s="73" t="str">
        <f>IF(ISBLANK(Rezultati!C28),"",Rezultati!C28)</f>
        <v>Bogdana Knežević</v>
      </c>
      <c r="C36" s="81">
        <f>Rezultati!F28</f>
        <v>45</v>
      </c>
      <c r="D36" s="81">
        <f>IF(Rezultati!H28,Rezultati!H28,Rezultati!G28)</f>
        <v>0</v>
      </c>
      <c r="E36" s="81">
        <f>Rezultati!I28</f>
        <v>45</v>
      </c>
      <c r="F36" s="106" t="str">
        <f>Rezultati!J28</f>
        <v>F</v>
      </c>
      <c r="G36" s="9"/>
    </row>
    <row r="37" spans="1:7" ht="12.75">
      <c r="A37" s="72" t="str">
        <f>IF(ISBLANK(Rezultati!B29),"",Rezultati!B29)</f>
        <v>41/2019</v>
      </c>
      <c r="B37" s="73" t="str">
        <f>IF(ISBLANK(Rezultati!C29),"",Rezultati!C29)</f>
        <v>Marko Gaković</v>
      </c>
      <c r="C37" s="81">
        <f>Rezultati!F29</f>
        <v>43</v>
      </c>
      <c r="D37" s="81">
        <f>IF(Rezultati!H29,Rezultati!H29,Rezultati!G29)</f>
        <v>0</v>
      </c>
      <c r="E37" s="81">
        <f>Rezultati!I29</f>
        <v>43</v>
      </c>
      <c r="F37" s="106" t="str">
        <f>Rezultati!J29</f>
        <v>F</v>
      </c>
      <c r="G37" s="9"/>
    </row>
    <row r="38" spans="1:7" ht="12.75">
      <c r="A38" s="72" t="str">
        <f>IF(ISBLANK(Rezultati!B30),"",Rezultati!B30)</f>
        <v>42/2019</v>
      </c>
      <c r="B38" s="73" t="str">
        <f>IF(ISBLANK(Rezultati!C30),"",Rezultati!C30)</f>
        <v>Vesna Mandić</v>
      </c>
      <c r="C38" s="81">
        <f>Rezultati!F30</f>
        <v>0</v>
      </c>
      <c r="D38" s="81">
        <f>IF(Rezultati!H30,Rezultati!H30,Rezultati!G30)</f>
        <v>0</v>
      </c>
      <c r="E38" s="81">
        <f>Rezultati!I30</f>
        <v>0</v>
      </c>
      <c r="F38" s="106" t="str">
        <f>Rezultati!J30</f>
        <v>F</v>
      </c>
      <c r="G38" s="9"/>
    </row>
    <row r="39" spans="1:7" ht="12.75">
      <c r="A39" s="72" t="str">
        <f>IF(ISBLANK(Rezultati!B31),"",Rezultati!B31)</f>
        <v>43/2019</v>
      </c>
      <c r="B39" s="73" t="str">
        <f>IF(ISBLANK(Rezultati!C31),"",Rezultati!C31)</f>
        <v>Maja Vujisić</v>
      </c>
      <c r="C39" s="81">
        <f>Rezultati!F31</f>
        <v>45</v>
      </c>
      <c r="D39" s="81">
        <f>IF(Rezultati!H31,Rezultati!H31,Rezultati!G31)</f>
        <v>45</v>
      </c>
      <c r="E39" s="81">
        <f>Rezultati!I31</f>
        <v>90</v>
      </c>
      <c r="F39" s="106" t="str">
        <f>Rezultati!J31</f>
        <v>A</v>
      </c>
      <c r="G39" s="9"/>
    </row>
    <row r="40" spans="1:7" ht="12.75">
      <c r="A40" s="72" t="str">
        <f>IF(ISBLANK(Rezultati!B32),"",Rezultati!B32)</f>
        <v>44/2019</v>
      </c>
      <c r="B40" s="73" t="str">
        <f>IF(ISBLANK(Rezultati!C32),"",Rezultati!C32)</f>
        <v>Lazar Šćekić</v>
      </c>
      <c r="C40" s="81">
        <f>Rezultati!F32</f>
        <v>48</v>
      </c>
      <c r="D40" s="81">
        <f>IF(Rezultati!H32,Rezultati!H32,Rezultati!G32)</f>
        <v>50</v>
      </c>
      <c r="E40" s="81">
        <f>Rezultati!I32</f>
        <v>98</v>
      </c>
      <c r="F40" s="106" t="str">
        <f>Rezultati!J32</f>
        <v>A</v>
      </c>
      <c r="G40" s="9"/>
    </row>
    <row r="41" spans="1:7" ht="12.75">
      <c r="A41" s="72" t="str">
        <f>IF(ISBLANK(Rezultati!B33),"",Rezultati!B33)</f>
        <v>46/2019</v>
      </c>
      <c r="B41" s="73" t="str">
        <f>IF(ISBLANK(Rezultati!C33),"",Rezultati!C33)</f>
        <v>Aleksandra Vuković</v>
      </c>
      <c r="C41" s="81">
        <f>Rezultati!F33</f>
        <v>48</v>
      </c>
      <c r="D41" s="81">
        <f>IF(Rezultati!H33,Rezultati!H33,Rezultati!G33)</f>
        <v>0</v>
      </c>
      <c r="E41" s="81">
        <f>Rezultati!I33</f>
        <v>48</v>
      </c>
      <c r="F41" s="106" t="str">
        <f>Rezultati!J33</f>
        <v>F</v>
      </c>
      <c r="G41" s="9"/>
    </row>
    <row r="42" spans="1:7" ht="12.75">
      <c r="A42" s="72" t="str">
        <f>IF(ISBLANK(Rezultati!B34),"",Rezultati!B34)</f>
        <v>47/2019</v>
      </c>
      <c r="B42" s="73" t="str">
        <f>IF(ISBLANK(Rezultati!C34),"",Rezultati!C34)</f>
        <v>Dejan Vraneš</v>
      </c>
      <c r="C42" s="81">
        <f>Rezultati!F34</f>
        <v>48</v>
      </c>
      <c r="D42" s="81">
        <f>IF(Rezultati!H34,Rezultati!H34,Rezultati!G34)</f>
        <v>42</v>
      </c>
      <c r="E42" s="81">
        <f>Rezultati!I34</f>
        <v>90</v>
      </c>
      <c r="F42" s="106" t="str">
        <f>Rezultati!J34</f>
        <v>A</v>
      </c>
      <c r="G42" s="9"/>
    </row>
    <row r="43" spans="1:7" ht="12.75">
      <c r="A43" s="72" t="str">
        <f>IF(ISBLANK(Rezultati!B35),"",Rezultati!B35)</f>
        <v>48/2019</v>
      </c>
      <c r="B43" s="73" t="str">
        <f>IF(ISBLANK(Rezultati!C35),"",Rezultati!C35)</f>
        <v>Ana Muratović</v>
      </c>
      <c r="C43" s="81">
        <f>Rezultati!F35</f>
        <v>40</v>
      </c>
      <c r="D43" s="81">
        <f>IF(Rezultati!H35,Rezultati!H35,Rezultati!G35)</f>
        <v>20</v>
      </c>
      <c r="E43" s="81">
        <f>Rezultati!I35</f>
        <v>60</v>
      </c>
      <c r="F43" s="106" t="str">
        <f>Rezultati!J35</f>
        <v>D</v>
      </c>
      <c r="G43" s="9"/>
    </row>
    <row r="44" spans="1:7" ht="12.75">
      <c r="A44" s="72" t="str">
        <f>IF(ISBLANK(Rezultati!B36),"",Rezultati!B36)</f>
        <v>49/2019</v>
      </c>
      <c r="B44" s="73" t="str">
        <f>IF(ISBLANK(Rezultati!C36),"",Rezultati!C36)</f>
        <v>Milica Vučinić</v>
      </c>
      <c r="C44" s="81">
        <f>Rezultati!F36</f>
        <v>45</v>
      </c>
      <c r="D44" s="81">
        <f>IF(Rezultati!H36,Rezultati!H36,Rezultati!G36)</f>
        <v>20</v>
      </c>
      <c r="E44" s="81">
        <f>Rezultati!I36</f>
        <v>65</v>
      </c>
      <c r="F44" s="106" t="str">
        <f>Rezultati!J36</f>
        <v>D</v>
      </c>
      <c r="G44" s="9"/>
    </row>
    <row r="45" spans="1:7" ht="12.75">
      <c r="A45" s="72" t="str">
        <f>IF(ISBLANK(Rezultati!B37),"",Rezultati!B37)</f>
        <v>50/2019</v>
      </c>
      <c r="B45" s="73" t="str">
        <f>IF(ISBLANK(Rezultati!C37),"",Rezultati!C37)</f>
        <v>Nikola Bakić</v>
      </c>
      <c r="C45" s="81">
        <f>Rezultati!F37</f>
        <v>38</v>
      </c>
      <c r="D45" s="81">
        <f>IF(Rezultati!H37,Rezultati!H37,Rezultati!G37)</f>
        <v>0</v>
      </c>
      <c r="E45" s="81">
        <f>Rezultati!I37</f>
        <v>38</v>
      </c>
      <c r="F45" s="106" t="str">
        <f>Rezultati!J37</f>
        <v>F</v>
      </c>
      <c r="G45" s="9"/>
    </row>
    <row r="46" spans="1:7" ht="12.75">
      <c r="A46" s="72" t="str">
        <f>IF(ISBLANK(Rezultati!B38),"",Rezultati!B38)</f>
        <v>52/2019</v>
      </c>
      <c r="B46" s="73" t="str">
        <f>IF(ISBLANK(Rezultati!C38),"",Rezultati!C38)</f>
        <v>Uroš Ognjenović</v>
      </c>
      <c r="C46" s="81">
        <f>Rezultati!F38</f>
        <v>44</v>
      </c>
      <c r="D46" s="81">
        <f>IF(Rezultati!H38,Rezultati!H38,Rezultati!G38)</f>
        <v>50</v>
      </c>
      <c r="E46" s="81">
        <f>Rezultati!I38</f>
        <v>94</v>
      </c>
      <c r="F46" s="106" t="str">
        <f>Rezultati!J38</f>
        <v>A</v>
      </c>
      <c r="G46" s="9"/>
    </row>
    <row r="47" spans="1:7" ht="12.75">
      <c r="A47" s="72" t="str">
        <f>IF(ISBLANK(Rezultati!B39),"",Rezultati!B39)</f>
        <v>53/2019</v>
      </c>
      <c r="B47" s="73" t="str">
        <f>IF(ISBLANK(Rezultati!C39),"",Rezultati!C39)</f>
        <v>Mia Kovač</v>
      </c>
      <c r="C47" s="81">
        <f>Rezultati!F39</f>
        <v>43</v>
      </c>
      <c r="D47" s="81">
        <f>IF(Rezultati!H39,Rezultati!H39,Rezultati!G39)</f>
        <v>22</v>
      </c>
      <c r="E47" s="81">
        <f>Rezultati!I39</f>
        <v>65</v>
      </c>
      <c r="F47" s="106" t="str">
        <f>Rezultati!J39</f>
        <v>D</v>
      </c>
      <c r="G47" s="9"/>
    </row>
    <row r="48" spans="1:7" ht="12.75">
      <c r="A48" s="72" t="str">
        <f>IF(ISBLANK(Rezultati!B40),"",Rezultati!B40)</f>
        <v>55/2019</v>
      </c>
      <c r="B48" s="73" t="str">
        <f>IF(ISBLANK(Rezultati!C40),"",Rezultati!C40)</f>
        <v>Bojana Kršikapa</v>
      </c>
      <c r="C48" s="81">
        <f>Rezultati!F40</f>
        <v>40</v>
      </c>
      <c r="D48" s="81">
        <f>IF(Rezultati!H40,Rezultati!H40,Rezultati!G40)</f>
        <v>30</v>
      </c>
      <c r="E48" s="81">
        <f>Rezultati!I40</f>
        <v>70</v>
      </c>
      <c r="F48" s="106" t="str">
        <f>Rezultati!J40</f>
        <v>C</v>
      </c>
      <c r="G48" s="9"/>
    </row>
    <row r="49" spans="1:7" ht="12.75">
      <c r="A49" s="72" t="str">
        <f>IF(ISBLANK(Rezultati!B41),"",Rezultati!B41)</f>
        <v>56/2019</v>
      </c>
      <c r="B49" s="73" t="str">
        <f>IF(ISBLANK(Rezultati!C41),"",Rezultati!C41)</f>
        <v>Aleksandar Pupavac</v>
      </c>
      <c r="C49" s="81">
        <f>Rezultati!F41</f>
        <v>43</v>
      </c>
      <c r="D49" s="81">
        <f>IF(Rezultati!H41,Rezultati!H41,Rezultati!G41)</f>
        <v>22</v>
      </c>
      <c r="E49" s="81">
        <f>Rezultati!I41</f>
        <v>65</v>
      </c>
      <c r="F49" s="106" t="str">
        <f>Rezultati!J41</f>
        <v>D</v>
      </c>
      <c r="G49" s="9"/>
    </row>
    <row r="50" spans="1:7" ht="12.75">
      <c r="A50" s="72" t="str">
        <f>IF(ISBLANK(Rezultati!B42),"",Rezultati!B42)</f>
        <v>57/2019</v>
      </c>
      <c r="B50" s="73" t="str">
        <f>IF(ISBLANK(Rezultati!C42),"",Rezultati!C42)</f>
        <v>Tanja Đukanović</v>
      </c>
      <c r="C50" s="81">
        <f>Rezultati!F42</f>
        <v>38</v>
      </c>
      <c r="D50" s="81">
        <f>IF(Rezultati!H42,Rezultati!H42,Rezultati!G42)</f>
        <v>0</v>
      </c>
      <c r="E50" s="81">
        <f>Rezultati!I42</f>
        <v>38</v>
      </c>
      <c r="F50" s="106" t="str">
        <f>Rezultati!J42</f>
        <v>F</v>
      </c>
      <c r="G50" s="9"/>
    </row>
    <row r="51" spans="1:7" ht="12.75">
      <c r="A51" s="72" t="str">
        <f>IF(ISBLANK(Rezultati!B43),"",Rezultati!B43)</f>
        <v>58/2019</v>
      </c>
      <c r="B51" s="73" t="str">
        <f>IF(ISBLANK(Rezultati!C43),"",Rezultati!C43)</f>
        <v>Enis Čindrak</v>
      </c>
      <c r="C51" s="81">
        <f>Rezultati!F43</f>
        <v>40</v>
      </c>
      <c r="D51" s="81">
        <f>IF(Rezultati!H43,Rezultati!H43,Rezultati!G43)</f>
        <v>27</v>
      </c>
      <c r="E51" s="81">
        <f>Rezultati!I43</f>
        <v>67</v>
      </c>
      <c r="F51" s="106" t="str">
        <f>Rezultati!J43</f>
        <v>D</v>
      </c>
      <c r="G51" s="9"/>
    </row>
    <row r="52" spans="1:7" ht="12.75">
      <c r="A52" s="72" t="str">
        <f>IF(ISBLANK(Rezultati!B44),"",Rezultati!B44)</f>
        <v>60/2019</v>
      </c>
      <c r="B52" s="73" t="str">
        <f>IF(ISBLANK(Rezultati!C44),"",Rezultati!C44)</f>
        <v>Radisav Brajković</v>
      </c>
      <c r="C52" s="81">
        <f>Rezultati!F44</f>
        <v>40</v>
      </c>
      <c r="D52" s="81">
        <f>IF(Rezultati!H44,Rezultati!H44,Rezultati!G44)</f>
        <v>11</v>
      </c>
      <c r="E52" s="81">
        <f>Rezultati!I44</f>
        <v>51</v>
      </c>
      <c r="F52" s="106" t="str">
        <f>Rezultati!J44</f>
        <v>E</v>
      </c>
      <c r="G52" s="9"/>
    </row>
    <row r="53" spans="1:7" ht="12.75">
      <c r="A53" s="72" t="str">
        <f>IF(ISBLANK(Rezultati!B45),"",Rezultati!B45)</f>
        <v>61/2019</v>
      </c>
      <c r="B53" s="73" t="str">
        <f>IF(ISBLANK(Rezultati!C45),"",Rezultati!C45)</f>
        <v>Radonja Šoškić</v>
      </c>
      <c r="C53" s="81">
        <f>Rezultati!F45</f>
        <v>45</v>
      </c>
      <c r="D53" s="81">
        <f>IF(Rezultati!H45,Rezultati!H45,Rezultati!G45)</f>
        <v>15</v>
      </c>
      <c r="E53" s="81">
        <f>Rezultati!I45</f>
        <v>60</v>
      </c>
      <c r="F53" s="106" t="str">
        <f>Rezultati!J45</f>
        <v>D</v>
      </c>
      <c r="G53" s="9"/>
    </row>
    <row r="54" spans="1:7" ht="12.75">
      <c r="A54" s="72" t="str">
        <f>IF(ISBLANK(Rezultati!B46),"",Rezultati!B46)</f>
        <v>62/2019</v>
      </c>
      <c r="B54" s="73" t="str">
        <f>IF(ISBLANK(Rezultati!C46),"",Rezultati!C46)</f>
        <v>Valentina Đukić</v>
      </c>
      <c r="C54" s="81">
        <f>Rezultati!F46</f>
        <v>32</v>
      </c>
      <c r="D54" s="81">
        <f>IF(Rezultati!H46,Rezultati!H46,Rezultati!G46)</f>
        <v>18</v>
      </c>
      <c r="E54" s="81">
        <f>Rezultati!I46</f>
        <v>50</v>
      </c>
      <c r="F54" s="106" t="str">
        <f>Rezultati!J46</f>
        <v>E</v>
      </c>
      <c r="G54" s="9"/>
    </row>
    <row r="55" spans="1:7" ht="12.75">
      <c r="A55" s="72" t="str">
        <f>IF(ISBLANK(Rezultati!B47),"",Rezultati!B47)</f>
        <v>63/2019</v>
      </c>
      <c r="B55" s="73" t="str">
        <f>IF(ISBLANK(Rezultati!C47),"",Rezultati!C47)</f>
        <v>Marina Šljukić</v>
      </c>
      <c r="C55" s="81">
        <f>Rezultati!F47</f>
        <v>45</v>
      </c>
      <c r="D55" s="81">
        <f>IF(Rezultati!H47,Rezultati!H47,Rezultati!G47)</f>
        <v>45</v>
      </c>
      <c r="E55" s="81">
        <f>Rezultati!I47</f>
        <v>90</v>
      </c>
      <c r="F55" s="106" t="str">
        <f>Rezultati!J47</f>
        <v>A</v>
      </c>
      <c r="G55" s="9"/>
    </row>
    <row r="56" spans="1:7" ht="12.75">
      <c r="A56" s="72" t="str">
        <f>IF(ISBLANK(Rezultati!B48),"",Rezultati!B48)</f>
        <v>65/2019</v>
      </c>
      <c r="B56" s="73" t="str">
        <f>IF(ISBLANK(Rezultati!C48),"",Rezultati!C48)</f>
        <v>Neda Srdanović</v>
      </c>
      <c r="C56" s="81">
        <f>Rezultati!F48</f>
        <v>50</v>
      </c>
      <c r="D56" s="81">
        <f>IF(Rezultati!H48,Rezultati!H48,Rezultati!G48)</f>
        <v>20</v>
      </c>
      <c r="E56" s="81">
        <f>Rezultati!I48</f>
        <v>70</v>
      </c>
      <c r="F56" s="106" t="str">
        <f>Rezultati!J48</f>
        <v>C</v>
      </c>
      <c r="G56" s="10"/>
    </row>
    <row r="57" spans="1:7" ht="12.75">
      <c r="A57" s="72" t="str">
        <f>IF(ISBLANK(Rezultati!B49),"",Rezultati!B49)</f>
        <v>12/2018</v>
      </c>
      <c r="B57" s="73" t="str">
        <f>IF(ISBLANK(Rezultati!C49),"",Rezultati!C49)</f>
        <v>Ana Ajković</v>
      </c>
      <c r="C57" s="81">
        <f>Rezultati!F49</f>
        <v>43</v>
      </c>
      <c r="D57" s="81">
        <f>IF(Rezultati!H49,Rezultati!H49,Rezultati!G49)</f>
        <v>0</v>
      </c>
      <c r="E57" s="81">
        <f>Rezultati!I49</f>
        <v>43</v>
      </c>
      <c r="F57" s="106" t="str">
        <f>Rezultati!J49</f>
        <v>F</v>
      </c>
      <c r="G57" s="10"/>
    </row>
    <row r="58" spans="1:7" ht="12.75">
      <c r="A58" s="72" t="str">
        <f>IF(ISBLANK(Rezultati!B50),"",Rezultati!B50)</f>
        <v>54/2018</v>
      </c>
      <c r="B58" s="73" t="str">
        <f>IF(ISBLANK(Rezultati!C50),"",Rezultati!C50)</f>
        <v>Muhamed Mehmedović</v>
      </c>
      <c r="C58" s="81">
        <f>Rezultati!F50</f>
        <v>43</v>
      </c>
      <c r="D58" s="81">
        <f>IF(Rezultati!H50,Rezultati!H50,Rezultati!G50)</f>
        <v>0</v>
      </c>
      <c r="E58" s="81">
        <f>Rezultati!I50</f>
        <v>43</v>
      </c>
      <c r="F58" s="106" t="str">
        <f>Rezultati!J50</f>
        <v>F</v>
      </c>
      <c r="G58" s="10"/>
    </row>
    <row r="59" spans="1:7" ht="12.75">
      <c r="A59" s="126"/>
      <c r="B59" s="127"/>
      <c r="C59" s="133"/>
      <c r="D59" s="133"/>
      <c r="E59" s="133"/>
      <c r="F59" s="134"/>
      <c r="G59" s="10"/>
    </row>
    <row r="60" spans="1:7" ht="14.25">
      <c r="A60" s="126"/>
      <c r="B60" s="127"/>
      <c r="C60" s="133"/>
      <c r="F60" s="47"/>
      <c r="G60" s="10"/>
    </row>
    <row r="61" spans="1:7" ht="15">
      <c r="A61" s="126"/>
      <c r="B61" s="127"/>
      <c r="C61" s="133"/>
      <c r="D61" s="144" t="s">
        <v>37</v>
      </c>
      <c r="E61" s="144"/>
      <c r="F61" s="144"/>
      <c r="G61" s="10"/>
    </row>
    <row r="62" spans="1:7" ht="14.25">
      <c r="A62" s="126"/>
      <c r="B62" s="127"/>
      <c r="C62" s="133"/>
      <c r="D62" s="48"/>
      <c r="E62" s="48"/>
      <c r="F62" s="47"/>
      <c r="G62" s="10"/>
    </row>
    <row r="63" spans="1:7" ht="15" thickBot="1">
      <c r="A63" s="126"/>
      <c r="B63" s="127"/>
      <c r="C63" s="133"/>
      <c r="D63" s="105"/>
      <c r="E63" s="105"/>
      <c r="F63" s="104"/>
      <c r="G63" s="10"/>
    </row>
    <row r="64" spans="1:7" ht="12.75">
      <c r="A64" s="126"/>
      <c r="B64" s="127"/>
      <c r="C64" s="133"/>
      <c r="G64" s="10"/>
    </row>
    <row r="65" spans="1:7" ht="12.75">
      <c r="A65" s="126"/>
      <c r="B65" s="127"/>
      <c r="C65" s="133"/>
      <c r="G65" s="10"/>
    </row>
    <row r="66" spans="1:7" ht="12.75">
      <c r="A66" s="126"/>
      <c r="B66" s="127"/>
      <c r="C66" s="133"/>
      <c r="D66" s="133"/>
      <c r="E66" s="133"/>
      <c r="F66" s="134"/>
      <c r="G66" s="10"/>
    </row>
    <row r="67" spans="1:7" ht="12.75">
      <c r="A67" s="126"/>
      <c r="B67" s="127"/>
      <c r="C67" s="133"/>
      <c r="D67" s="133"/>
      <c r="E67" s="133"/>
      <c r="F67" s="134"/>
      <c r="G67" s="10"/>
    </row>
    <row r="68" spans="1:7" ht="12.75">
      <c r="A68" s="126"/>
      <c r="B68" s="127"/>
      <c r="C68" s="133"/>
      <c r="D68" s="133"/>
      <c r="E68" s="133"/>
      <c r="F68" s="134"/>
      <c r="G68" s="10"/>
    </row>
    <row r="69" spans="1:7" ht="12.75">
      <c r="A69" s="126"/>
      <c r="B69" s="127"/>
      <c r="C69" s="133"/>
      <c r="D69" s="133"/>
      <c r="E69" s="133"/>
      <c r="F69" s="134"/>
      <c r="G69" s="10"/>
    </row>
    <row r="70" spans="1:7" ht="12.75">
      <c r="A70" s="126"/>
      <c r="B70" s="127"/>
      <c r="C70" s="133"/>
      <c r="D70" s="133"/>
      <c r="E70" s="133"/>
      <c r="F70" s="134"/>
      <c r="G70" s="10"/>
    </row>
    <row r="71" spans="1:7" ht="12.75">
      <c r="A71" s="126"/>
      <c r="B71" s="127"/>
      <c r="C71" s="133"/>
      <c r="D71" s="133"/>
      <c r="E71" s="133"/>
      <c r="F71" s="134"/>
      <c r="G71" s="10"/>
    </row>
    <row r="72" spans="1:7" ht="12.75">
      <c r="A72" s="126"/>
      <c r="B72" s="127"/>
      <c r="C72" s="133"/>
      <c r="D72" s="133"/>
      <c r="E72" s="133"/>
      <c r="F72" s="134"/>
      <c r="G72" s="10"/>
    </row>
    <row r="73" spans="1:7" ht="12.75">
      <c r="A73" s="126"/>
      <c r="B73" s="127"/>
      <c r="C73" s="133"/>
      <c r="D73" s="133"/>
      <c r="E73" s="133"/>
      <c r="F73" s="134"/>
      <c r="G73" s="10"/>
    </row>
    <row r="74" spans="1:7" ht="12.75">
      <c r="A74" s="126"/>
      <c r="B74" s="127"/>
      <c r="C74" s="133"/>
      <c r="D74" s="133"/>
      <c r="E74" s="133"/>
      <c r="F74" s="134"/>
      <c r="G74" s="10"/>
    </row>
    <row r="75" spans="1:7" ht="12.75">
      <c r="A75" s="126"/>
      <c r="B75" s="127"/>
      <c r="C75" s="133"/>
      <c r="D75" s="133"/>
      <c r="E75" s="133"/>
      <c r="F75" s="134"/>
      <c r="G75" s="10"/>
    </row>
    <row r="76" spans="1:7" ht="12.75">
      <c r="A76" s="126"/>
      <c r="B76" s="127"/>
      <c r="C76" s="133"/>
      <c r="D76" s="133"/>
      <c r="E76" s="133"/>
      <c r="F76" s="134"/>
      <c r="G76" s="10"/>
    </row>
    <row r="77" spans="1:7" ht="12.75">
      <c r="A77" s="126"/>
      <c r="B77" s="127"/>
      <c r="C77" s="133"/>
      <c r="D77" s="133"/>
      <c r="E77" s="133"/>
      <c r="F77" s="134"/>
      <c r="G77" s="10"/>
    </row>
    <row r="78" spans="1:7" ht="12.75">
      <c r="A78" s="126"/>
      <c r="B78" s="127"/>
      <c r="C78" s="133"/>
      <c r="D78" s="133"/>
      <c r="E78" s="133"/>
      <c r="F78" s="134"/>
      <c r="G78" s="10"/>
    </row>
    <row r="79" spans="1:7" ht="12.75">
      <c r="A79" s="126"/>
      <c r="B79" s="127"/>
      <c r="C79" s="133"/>
      <c r="D79" s="133"/>
      <c r="E79" s="133"/>
      <c r="F79" s="134"/>
      <c r="G79" s="10"/>
    </row>
    <row r="80" spans="1:7" ht="12.75">
      <c r="A80" s="126"/>
      <c r="B80" s="127"/>
      <c r="C80" s="133"/>
      <c r="D80" s="133"/>
      <c r="E80" s="133"/>
      <c r="F80" s="134"/>
      <c r="G80" s="10"/>
    </row>
    <row r="81" spans="1:7" ht="12.75">
      <c r="A81" s="126"/>
      <c r="B81" s="127"/>
      <c r="C81" s="133"/>
      <c r="D81" s="133"/>
      <c r="E81" s="133"/>
      <c r="F81" s="134"/>
      <c r="G81" s="10"/>
    </row>
    <row r="82" spans="1:7" ht="12.75">
      <c r="A82" s="126"/>
      <c r="B82" s="127"/>
      <c r="C82" s="133"/>
      <c r="D82" s="133"/>
      <c r="E82" s="133"/>
      <c r="F82" s="134"/>
      <c r="G82" s="10"/>
    </row>
    <row r="83" spans="1:7" ht="12.75">
      <c r="A83" s="126"/>
      <c r="B83" s="127"/>
      <c r="C83" s="133"/>
      <c r="D83" s="133"/>
      <c r="E83" s="133"/>
      <c r="F83" s="134"/>
      <c r="G83" s="10"/>
    </row>
    <row r="84" spans="1:7" ht="12.75">
      <c r="A84" s="126"/>
      <c r="B84" s="127"/>
      <c r="C84" s="133"/>
      <c r="D84" s="133"/>
      <c r="E84" s="133"/>
      <c r="F84" s="134"/>
      <c r="G84" s="10"/>
    </row>
    <row r="85" spans="1:7" ht="12.75">
      <c r="A85" s="126"/>
      <c r="B85" s="127"/>
      <c r="C85" s="133"/>
      <c r="D85" s="133"/>
      <c r="E85" s="133"/>
      <c r="F85" s="134"/>
      <c r="G85" s="10"/>
    </row>
    <row r="86" spans="1:7" ht="12.75">
      <c r="A86" s="126"/>
      <c r="B86" s="127"/>
      <c r="C86" s="133"/>
      <c r="D86" s="133"/>
      <c r="E86" s="133"/>
      <c r="F86" s="134"/>
      <c r="G86" s="10"/>
    </row>
    <row r="87" spans="1:7" ht="12.75">
      <c r="A87" s="126"/>
      <c r="B87" s="127"/>
      <c r="C87" s="133"/>
      <c r="D87" s="133"/>
      <c r="E87" s="133"/>
      <c r="F87" s="134"/>
      <c r="G87" s="10"/>
    </row>
    <row r="88" spans="1:7" ht="12.75">
      <c r="A88" s="126"/>
      <c r="B88" s="127"/>
      <c r="C88" s="133"/>
      <c r="D88" s="133"/>
      <c r="E88" s="133"/>
      <c r="F88" s="134"/>
      <c r="G88" s="10"/>
    </row>
    <row r="89" spans="1:7" ht="12.75">
      <c r="A89" s="126"/>
      <c r="B89" s="127"/>
      <c r="C89" s="133"/>
      <c r="D89" s="133"/>
      <c r="E89" s="133"/>
      <c r="F89" s="134"/>
      <c r="G89" s="10"/>
    </row>
    <row r="90" spans="1:7" ht="12.75">
      <c r="A90" s="126"/>
      <c r="B90" s="127"/>
      <c r="C90" s="133"/>
      <c r="D90" s="133"/>
      <c r="E90" s="133"/>
      <c r="F90" s="134"/>
      <c r="G90" s="10"/>
    </row>
    <row r="91" spans="1:7" ht="12.75">
      <c r="A91" s="126"/>
      <c r="B91" s="127"/>
      <c r="C91" s="133"/>
      <c r="D91" s="133"/>
      <c r="E91" s="133"/>
      <c r="F91" s="134"/>
      <c r="G91" s="10"/>
    </row>
    <row r="92" spans="1:7" ht="12.75">
      <c r="A92" s="126"/>
      <c r="B92" s="127"/>
      <c r="C92" s="133"/>
      <c r="D92" s="133"/>
      <c r="E92" s="133"/>
      <c r="F92" s="134"/>
      <c r="G92" s="10"/>
    </row>
    <row r="93" spans="1:7" ht="12.75">
      <c r="A93" s="126"/>
      <c r="B93" s="127"/>
      <c r="C93" s="133"/>
      <c r="D93" s="133"/>
      <c r="E93" s="133"/>
      <c r="F93" s="134"/>
      <c r="G93" s="10"/>
    </row>
    <row r="94" spans="1:7" ht="12.75">
      <c r="A94" s="126"/>
      <c r="B94" s="127"/>
      <c r="C94" s="133"/>
      <c r="D94" s="133"/>
      <c r="E94" s="133"/>
      <c r="F94" s="134"/>
      <c r="G94" s="10"/>
    </row>
    <row r="95" spans="1:7" ht="12.75">
      <c r="A95" s="126"/>
      <c r="B95" s="127"/>
      <c r="C95" s="133"/>
      <c r="D95" s="133"/>
      <c r="E95" s="133"/>
      <c r="F95" s="134"/>
      <c r="G95" s="10"/>
    </row>
    <row r="96" spans="1:7" ht="12.75">
      <c r="A96" s="126"/>
      <c r="B96" s="127"/>
      <c r="C96" s="133"/>
      <c r="D96" s="133"/>
      <c r="E96" s="133"/>
      <c r="F96" s="134"/>
      <c r="G96" s="10"/>
    </row>
    <row r="97" spans="1:7" ht="12.75">
      <c r="A97" s="126"/>
      <c r="B97" s="127"/>
      <c r="C97" s="133"/>
      <c r="D97" s="133"/>
      <c r="E97" s="133"/>
      <c r="F97" s="134"/>
      <c r="G97" s="10"/>
    </row>
    <row r="98" spans="1:7" ht="12.75">
      <c r="A98" s="126"/>
      <c r="B98" s="127"/>
      <c r="C98" s="133"/>
      <c r="D98" s="133"/>
      <c r="E98" s="133"/>
      <c r="F98" s="134"/>
      <c r="G98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spans="7:10" ht="14.25">
      <c r="G121" s="10"/>
      <c r="J121" s="48"/>
    </row>
    <row r="122" ht="12.75">
      <c r="G122" s="10"/>
    </row>
    <row r="123" ht="12.75">
      <c r="G123" s="10"/>
    </row>
  </sheetData>
  <sheetProtection/>
  <mergeCells count="8">
    <mergeCell ref="D61:F61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4" width="31.421875" style="0" customWidth="1"/>
  </cols>
  <sheetData>
    <row r="1" spans="1:5" ht="15">
      <c r="A1" s="118" t="s">
        <v>18</v>
      </c>
      <c r="B1" s="118"/>
      <c r="C1" s="118" t="s">
        <v>0</v>
      </c>
      <c r="D1" s="118" t="s">
        <v>26</v>
      </c>
      <c r="E1" s="118" t="s">
        <v>27</v>
      </c>
    </row>
    <row r="2" spans="1:4" ht="12.75">
      <c r="A2" t="s">
        <v>80</v>
      </c>
      <c r="B2" t="s">
        <v>39</v>
      </c>
      <c r="C2" t="s">
        <v>59</v>
      </c>
      <c r="D2" t="s">
        <v>81</v>
      </c>
    </row>
    <row r="3" spans="1:4" ht="12.75">
      <c r="A3" t="s">
        <v>82</v>
      </c>
      <c r="B3" t="s">
        <v>39</v>
      </c>
      <c r="C3" t="s">
        <v>83</v>
      </c>
      <c r="D3" t="s">
        <v>84</v>
      </c>
    </row>
    <row r="4" spans="1:4" ht="12.75">
      <c r="A4" t="s">
        <v>42</v>
      </c>
      <c r="B4" t="s">
        <v>39</v>
      </c>
      <c r="C4" t="s">
        <v>85</v>
      </c>
      <c r="D4" t="s">
        <v>75</v>
      </c>
    </row>
    <row r="5" spans="1:4" ht="12.75">
      <c r="A5" t="s">
        <v>86</v>
      </c>
      <c r="B5" t="s">
        <v>39</v>
      </c>
      <c r="C5" t="s">
        <v>87</v>
      </c>
      <c r="D5" t="s">
        <v>41</v>
      </c>
    </row>
    <row r="6" spans="1:4" ht="12.75">
      <c r="A6" t="s">
        <v>38</v>
      </c>
      <c r="B6" t="s">
        <v>39</v>
      </c>
      <c r="C6" t="s">
        <v>71</v>
      </c>
      <c r="D6" t="s">
        <v>88</v>
      </c>
    </row>
    <row r="7" spans="1:4" ht="12.75">
      <c r="A7" t="s">
        <v>43</v>
      </c>
      <c r="B7" t="s">
        <v>39</v>
      </c>
      <c r="C7" t="s">
        <v>89</v>
      </c>
      <c r="D7" t="s">
        <v>90</v>
      </c>
    </row>
    <row r="8" spans="1:4" ht="12.75">
      <c r="A8" t="s">
        <v>45</v>
      </c>
      <c r="B8" t="s">
        <v>39</v>
      </c>
      <c r="C8" t="s">
        <v>59</v>
      </c>
      <c r="D8" t="s">
        <v>91</v>
      </c>
    </row>
    <row r="9" spans="1:4" ht="12.75">
      <c r="A9" t="s">
        <v>92</v>
      </c>
      <c r="B9" t="s">
        <v>39</v>
      </c>
      <c r="C9" t="s">
        <v>68</v>
      </c>
      <c r="D9" t="s">
        <v>93</v>
      </c>
    </row>
    <row r="10" spans="1:4" ht="12.75">
      <c r="A10" t="s">
        <v>64</v>
      </c>
      <c r="B10" t="s">
        <v>39</v>
      </c>
      <c r="C10" t="s">
        <v>94</v>
      </c>
      <c r="D10" t="s">
        <v>95</v>
      </c>
    </row>
    <row r="11" spans="1:4" ht="12.75">
      <c r="A11" t="s">
        <v>96</v>
      </c>
      <c r="B11" t="s">
        <v>39</v>
      </c>
      <c r="C11" t="s">
        <v>48</v>
      </c>
      <c r="D11" t="s">
        <v>97</v>
      </c>
    </row>
    <row r="12" spans="1:4" ht="12.75">
      <c r="A12" t="s">
        <v>98</v>
      </c>
      <c r="B12" t="s">
        <v>39</v>
      </c>
      <c r="C12" t="s">
        <v>99</v>
      </c>
      <c r="D12" t="s">
        <v>100</v>
      </c>
    </row>
    <row r="13" spans="1:4" ht="12.75">
      <c r="A13" t="s">
        <v>79</v>
      </c>
      <c r="B13" t="s">
        <v>39</v>
      </c>
      <c r="C13" t="s">
        <v>47</v>
      </c>
      <c r="D13" t="s">
        <v>101</v>
      </c>
    </row>
    <row r="14" spans="1:4" ht="12.75">
      <c r="A14" t="s">
        <v>46</v>
      </c>
      <c r="B14" t="s">
        <v>39</v>
      </c>
      <c r="C14" t="s">
        <v>102</v>
      </c>
      <c r="D14" t="s">
        <v>103</v>
      </c>
    </row>
    <row r="15" spans="1:4" ht="12.75">
      <c r="A15" t="s">
        <v>76</v>
      </c>
      <c r="B15" t="s">
        <v>39</v>
      </c>
      <c r="C15" t="s">
        <v>74</v>
      </c>
      <c r="D15" t="s">
        <v>104</v>
      </c>
    </row>
    <row r="16" spans="1:4" ht="12.75">
      <c r="A16" t="s">
        <v>105</v>
      </c>
      <c r="B16" t="s">
        <v>39</v>
      </c>
      <c r="C16" t="s">
        <v>70</v>
      </c>
      <c r="D16" t="s">
        <v>106</v>
      </c>
    </row>
    <row r="17" spans="1:4" ht="12.75">
      <c r="A17" t="s">
        <v>49</v>
      </c>
      <c r="B17" t="s">
        <v>39</v>
      </c>
      <c r="C17" t="s">
        <v>63</v>
      </c>
      <c r="D17" t="s">
        <v>107</v>
      </c>
    </row>
    <row r="18" spans="1:4" ht="12.75">
      <c r="A18" t="s">
        <v>108</v>
      </c>
      <c r="B18" t="s">
        <v>39</v>
      </c>
      <c r="C18" t="s">
        <v>109</v>
      </c>
      <c r="D18" t="s">
        <v>110</v>
      </c>
    </row>
    <row r="19" spans="1:4" ht="12.75">
      <c r="A19" t="s">
        <v>50</v>
      </c>
      <c r="B19" t="s">
        <v>39</v>
      </c>
      <c r="C19" t="s">
        <v>111</v>
      </c>
      <c r="D19" t="s">
        <v>112</v>
      </c>
    </row>
    <row r="20" spans="1:4" ht="12.75">
      <c r="A20" t="s">
        <v>77</v>
      </c>
      <c r="B20" t="s">
        <v>39</v>
      </c>
      <c r="C20" t="s">
        <v>113</v>
      </c>
      <c r="D20" t="s">
        <v>114</v>
      </c>
    </row>
    <row r="21" spans="1:4" ht="12.75">
      <c r="A21" t="s">
        <v>65</v>
      </c>
      <c r="B21" t="s">
        <v>39</v>
      </c>
      <c r="C21" t="s">
        <v>59</v>
      </c>
      <c r="D21" t="s">
        <v>115</v>
      </c>
    </row>
    <row r="22" spans="1:4" ht="12.75">
      <c r="A22" t="s">
        <v>51</v>
      </c>
      <c r="B22" t="s">
        <v>39</v>
      </c>
      <c r="C22" t="s">
        <v>116</v>
      </c>
      <c r="D22" t="s">
        <v>117</v>
      </c>
    </row>
    <row r="23" spans="1:4" ht="12.75">
      <c r="A23" t="s">
        <v>66</v>
      </c>
      <c r="B23" t="s">
        <v>39</v>
      </c>
      <c r="C23" t="s">
        <v>62</v>
      </c>
      <c r="D23" t="s">
        <v>118</v>
      </c>
    </row>
    <row r="24" spans="1:4" ht="12.75">
      <c r="A24" t="s">
        <v>119</v>
      </c>
      <c r="B24" t="s">
        <v>39</v>
      </c>
      <c r="C24" t="s">
        <v>120</v>
      </c>
      <c r="D24" t="s">
        <v>121</v>
      </c>
    </row>
    <row r="25" spans="1:4" ht="12.75">
      <c r="A25" t="s">
        <v>122</v>
      </c>
      <c r="B25" t="s">
        <v>39</v>
      </c>
      <c r="C25" t="s">
        <v>123</v>
      </c>
      <c r="D25" t="s">
        <v>124</v>
      </c>
    </row>
    <row r="26" spans="1:4" ht="12.75">
      <c r="A26" t="s">
        <v>52</v>
      </c>
      <c r="B26" t="s">
        <v>39</v>
      </c>
      <c r="C26" t="s">
        <v>125</v>
      </c>
      <c r="D26" t="s">
        <v>78</v>
      </c>
    </row>
    <row r="27" spans="1:4" ht="12.75">
      <c r="A27" t="s">
        <v>126</v>
      </c>
      <c r="B27" t="s">
        <v>39</v>
      </c>
      <c r="C27" t="s">
        <v>48</v>
      </c>
      <c r="D27" t="s">
        <v>127</v>
      </c>
    </row>
    <row r="28" spans="1:4" ht="12.75">
      <c r="A28" t="s">
        <v>53</v>
      </c>
      <c r="B28" t="s">
        <v>39</v>
      </c>
      <c r="C28" t="s">
        <v>128</v>
      </c>
      <c r="D28" t="s">
        <v>129</v>
      </c>
    </row>
    <row r="29" spans="1:4" ht="12.75">
      <c r="A29" t="s">
        <v>54</v>
      </c>
      <c r="B29" t="s">
        <v>39</v>
      </c>
      <c r="C29" t="s">
        <v>44</v>
      </c>
      <c r="D29" t="s">
        <v>130</v>
      </c>
    </row>
    <row r="30" spans="1:4" ht="12.75">
      <c r="A30" t="s">
        <v>67</v>
      </c>
      <c r="B30" t="s">
        <v>39</v>
      </c>
      <c r="C30" t="s">
        <v>131</v>
      </c>
      <c r="D30" t="s">
        <v>132</v>
      </c>
    </row>
    <row r="31" spans="1:4" ht="12.75">
      <c r="A31" t="s">
        <v>55</v>
      </c>
      <c r="B31" t="s">
        <v>39</v>
      </c>
      <c r="C31" t="s">
        <v>133</v>
      </c>
      <c r="D31" t="s">
        <v>134</v>
      </c>
    </row>
    <row r="32" spans="1:4" ht="12.75">
      <c r="A32" t="s">
        <v>56</v>
      </c>
      <c r="B32" t="s">
        <v>39</v>
      </c>
      <c r="C32" t="s">
        <v>116</v>
      </c>
      <c r="D32" t="s">
        <v>135</v>
      </c>
    </row>
    <row r="33" spans="1:4" ht="12.75">
      <c r="A33" t="s">
        <v>136</v>
      </c>
      <c r="B33" t="s">
        <v>39</v>
      </c>
      <c r="C33" t="s">
        <v>137</v>
      </c>
      <c r="D33" t="s">
        <v>138</v>
      </c>
    </row>
    <row r="34" spans="1:4" ht="12.75">
      <c r="A34" t="s">
        <v>139</v>
      </c>
      <c r="B34" t="s">
        <v>39</v>
      </c>
      <c r="C34" t="s">
        <v>99</v>
      </c>
      <c r="D34" t="s">
        <v>140</v>
      </c>
    </row>
    <row r="35" spans="1:4" ht="12.75">
      <c r="A35" t="s">
        <v>57</v>
      </c>
      <c r="B35" t="s">
        <v>39</v>
      </c>
      <c r="C35" t="s">
        <v>70</v>
      </c>
      <c r="D35" t="s">
        <v>141</v>
      </c>
    </row>
    <row r="36" spans="1:4" ht="12.75">
      <c r="A36" t="s">
        <v>142</v>
      </c>
      <c r="B36" t="s">
        <v>39</v>
      </c>
      <c r="C36" t="s">
        <v>74</v>
      </c>
      <c r="D36" t="s">
        <v>121</v>
      </c>
    </row>
    <row r="37" spans="1:4" ht="12.75">
      <c r="A37" t="s">
        <v>58</v>
      </c>
      <c r="B37" t="s">
        <v>39</v>
      </c>
      <c r="C37" t="s">
        <v>59</v>
      </c>
      <c r="D37" t="s">
        <v>73</v>
      </c>
    </row>
    <row r="38" spans="1:4" ht="12.75">
      <c r="A38" t="s">
        <v>143</v>
      </c>
      <c r="B38" t="s">
        <v>39</v>
      </c>
      <c r="C38" t="s">
        <v>144</v>
      </c>
      <c r="D38" t="s">
        <v>145</v>
      </c>
    </row>
    <row r="39" spans="1:4" ht="12.75">
      <c r="A39" t="s">
        <v>146</v>
      </c>
      <c r="B39" t="s">
        <v>39</v>
      </c>
      <c r="C39" t="s">
        <v>147</v>
      </c>
      <c r="D39" t="s">
        <v>148</v>
      </c>
    </row>
    <row r="40" spans="1:4" ht="12.75">
      <c r="A40" t="s">
        <v>149</v>
      </c>
      <c r="B40" t="s">
        <v>39</v>
      </c>
      <c r="C40" t="s">
        <v>150</v>
      </c>
      <c r="D40" t="s">
        <v>151</v>
      </c>
    </row>
    <row r="41" spans="1:4" ht="12.75">
      <c r="A41" t="s">
        <v>152</v>
      </c>
      <c r="B41" t="s">
        <v>39</v>
      </c>
      <c r="C41" t="s">
        <v>40</v>
      </c>
      <c r="D41" t="s">
        <v>153</v>
      </c>
    </row>
    <row r="42" spans="1:4" ht="12.75">
      <c r="A42" t="s">
        <v>154</v>
      </c>
      <c r="B42" t="s">
        <v>39</v>
      </c>
      <c r="C42" t="s">
        <v>155</v>
      </c>
      <c r="D42" t="s">
        <v>81</v>
      </c>
    </row>
    <row r="43" spans="1:4" ht="12.75">
      <c r="A43" t="s">
        <v>156</v>
      </c>
      <c r="B43" t="s">
        <v>39</v>
      </c>
      <c r="C43" t="s">
        <v>157</v>
      </c>
      <c r="D43" t="s">
        <v>72</v>
      </c>
    </row>
    <row r="44" spans="1:4" ht="12.75">
      <c r="A44" t="s">
        <v>60</v>
      </c>
      <c r="B44" t="s">
        <v>39</v>
      </c>
      <c r="C44" t="s">
        <v>158</v>
      </c>
      <c r="D44" t="s">
        <v>159</v>
      </c>
    </row>
    <row r="45" spans="1:4" ht="12.75">
      <c r="A45" t="s">
        <v>69</v>
      </c>
      <c r="B45" t="s">
        <v>39</v>
      </c>
      <c r="C45" t="s">
        <v>160</v>
      </c>
      <c r="D45" t="s">
        <v>161</v>
      </c>
    </row>
    <row r="46" spans="1:4" ht="12.75">
      <c r="A46" t="s">
        <v>162</v>
      </c>
      <c r="B46" t="s">
        <v>39</v>
      </c>
      <c r="C46" t="s">
        <v>163</v>
      </c>
      <c r="D46" t="s">
        <v>164</v>
      </c>
    </row>
    <row r="47" spans="1:4" ht="12.75">
      <c r="A47" t="s">
        <v>61</v>
      </c>
      <c r="B47" t="s">
        <v>39</v>
      </c>
      <c r="C47" t="s">
        <v>165</v>
      </c>
      <c r="D47" t="s">
        <v>166</v>
      </c>
    </row>
    <row r="48" spans="1:4" ht="12.75">
      <c r="A48" t="s">
        <v>167</v>
      </c>
      <c r="B48" t="s">
        <v>39</v>
      </c>
      <c r="C48" t="s">
        <v>168</v>
      </c>
      <c r="D48" t="s">
        <v>169</v>
      </c>
    </row>
    <row r="49" spans="1:4" ht="12.75">
      <c r="A49" t="s">
        <v>43</v>
      </c>
      <c r="B49" t="s">
        <v>170</v>
      </c>
      <c r="C49" t="s">
        <v>70</v>
      </c>
      <c r="D49" t="s">
        <v>171</v>
      </c>
    </row>
    <row r="50" spans="1:4" ht="12.75">
      <c r="A50" t="s">
        <v>172</v>
      </c>
      <c r="B50" t="s">
        <v>170</v>
      </c>
      <c r="C50" t="s">
        <v>173</v>
      </c>
      <c r="D50" t="s">
        <v>174</v>
      </c>
    </row>
    <row r="51" spans="1:2" ht="12.75">
      <c r="A51" s="119"/>
      <c r="B51" s="119"/>
    </row>
    <row r="52" spans="1:2" ht="12.75">
      <c r="A52" s="119"/>
      <c r="B52" s="119"/>
    </row>
    <row r="53" spans="1:2" ht="12.75">
      <c r="A53" s="119"/>
      <c r="B53" s="119"/>
    </row>
    <row r="54" spans="1:2" ht="12.75">
      <c r="A54" s="119"/>
      <c r="B54" s="119"/>
    </row>
    <row r="55" spans="1:2" ht="12.75">
      <c r="A55" s="119"/>
      <c r="B55" s="119"/>
    </row>
    <row r="56" spans="1:2" ht="12.75">
      <c r="A56" s="119"/>
      <c r="B56" s="119"/>
    </row>
    <row r="57" spans="1:2" ht="12.75">
      <c r="A57" s="119"/>
      <c r="B57" s="119"/>
    </row>
    <row r="58" spans="1:2" ht="12.75">
      <c r="A58" s="119"/>
      <c r="B58" s="119"/>
    </row>
    <row r="59" spans="1:2" ht="12.75">
      <c r="A59" s="119"/>
      <c r="B59" s="119"/>
    </row>
    <row r="60" spans="1:2" ht="12.75">
      <c r="A60" s="119"/>
      <c r="B60" s="119"/>
    </row>
    <row r="61" spans="1:2" ht="12.75">
      <c r="A61" s="119"/>
      <c r="B61" s="119"/>
    </row>
    <row r="62" spans="1:2" ht="12.75">
      <c r="A62" s="119"/>
      <c r="B62" s="119"/>
    </row>
    <row r="63" spans="1:2" ht="12.75">
      <c r="A63" s="119"/>
      <c r="B63" s="119"/>
    </row>
    <row r="64" spans="1:2" ht="12.75">
      <c r="A64" s="119"/>
      <c r="B64" s="119"/>
    </row>
    <row r="65" spans="1:2" ht="12.75">
      <c r="A65" s="119"/>
      <c r="B65" s="119"/>
    </row>
    <row r="66" spans="1:2" ht="12.75">
      <c r="A66" s="119"/>
      <c r="B66" s="119"/>
    </row>
    <row r="67" spans="1:2" ht="12.75">
      <c r="A67" s="119"/>
      <c r="B67" s="119"/>
    </row>
    <row r="68" spans="1:2" ht="12.75">
      <c r="A68" s="119"/>
      <c r="B68" s="119"/>
    </row>
    <row r="69" spans="1:2" ht="12.75">
      <c r="A69" s="119"/>
      <c r="B69" s="119"/>
    </row>
    <row r="70" spans="1:2" ht="12.75">
      <c r="A70" s="119"/>
      <c r="B70" s="119"/>
    </row>
    <row r="71" spans="1:2" ht="12.75">
      <c r="A71" s="119"/>
      <c r="B71" s="119"/>
    </row>
    <row r="72" spans="1:2" ht="12.75">
      <c r="A72" s="119"/>
      <c r="B72" s="119"/>
    </row>
    <row r="73" spans="1:2" ht="12.75">
      <c r="A73" s="119"/>
      <c r="B73" s="119"/>
    </row>
    <row r="74" spans="1:2" ht="12.75">
      <c r="A74" s="119"/>
      <c r="B74" s="119"/>
    </row>
    <row r="75" spans="1:2" ht="12.75">
      <c r="A75" s="119"/>
      <c r="B75" s="119"/>
    </row>
    <row r="76" spans="1:2" ht="12.75">
      <c r="A76" s="119"/>
      <c r="B76" s="119"/>
    </row>
    <row r="77" spans="1:2" ht="12.75">
      <c r="A77" s="119"/>
      <c r="B77" s="119"/>
    </row>
    <row r="78" spans="1:2" ht="12.75">
      <c r="A78" s="119"/>
      <c r="B78" s="119"/>
    </row>
    <row r="79" spans="1:2" ht="12.75">
      <c r="A79" s="119"/>
      <c r="B79" s="119"/>
    </row>
    <row r="80" spans="1:2" ht="12.75">
      <c r="A80" s="119"/>
      <c r="B80" s="119"/>
    </row>
    <row r="81" spans="1:2" ht="12.75">
      <c r="A81" s="119"/>
      <c r="B81" s="119"/>
    </row>
    <row r="82" spans="1:2" ht="12.75">
      <c r="A82" s="119"/>
      <c r="B82" s="119"/>
    </row>
    <row r="83" spans="1:2" ht="12.75">
      <c r="A83" s="119"/>
      <c r="B83" s="119"/>
    </row>
    <row r="84" spans="1:2" ht="12.75">
      <c r="A84" s="119"/>
      <c r="B84" s="119"/>
    </row>
    <row r="85" spans="1:2" ht="12.75">
      <c r="A85" s="119"/>
      <c r="B85" s="119"/>
    </row>
    <row r="86" spans="1:2" ht="12.75">
      <c r="A86" s="119"/>
      <c r="B86" s="119"/>
    </row>
    <row r="87" spans="1:5" ht="12.75">
      <c r="A87" s="119"/>
      <c r="B87" s="119"/>
      <c r="C87" s="119"/>
      <c r="D87" s="119"/>
      <c r="E87" s="119"/>
    </row>
    <row r="88" spans="1:5" ht="12.75">
      <c r="A88" s="119"/>
      <c r="B88" s="119"/>
      <c r="C88" s="119"/>
      <c r="D88" s="119"/>
      <c r="E88" s="119"/>
    </row>
    <row r="89" spans="1:5" ht="12.75">
      <c r="A89" s="119"/>
      <c r="B89" s="119"/>
      <c r="C89" s="119"/>
      <c r="D89" s="119"/>
      <c r="E89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2020-01-18T12:56:26Z</dcterms:modified>
  <cp:category/>
  <cp:version/>
  <cp:contentType/>
  <cp:contentStatus/>
</cp:coreProperties>
</file>