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<sst xmlns="http://schemas.openxmlformats.org/spreadsheetml/2006/main" count="81" uniqueCount="66">
  <si>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</si>
  <si>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</si>
  <si>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</si>
  <si>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</si>
  <si>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</si>
  <si>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</si>
  <si>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</si>
  <si>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</si>
  <si>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Zaključna ocjena</t>
  </si>
  <si>
    <t>Ime i prezime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</si>
  <si>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</si>
  <si>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</si>
  <si>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</si>
  <si>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</si>
  <si>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</si>
  <si>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</si>
  <si>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</si>
  <si>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</si>
  <si>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</si>
  <si>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</si>
  <si>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</si>
  <si>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</si>
  <si>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12</t>
  </si>
  <si>
    <t>Marko</t>
  </si>
  <si>
    <t>Nikola</t>
  </si>
  <si>
    <t>2020</t>
  </si>
  <si>
    <t>14</t>
  </si>
  <si>
    <t>II KOL [30]</t>
  </si>
  <si>
    <t>I KOL [30]</t>
  </si>
  <si>
    <t>II_P_KOL [30]</t>
  </si>
  <si>
    <t>I_P_KOL [30]</t>
  </si>
  <si>
    <t>ISPIT [40]</t>
  </si>
  <si>
    <t>P_ISPIT [40]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</si>
  <si>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</si>
  <si>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STUDIJSKI PROGRAM: Elektoenergetski sistemi</t>
  </si>
  <si>
    <t>Elektrodistributivni sistemi</t>
  </si>
  <si>
    <t>ZAV. ISPIT [40]</t>
  </si>
  <si>
    <t>Prvi kolokvijum [30]</t>
  </si>
  <si>
    <t>Drugi kolokvijum [30]</t>
  </si>
  <si>
    <t xml:space="preserve">Redovni </t>
  </si>
  <si>
    <t>PRVI KOLOKVIJUM</t>
  </si>
  <si>
    <t>REDOVNI</t>
  </si>
  <si>
    <t>POPRAVNI</t>
  </si>
  <si>
    <t>DRUGI KOLOKVIJUM</t>
  </si>
  <si>
    <t>ZAVRŠNI ISPIT</t>
  </si>
  <si>
    <t>Andrijana</t>
  </si>
  <si>
    <t>Baković</t>
  </si>
  <si>
    <t>Filipović</t>
  </si>
  <si>
    <t>21</t>
  </si>
  <si>
    <t>Čarmak</t>
  </si>
  <si>
    <t>Jovan</t>
  </si>
  <si>
    <t>33</t>
  </si>
  <si>
    <t>Miljanić</t>
  </si>
  <si>
    <t>34</t>
  </si>
  <si>
    <t>Nemanja</t>
  </si>
  <si>
    <t>Petrić</t>
  </si>
  <si>
    <t>2019</t>
  </si>
  <si>
    <t>62</t>
  </si>
  <si>
    <t>Valentina</t>
  </si>
  <si>
    <t>Đukić</t>
  </si>
  <si>
    <t>54</t>
  </si>
  <si>
    <t>2018</t>
  </si>
  <si>
    <t>Muhamed</t>
  </si>
  <si>
    <t>Mehmedović</t>
  </si>
  <si>
    <t>Specijalističke</t>
  </si>
  <si>
    <t>STUDIJE: Specijalističke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</si>
</sst>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1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/>
      <protection/>
    </xf>
    <xf numFmtId="0" fontId="15" fillId="0" borderId="12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32" borderId="10" xfId="59" applyFont="1" applyFill="1" applyBorder="1" applyAlignment="1">
      <alignment wrapText="1"/>
      <protection/>
    </xf>
    <xf numFmtId="0" fontId="0" fillId="0" borderId="10" xfId="59" applyFont="1" applyBorder="1">
      <alignment/>
      <protection/>
    </xf>
    <xf numFmtId="213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0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1" xfId="58" applyFont="1" applyBorder="1" applyAlignment="1">
      <alignment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49" fontId="1" fillId="32" borderId="30" xfId="0" applyNumberFormat="1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32" borderId="11" xfId="59" applyFont="1" applyFill="1" applyBorder="1" applyAlignment="1">
      <alignment wrapText="1"/>
      <protection/>
    </xf>
    <xf numFmtId="0" fontId="0" fillId="0" borderId="21" xfId="59" applyFont="1" applyBorder="1">
      <alignment/>
      <protection/>
    </xf>
    <xf numFmtId="0" fontId="0" fillId="0" borderId="31" xfId="59" applyFont="1" applyBorder="1">
      <alignment/>
      <protection/>
    </xf>
    <xf numFmtId="0" fontId="0" fillId="0" borderId="19" xfId="59" applyFont="1" applyBorder="1">
      <alignment/>
      <protection/>
    </xf>
    <xf numFmtId="0" fontId="0" fillId="0" borderId="32" xfId="59" applyFont="1" applyBorder="1">
      <alignment/>
      <protection/>
    </xf>
    <xf numFmtId="0" fontId="0" fillId="0" borderId="33" xfId="59" applyFont="1" applyBorder="1">
      <alignment/>
      <protection/>
    </xf>
    <xf numFmtId="0" fontId="9" fillId="0" borderId="3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9" fillId="0" borderId="34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1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213" fontId="57" fillId="0" borderId="1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1.140625" style="15" customWidth="1"/>
    <col min="5" max="6" width="13.57421875" style="0" customWidth="1"/>
    <col min="7" max="7" width="15.28125" style="0" customWidth="1"/>
    <col min="8" max="8" width="13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68" t="s">
        <v>12</v>
      </c>
      <c r="B1" s="91" t="s">
        <v>0</v>
      </c>
      <c r="C1" s="92" t="s">
        <v>9</v>
      </c>
      <c r="D1" s="68" t="s">
        <v>28</v>
      </c>
      <c r="E1" s="68" t="s">
        <v>27</v>
      </c>
      <c r="F1" s="68" t="s">
        <v>30</v>
      </c>
      <c r="G1" s="68" t="s">
        <v>29</v>
      </c>
      <c r="H1" s="68" t="s">
        <v>31</v>
      </c>
      <c r="I1" s="68" t="s">
        <v>32</v>
      </c>
      <c r="J1" s="68" t="s">
        <v>18</v>
      </c>
      <c r="K1" s="68" t="s">
        <v>13</v>
      </c>
      <c r="L1" s="64"/>
      <c r="M1" s="24"/>
      <c r="N1" s="21"/>
      <c r="O1" s="21"/>
      <c r="P1" s="21"/>
      <c r="Q1" s="64"/>
      <c r="R1" s="24"/>
      <c r="S1" s="21"/>
      <c r="T1" s="21"/>
      <c r="U1" s="21"/>
    </row>
    <row r="2" spans="1:21" ht="12.75">
      <c r="A2" s="87" t="e">
        <f>#REF!+1</f>
        <v>#REF!</v>
      </c>
      <c r="B2" s="89" t="str">
        <f>Sheet1!B2</f>
        <v>12/2020</v>
      </c>
      <c r="C2" s="90" t="str">
        <f>Sheet1!E2&amp;" "&amp;Sheet1!F2</f>
        <v>Andrijana Baković</v>
      </c>
      <c r="D2" s="88">
        <v>12</v>
      </c>
      <c r="E2" s="52">
        <v>7</v>
      </c>
      <c r="F2" s="56"/>
      <c r="G2" s="56">
        <v>14</v>
      </c>
      <c r="H2" s="55"/>
      <c r="I2" s="134">
        <v>24</v>
      </c>
      <c r="J2" s="66">
        <f aca="true" t="shared" si="0" ref="J2:J8">IF(F2,F2,D2)+IF(G2,G2,E2)+IF(I2,I2,H2)</f>
        <v>50</v>
      </c>
      <c r="K2" s="67" t="str">
        <f aca="true" t="shared" si="1" ref="K2:K8">IF(J2&gt;=90,"A",IF(J2&gt;=80,"B",IF(J2&gt;=70,"C",IF(J2&gt;=60,"D",IF(J2&gt;=50,"E","F")))))</f>
        <v>E</v>
      </c>
      <c r="L2" s="20"/>
      <c r="M2" s="20"/>
      <c r="N2" s="20"/>
      <c r="O2" s="20"/>
      <c r="P2" s="20"/>
      <c r="Q2" s="20"/>
      <c r="R2" s="23"/>
      <c r="S2" s="20"/>
      <c r="T2" s="21"/>
      <c r="U2" s="21"/>
    </row>
    <row r="3" spans="1:21" ht="12.75">
      <c r="A3" s="87" t="e">
        <f>#REF!+1</f>
        <v>#REF!</v>
      </c>
      <c r="B3" s="89" t="str">
        <f>Sheet1!B3</f>
        <v>14/2020</v>
      </c>
      <c r="C3" s="90" t="str">
        <f>Sheet1!E3&amp;" "&amp;Sheet1!F3</f>
        <v>Nikola Filipović</v>
      </c>
      <c r="D3" s="93">
        <v>10</v>
      </c>
      <c r="E3" s="52">
        <v>11</v>
      </c>
      <c r="F3" s="56"/>
      <c r="G3" s="56">
        <v>22</v>
      </c>
      <c r="H3" s="25"/>
      <c r="I3" s="134">
        <v>33</v>
      </c>
      <c r="J3" s="66">
        <f t="shared" si="0"/>
        <v>65</v>
      </c>
      <c r="K3" s="67" t="str">
        <f t="shared" si="1"/>
        <v>D</v>
      </c>
      <c r="L3" s="20"/>
      <c r="M3" s="62"/>
      <c r="N3" s="20"/>
      <c r="O3" s="20"/>
      <c r="P3" s="20"/>
      <c r="Q3" s="20"/>
      <c r="R3" s="23"/>
      <c r="S3" s="20"/>
      <c r="T3" s="21"/>
      <c r="U3" s="21"/>
    </row>
    <row r="4" spans="1:21" ht="12.75">
      <c r="A4" s="87" t="e">
        <f>#REF!+1</f>
        <v>#REF!</v>
      </c>
      <c r="B4" s="89" t="str">
        <f>Sheet1!B4</f>
        <v>21/2020</v>
      </c>
      <c r="C4" s="90" t="str">
        <f>Sheet1!E4&amp;" "&amp;Sheet1!F4</f>
        <v>Marko Čarmak</v>
      </c>
      <c r="D4" s="93">
        <v>9</v>
      </c>
      <c r="E4" s="52">
        <v>5</v>
      </c>
      <c r="F4" s="94">
        <v>17</v>
      </c>
      <c r="G4" s="56">
        <v>13</v>
      </c>
      <c r="H4" s="55"/>
      <c r="I4" s="134">
        <v>0</v>
      </c>
      <c r="J4" s="66">
        <f t="shared" si="0"/>
        <v>30</v>
      </c>
      <c r="K4" s="67" t="str">
        <f t="shared" si="1"/>
        <v>F</v>
      </c>
      <c r="L4" s="20"/>
      <c r="M4" s="24"/>
      <c r="N4" s="20"/>
      <c r="O4" s="65"/>
      <c r="P4" s="20"/>
      <c r="Q4" s="20"/>
      <c r="R4" s="23"/>
      <c r="S4" s="63"/>
      <c r="T4" s="21"/>
      <c r="U4" s="21"/>
    </row>
    <row r="5" spans="1:13" ht="12.75">
      <c r="A5" s="87" t="e">
        <f>#REF!+1</f>
        <v>#REF!</v>
      </c>
      <c r="B5" s="89" t="str">
        <f>Sheet1!B5</f>
        <v>33/2020</v>
      </c>
      <c r="C5" s="90" t="str">
        <f>Sheet1!E5&amp;" "&amp;Sheet1!F5</f>
        <v>Jovan Miljanić</v>
      </c>
      <c r="D5" s="88">
        <v>0</v>
      </c>
      <c r="E5" s="52"/>
      <c r="F5" s="56"/>
      <c r="G5" s="56"/>
      <c r="H5" s="55"/>
      <c r="I5" s="55"/>
      <c r="J5" s="66">
        <f t="shared" si="0"/>
        <v>0</v>
      </c>
      <c r="K5" s="67" t="str">
        <f t="shared" si="1"/>
        <v>F</v>
      </c>
      <c r="M5" s="22"/>
    </row>
    <row r="6" spans="1:13" ht="12.75">
      <c r="A6" s="87" t="e">
        <f>A5+1</f>
        <v>#REF!</v>
      </c>
      <c r="B6" s="89" t="str">
        <f>Sheet1!B6</f>
        <v>34/2020</v>
      </c>
      <c r="C6" s="90" t="str">
        <f>Sheet1!E6&amp;" "&amp;Sheet1!F6</f>
        <v>Nemanja Petrić</v>
      </c>
      <c r="D6" s="88"/>
      <c r="E6" s="52"/>
      <c r="F6" s="56"/>
      <c r="G6" s="56"/>
      <c r="H6" s="55"/>
      <c r="I6" s="55"/>
      <c r="J6" s="66">
        <f t="shared" si="0"/>
        <v>0</v>
      </c>
      <c r="K6" s="67" t="str">
        <f t="shared" si="1"/>
        <v>F</v>
      </c>
      <c r="M6" s="22"/>
    </row>
    <row r="7" spans="1:13" ht="12.75">
      <c r="A7" s="87" t="e">
        <f>#REF!+1</f>
        <v>#REF!</v>
      </c>
      <c r="B7" s="89" t="str">
        <f>Sheet1!B7</f>
        <v>62/2019</v>
      </c>
      <c r="C7" s="90" t="str">
        <f>Sheet1!E7&amp;" "&amp;Sheet1!F7</f>
        <v>Valentina Đukić</v>
      </c>
      <c r="D7" s="88">
        <v>10</v>
      </c>
      <c r="E7" s="52">
        <v>5</v>
      </c>
      <c r="F7" s="56"/>
      <c r="G7" s="94">
        <v>13</v>
      </c>
      <c r="H7" s="55"/>
      <c r="I7" s="134">
        <v>27</v>
      </c>
      <c r="J7" s="66">
        <f t="shared" si="0"/>
        <v>50</v>
      </c>
      <c r="K7" s="67" t="str">
        <f t="shared" si="1"/>
        <v>E</v>
      </c>
      <c r="M7" s="22"/>
    </row>
    <row r="8" spans="1:13" ht="12.75">
      <c r="A8" s="87" t="e">
        <f>A7+1</f>
        <v>#REF!</v>
      </c>
      <c r="B8" s="85" t="str">
        <f>Sheet1!B8</f>
        <v>54/2018</v>
      </c>
      <c r="C8" s="86" t="str">
        <f>Sheet1!E8&amp;" "&amp;Sheet1!F8</f>
        <v>Muhamed Mehmedović</v>
      </c>
      <c r="D8" s="108"/>
      <c r="E8" s="52"/>
      <c r="F8" s="56"/>
      <c r="G8" s="56"/>
      <c r="H8" s="55"/>
      <c r="I8" s="55"/>
      <c r="J8" s="66">
        <f t="shared" si="0"/>
        <v>0</v>
      </c>
      <c r="K8" s="67" t="str">
        <f t="shared" si="1"/>
        <v>F</v>
      </c>
      <c r="M8" s="22"/>
    </row>
    <row r="9" spans="3:13" ht="12.75">
      <c r="C9" s="1"/>
      <c r="M9" s="22"/>
    </row>
    <row r="10" spans="3:13" ht="12.75">
      <c r="C10" s="1"/>
      <c r="M10" s="22"/>
    </row>
    <row r="11" spans="3:13" ht="12.75">
      <c r="C11" s="1"/>
      <c r="M11" s="22"/>
    </row>
    <row r="12" spans="3:13" ht="12.75">
      <c r="C12" s="1"/>
      <c r="M12" s="22"/>
    </row>
    <row r="13" spans="3:13" ht="12.75">
      <c r="C13" s="1"/>
      <c r="M13" s="22"/>
    </row>
    <row r="14" spans="3:13" ht="12.75">
      <c r="C14" s="1"/>
      <c r="M14" s="22"/>
    </row>
    <row r="15" spans="3:13" ht="12.75">
      <c r="C15" s="1"/>
      <c r="M15" s="22"/>
    </row>
    <row r="16" spans="3:13" ht="12.75">
      <c r="C16" s="1"/>
      <c r="M16" s="22"/>
    </row>
    <row r="17" spans="3:13" ht="12.75">
      <c r="C17" s="1"/>
      <c r="M17" s="22"/>
    </row>
    <row r="18" spans="3:13" ht="12.75">
      <c r="C18" s="1"/>
      <c r="M18" s="22"/>
    </row>
    <row r="19" spans="3:13" ht="12.75">
      <c r="C19" s="1"/>
      <c r="M19" s="22"/>
    </row>
    <row r="20" spans="3:13" ht="12.75">
      <c r="C20" s="1"/>
      <c r="M20" s="22"/>
    </row>
    <row r="21" spans="3:13" ht="12.75">
      <c r="C21" s="1"/>
      <c r="M21" s="22"/>
    </row>
    <row r="22" spans="3:13" ht="409.5">
      <c r="C22" s="1"/>
      <c r="M22" s="22"/>
    </row>
    <row r="23" spans="3:13" ht="409.5">
      <c r="C23" s="1"/>
      <c r="M23" s="22"/>
    </row>
    <row r="24" spans="3:13" ht="409.5">
      <c r="C24" s="1"/>
      <c r="M24" s="22"/>
    </row>
    <row r="25" spans="3:13" ht="409.5">
      <c r="C25" s="1"/>
      <c r="M25" s="22"/>
    </row>
    <row r="26" spans="3:13" ht="409.5">
      <c r="C26" s="1"/>
      <c r="M26" s="22"/>
    </row>
    <row r="27" spans="3:13" ht="409.5">
      <c r="C27" s="1"/>
      <c r="M27" s="22"/>
    </row>
    <row r="28" spans="3:13" ht="409.5">
      <c r="C28" s="1"/>
      <c r="M28" s="22"/>
    </row>
    <row r="29" ht="409.5">
      <c r="C29" s="1"/>
    </row>
    <row r="30" ht="409.5">
      <c r="C30" s="1"/>
    </row>
    <row r="31" ht="409.5">
      <c r="C31" s="1"/>
    </row>
    <row r="32" ht="409.5">
      <c r="C32" s="1"/>
    </row>
    <row r="33" ht="409.5">
      <c r="C33" s="1"/>
    </row>
    <row r="34" ht="409.5">
      <c r="C34" s="1"/>
    </row>
    <row r="35" ht="409.5">
      <c r="C35" s="1"/>
    </row>
    <row r="36" ht="409.5">
      <c r="C36" s="1"/>
    </row>
    <row r="37" ht="409.5">
      <c r="C37" s="1"/>
    </row>
    <row r="38" ht="409.5">
      <c r="C38" s="1"/>
    </row>
    <row r="39" ht="409.5">
      <c r="C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13.00390625" style="14" customWidth="1"/>
    <col min="2" max="6" width="22.28125" style="12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21" t="s">
        <v>1</v>
      </c>
      <c r="B1" s="122"/>
      <c r="C1" s="122"/>
      <c r="D1" s="122"/>
      <c r="E1" s="122"/>
      <c r="F1" s="122"/>
      <c r="G1" s="122"/>
      <c r="H1" s="122"/>
      <c r="I1" s="114"/>
      <c r="J1" s="115"/>
      <c r="K1" s="17"/>
      <c r="L1" s="17"/>
    </row>
    <row r="2" spans="1:12" ht="15">
      <c r="A2" s="26" t="s">
        <v>2</v>
      </c>
      <c r="B2" s="17"/>
      <c r="C2" s="17"/>
      <c r="D2" s="17"/>
      <c r="E2" s="17"/>
      <c r="F2" s="17"/>
      <c r="G2" s="27" t="s">
        <v>3</v>
      </c>
      <c r="H2" s="50" t="s">
        <v>64</v>
      </c>
      <c r="I2" s="72"/>
      <c r="J2" s="28"/>
      <c r="K2" s="17"/>
      <c r="L2" s="17"/>
    </row>
    <row r="3" spans="1:12" ht="15">
      <c r="A3" s="30" t="s">
        <v>33</v>
      </c>
      <c r="B3" s="49"/>
      <c r="C3" s="49"/>
      <c r="D3" s="49"/>
      <c r="E3" s="49"/>
      <c r="F3" s="49"/>
      <c r="G3" s="16"/>
      <c r="H3" s="16"/>
      <c r="I3" s="17"/>
      <c r="J3" s="28"/>
      <c r="K3" s="17"/>
      <c r="L3" s="17"/>
    </row>
    <row r="4" spans="1:12" ht="12.75" customHeight="1" thickBot="1">
      <c r="A4" s="57"/>
      <c r="B4" s="58"/>
      <c r="C4" s="17"/>
      <c r="D4" s="17"/>
      <c r="E4" s="58"/>
      <c r="F4" s="58"/>
      <c r="G4" s="59"/>
      <c r="H4" s="59"/>
      <c r="I4" s="58"/>
      <c r="J4" s="60"/>
      <c r="K4" s="17"/>
      <c r="L4" s="17"/>
    </row>
    <row r="5" spans="1:11" ht="26.25" customHeight="1" thickBot="1">
      <c r="A5" s="29" t="s">
        <v>11</v>
      </c>
      <c r="B5" s="111" t="s">
        <v>9</v>
      </c>
      <c r="C5" s="102"/>
      <c r="D5" s="103"/>
      <c r="E5" s="95"/>
      <c r="F5" s="95"/>
      <c r="G5" s="73"/>
      <c r="H5" s="73"/>
      <c r="I5" s="118" t="s">
        <v>10</v>
      </c>
      <c r="J5" s="118" t="s">
        <v>4</v>
      </c>
      <c r="K5" s="17"/>
    </row>
    <row r="6" spans="1:11" ht="13.5" thickBot="1">
      <c r="A6" s="51" t="s">
        <v>5</v>
      </c>
      <c r="B6" s="112"/>
      <c r="C6" s="120" t="s">
        <v>37</v>
      </c>
      <c r="D6" s="110"/>
      <c r="E6" s="109" t="s">
        <v>38</v>
      </c>
      <c r="F6" s="110"/>
      <c r="G6" s="116" t="s">
        <v>36</v>
      </c>
      <c r="H6" s="117"/>
      <c r="I6" s="119"/>
      <c r="J6" s="119"/>
      <c r="K6" s="17"/>
    </row>
    <row r="7" spans="1:11" ht="13.5" thickBot="1">
      <c r="A7" s="96"/>
      <c r="B7" s="113"/>
      <c r="C7" s="99" t="s">
        <v>39</v>
      </c>
      <c r="D7" s="100" t="s">
        <v>15</v>
      </c>
      <c r="E7" s="101" t="s">
        <v>14</v>
      </c>
      <c r="F7" s="98" t="s">
        <v>15</v>
      </c>
      <c r="G7" s="105" t="s">
        <v>14</v>
      </c>
      <c r="H7" s="105" t="s">
        <v>15</v>
      </c>
      <c r="I7" s="119"/>
      <c r="J7" s="119"/>
      <c r="K7" s="17"/>
    </row>
    <row r="8" spans="1:11" ht="12.75">
      <c r="A8" s="53" t="str">
        <f>IF(ISBLANK(Rezultati!B2),"",Rezultati!B2)</f>
        <v>12/2020</v>
      </c>
      <c r="B8" s="54" t="str">
        <f>IF(ISBLANK(Rezultati!C2),"",Rezultati!C2)</f>
        <v>Andrijana Baković</v>
      </c>
      <c r="C8" s="97">
        <f>IF(ISBLANK(Rezultati!D2),"",Rezultati!D2)</f>
        <v>12</v>
      </c>
      <c r="D8" s="97">
        <f>IF(ISBLANK(Rezultati!F2),"",Rezultati!F2)</f>
      </c>
      <c r="E8" s="97">
        <f>IF(ISBLANK(Rezultati!E2),"",Rezultati!E2)</f>
        <v>7</v>
      </c>
      <c r="F8" s="97">
        <f>IF(ISBLANK(Rezultati!G2),"",Rezultati!G2)</f>
        <v>14</v>
      </c>
      <c r="G8" s="104">
        <f>IF(ISBLANK(Rezultati!H2),"",Rezultati!H2)</f>
      </c>
      <c r="H8" s="104">
        <f>IF(ISBLANK(Rezultati!I2),"",Rezultati!I2)</f>
        <v>24</v>
      </c>
      <c r="I8" s="74">
        <f>IF(ISBLANK(Rezultati!J2),"",Rezultati!J2)</f>
        <v>50</v>
      </c>
      <c r="J8" s="75" t="str">
        <f>IF(Rezultati!J2&lt;50,"F",IF(Rezultati!J2&lt;60,"E",IF(Rezultati!J2&lt;70,"D",IF(Rezultati!J2&lt;80,"C",IF(Rezultati!J2&lt;90,"B","A")))))</f>
        <v>E</v>
      </c>
      <c r="K8" s="17"/>
    </row>
    <row r="9" spans="1:11" ht="12.75">
      <c r="A9" s="53" t="str">
        <f>IF(ISBLANK(Rezultati!B3),"",Rezultati!B3)</f>
        <v>14/2020</v>
      </c>
      <c r="B9" s="54" t="str">
        <f>IF(ISBLANK(Rezultati!C3),"",Rezultati!C3)</f>
        <v>Nikola Filipović</v>
      </c>
      <c r="C9" s="97">
        <f>IF(ISBLANK(Rezultati!D3),"",Rezultati!D3)</f>
        <v>10</v>
      </c>
      <c r="D9" s="97">
        <f>IF(ISBLANK(Rezultati!F3),"",Rezultati!F3)</f>
      </c>
      <c r="E9" s="97">
        <f>IF(ISBLANK(Rezultati!E3),"",Rezultati!E3)</f>
        <v>11</v>
      </c>
      <c r="F9" s="97">
        <f>IF(ISBLANK(Rezultati!G3),"",Rezultati!G3)</f>
        <v>22</v>
      </c>
      <c r="G9" s="104">
        <f>IF(ISBLANK(Rezultati!H3),"",Rezultati!H3)</f>
      </c>
      <c r="H9" s="104">
        <f>IF(ISBLANK(Rezultati!I3),"",Rezultati!I3)</f>
        <v>33</v>
      </c>
      <c r="I9" s="74">
        <f>IF(ISBLANK(Rezultati!J3),"",Rezultati!J3)</f>
        <v>65</v>
      </c>
      <c r="J9" s="75" t="str">
        <f>IF(Rezultati!J3&lt;50,"F",IF(Rezultati!J3&lt;60,"E",IF(Rezultati!J3&lt;70,"D",IF(Rezultati!J3&lt;80,"C",IF(Rezultati!J3&lt;90,"B","A")))))</f>
        <v>D</v>
      </c>
      <c r="K9" s="17"/>
    </row>
    <row r="10" spans="1:11" ht="12.75">
      <c r="A10" s="53" t="str">
        <f>IF(ISBLANK(Rezultati!B4),"",Rezultati!B4)</f>
        <v>21/2020</v>
      </c>
      <c r="B10" s="54" t="str">
        <f>IF(ISBLANK(Rezultati!C4),"",Rezultati!C4)</f>
        <v>Marko Čarmak</v>
      </c>
      <c r="C10" s="97">
        <f>IF(ISBLANK(Rezultati!D4),"",Rezultati!D4)</f>
        <v>9</v>
      </c>
      <c r="D10" s="97">
        <f>IF(ISBLANK(Rezultati!F4),"",Rezultati!F4)</f>
        <v>17</v>
      </c>
      <c r="E10" s="97">
        <f>IF(ISBLANK(Rezultati!E4),"",Rezultati!E4)</f>
        <v>5</v>
      </c>
      <c r="F10" s="97">
        <f>IF(ISBLANK(Rezultati!G4),"",Rezultati!G4)</f>
        <v>13</v>
      </c>
      <c r="G10" s="104">
        <f>IF(ISBLANK(Rezultati!H4),"",Rezultati!H4)</f>
      </c>
      <c r="H10" s="104">
        <f>IF(ISBLANK(Rezultati!I4),"",Rezultati!I4)</f>
        <v>0</v>
      </c>
      <c r="I10" s="74">
        <f>IF(ISBLANK(Rezultati!J4),"",Rezultati!J4)</f>
        <v>30</v>
      </c>
      <c r="J10" s="75" t="str">
        <f>IF(Rezultati!J4&lt;50,"F",IF(Rezultati!J4&lt;60,"E",IF(Rezultati!J4&lt;70,"D",IF(Rezultati!J4&lt;80,"C",IF(Rezultati!J4&lt;90,"B","A")))))</f>
        <v>F</v>
      </c>
      <c r="K10" s="17"/>
    </row>
    <row r="11" spans="1:10" ht="12.75">
      <c r="A11" s="53" t="str">
        <f>IF(ISBLANK(Rezultati!B5),"",Rezultati!B5)</f>
        <v>33/2020</v>
      </c>
      <c r="B11" s="54" t="str">
        <f>IF(ISBLANK(Rezultati!C5),"",Rezultati!C5)</f>
        <v>Jovan Miljanić</v>
      </c>
      <c r="C11" s="97">
        <f>IF(ISBLANK(Rezultati!D5),"",Rezultati!D5)</f>
        <v>0</v>
      </c>
      <c r="D11" s="97">
        <f>IF(ISBLANK(Rezultati!F5),"",Rezultati!F5)</f>
      </c>
      <c r="E11" s="97">
        <f>IF(ISBLANK(Rezultati!E5),"",Rezultati!E5)</f>
      </c>
      <c r="F11" s="97">
        <f>IF(ISBLANK(Rezultati!G5),"",Rezultati!G5)</f>
      </c>
      <c r="G11" s="104">
        <f>IF(ISBLANK(Rezultati!H5),"",Rezultati!H5)</f>
      </c>
      <c r="H11" s="104">
        <f>IF(ISBLANK(Rezultati!I5),"",Rezultati!I5)</f>
      </c>
      <c r="I11" s="74">
        <f>IF(ISBLANK(Rezultati!J5),"",Rezultati!J5)</f>
        <v>0</v>
      </c>
      <c r="J11" s="75" t="str">
        <f>IF(Rezultati!J5&lt;50,"F",IF(Rezultati!J5&lt;60,"E",IF(Rezultati!J5&lt;70,"D",IF(Rezultati!J5&lt;80,"C",IF(Rezultati!J5&lt;90,"B","A")))))</f>
        <v>F</v>
      </c>
    </row>
    <row r="12" spans="1:10" ht="12.75">
      <c r="A12" s="53" t="str">
        <f>IF(ISBLANK(Rezultati!B6),"",Rezultati!B6)</f>
        <v>34/2020</v>
      </c>
      <c r="B12" s="54" t="str">
        <f>IF(ISBLANK(Rezultati!C6),"",Rezultati!C6)</f>
        <v>Nemanja Petrić</v>
      </c>
      <c r="C12" s="97">
        <f>IF(ISBLANK(Rezultati!D6),"",Rezultati!D6)</f>
      </c>
      <c r="D12" s="97">
        <f>IF(ISBLANK(Rezultati!F6),"",Rezultati!F6)</f>
      </c>
      <c r="E12" s="97">
        <f>IF(ISBLANK(Rezultati!E6),"",Rezultati!E6)</f>
      </c>
      <c r="F12" s="97">
        <f>IF(ISBLANK(Rezultati!G6),"",Rezultati!G6)</f>
      </c>
      <c r="G12" s="104">
        <f>IF(ISBLANK(Rezultati!H6),"",Rezultati!H6)</f>
      </c>
      <c r="H12" s="104">
        <f>IF(ISBLANK(Rezultati!I6),"",Rezultati!I6)</f>
      </c>
      <c r="I12" s="74">
        <f>IF(ISBLANK(Rezultati!J6),"",Rezultati!J6)</f>
        <v>0</v>
      </c>
      <c r="J12" s="75" t="str">
        <f>IF(Rezultati!J6&lt;50,"F",IF(Rezultati!J6&lt;60,"E",IF(Rezultati!J6&lt;70,"D",IF(Rezultati!J6&lt;80,"C",IF(Rezultati!J6&lt;90,"B","A")))))</f>
        <v>F</v>
      </c>
    </row>
    <row r="13" spans="1:10" ht="12.75">
      <c r="A13" s="53" t="str">
        <f>IF(ISBLANK(Rezultati!B7),"",Rezultati!B7)</f>
        <v>62/2019</v>
      </c>
      <c r="B13" s="54" t="str">
        <f>IF(ISBLANK(Rezultati!C7),"",Rezultati!C7)</f>
        <v>Valentina Đukić</v>
      </c>
      <c r="C13" s="97">
        <f>IF(ISBLANK(Rezultati!D7),"",Rezultati!D7)</f>
        <v>10</v>
      </c>
      <c r="D13" s="97">
        <f>IF(ISBLANK(Rezultati!F7),"",Rezultati!F7)</f>
      </c>
      <c r="E13" s="97">
        <f>IF(ISBLANK(Rezultati!E7),"",Rezultati!E7)</f>
        <v>5</v>
      </c>
      <c r="F13" s="97">
        <f>IF(ISBLANK(Rezultati!G7),"",Rezultati!G7)</f>
        <v>13</v>
      </c>
      <c r="G13" s="104">
        <f>IF(ISBLANK(Rezultati!H7),"",Rezultati!H7)</f>
      </c>
      <c r="H13" s="104">
        <f>IF(ISBLANK(Rezultati!I7),"",Rezultati!I7)</f>
        <v>27</v>
      </c>
      <c r="I13" s="74">
        <f>IF(ISBLANK(Rezultati!J7),"",Rezultati!J7)</f>
        <v>50</v>
      </c>
      <c r="J13" s="75" t="str">
        <f>IF(Rezultati!J7&lt;50,"F",IF(Rezultati!J7&lt;60,"E",IF(Rezultati!J7&lt;70,"D",IF(Rezultati!J7&lt;80,"C",IF(Rezultati!J7&lt;90,"B","A")))))</f>
        <v>E</v>
      </c>
    </row>
    <row r="14" spans="1:10" ht="12.75">
      <c r="A14" s="53" t="str">
        <f>IF(ISBLANK(Rezultati!B8),"",Rezultati!B8)</f>
        <v>54/2018</v>
      </c>
      <c r="B14" s="54" t="str">
        <f>IF(ISBLANK(Rezultati!C8),"",Rezultati!C8)</f>
        <v>Muhamed Mehmedović</v>
      </c>
      <c r="C14" s="97">
        <f>IF(ISBLANK(Rezultati!D8),"",Rezultati!D8)</f>
      </c>
      <c r="D14" s="97">
        <f>IF(ISBLANK(Rezultati!F8),"",Rezultati!F8)</f>
      </c>
      <c r="E14" s="97">
        <f>IF(ISBLANK(Rezultati!E8),"",Rezultati!E8)</f>
      </c>
      <c r="F14" s="97">
        <f>IF(ISBLANK(Rezultati!G8),"",Rezultati!G8)</f>
      </c>
      <c r="G14" s="104">
        <f>IF(ISBLANK(Rezultati!H8),"",Rezultati!H8)</f>
      </c>
      <c r="H14" s="104">
        <f>IF(ISBLANK(Rezultati!I8),"",Rezultati!I8)</f>
      </c>
      <c r="I14" s="74">
        <f>IF(ISBLANK(Rezultati!J8),"",Rezultati!J8)</f>
        <v>0</v>
      </c>
      <c r="J14" s="75" t="str">
        <f>IF(Rezultati!J8&lt;50,"F",IF(Rezultati!J8&lt;60,"E",IF(Rezultati!J8&lt;70,"D",IF(Rezultati!J8&lt;80,"C",IF(Rezultati!J8&lt;90,"B","A")))))</f>
        <v>F</v>
      </c>
    </row>
    <row r="15" ht="12.75">
      <c r="I15" s="12"/>
    </row>
    <row r="16" ht="12.75">
      <c r="I16" s="12"/>
    </row>
    <row r="17" ht="12.75">
      <c r="I17" s="12"/>
    </row>
    <row r="18" ht="12.75">
      <c r="I18" s="12"/>
    </row>
    <row r="19" ht="12.75">
      <c r="I19" s="12"/>
    </row>
    <row r="20" ht="12.75">
      <c r="I20" s="12"/>
    </row>
    <row r="21" ht="409.5">
      <c r="I21" s="12"/>
    </row>
    <row r="22" ht="409.5">
      <c r="I22" s="12"/>
    </row>
    <row r="23" spans="7:9" ht="409.5">
      <c r="G23" s="80" t="s">
        <v>19</v>
      </c>
      <c r="H23" s="32"/>
      <c r="I23" s="12"/>
    </row>
    <row r="24" spans="7:9" ht="15.75">
      <c r="G24" s="79"/>
      <c r="H24" s="32"/>
      <c r="I24" s="12"/>
    </row>
    <row r="25" spans="7:9" ht="409.5">
      <c r="G25" s="31"/>
      <c r="H25" s="32"/>
      <c r="I25" s="12"/>
    </row>
    <row r="26" spans="7:9" ht="13.5" thickBot="1">
      <c r="G26" s="33"/>
      <c r="H26" s="34"/>
      <c r="I26" s="58"/>
    </row>
    <row r="27" spans="8:9" ht="409.5">
      <c r="H27" s="12"/>
      <c r="I27" s="12"/>
    </row>
    <row r="28" ht="409.5">
      <c r="I28" s="12"/>
    </row>
    <row r="29" ht="409.5">
      <c r="I29" s="12"/>
    </row>
    <row r="30" ht="409.5">
      <c r="I30" s="12"/>
    </row>
    <row r="31" ht="409.5">
      <c r="I31" s="12"/>
    </row>
    <row r="32" ht="12.75">
      <c r="I32" s="12"/>
    </row>
    <row r="33" ht="409.5">
      <c r="I33" s="12"/>
    </row>
    <row r="34" ht="409.5">
      <c r="I34" s="12"/>
    </row>
    <row r="35" ht="409.5">
      <c r="I35" s="12"/>
    </row>
    <row r="36" ht="409.5">
      <c r="I36" s="12"/>
    </row>
    <row r="37" ht="409.5">
      <c r="I37" s="12"/>
    </row>
    <row r="38" ht="409.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</sheetData>
  <sheetProtection/>
  <mergeCells count="8">
    <mergeCell ref="E6:F6"/>
    <mergeCell ref="B5:B7"/>
    <mergeCell ref="I1:J1"/>
    <mergeCell ref="G6:H6"/>
    <mergeCell ref="J5:J7"/>
    <mergeCell ref="C6:D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2.57421875" style="8" customWidth="1"/>
    <col min="2" max="2" width="18.8515625" style="11" customWidth="1"/>
    <col min="3" max="3" width="24.28125" style="11" customWidth="1"/>
    <col min="4" max="5" width="20.00390625" style="11" customWidth="1"/>
    <col min="6" max="8" width="26.00390625" style="11" customWidth="1"/>
    <col min="9" max="9" width="15.7109375" style="9" customWidth="1"/>
    <col min="10" max="10" width="18.28125" style="2" customWidth="1"/>
    <col min="11" max="11" width="8.28125" style="6" customWidth="1"/>
    <col min="12" max="16384" width="9.140625" style="9" customWidth="1"/>
  </cols>
  <sheetData>
    <row r="1" spans="1:11" s="3" customFormat="1" ht="18.75" customHeight="1">
      <c r="A1" s="37" t="s">
        <v>6</v>
      </c>
      <c r="B1" s="38"/>
      <c r="C1" s="38"/>
      <c r="D1" s="38"/>
      <c r="E1" s="38"/>
      <c r="F1" s="38"/>
      <c r="G1" s="38"/>
      <c r="H1" s="38"/>
      <c r="I1" s="39"/>
      <c r="J1" s="40"/>
      <c r="K1" s="4"/>
    </row>
    <row r="2" spans="1:10" s="5" customFormat="1" ht="14.25">
      <c r="A2" s="41"/>
      <c r="B2" s="42"/>
      <c r="C2" s="42"/>
      <c r="D2" s="42"/>
      <c r="E2" s="42"/>
      <c r="F2" s="42"/>
      <c r="G2" s="42"/>
      <c r="H2" s="42"/>
      <c r="I2" s="43"/>
      <c r="J2" s="44"/>
    </row>
    <row r="3" spans="1:10" s="5" customFormat="1" ht="15">
      <c r="A3" s="81" t="s">
        <v>34</v>
      </c>
      <c r="B3" s="42"/>
      <c r="C3" s="42"/>
      <c r="D3" s="42"/>
      <c r="E3" s="42"/>
      <c r="F3" s="42"/>
      <c r="G3" s="42"/>
      <c r="H3" s="42"/>
      <c r="I3" s="43"/>
      <c r="J3" s="44"/>
    </row>
    <row r="4" spans="1:10" s="5" customFormat="1" ht="15">
      <c r="A4" s="81" t="s">
        <v>65</v>
      </c>
      <c r="B4" s="42"/>
      <c r="C4" s="42"/>
      <c r="D4" s="42"/>
      <c r="E4" s="42"/>
      <c r="F4" s="42"/>
      <c r="G4" s="42"/>
      <c r="H4" s="42"/>
      <c r="I4" s="43"/>
      <c r="J4" s="44"/>
    </row>
    <row r="5" spans="1:11" s="5" customFormat="1" ht="15">
      <c r="A5" s="81" t="s">
        <v>21</v>
      </c>
      <c r="B5" s="76" t="s">
        <v>35</v>
      </c>
      <c r="C5" s="76"/>
      <c r="D5" s="76"/>
      <c r="E5" s="76"/>
      <c r="F5" s="76"/>
      <c r="G5" s="76"/>
      <c r="H5" s="76"/>
      <c r="I5" s="43"/>
      <c r="J5" s="44"/>
      <c r="K5" s="19"/>
    </row>
    <row r="6" spans="1:11" s="5" customFormat="1" ht="15.75" thickBot="1">
      <c r="A6" s="45"/>
      <c r="B6" s="46"/>
      <c r="C6" s="46"/>
      <c r="D6" s="46"/>
      <c r="E6" s="46"/>
      <c r="F6" s="46"/>
      <c r="G6" s="46"/>
      <c r="H6" s="46"/>
      <c r="I6" s="47"/>
      <c r="J6" s="48"/>
      <c r="K6" s="18"/>
    </row>
    <row r="7" spans="1:10" s="6" customFormat="1" ht="12.75" customHeight="1">
      <c r="A7" s="124" t="s">
        <v>7</v>
      </c>
      <c r="B7" s="124" t="s">
        <v>9</v>
      </c>
      <c r="C7" s="132"/>
      <c r="D7" s="133"/>
      <c r="E7" s="132"/>
      <c r="F7" s="133"/>
      <c r="G7" s="107"/>
      <c r="H7" s="107"/>
      <c r="I7" s="127" t="s">
        <v>20</v>
      </c>
      <c r="J7" s="124" t="s">
        <v>8</v>
      </c>
    </row>
    <row r="8" spans="1:10" s="7" customFormat="1" ht="12.75" customHeight="1">
      <c r="A8" s="125"/>
      <c r="B8" s="125"/>
      <c r="C8" s="130" t="s">
        <v>40</v>
      </c>
      <c r="D8" s="131"/>
      <c r="E8" s="130" t="s">
        <v>43</v>
      </c>
      <c r="F8" s="131"/>
      <c r="G8" s="130" t="s">
        <v>44</v>
      </c>
      <c r="H8" s="131"/>
      <c r="I8" s="128"/>
      <c r="J8" s="125"/>
    </row>
    <row r="9" spans="1:10" s="7" customFormat="1" ht="13.5" customHeight="1">
      <c r="A9" s="126"/>
      <c r="B9" s="126"/>
      <c r="C9" s="106" t="s">
        <v>41</v>
      </c>
      <c r="D9" s="106" t="s">
        <v>42</v>
      </c>
      <c r="E9" s="106" t="s">
        <v>41</v>
      </c>
      <c r="F9" s="106" t="s">
        <v>42</v>
      </c>
      <c r="G9" s="106" t="s">
        <v>41</v>
      </c>
      <c r="H9" s="106" t="s">
        <v>42</v>
      </c>
      <c r="I9" s="129"/>
      <c r="J9" s="126"/>
    </row>
    <row r="10" spans="1:11" ht="12.75">
      <c r="A10" s="53" t="str">
        <f>IF(ISBLANK(Rezultati!B2),"",Rezultati!B2)</f>
        <v>12/2020</v>
      </c>
      <c r="B10" s="54" t="str">
        <f>IF(ISBLANK(Rezultati!C2),"",Rezultati!C2)</f>
        <v>Andrijana Baković</v>
      </c>
      <c r="C10" s="54"/>
      <c r="D10" s="54"/>
      <c r="E10" s="54"/>
      <c r="F10" s="54"/>
      <c r="G10" s="54"/>
      <c r="H10" s="54"/>
      <c r="I10" s="61">
        <f>Rezultati!J2</f>
        <v>50</v>
      </c>
      <c r="J10" s="71" t="str">
        <f>Rezultati!K2</f>
        <v>E</v>
      </c>
      <c r="K10" s="9"/>
    </row>
    <row r="11" spans="1:11" ht="12.75">
      <c r="A11" s="53" t="str">
        <f>IF(ISBLANK(Rezultati!B3),"",Rezultati!B3)</f>
        <v>14/2020</v>
      </c>
      <c r="B11" s="54" t="str">
        <f>IF(ISBLANK(Rezultati!C3),"",Rezultati!C3)</f>
        <v>Nikola Filipović</v>
      </c>
      <c r="C11" s="54"/>
      <c r="D11" s="54"/>
      <c r="E11" s="54"/>
      <c r="F11" s="54"/>
      <c r="G11" s="54"/>
      <c r="H11" s="54"/>
      <c r="I11" s="61">
        <f>Rezultati!J3</f>
        <v>65</v>
      </c>
      <c r="J11" s="71" t="str">
        <f>Rezultati!K3</f>
        <v>D</v>
      </c>
      <c r="K11" s="9"/>
    </row>
    <row r="12" spans="1:11" ht="12.75">
      <c r="A12" s="53" t="str">
        <f>IF(ISBLANK(Rezultati!B4),"",Rezultati!B4)</f>
        <v>21/2020</v>
      </c>
      <c r="B12" s="54" t="str">
        <f>IF(ISBLANK(Rezultati!C4),"",Rezultati!C4)</f>
        <v>Marko Čarmak</v>
      </c>
      <c r="C12" s="54"/>
      <c r="D12" s="54"/>
      <c r="E12" s="54"/>
      <c r="F12" s="54"/>
      <c r="G12" s="54"/>
      <c r="H12" s="54"/>
      <c r="I12" s="61">
        <f>Rezultati!J4</f>
        <v>30</v>
      </c>
      <c r="J12" s="71" t="str">
        <f>Rezultati!K4</f>
        <v>F</v>
      </c>
      <c r="K12" s="9"/>
    </row>
    <row r="13" spans="1:11" ht="12.75">
      <c r="A13" s="53" t="e">
        <f>IF(ISBLANK(Rezultati!#REF!),"",Rezultati!#REF!)</f>
        <v>#REF!</v>
      </c>
      <c r="B13" s="54" t="e">
        <f>IF(ISBLANK(Rezultati!#REF!),"",Rezultati!#REF!)</f>
        <v>#REF!</v>
      </c>
      <c r="C13" s="54"/>
      <c r="D13" s="54"/>
      <c r="E13" s="54"/>
      <c r="F13" s="54"/>
      <c r="G13" s="54"/>
      <c r="H13" s="54"/>
      <c r="I13" s="61" t="e">
        <f>Rezultati!#REF!</f>
        <v>#REF!</v>
      </c>
      <c r="J13" s="71" t="e">
        <f>Rezultati!#REF!</f>
        <v>#REF!</v>
      </c>
      <c r="K13" s="9"/>
    </row>
    <row r="14" spans="1:11" ht="12.75">
      <c r="A14" s="53" t="e">
        <f>IF(ISBLANK(Rezultati!#REF!),"",Rezultati!#REF!)</f>
        <v>#REF!</v>
      </c>
      <c r="B14" s="54" t="e">
        <f>IF(ISBLANK(Rezultati!#REF!),"",Rezultati!#REF!)</f>
        <v>#REF!</v>
      </c>
      <c r="C14" s="54"/>
      <c r="D14" s="54"/>
      <c r="E14" s="54"/>
      <c r="F14" s="54"/>
      <c r="G14" s="54"/>
      <c r="H14" s="54"/>
      <c r="I14" s="61" t="e">
        <f>Rezultati!#REF!</f>
        <v>#REF!</v>
      </c>
      <c r="J14" s="71" t="e">
        <f>Rezultati!#REF!</f>
        <v>#REF!</v>
      </c>
      <c r="K14" s="9"/>
    </row>
    <row r="15" spans="1:11" ht="12.75">
      <c r="A15" s="53" t="e">
        <f>IF(ISBLANK(Rezultati!#REF!),"",Rezultati!#REF!)</f>
        <v>#REF!</v>
      </c>
      <c r="B15" s="54" t="e">
        <f>IF(ISBLANK(Rezultati!#REF!),"",Rezultati!#REF!)</f>
        <v>#REF!</v>
      </c>
      <c r="C15" s="54"/>
      <c r="D15" s="54"/>
      <c r="E15" s="54"/>
      <c r="F15" s="54"/>
      <c r="G15" s="54"/>
      <c r="H15" s="54"/>
      <c r="I15" s="61" t="e">
        <f>Rezultati!#REF!</f>
        <v>#REF!</v>
      </c>
      <c r="J15" s="71" t="e">
        <f>Rezultati!#REF!</f>
        <v>#REF!</v>
      </c>
      <c r="K15" s="9"/>
    </row>
    <row r="16" spans="1:11" ht="12.75">
      <c r="A16" s="53" t="e">
        <f>IF(ISBLANK(Rezultati!#REF!),"",Rezultati!#REF!)</f>
        <v>#REF!</v>
      </c>
      <c r="B16" s="54" t="e">
        <f>IF(ISBLANK(Rezultati!#REF!),"",Rezultati!#REF!)</f>
        <v>#REF!</v>
      </c>
      <c r="C16" s="82"/>
      <c r="D16" s="82"/>
      <c r="E16" s="82"/>
      <c r="F16" s="82"/>
      <c r="G16" s="82"/>
      <c r="H16" s="82"/>
      <c r="I16" s="83"/>
      <c r="J16" s="84"/>
      <c r="K16" s="10"/>
    </row>
    <row r="17" spans="1:11" ht="12.75">
      <c r="A17" s="53" t="e">
        <f>IF(ISBLANK(Rezultati!#REF!),"",Rezultati!#REF!)</f>
        <v>#REF!</v>
      </c>
      <c r="B17" s="54" t="e">
        <f>IF(ISBLANK(Rezultati!#REF!),"",Rezultati!#REF!)</f>
        <v>#REF!</v>
      </c>
      <c r="C17" s="82"/>
      <c r="D17" s="82"/>
      <c r="E17" s="82"/>
      <c r="F17" s="82"/>
      <c r="G17" s="82"/>
      <c r="H17" s="82"/>
      <c r="I17" s="83"/>
      <c r="J17" s="84"/>
      <c r="K17" s="10"/>
    </row>
    <row r="18" spans="1:11" ht="12.75">
      <c r="A18" s="53" t="e">
        <f>IF(ISBLANK(Rezultati!#REF!),"",Rezultati!#REF!)</f>
        <v>#REF!</v>
      </c>
      <c r="B18" s="54" t="e">
        <f>IF(ISBLANK(Rezultati!#REF!),"",Rezultati!#REF!)</f>
        <v>#REF!</v>
      </c>
      <c r="C18" s="82"/>
      <c r="D18" s="82"/>
      <c r="E18" s="82"/>
      <c r="F18" s="82"/>
      <c r="G18" s="82"/>
      <c r="H18" s="82"/>
      <c r="I18" s="83"/>
      <c r="J18" s="84"/>
      <c r="K18" s="10"/>
    </row>
    <row r="19" spans="1:11" ht="12.75">
      <c r="A19" s="53" t="e">
        <f>IF(ISBLANK(Rezultati!#REF!),"",Rezultati!#REF!)</f>
        <v>#REF!</v>
      </c>
      <c r="B19" s="54" t="e">
        <f>IF(ISBLANK(Rezultati!#REF!),"",Rezultati!#REF!)</f>
        <v>#REF!</v>
      </c>
      <c r="C19" s="82"/>
      <c r="D19" s="82"/>
      <c r="E19" s="82"/>
      <c r="F19" s="82"/>
      <c r="G19" s="82"/>
      <c r="H19" s="82"/>
      <c r="I19" s="83"/>
      <c r="J19" s="84"/>
      <c r="K19" s="10"/>
    </row>
    <row r="20" spans="1:11" ht="14.25">
      <c r="A20" s="53" t="e">
        <f>IF(ISBLANK(Rezultati!#REF!),"",Rezultati!#REF!)</f>
        <v>#REF!</v>
      </c>
      <c r="B20" s="54" t="e">
        <f>IF(ISBLANK(Rezultati!#REF!),"",Rezultati!#REF!)</f>
        <v>#REF!</v>
      </c>
      <c r="J20" s="35"/>
      <c r="K20" s="10"/>
    </row>
    <row r="21" spans="1:11" ht="15">
      <c r="A21" s="53" t="e">
        <f>IF(ISBLANK(Rezultati!#REF!),"",Rezultati!#REF!)</f>
        <v>#REF!</v>
      </c>
      <c r="B21" s="54" t="e">
        <f>IF(ISBLANK(Rezultati!#REF!),"",Rezultati!#REF!)</f>
        <v>#REF!</v>
      </c>
      <c r="I21" s="123"/>
      <c r="J21" s="123"/>
      <c r="K21" s="10"/>
    </row>
    <row r="22" spans="1:11" ht="14.25">
      <c r="A22" s="53" t="e">
        <f>IF(ISBLANK(Rezultati!#REF!),"",Rezultati!#REF!)</f>
        <v>#REF!</v>
      </c>
      <c r="B22" s="54" t="e">
        <f>IF(ISBLANK(Rezultati!#REF!),"",Rezultati!#REF!)</f>
        <v>#REF!</v>
      </c>
      <c r="I22" s="36"/>
      <c r="J22" s="35"/>
      <c r="K22" s="10"/>
    </row>
    <row r="23" spans="1:11" ht="15" thickBot="1">
      <c r="A23" s="53" t="e">
        <f>IF(ISBLANK(Rezultati!#REF!),"",Rezultati!#REF!)</f>
        <v>#REF!</v>
      </c>
      <c r="B23" s="54" t="e">
        <f>IF(ISBLANK(Rezultati!#REF!),"",Rezultati!#REF!)</f>
        <v>#REF!</v>
      </c>
      <c r="I23" s="70"/>
      <c r="J23" s="69"/>
      <c r="K23" s="10"/>
    </row>
    <row r="24" spans="1:11" ht="12.75">
      <c r="A24" s="53" t="e">
        <f>IF(ISBLANK(Rezultati!#REF!),"",Rezultati!#REF!)</f>
        <v>#REF!</v>
      </c>
      <c r="B24" s="54" t="e">
        <f>IF(ISBLANK(Rezultati!#REF!),"",Rezultati!#REF!)</f>
        <v>#REF!</v>
      </c>
      <c r="K24" s="10"/>
    </row>
    <row r="25" spans="1:11" ht="12.75">
      <c r="A25" s="53" t="e">
        <f>IF(ISBLANK(Rezultati!#REF!),"",Rezultati!#REF!)</f>
        <v>#REF!</v>
      </c>
      <c r="B25" s="54" t="e">
        <f>IF(ISBLANK(Rezultati!#REF!),"",Rezultati!#REF!)</f>
        <v>#REF!</v>
      </c>
      <c r="K25" s="10"/>
    </row>
    <row r="26" spans="1:11" ht="12.75">
      <c r="A26" s="53" t="e">
        <f>IF(ISBLANK(Rezultati!#REF!),"",Rezultati!#REF!)</f>
        <v>#REF!</v>
      </c>
      <c r="B26" s="54" t="e">
        <f>IF(ISBLANK(Rezultati!#REF!),"",Rezultati!#REF!)</f>
        <v>#REF!</v>
      </c>
      <c r="K26" s="10"/>
    </row>
    <row r="27" spans="1:11" ht="12.75">
      <c r="A27" s="53" t="e">
        <f>IF(ISBLANK(Rezultati!#REF!),"",Rezultati!#REF!)</f>
        <v>#REF!</v>
      </c>
      <c r="B27" s="54" t="e">
        <f>IF(ISBLANK(Rezultati!#REF!),"",Rezultati!#REF!)</f>
        <v>#REF!</v>
      </c>
      <c r="K27" s="10"/>
    </row>
    <row r="28" spans="1:11" ht="12.75">
      <c r="A28" s="53" t="e">
        <f>IF(ISBLANK(Rezultati!#REF!),"",Rezultati!#REF!)</f>
        <v>#REF!</v>
      </c>
      <c r="B28" s="54" t="e">
        <f>IF(ISBLANK(Rezultati!#REF!),"",Rezultati!#REF!)</f>
        <v>#REF!</v>
      </c>
      <c r="K28" s="10"/>
    </row>
    <row r="29" spans="1:11" ht="12.75">
      <c r="A29" s="53" t="e">
        <f>IF(ISBLANK(Rezultati!#REF!),"",Rezultati!#REF!)</f>
        <v>#REF!</v>
      </c>
      <c r="B29" s="54" t="e">
        <f>IF(ISBLANK(Rezultati!#REF!),"",Rezultati!#REF!)</f>
        <v>#REF!</v>
      </c>
      <c r="K29" s="10"/>
    </row>
    <row r="30" spans="1:11" ht="12.75">
      <c r="A30" s="53" t="e">
        <f>IF(ISBLANK(Rezultati!#REF!),"",Rezultati!#REF!)</f>
        <v>#REF!</v>
      </c>
      <c r="B30" s="54" t="e">
        <f>IF(ISBLANK(Rezultati!#REF!),"",Rezultati!#REF!)</f>
        <v>#REF!</v>
      </c>
      <c r="K30" s="10"/>
    </row>
    <row r="31" spans="1:11" ht="12.75">
      <c r="A31" s="53" t="e">
        <f>IF(ISBLANK(Rezultati!#REF!),"",Rezultati!#REF!)</f>
        <v>#REF!</v>
      </c>
      <c r="B31" s="54" t="e">
        <f>IF(ISBLANK(Rezultati!#REF!),"",Rezultati!#REF!)</f>
        <v>#REF!</v>
      </c>
      <c r="K31" s="10"/>
    </row>
    <row r="32" spans="1:11" ht="12.75">
      <c r="A32" s="53" t="e">
        <f>IF(ISBLANK(Rezultati!#REF!),"",Rezultati!#REF!)</f>
        <v>#REF!</v>
      </c>
      <c r="B32" s="54" t="e">
        <f>IF(ISBLANK(Rezultati!#REF!),"",Rezultati!#REF!)</f>
        <v>#REF!</v>
      </c>
      <c r="K32" s="10"/>
    </row>
    <row r="33" spans="1:11" ht="12.75">
      <c r="A33" s="53" t="e">
        <f>IF(ISBLANK(Rezultati!#REF!),"",Rezultati!#REF!)</f>
        <v>#REF!</v>
      </c>
      <c r="B33" s="54" t="e">
        <f>IF(ISBLANK(Rezultati!#REF!),"",Rezultati!#REF!)</f>
        <v>#REF!</v>
      </c>
      <c r="K33" s="10"/>
    </row>
    <row r="34" spans="1:11" ht="12.75">
      <c r="A34" s="53" t="e">
        <f>IF(ISBLANK(Rezultati!#REF!),"",Rezultati!#REF!)</f>
        <v>#REF!</v>
      </c>
      <c r="B34" s="54" t="e">
        <f>IF(ISBLANK(Rezultati!#REF!),"",Rezultati!#REF!)</f>
        <v>#REF!</v>
      </c>
      <c r="K34" s="10"/>
    </row>
    <row r="35" spans="1:11" ht="12.75">
      <c r="A35" s="53" t="e">
        <f>IF(ISBLANK(Rezultati!#REF!),"",Rezultati!#REF!)</f>
        <v>#REF!</v>
      </c>
      <c r="K35" s="10"/>
    </row>
    <row r="36" spans="1:11" ht="12.75">
      <c r="A36" s="53" t="e">
        <f>IF(ISBLANK(Rezultati!#REF!),"",Rezultati!#REF!)</f>
        <v>#REF!</v>
      </c>
      <c r="K36" s="10"/>
    </row>
    <row r="37" spans="1:11" ht="12.75">
      <c r="A37" s="53" t="e">
        <f>IF(ISBLANK(Rezultati!#REF!),"",Rezultati!#REF!)</f>
        <v>#REF!</v>
      </c>
      <c r="K37" s="10"/>
    </row>
    <row r="38" spans="1:11" ht="12.75">
      <c r="A38" s="53" t="e">
        <f>IF(ISBLANK(Rezultati!#REF!),"",Rezultati!#REF!)</f>
        <v>#REF!</v>
      </c>
      <c r="K38" s="10"/>
    </row>
    <row r="39" ht="12.75">
      <c r="K39" s="10"/>
    </row>
    <row r="40" ht="12.75">
      <c r="K40" s="10"/>
    </row>
    <row r="41" ht="12.75">
      <c r="K41" s="10"/>
    </row>
    <row r="42" spans="11:14" ht="14.25">
      <c r="K42" s="10"/>
      <c r="N42" s="36"/>
    </row>
    <row r="43" ht="409.5">
      <c r="K43" s="10"/>
    </row>
    <row r="44" ht="409.5">
      <c r="K44" s="10"/>
    </row>
  </sheetData>
  <sheetProtection/>
  <mergeCells count="10">
    <mergeCell ref="I21:J21"/>
    <mergeCell ref="J7:J9"/>
    <mergeCell ref="I7:I9"/>
    <mergeCell ref="B7:B9"/>
    <mergeCell ref="A7:A9"/>
    <mergeCell ref="E8:F8"/>
    <mergeCell ref="E7:F7"/>
    <mergeCell ref="C7:D7"/>
    <mergeCell ref="G8:H8"/>
    <mergeCell ref="C8:D8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6" sqref="A6"/>
    </sheetView>
  </sheetViews>
  <sheetFormatPr defaultColWidth="9.140625" defaultRowHeight="12.75"/>
  <cols>
    <col min="4" max="4" width="31.421875" style="0" customWidth="1"/>
  </cols>
  <sheetData>
    <row r="1" spans="1:5" ht="15">
      <c r="A1" s="77" t="s">
        <v>12</v>
      </c>
      <c r="B1" s="77"/>
      <c r="C1" s="77" t="s">
        <v>0</v>
      </c>
      <c r="D1" s="77" t="s">
        <v>16</v>
      </c>
      <c r="E1" s="77" t="s">
        <v>17</v>
      </c>
    </row>
    <row r="2" spans="1:6" ht="12.75">
      <c r="A2" s="78">
        <v>6</v>
      </c>
      <c r="B2" s="78" t="str">
        <f aca="true" t="shared" si="0" ref="B2:B8">C2&amp;"/"&amp;D2</f>
        <v>12/2020</v>
      </c>
      <c r="C2" t="s">
        <v>22</v>
      </c>
      <c r="D2" t="s">
        <v>25</v>
      </c>
      <c r="E2" t="s">
        <v>45</v>
      </c>
      <c r="F2" t="s">
        <v>46</v>
      </c>
    </row>
    <row r="3" spans="1:6" ht="12.75">
      <c r="A3" s="78">
        <v>8</v>
      </c>
      <c r="B3" s="78" t="str">
        <f t="shared" si="0"/>
        <v>14/2020</v>
      </c>
      <c r="C3" t="s">
        <v>26</v>
      </c>
      <c r="D3" t="s">
        <v>25</v>
      </c>
      <c r="E3" t="s">
        <v>24</v>
      </c>
      <c r="F3" t="s">
        <v>47</v>
      </c>
    </row>
    <row r="4" spans="1:6" ht="12.75">
      <c r="A4" s="78">
        <v>13</v>
      </c>
      <c r="B4" s="78" t="str">
        <f t="shared" si="0"/>
        <v>21/2020</v>
      </c>
      <c r="C4" t="s">
        <v>48</v>
      </c>
      <c r="D4" t="s">
        <v>25</v>
      </c>
      <c r="E4" t="s">
        <v>23</v>
      </c>
      <c r="F4" t="s">
        <v>49</v>
      </c>
    </row>
    <row r="5" spans="1:6" ht="12.75">
      <c r="A5" s="78">
        <v>21</v>
      </c>
      <c r="B5" s="78" t="str">
        <f t="shared" si="0"/>
        <v>33/2020</v>
      </c>
      <c r="C5" t="s">
        <v>51</v>
      </c>
      <c r="D5" t="s">
        <v>25</v>
      </c>
      <c r="E5" t="s">
        <v>50</v>
      </c>
      <c r="F5" t="s">
        <v>52</v>
      </c>
    </row>
    <row r="6" spans="1:6" ht="12.75">
      <c r="A6" s="78">
        <v>22</v>
      </c>
      <c r="B6" s="78" t="str">
        <f t="shared" si="0"/>
        <v>34/2020</v>
      </c>
      <c r="C6" t="s">
        <v>53</v>
      </c>
      <c r="D6" t="s">
        <v>25</v>
      </c>
      <c r="E6" t="s">
        <v>54</v>
      </c>
      <c r="F6" t="s">
        <v>55</v>
      </c>
    </row>
    <row r="7" spans="1:6" ht="12.75">
      <c r="A7" s="78">
        <v>24</v>
      </c>
      <c r="B7" s="78" t="str">
        <f t="shared" si="0"/>
        <v>62/2019</v>
      </c>
      <c r="C7" t="s">
        <v>57</v>
      </c>
      <c r="D7" t="s">
        <v>56</v>
      </c>
      <c r="E7" t="s">
        <v>58</v>
      </c>
      <c r="F7" t="s">
        <v>59</v>
      </c>
    </row>
    <row r="8" spans="1:6" ht="12.75">
      <c r="A8" s="78">
        <v>25</v>
      </c>
      <c r="B8" s="78" t="str">
        <f t="shared" si="0"/>
        <v>54/2018</v>
      </c>
      <c r="C8" t="s">
        <v>60</v>
      </c>
      <c r="D8" t="s">
        <v>61</v>
      </c>
      <c r="E8" t="s">
        <v>62</v>
      </c>
      <c r="F8" t="s">
        <v>63</v>
      </c>
    </row>
    <row r="9" spans="1:2" ht="12.75">
      <c r="A9" s="78"/>
      <c r="B9" s="78"/>
    </row>
    <row r="10" spans="1:2" ht="12.75">
      <c r="A10" s="78"/>
      <c r="B10" s="78"/>
    </row>
    <row r="11" spans="1:2" ht="12.75">
      <c r="A11" s="78"/>
      <c r="B11" s="78"/>
    </row>
    <row r="12" spans="1:2" ht="12.75">
      <c r="A12" s="78"/>
      <c r="B12" s="78"/>
    </row>
    <row r="13" spans="1:2" ht="409.5">
      <c r="A13" s="78"/>
      <c r="B13" s="78"/>
    </row>
    <row r="14" spans="1:2" ht="409.5">
      <c r="A14" s="78"/>
      <c r="B14" s="78"/>
    </row>
    <row r="15" spans="1:2" ht="409.5">
      <c r="A15" s="78"/>
      <c r="B15" s="78"/>
    </row>
    <row r="16" spans="1:2" ht="409.5">
      <c r="A16" s="78"/>
      <c r="B16" s="78"/>
    </row>
    <row r="17" spans="1:2" ht="409.5">
      <c r="A17" s="78"/>
      <c r="B17" s="78"/>
    </row>
    <row r="18" spans="1:2" ht="409.5">
      <c r="A18" s="78"/>
      <c r="B18" s="78"/>
    </row>
    <row r="19" spans="1:2" ht="409.5">
      <c r="A19" s="78"/>
      <c r="B19" s="78"/>
    </row>
    <row r="20" spans="1:2" ht="409.5">
      <c r="A20" s="78"/>
      <c r="B20" s="78"/>
    </row>
    <row r="21" spans="1:2" ht="409.5">
      <c r="A21" s="78"/>
      <c r="B21" s="78"/>
    </row>
    <row r="22" spans="1:2" ht="409.5">
      <c r="A22" s="78"/>
      <c r="B22" s="78"/>
    </row>
    <row r="23" spans="1:2" ht="409.5">
      <c r="A23" s="78"/>
      <c r="B23" s="78"/>
    </row>
    <row r="24" spans="1:2" ht="409.5">
      <c r="A24" s="78"/>
      <c r="B24" s="78"/>
    </row>
    <row r="25" spans="1:2" ht="409.5">
      <c r="A25" s="78"/>
      <c r="B25" s="78"/>
    </row>
    <row r="26" spans="1:2" ht="12.75">
      <c r="A26" s="78"/>
      <c r="B26" s="78"/>
    </row>
    <row r="27" spans="1:2" ht="12.75">
      <c r="A27" s="78"/>
      <c r="B27" s="78"/>
    </row>
    <row r="28" spans="1:2" ht="12.75">
      <c r="A28" s="78"/>
      <c r="B28" s="78"/>
    </row>
    <row r="29" spans="1:2" ht="12.75">
      <c r="A29" s="78"/>
      <c r="B29" s="78"/>
    </row>
    <row r="30" spans="1:2" ht="12.75">
      <c r="A30" s="78"/>
      <c r="B30" s="78"/>
    </row>
    <row r="31" spans="1:2" ht="12.75">
      <c r="A31" s="78"/>
      <c r="B31" s="78"/>
    </row>
    <row r="32" spans="1:2" ht="12.75">
      <c r="A32" s="78"/>
      <c r="B32" s="78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pans="1:2" ht="12.75">
      <c r="A49" s="78"/>
      <c r="B49" s="78"/>
    </row>
    <row r="50" spans="1:2" ht="12.75">
      <c r="A50" s="78"/>
      <c r="B50" s="78"/>
    </row>
    <row r="51" spans="1:2" ht="12.75">
      <c r="A51" s="78"/>
      <c r="B51" s="78"/>
    </row>
    <row r="52" spans="1:2" ht="12.75">
      <c r="A52" s="78"/>
      <c r="B52" s="78"/>
    </row>
    <row r="53" spans="1:2" ht="12.75">
      <c r="A53" s="78"/>
      <c r="B53" s="78"/>
    </row>
    <row r="54" spans="1:2" ht="12.75">
      <c r="A54" s="78"/>
      <c r="B54" s="78"/>
    </row>
    <row r="55" spans="1:2" ht="12.75">
      <c r="A55" s="78"/>
      <c r="B55" s="78"/>
    </row>
    <row r="56" spans="1:2" ht="12.75">
      <c r="A56" s="78"/>
      <c r="B56" s="78"/>
    </row>
    <row r="57" spans="1:2" ht="12.75">
      <c r="A57" s="78"/>
      <c r="B57" s="78"/>
    </row>
    <row r="58" spans="1:2" ht="12.75">
      <c r="A58" s="78"/>
      <c r="B58" s="78"/>
    </row>
    <row r="59" spans="1:2" ht="12.75">
      <c r="A59" s="78"/>
      <c r="B59" s="78"/>
    </row>
    <row r="60" spans="1:2" ht="12.75">
      <c r="A60" s="78"/>
      <c r="B60" s="78"/>
    </row>
    <row r="61" spans="1:2" ht="12.75">
      <c r="A61" s="78"/>
      <c r="B61" s="78"/>
    </row>
    <row r="62" spans="1:2" ht="12.75">
      <c r="A62" s="78"/>
      <c r="B62" s="78"/>
    </row>
    <row r="63" spans="1:2" ht="12.75">
      <c r="A63" s="78"/>
      <c r="B63" s="78"/>
    </row>
    <row r="64" spans="1:2" ht="12.75">
      <c r="A64" s="78"/>
      <c r="B64" s="78"/>
    </row>
    <row r="65" spans="1:2" ht="12.75">
      <c r="A65" s="78"/>
      <c r="B65" s="78"/>
    </row>
    <row r="66" spans="1:2" ht="12.75">
      <c r="A66" s="78"/>
      <c r="B66" s="78"/>
    </row>
    <row r="67" spans="1:2" ht="12.75">
      <c r="A67" s="78"/>
      <c r="B67" s="78"/>
    </row>
    <row r="68" spans="1:2" ht="12.75">
      <c r="A68" s="78"/>
      <c r="B68" s="78"/>
    </row>
    <row r="69" spans="1:5" ht="12.75">
      <c r="A69" s="78"/>
      <c r="B69" s="78"/>
      <c r="C69" s="78"/>
      <c r="D69" s="78"/>
      <c r="E69" s="78"/>
    </row>
    <row r="70" spans="1:5" ht="12.75">
      <c r="A70" s="78"/>
      <c r="B70" s="78"/>
      <c r="C70" s="78"/>
      <c r="D70" s="78"/>
      <c r="E70" s="78"/>
    </row>
    <row r="71" spans="1:5" ht="12.75">
      <c r="A71" s="78"/>
      <c r="B71" s="78"/>
      <c r="C71" s="78"/>
      <c r="D71" s="78"/>
      <c r="E71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2021-03-05T10:23:19Z</cp:lastPrinted>
  <dcterms:created xsi:type="dcterms:W3CDTF">2009-11-01T12:11:22Z</dcterms:created>
  <dcterms:modified xsi:type="dcterms:W3CDTF">2021-09-23T09:27:44Z</dcterms:modified>
  <cp:category/>
  <cp:version/>
  <cp:contentType/>
  <cp:contentStatus/>
</cp:coreProperties>
</file>