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5270" windowHeight="8160" tabRatio="599" activeTab="2"/>
  </bookViews>
  <sheets>
    <sheet name="SPISAK" sheetId="33" r:id="rId1"/>
    <sheet name="PRODEKAN" sheetId="25" r:id="rId2"/>
    <sheet name="ZAK.OCJ" sheetId="34" r:id="rId3"/>
    <sheet name="Sheet2" sheetId="35" r:id="rId4"/>
  </sheets>
  <definedNames>
    <definedName name="_xlnm._FilterDatabase" localSheetId="0" hidden="1">SPISAK!#REF!</definedName>
  </definedNames>
  <calcPr calcId="124519"/>
</workbook>
</file>

<file path=xl/calcChain.xml><?xml version="1.0" encoding="utf-8"?>
<calcChain xmlns="http://schemas.openxmlformats.org/spreadsheetml/2006/main">
  <c r="A1" i="25"/>
  <c r="A2"/>
  <c r="A3"/>
  <c r="A6"/>
  <c r="B6"/>
  <c r="A7"/>
  <c r="B7"/>
  <c r="A8"/>
  <c r="B8"/>
  <c r="A9"/>
  <c r="B9"/>
  <c r="C9"/>
  <c r="D9"/>
  <c r="E9"/>
  <c r="AE8" i="33"/>
  <c r="AF8"/>
  <c r="AG8"/>
  <c r="AH8"/>
  <c r="AI8"/>
  <c r="AI7"/>
  <c r="AH7"/>
  <c r="AG7"/>
  <c r="AF7"/>
  <c r="AE7"/>
  <c r="AI6"/>
  <c r="AH6"/>
  <c r="AG6"/>
  <c r="AF6"/>
  <c r="AE6"/>
  <c r="AI5"/>
  <c r="AH5"/>
  <c r="AG5"/>
  <c r="AF5"/>
  <c r="AE5"/>
  <c r="F2" i="25"/>
  <c r="E8"/>
  <c r="D8"/>
  <c r="C8"/>
  <c r="E7"/>
  <c r="D7"/>
  <c r="C7"/>
  <c r="F1"/>
  <c r="E6"/>
  <c r="D6"/>
  <c r="C6"/>
  <c r="AJ8" i="33" l="1"/>
  <c r="AK8" s="1"/>
  <c r="P9" i="25" s="1"/>
  <c r="AJ6" i="33"/>
  <c r="AK6" s="1"/>
  <c r="P7" i="25" s="1"/>
  <c r="AJ7" i="33"/>
  <c r="AK7" s="1"/>
  <c r="P8" i="25" s="1"/>
  <c r="AJ5" i="33"/>
  <c r="O9" i="25" l="1"/>
  <c r="AK5" i="33"/>
  <c r="D13" i="34"/>
  <c r="E13" s="1"/>
  <c r="O8" i="25"/>
  <c r="O6"/>
  <c r="O7"/>
  <c r="J13" i="34" l="1"/>
  <c r="K13" s="1"/>
  <c r="N13"/>
  <c r="O13" s="1"/>
  <c r="P6" i="25"/>
  <c r="L13" i="34"/>
  <c r="M13" s="1"/>
  <c r="F13"/>
  <c r="G13" s="1"/>
  <c r="P13"/>
  <c r="Q13" s="1"/>
  <c r="H13"/>
  <c r="I13" s="1"/>
  <c r="R13" l="1"/>
  <c r="S13" s="1"/>
  <c r="T13" l="1"/>
  <c r="U13" s="1"/>
</calcChain>
</file>

<file path=xl/sharedStrings.xml><?xml version="1.0" encoding="utf-8"?>
<sst xmlns="http://schemas.openxmlformats.org/spreadsheetml/2006/main" count="90" uniqueCount="81">
  <si>
    <t>Redni broj</t>
  </si>
  <si>
    <t>Broj indeksa</t>
  </si>
  <si>
    <t>Popunjava se i potpisuje kao odluka Vijeća</t>
  </si>
  <si>
    <t>OSVOJENI BROJ POENA</t>
  </si>
  <si>
    <t>UKUPNO POENA</t>
  </si>
  <si>
    <t>ZAKLJUČNA OCJENA</t>
  </si>
  <si>
    <t>U TOKU SEMESTRA</t>
  </si>
  <si>
    <t>NA ZAVRŠNOM ISPITU</t>
  </si>
  <si>
    <t>SUMA</t>
  </si>
  <si>
    <t>OCJENA</t>
  </si>
  <si>
    <t>1K</t>
  </si>
  <si>
    <t>K1</t>
  </si>
  <si>
    <t>K2</t>
  </si>
  <si>
    <t>1K1</t>
  </si>
  <si>
    <t>1K2</t>
  </si>
  <si>
    <t>2K1</t>
  </si>
  <si>
    <t>2K2</t>
  </si>
  <si>
    <t>2K3</t>
  </si>
  <si>
    <t>IND</t>
  </si>
  <si>
    <t>GOD</t>
  </si>
  <si>
    <t>Ime</t>
  </si>
  <si>
    <t>Prezime</t>
  </si>
  <si>
    <t>Nikola</t>
  </si>
  <si>
    <t>%</t>
  </si>
  <si>
    <t xml:space="preserve"> PREZIME </t>
  </si>
  <si>
    <t>IME</t>
  </si>
  <si>
    <t>Prodekan za nastavu</t>
  </si>
  <si>
    <t>UNIVERZUITET CRNE GORE</t>
  </si>
  <si>
    <t>MAŠINSKI FAKULTET</t>
  </si>
  <si>
    <t>Studije: Osnovne akademske</t>
  </si>
  <si>
    <t xml:space="preserve">Semestar: </t>
  </si>
  <si>
    <t xml:space="preserve"> F</t>
  </si>
  <si>
    <t>E</t>
  </si>
  <si>
    <t>D</t>
  </si>
  <si>
    <t>C</t>
  </si>
  <si>
    <t>B</t>
  </si>
  <si>
    <t>A</t>
  </si>
  <si>
    <t>Naziv predmeta:</t>
  </si>
  <si>
    <t>Studijska godina:  2015/2016</t>
  </si>
  <si>
    <t>Po spisku</t>
  </si>
  <si>
    <t>Snežana</t>
  </si>
  <si>
    <t>Đurišić</t>
  </si>
  <si>
    <t>STUDIJSKI PROGRAM: MAŠINSTVO</t>
  </si>
  <si>
    <t>MAŠINSKI  FAKULTET</t>
  </si>
  <si>
    <t>II</t>
  </si>
  <si>
    <t>OTPORNOST MATERIJALA I</t>
  </si>
  <si>
    <t>Neuspješno</t>
  </si>
  <si>
    <t>Uspješno</t>
  </si>
  <si>
    <t xml:space="preserve">Izašlo </t>
  </si>
  <si>
    <t>Nije izašlo</t>
  </si>
  <si>
    <t>K3</t>
  </si>
  <si>
    <t>K4</t>
  </si>
  <si>
    <t>K5</t>
  </si>
  <si>
    <t>3K1</t>
  </si>
  <si>
    <t>3K2</t>
  </si>
  <si>
    <t>3K3</t>
  </si>
  <si>
    <t>4K1</t>
  </si>
  <si>
    <t>4K2</t>
  </si>
  <si>
    <t>4K3</t>
  </si>
  <si>
    <t>5K1</t>
  </si>
  <si>
    <t>5K2</t>
  </si>
  <si>
    <t>5K3</t>
  </si>
  <si>
    <t>Studijski program: MAŠINSTVO</t>
  </si>
  <si>
    <t>Predmetni nastavnik,</t>
  </si>
  <si>
    <r>
      <rPr>
        <b/>
        <sz val="12"/>
        <rFont val="Times New Roman"/>
        <family val="1"/>
      </rPr>
      <t>PREDMET</t>
    </r>
    <r>
      <rPr>
        <sz val="14"/>
        <rFont val="Times New Roman"/>
        <family val="1"/>
        <charset val="238"/>
      </rPr>
      <t>:Otpornost materijala I</t>
    </r>
  </si>
  <si>
    <t xml:space="preserve">    </t>
  </si>
  <si>
    <t xml:space="preserve">  </t>
  </si>
  <si>
    <t>ZAVRŠNA  STATISTIKA</t>
  </si>
  <si>
    <t>2016</t>
  </si>
  <si>
    <t>9</t>
  </si>
  <si>
    <t>20</t>
  </si>
  <si>
    <t>37</t>
  </si>
  <si>
    <t>Danica</t>
  </si>
  <si>
    <t>Malidžan</t>
  </si>
  <si>
    <t>Pupović</t>
  </si>
  <si>
    <t>Petar</t>
  </si>
  <si>
    <t>2015</t>
  </si>
  <si>
    <t>OBRAZAC ZA ZAKLJUČNE OCJENE 2016/2017</t>
  </si>
  <si>
    <t>PROF. DR SRETEN SAVICEVIC</t>
  </si>
  <si>
    <t>Bulatovic</t>
  </si>
  <si>
    <t>Prof. dr Sreten Savićević</t>
  </si>
</sst>
</file>

<file path=xl/styles.xml><?xml version="1.0" encoding="utf-8"?>
<styleSheet xmlns="http://schemas.openxmlformats.org/spreadsheetml/2006/main">
  <numFmts count="1">
    <numFmt numFmtId="164" formatCode="###0;###0"/>
  </numFmts>
  <fonts count="43">
    <font>
      <sz val="12"/>
      <name val="Times New Roman"/>
      <family val="1"/>
      <charset val="238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24"/>
      <name val="Times New Roman"/>
      <family val="1"/>
    </font>
    <font>
      <sz val="8"/>
      <name val="Arial"/>
      <family val="2"/>
    </font>
    <font>
      <b/>
      <sz val="12"/>
      <name val="Times New Roman"/>
      <family val="1"/>
      <charset val="238"/>
    </font>
    <font>
      <sz val="12"/>
      <color indexed="8"/>
      <name val="Times New Roman"/>
      <family val="1"/>
    </font>
    <font>
      <b/>
      <i/>
      <sz val="12"/>
      <color indexed="8"/>
      <name val="Times New Roman"/>
      <family val="1"/>
      <charset val="238"/>
    </font>
    <font>
      <b/>
      <i/>
      <sz val="13"/>
      <color indexed="8"/>
      <name val="Times New Roman"/>
      <family val="1"/>
      <charset val="238"/>
    </font>
    <font>
      <b/>
      <sz val="13"/>
      <name val="Times New Roman"/>
      <family val="1"/>
      <charset val="238"/>
    </font>
    <font>
      <sz val="1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8"/>
      <name val="Times New Roman"/>
      <family val="1"/>
      <charset val="238"/>
    </font>
    <font>
      <b/>
      <sz val="10"/>
      <name val="Arial"/>
      <family val="2"/>
    </font>
    <font>
      <b/>
      <sz val="10"/>
      <name val="Times New Roman"/>
      <family val="1"/>
      <charset val="238"/>
    </font>
    <font>
      <b/>
      <sz val="10"/>
      <name val="Times New Roman"/>
      <family val="1"/>
    </font>
    <font>
      <b/>
      <sz val="10"/>
      <color indexed="8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b/>
      <sz val="16"/>
      <name val="Times New Roman"/>
      <family val="1"/>
    </font>
    <font>
      <b/>
      <sz val="8"/>
      <name val="Times New Roman"/>
      <family val="1"/>
      <charset val="238"/>
    </font>
    <font>
      <b/>
      <sz val="12"/>
      <name val="Arial"/>
      <family val="2"/>
    </font>
    <font>
      <sz val="12"/>
      <name val="Arial"/>
      <family val="2"/>
    </font>
    <font>
      <sz val="14"/>
      <name val="Times New Roman"/>
      <family val="1"/>
      <charset val="238"/>
    </font>
    <font>
      <b/>
      <i/>
      <sz val="11"/>
      <color indexed="8"/>
      <name val="Times New Roman"/>
      <family val="1"/>
    </font>
    <font>
      <sz val="10"/>
      <name val="Arial"/>
      <family val="2"/>
      <charset val="238"/>
    </font>
    <font>
      <sz val="9"/>
      <name val="Times New Roman"/>
      <family val="1"/>
      <charset val="238"/>
    </font>
    <font>
      <b/>
      <sz val="12"/>
      <color indexed="8"/>
      <name val="Times New Roman"/>
      <family val="1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</font>
    <font>
      <b/>
      <sz val="9"/>
      <name val="Arial"/>
      <family val="2"/>
    </font>
    <font>
      <sz val="7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8"/>
      <name val="Times New Roman"/>
      <family val="1"/>
      <charset val="238"/>
    </font>
    <font>
      <b/>
      <sz val="8"/>
      <name val="Times New Roman"/>
      <family val="1"/>
    </font>
    <font>
      <sz val="12"/>
      <color theme="1"/>
      <name val="Times New Roman"/>
      <family val="1"/>
      <charset val="238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0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Fill="1"/>
    <xf numFmtId="0" fontId="3" fillId="0" borderId="0" xfId="0" applyFont="1"/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12" fillId="0" borderId="1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/>
    <xf numFmtId="0" fontId="15" fillId="0" borderId="0" xfId="0" applyFont="1" applyFill="1" applyBorder="1"/>
    <xf numFmtId="0" fontId="15" fillId="0" borderId="5" xfId="0" applyFont="1" applyFill="1" applyBorder="1"/>
    <xf numFmtId="0" fontId="38" fillId="0" borderId="0" xfId="0" applyFont="1"/>
    <xf numFmtId="0" fontId="39" fillId="0" borderId="1" xfId="0" applyNumberFormat="1" applyFont="1" applyFill="1" applyBorder="1" applyAlignment="1">
      <alignment horizontal="center" vertical="center"/>
    </xf>
    <xf numFmtId="0" fontId="38" fillId="0" borderId="0" xfId="0" quotePrefix="1" applyFont="1"/>
    <xf numFmtId="0" fontId="0" fillId="0" borderId="0" xfId="0" applyFill="1" applyAlignment="1">
      <alignment horizontal="center"/>
    </xf>
    <xf numFmtId="0" fontId="39" fillId="2" borderId="1" xfId="0" applyNumberFormat="1" applyFont="1" applyFill="1" applyBorder="1" applyAlignment="1">
      <alignment horizontal="center" vertical="center"/>
    </xf>
    <xf numFmtId="0" fontId="39" fillId="2" borderId="1" xfId="0" applyFont="1" applyFill="1" applyBorder="1" applyAlignment="1">
      <alignment horizontal="center" wrapText="1"/>
    </xf>
    <xf numFmtId="0" fontId="15" fillId="2" borderId="0" xfId="0" applyFont="1" applyFill="1" applyBorder="1"/>
    <xf numFmtId="0" fontId="0" fillId="2" borderId="0" xfId="0" applyFill="1"/>
    <xf numFmtId="0" fontId="0" fillId="0" borderId="1" xfId="0" applyBorder="1"/>
    <xf numFmtId="0" fontId="0" fillId="0" borderId="6" xfId="0" applyBorder="1"/>
    <xf numFmtId="0" fontId="18" fillId="2" borderId="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wrapText="1"/>
    </xf>
    <xf numFmtId="0" fontId="0" fillId="0" borderId="8" xfId="0" applyFont="1" applyBorder="1" applyAlignment="1">
      <alignment horizontal="center" vertical="center" textRotation="90" wrapText="1"/>
    </xf>
    <xf numFmtId="0" fontId="26" fillId="0" borderId="9" xfId="0" applyFont="1" applyBorder="1" applyAlignment="1">
      <alignment horizontal="center" vertical="center"/>
    </xf>
    <xf numFmtId="0" fontId="0" fillId="0" borderId="0" xfId="0" applyBorder="1"/>
    <xf numFmtId="0" fontId="0" fillId="0" borderId="10" xfId="0" applyBorder="1" applyAlignment="1">
      <alignment horizontal="center" vertical="center"/>
    </xf>
    <xf numFmtId="0" fontId="0" fillId="0" borderId="11" xfId="0" applyBorder="1"/>
    <xf numFmtId="0" fontId="6" fillId="0" borderId="12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13" xfId="0" applyBorder="1"/>
    <xf numFmtId="0" fontId="0" fillId="0" borderId="0" xfId="0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30" fillId="0" borderId="14" xfId="0" applyFont="1" applyBorder="1" applyAlignment="1">
      <alignment horizontal="left" vertical="center"/>
    </xf>
    <xf numFmtId="0" fontId="40" fillId="0" borderId="14" xfId="0" applyNumberFormat="1" applyFont="1" applyFill="1" applyBorder="1" applyAlignment="1">
      <alignment horizontal="center" vertical="center"/>
    </xf>
    <xf numFmtId="0" fontId="40" fillId="0" borderId="15" xfId="0" applyNumberFormat="1" applyFont="1" applyFill="1" applyBorder="1" applyAlignment="1">
      <alignment horizontal="left" vertical="center"/>
    </xf>
    <xf numFmtId="0" fontId="31" fillId="0" borderId="16" xfId="0" applyFont="1" applyFill="1" applyBorder="1" applyAlignment="1">
      <alignment vertical="center"/>
    </xf>
    <xf numFmtId="0" fontId="33" fillId="0" borderId="0" xfId="0" applyFont="1"/>
    <xf numFmtId="0" fontId="39" fillId="0" borderId="19" xfId="0" applyNumberFormat="1" applyFont="1" applyFill="1" applyBorder="1" applyAlignment="1">
      <alignment horizontal="center" vertical="center"/>
    </xf>
    <xf numFmtId="0" fontId="39" fillId="2" borderId="19" xfId="0" applyNumberFormat="1" applyFont="1" applyFill="1" applyBorder="1" applyAlignment="1">
      <alignment horizontal="center" vertical="center"/>
    </xf>
    <xf numFmtId="0" fontId="0" fillId="0" borderId="13" xfId="0" applyFill="1" applyBorder="1"/>
    <xf numFmtId="0" fontId="0" fillId="2" borderId="13" xfId="0" applyFill="1" applyBorder="1"/>
    <xf numFmtId="0" fontId="34" fillId="0" borderId="0" xfId="0" applyFont="1" applyFill="1"/>
    <xf numFmtId="0" fontId="34" fillId="2" borderId="0" xfId="0" applyFont="1" applyFill="1"/>
    <xf numFmtId="0" fontId="31" fillId="0" borderId="7" xfId="0" applyFont="1" applyFill="1" applyBorder="1" applyAlignment="1">
      <alignment horizontal="left" vertical="center" wrapText="1"/>
    </xf>
    <xf numFmtId="0" fontId="31" fillId="2" borderId="7" xfId="0" applyFont="1" applyFill="1" applyBorder="1" applyAlignment="1">
      <alignment horizontal="left" vertical="center" wrapText="1"/>
    </xf>
    <xf numFmtId="0" fontId="15" fillId="0" borderId="41" xfId="0" applyFont="1" applyFill="1" applyBorder="1"/>
    <xf numFmtId="0" fontId="5" fillId="0" borderId="16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/>
    </xf>
    <xf numFmtId="0" fontId="32" fillId="0" borderId="45" xfId="0" applyFont="1" applyFill="1" applyBorder="1" applyAlignment="1">
      <alignment horizontal="left" vertical="center" wrapText="1"/>
    </xf>
    <xf numFmtId="0" fontId="32" fillId="0" borderId="6" xfId="0" applyFont="1" applyFill="1" applyBorder="1" applyAlignment="1">
      <alignment horizontal="left" vertical="center" wrapText="1"/>
    </xf>
    <xf numFmtId="0" fontId="32" fillId="0" borderId="6" xfId="0" applyFont="1" applyFill="1" applyBorder="1" applyAlignment="1">
      <alignment vertical="center" wrapText="1"/>
    </xf>
    <xf numFmtId="0" fontId="32" fillId="0" borderId="45" xfId="0" applyFont="1" applyFill="1" applyBorder="1" applyAlignment="1">
      <alignment vertical="center" wrapText="1"/>
    </xf>
    <xf numFmtId="0" fontId="32" fillId="2" borderId="45" xfId="0" applyFont="1" applyFill="1" applyBorder="1" applyAlignment="1">
      <alignment vertical="center" wrapText="1"/>
    </xf>
    <xf numFmtId="0" fontId="32" fillId="0" borderId="45" xfId="0" applyFont="1" applyFill="1" applyBorder="1" applyAlignment="1">
      <alignment horizontal="center" vertical="center"/>
    </xf>
    <xf numFmtId="0" fontId="32" fillId="2" borderId="45" xfId="0" applyFont="1" applyFill="1" applyBorder="1" applyAlignment="1">
      <alignment horizontal="left" vertical="center" wrapText="1"/>
    </xf>
    <xf numFmtId="0" fontId="32" fillId="0" borderId="45" xfId="0" applyFont="1" applyFill="1" applyBorder="1" applyAlignment="1">
      <alignment vertical="center"/>
    </xf>
    <xf numFmtId="0" fontId="14" fillId="0" borderId="6" xfId="0" applyFont="1" applyFill="1" applyBorder="1" applyAlignment="1">
      <alignment vertical="center"/>
    </xf>
    <xf numFmtId="0" fontId="31" fillId="0" borderId="6" xfId="0" applyFont="1" applyFill="1" applyBorder="1" applyAlignment="1">
      <alignment horizontal="center"/>
    </xf>
    <xf numFmtId="0" fontId="0" fillId="0" borderId="46" xfId="0" applyBorder="1"/>
    <xf numFmtId="0" fontId="16" fillId="0" borderId="49" xfId="0" applyFont="1" applyFill="1" applyBorder="1" applyAlignment="1">
      <alignment horizontal="center"/>
    </xf>
    <xf numFmtId="0" fontId="16" fillId="0" borderId="48" xfId="0" applyFont="1" applyFill="1" applyBorder="1" applyAlignment="1">
      <alignment horizontal="center"/>
    </xf>
    <xf numFmtId="0" fontId="15" fillId="0" borderId="50" xfId="0" applyFont="1" applyFill="1" applyBorder="1"/>
    <xf numFmtId="0" fontId="15" fillId="0" borderId="48" xfId="0" applyFont="1" applyFill="1" applyBorder="1"/>
    <xf numFmtId="0" fontId="17" fillId="0" borderId="48" xfId="0" applyFont="1" applyFill="1" applyBorder="1" applyAlignment="1">
      <alignment horizontal="left" wrapText="1"/>
    </xf>
    <xf numFmtId="0" fontId="17" fillId="0" borderId="51" xfId="0" applyFont="1" applyFill="1" applyBorder="1" applyAlignment="1">
      <alignment horizontal="left" wrapText="1"/>
    </xf>
    <xf numFmtId="0" fontId="17" fillId="2" borderId="48" xfId="0" applyFont="1" applyFill="1" applyBorder="1" applyAlignment="1">
      <alignment horizontal="left" wrapText="1"/>
    </xf>
    <xf numFmtId="0" fontId="16" fillId="0" borderId="52" xfId="0" applyFont="1" applyFill="1" applyBorder="1" applyAlignment="1">
      <alignment horizontal="center"/>
    </xf>
    <xf numFmtId="0" fontId="0" fillId="0" borderId="53" xfId="0" applyBorder="1"/>
    <xf numFmtId="0" fontId="15" fillId="0" borderId="54" xfId="0" applyFont="1" applyFill="1" applyBorder="1" applyAlignment="1">
      <alignment horizontal="center"/>
    </xf>
    <xf numFmtId="0" fontId="0" fillId="0" borderId="55" xfId="0" applyBorder="1"/>
    <xf numFmtId="0" fontId="16" fillId="2" borderId="11" xfId="0" applyFont="1" applyFill="1" applyBorder="1" applyAlignment="1">
      <alignment horizontal="center"/>
    </xf>
    <xf numFmtId="0" fontId="15" fillId="2" borderId="11" xfId="0" applyFont="1" applyFill="1" applyBorder="1" applyAlignment="1">
      <alignment horizontal="left" vertical="center" wrapText="1"/>
    </xf>
    <xf numFmtId="0" fontId="15" fillId="0" borderId="11" xfId="0" applyFont="1" applyFill="1" applyBorder="1"/>
    <xf numFmtId="0" fontId="15" fillId="0" borderId="16" xfId="0" applyFont="1" applyFill="1" applyBorder="1"/>
    <xf numFmtId="0" fontId="15" fillId="0" borderId="57" xfId="0" applyFont="1" applyFill="1" applyBorder="1"/>
    <xf numFmtId="0" fontId="15" fillId="2" borderId="11" xfId="0" applyFont="1" applyFill="1" applyBorder="1"/>
    <xf numFmtId="0" fontId="15" fillId="0" borderId="58" xfId="0" applyFont="1" applyFill="1" applyBorder="1" applyAlignment="1">
      <alignment horizontal="center"/>
    </xf>
    <xf numFmtId="0" fontId="36" fillId="0" borderId="0" xfId="0" applyFont="1"/>
    <xf numFmtId="0" fontId="27" fillId="0" borderId="45" xfId="0" applyFont="1" applyBorder="1" applyAlignment="1">
      <alignment vertical="center"/>
    </xf>
    <xf numFmtId="0" fontId="0" fillId="0" borderId="45" xfId="0" applyBorder="1" applyAlignment="1">
      <alignment horizontal="center" vertical="top"/>
    </xf>
    <xf numFmtId="0" fontId="0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8" fillId="0" borderId="20" xfId="0" applyNumberFormat="1" applyFont="1" applyBorder="1" applyAlignment="1">
      <alignment horizontal="center" vertical="center"/>
    </xf>
    <xf numFmtId="0" fontId="29" fillId="0" borderId="26" xfId="0" applyFont="1" applyBorder="1" applyAlignment="1">
      <alignment horizontal="center" vertical="center"/>
    </xf>
    <xf numFmtId="0" fontId="30" fillId="0" borderId="26" xfId="0" applyFont="1" applyBorder="1" applyAlignment="1">
      <alignment horizontal="left" vertical="center"/>
    </xf>
    <xf numFmtId="0" fontId="12" fillId="0" borderId="22" xfId="0" applyNumberFormat="1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7" fillId="0" borderId="22" xfId="0" applyNumberFormat="1" applyFont="1" applyBorder="1" applyAlignment="1">
      <alignment horizontal="center" vertical="center"/>
    </xf>
    <xf numFmtId="0" fontId="28" fillId="0" borderId="23" xfId="0" applyNumberFormat="1" applyFont="1" applyBorder="1" applyAlignment="1">
      <alignment horizontal="center" vertical="center"/>
    </xf>
    <xf numFmtId="0" fontId="7" fillId="0" borderId="18" xfId="0" applyNumberFormat="1" applyFont="1" applyBorder="1" applyAlignment="1">
      <alignment horizontal="center" vertical="center"/>
    </xf>
    <xf numFmtId="0" fontId="1" fillId="0" borderId="18" xfId="0" applyNumberFormat="1" applyFont="1" applyBorder="1" applyAlignment="1">
      <alignment horizontal="center" vertical="center"/>
    </xf>
    <xf numFmtId="0" fontId="7" fillId="0" borderId="24" xfId="0" applyNumberFormat="1" applyFont="1" applyBorder="1" applyAlignment="1">
      <alignment horizontal="center" vertical="center"/>
    </xf>
    <xf numFmtId="0" fontId="28" fillId="0" borderId="9" xfId="0" applyNumberFormat="1" applyFont="1" applyBorder="1" applyAlignment="1">
      <alignment horizontal="center" vertical="center"/>
    </xf>
    <xf numFmtId="0" fontId="28" fillId="0" borderId="21" xfId="0" applyNumberFormat="1" applyFont="1" applyBorder="1" applyAlignment="1">
      <alignment horizontal="center" vertical="center"/>
    </xf>
    <xf numFmtId="0" fontId="2" fillId="0" borderId="0" xfId="0" applyFont="1" applyBorder="1"/>
    <xf numFmtId="0" fontId="11" fillId="0" borderId="61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2" fontId="11" fillId="0" borderId="23" xfId="0" applyNumberFormat="1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37" fillId="0" borderId="63" xfId="0" applyFont="1" applyBorder="1"/>
    <xf numFmtId="0" fontId="37" fillId="0" borderId="64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63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65" xfId="0" applyFont="1" applyBorder="1"/>
    <xf numFmtId="0" fontId="2" fillId="0" borderId="3" xfId="0" applyFont="1" applyBorder="1"/>
    <xf numFmtId="0" fontId="0" fillId="0" borderId="3" xfId="0" applyBorder="1"/>
    <xf numFmtId="0" fontId="0" fillId="0" borderId="32" xfId="0" applyBorder="1"/>
    <xf numFmtId="0" fontId="2" fillId="0" borderId="41" xfId="0" applyFont="1" applyBorder="1"/>
    <xf numFmtId="0" fontId="0" fillId="0" borderId="5" xfId="0" applyBorder="1"/>
    <xf numFmtId="0" fontId="0" fillId="0" borderId="41" xfId="0" applyBorder="1"/>
    <xf numFmtId="0" fontId="2" fillId="0" borderId="50" xfId="0" applyFont="1" applyBorder="1" applyAlignment="1">
      <alignment horizontal="center" vertical="center"/>
    </xf>
    <xf numFmtId="2" fontId="11" fillId="0" borderId="22" xfId="0" applyNumberFormat="1" applyFont="1" applyBorder="1" applyAlignment="1">
      <alignment horizontal="center" vertical="center"/>
    </xf>
    <xf numFmtId="0" fontId="0" fillId="0" borderId="17" xfId="0" applyBorder="1"/>
    <xf numFmtId="0" fontId="0" fillId="0" borderId="66" xfId="0" applyBorder="1"/>
    <xf numFmtId="0" fontId="41" fillId="0" borderId="19" xfId="0" applyNumberFormat="1" applyFont="1" applyFill="1" applyBorder="1" applyAlignment="1">
      <alignment horizontal="center"/>
    </xf>
    <xf numFmtId="0" fontId="41" fillId="0" borderId="1" xfId="0" applyNumberFormat="1" applyFont="1" applyFill="1" applyBorder="1" applyAlignment="1">
      <alignment horizontal="center"/>
    </xf>
    <xf numFmtId="0" fontId="41" fillId="0" borderId="18" xfId="0" applyNumberFormat="1" applyFont="1" applyFill="1" applyBorder="1" applyAlignment="1">
      <alignment horizontal="center"/>
    </xf>
    <xf numFmtId="0" fontId="41" fillId="0" borderId="20" xfId="0" applyNumberFormat="1" applyFont="1" applyFill="1" applyBorder="1" applyAlignment="1">
      <alignment horizontal="center"/>
    </xf>
    <xf numFmtId="0" fontId="41" fillId="2" borderId="1" xfId="0" applyNumberFormat="1" applyFont="1" applyFill="1" applyBorder="1" applyAlignment="1">
      <alignment horizontal="center" wrapText="1"/>
    </xf>
    <xf numFmtId="0" fontId="41" fillId="0" borderId="20" xfId="0" applyNumberFormat="1" applyFont="1" applyFill="1" applyBorder="1" applyAlignment="1">
      <alignment horizontal="center" wrapText="1"/>
    </xf>
    <xf numFmtId="0" fontId="41" fillId="2" borderId="1" xfId="0" applyFont="1" applyFill="1" applyBorder="1" applyAlignment="1">
      <alignment horizontal="center" vertical="center"/>
    </xf>
    <xf numFmtId="0" fontId="41" fillId="0" borderId="1" xfId="0" applyNumberFormat="1" applyFont="1" applyFill="1" applyBorder="1" applyAlignment="1">
      <alignment horizontal="center" vertical="center"/>
    </xf>
    <xf numFmtId="0" fontId="41" fillId="0" borderId="20" xfId="0" applyNumberFormat="1" applyFont="1" applyFill="1" applyBorder="1" applyAlignment="1">
      <alignment horizontal="center" vertical="center"/>
    </xf>
    <xf numFmtId="0" fontId="41" fillId="0" borderId="18" xfId="0" applyNumberFormat="1" applyFont="1" applyFill="1" applyBorder="1" applyAlignment="1">
      <alignment horizontal="center" vertical="center"/>
    </xf>
    <xf numFmtId="0" fontId="41" fillId="0" borderId="9" xfId="0" applyNumberFormat="1" applyFont="1" applyFill="1" applyBorder="1" applyAlignment="1">
      <alignment horizontal="center" vertical="center"/>
    </xf>
    <xf numFmtId="0" fontId="41" fillId="2" borderId="20" xfId="0" applyNumberFormat="1" applyFont="1" applyFill="1" applyBorder="1" applyAlignment="1">
      <alignment horizontal="center"/>
    </xf>
    <xf numFmtId="0" fontId="41" fillId="2" borderId="20" xfId="0" applyNumberFormat="1" applyFont="1" applyFill="1" applyBorder="1" applyAlignment="1">
      <alignment horizontal="center" wrapText="1"/>
    </xf>
    <xf numFmtId="0" fontId="41" fillId="2" borderId="1" xfId="0" applyNumberFormat="1" applyFont="1" applyFill="1" applyBorder="1" applyAlignment="1">
      <alignment horizontal="center" vertical="center"/>
    </xf>
    <xf numFmtId="0" fontId="41" fillId="2" borderId="20" xfId="0" applyNumberFormat="1" applyFont="1" applyFill="1" applyBorder="1" applyAlignment="1">
      <alignment horizontal="center" vertical="center"/>
    </xf>
    <xf numFmtId="0" fontId="41" fillId="2" borderId="18" xfId="0" applyNumberFormat="1" applyFont="1" applyFill="1" applyBorder="1" applyAlignment="1">
      <alignment horizontal="center" vertical="center"/>
    </xf>
    <xf numFmtId="0" fontId="41" fillId="2" borderId="9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3" borderId="67" xfId="0" applyFont="1" applyFill="1" applyBorder="1" applyAlignment="1">
      <alignment horizontal="center" vertical="top" wrapText="1"/>
    </xf>
    <xf numFmtId="164" fontId="42" fillId="3" borderId="67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25" fillId="0" borderId="30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wrapText="1"/>
    </xf>
    <xf numFmtId="0" fontId="21" fillId="0" borderId="31" xfId="0" applyFont="1" applyBorder="1" applyAlignment="1">
      <alignment horizontal="center" wrapText="1"/>
    </xf>
    <xf numFmtId="0" fontId="19" fillId="2" borderId="47" xfId="0" applyFont="1" applyFill="1" applyBorder="1" applyAlignment="1">
      <alignment horizontal="center" wrapText="1"/>
    </xf>
    <xf numFmtId="0" fontId="19" fillId="2" borderId="48" xfId="0" applyFont="1" applyFill="1" applyBorder="1" applyAlignment="1">
      <alignment horizontal="center" wrapText="1"/>
    </xf>
    <xf numFmtId="0" fontId="2" fillId="0" borderId="4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19" fillId="2" borderId="44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35" fillId="0" borderId="39" xfId="0" applyFont="1" applyBorder="1" applyAlignment="1">
      <alignment horizontal="left" vertical="center" wrapText="1"/>
    </xf>
    <xf numFmtId="0" fontId="24" fillId="0" borderId="39" xfId="0" applyFont="1" applyBorder="1" applyAlignment="1">
      <alignment wrapText="1"/>
    </xf>
    <xf numFmtId="0" fontId="24" fillId="0" borderId="40" xfId="0" applyFont="1" applyBorder="1" applyAlignment="1">
      <alignment wrapText="1"/>
    </xf>
    <xf numFmtId="0" fontId="15" fillId="2" borderId="56" xfId="0" applyFont="1" applyFill="1" applyBorder="1" applyAlignment="1">
      <alignment horizontal="left" vertical="center" wrapText="1"/>
    </xf>
    <xf numFmtId="0" fontId="15" fillId="2" borderId="11" xfId="0" applyFont="1" applyFill="1" applyBorder="1" applyAlignment="1">
      <alignment horizontal="left" vertical="center" wrapText="1"/>
    </xf>
    <xf numFmtId="0" fontId="15" fillId="2" borderId="11" xfId="0" applyFont="1" applyFill="1" applyBorder="1" applyAlignment="1">
      <alignment wrapText="1"/>
    </xf>
    <xf numFmtId="0" fontId="8" fillId="0" borderId="34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9" fillId="0" borderId="10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20" fillId="0" borderId="29" xfId="0" applyFont="1" applyBorder="1" applyAlignment="1">
      <alignment vertical="center" wrapText="1"/>
    </xf>
    <xf numFmtId="0" fontId="20" fillId="0" borderId="30" xfId="0" applyFont="1" applyBorder="1" applyAlignment="1">
      <alignment vertical="center" wrapText="1"/>
    </xf>
    <xf numFmtId="0" fontId="20" fillId="0" borderId="31" xfId="0" applyFont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2" fillId="0" borderId="30" xfId="0" applyFont="1" applyBorder="1" applyAlignment="1">
      <alignment vertical="center" wrapText="1"/>
    </xf>
    <xf numFmtId="0" fontId="2" fillId="0" borderId="31" xfId="0" applyFont="1" applyBorder="1" applyAlignment="1">
      <alignment vertical="center" wrapText="1"/>
    </xf>
    <xf numFmtId="0" fontId="0" fillId="0" borderId="32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33" xfId="0" applyBorder="1" applyAlignment="1">
      <alignment horizontal="left" vertical="center" wrapText="1"/>
    </xf>
    <xf numFmtId="0" fontId="10" fillId="0" borderId="35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5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10" fillId="0" borderId="38" xfId="0" applyFont="1" applyBorder="1" applyAlignment="1">
      <alignment horizontal="left" vertical="center" wrapText="1"/>
    </xf>
    <xf numFmtId="0" fontId="0" fillId="0" borderId="39" xfId="0" applyBorder="1" applyAlignment="1">
      <alignment wrapText="1"/>
    </xf>
    <xf numFmtId="0" fontId="0" fillId="0" borderId="40" xfId="0" applyBorder="1" applyAlignment="1">
      <alignment wrapText="1"/>
    </xf>
    <xf numFmtId="0" fontId="0" fillId="0" borderId="68" xfId="0" applyFont="1" applyBorder="1" applyAlignment="1">
      <alignment horizontal="center" vertical="center" textRotation="90" wrapText="1"/>
    </xf>
    <xf numFmtId="0" fontId="0" fillId="0" borderId="7" xfId="0" applyFont="1" applyBorder="1" applyAlignment="1">
      <alignment horizontal="center" vertical="center" textRotation="90" wrapText="1"/>
    </xf>
    <xf numFmtId="0" fontId="0" fillId="0" borderId="46" xfId="0" applyFont="1" applyBorder="1" applyAlignment="1">
      <alignment horizontal="center" vertical="center" textRotation="90" wrapText="1"/>
    </xf>
    <xf numFmtId="0" fontId="0" fillId="0" borderId="55" xfId="0" applyFont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H86"/>
  <sheetViews>
    <sheetView zoomScale="75" zoomScaleNormal="75" workbookViewId="0">
      <selection activeCell="E10" sqref="E10"/>
    </sheetView>
  </sheetViews>
  <sheetFormatPr defaultRowHeight="15.75"/>
  <cols>
    <col min="1" max="1" width="3.875" customWidth="1"/>
    <col min="2" max="2" width="4" style="2" customWidth="1"/>
    <col min="3" max="3" width="6" style="2" customWidth="1"/>
    <col min="4" max="4" width="9.125" style="2" customWidth="1"/>
    <col min="5" max="5" width="13.125" style="4" customWidth="1"/>
    <col min="6" max="6" width="3.25" style="3" customWidth="1"/>
    <col min="7" max="7" width="3.625" style="3" customWidth="1"/>
    <col min="8" max="8" width="4" style="3" customWidth="1"/>
    <col min="9" max="11" width="4.625" style="3" hidden="1" customWidth="1"/>
    <col min="12" max="12" width="8.625" style="3" hidden="1" customWidth="1"/>
    <col min="13" max="13" width="4" style="3" customWidth="1"/>
    <col min="14" max="14" width="4.125" style="24" customWidth="1"/>
    <col min="15" max="15" width="4.125" style="14" customWidth="1"/>
    <col min="16" max="16" width="4" style="14" customWidth="1"/>
    <col min="17" max="17" width="4.375" style="24" customWidth="1"/>
    <col min="18" max="19" width="5.625" style="14" hidden="1" customWidth="1"/>
    <col min="20" max="20" width="4.125" style="14" customWidth="1"/>
    <col min="21" max="21" width="3.875" style="14" customWidth="1"/>
    <col min="22" max="24" width="4" style="14" customWidth="1"/>
    <col min="25" max="25" width="4.125" style="14" customWidth="1"/>
    <col min="26" max="26" width="4" style="14" customWidth="1"/>
    <col min="27" max="28" width="5.625" style="14" hidden="1" customWidth="1"/>
    <col min="29" max="29" width="6.625" style="14" hidden="1" customWidth="1"/>
    <col min="30" max="30" width="0.125" style="14" hidden="1" customWidth="1"/>
    <col min="31" max="31" width="3.625" style="14" customWidth="1"/>
    <col min="32" max="32" width="3.375" style="24" customWidth="1"/>
    <col min="33" max="33" width="3.375" style="14" customWidth="1"/>
    <col min="34" max="34" width="3.625" style="14" customWidth="1"/>
    <col min="35" max="35" width="3.375" style="14" customWidth="1"/>
    <col min="36" max="36" width="5.75" style="14" customWidth="1"/>
    <col min="37" max="37" width="9.5" style="20" customWidth="1"/>
  </cols>
  <sheetData>
    <row r="1" spans="1:60" ht="39.950000000000003" customHeight="1">
      <c r="A1" s="67"/>
      <c r="B1" s="154" t="s">
        <v>77</v>
      </c>
      <c r="C1" s="155"/>
      <c r="D1" s="155"/>
      <c r="E1" s="156"/>
      <c r="F1" s="157" t="s">
        <v>43</v>
      </c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68"/>
      <c r="S1" s="68"/>
      <c r="T1" s="69"/>
      <c r="U1" s="69"/>
      <c r="V1" s="69"/>
      <c r="W1" s="69"/>
      <c r="X1" s="69"/>
      <c r="Y1" s="69"/>
      <c r="Z1" s="70"/>
      <c r="AA1" s="71"/>
      <c r="AB1" s="71"/>
      <c r="AC1" s="72"/>
      <c r="AD1" s="72"/>
      <c r="AE1" s="73"/>
      <c r="AF1" s="74"/>
      <c r="AG1" s="72"/>
      <c r="AH1" s="72"/>
      <c r="AI1" s="72"/>
      <c r="AJ1" s="72"/>
      <c r="AK1" s="75"/>
      <c r="AL1" s="13"/>
      <c r="AM1" s="13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1"/>
      <c r="BG1" s="4"/>
      <c r="BH1" s="4"/>
    </row>
    <row r="2" spans="1:60" ht="35.25" customHeight="1">
      <c r="A2" s="76"/>
      <c r="B2" s="159" t="s">
        <v>42</v>
      </c>
      <c r="C2" s="160"/>
      <c r="D2" s="160"/>
      <c r="E2" s="160"/>
      <c r="F2" s="161" t="s">
        <v>78</v>
      </c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27"/>
      <c r="R2" s="15"/>
      <c r="S2" s="15"/>
      <c r="T2" s="15"/>
      <c r="U2" s="15"/>
      <c r="V2" s="15"/>
      <c r="W2" s="15"/>
      <c r="X2" s="15"/>
      <c r="Y2" s="15"/>
      <c r="Z2" s="16"/>
      <c r="AA2" s="15"/>
      <c r="AB2" s="15"/>
      <c r="AC2" s="15"/>
      <c r="AD2" s="15"/>
      <c r="AE2" s="54"/>
      <c r="AF2" s="23"/>
      <c r="AG2" s="15"/>
      <c r="AH2" s="15"/>
      <c r="AI2" s="15"/>
      <c r="AJ2" s="15"/>
      <c r="AK2" s="77"/>
      <c r="AL2" s="2"/>
      <c r="AM2" s="6"/>
      <c r="AN2" s="2"/>
      <c r="AO2" s="2"/>
      <c r="AP2" s="2"/>
      <c r="AQ2" s="45"/>
      <c r="AR2" s="5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1"/>
      <c r="BG2" s="4"/>
      <c r="BH2" s="4"/>
    </row>
    <row r="3" spans="1:60" ht="36" customHeight="1" thickBot="1">
      <c r="A3" s="78"/>
      <c r="B3" s="163" t="s">
        <v>64</v>
      </c>
      <c r="C3" s="164"/>
      <c r="D3" s="164"/>
      <c r="E3" s="165"/>
      <c r="F3" s="166"/>
      <c r="G3" s="167"/>
      <c r="H3" s="167"/>
      <c r="I3" s="167"/>
      <c r="J3" s="167"/>
      <c r="K3" s="168"/>
      <c r="L3" s="168"/>
      <c r="M3" s="168"/>
      <c r="N3" s="168"/>
      <c r="O3" s="168"/>
      <c r="P3" s="79"/>
      <c r="Q3" s="80"/>
      <c r="R3" s="81"/>
      <c r="S3" s="81"/>
      <c r="T3" s="81"/>
      <c r="U3" s="81"/>
      <c r="V3" s="81"/>
      <c r="W3" s="81"/>
      <c r="X3" s="81"/>
      <c r="Y3" s="81"/>
      <c r="Z3" s="82"/>
      <c r="AA3" s="81"/>
      <c r="AB3" s="81"/>
      <c r="AC3" s="81"/>
      <c r="AD3" s="81"/>
      <c r="AE3" s="83"/>
      <c r="AF3" s="84"/>
      <c r="AG3" s="81"/>
      <c r="AH3" s="81"/>
      <c r="AI3" s="81"/>
      <c r="AJ3" s="81"/>
      <c r="AK3" s="85"/>
      <c r="AL3" s="2"/>
      <c r="AM3" s="1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1"/>
      <c r="BG3" s="4"/>
      <c r="BH3" s="4"/>
    </row>
    <row r="4" spans="1:60" ht="16.5" thickBot="1">
      <c r="A4" s="26"/>
      <c r="B4" s="55" t="s">
        <v>18</v>
      </c>
      <c r="C4" s="28" t="s">
        <v>19</v>
      </c>
      <c r="D4" s="29" t="s">
        <v>20</v>
      </c>
      <c r="E4" s="30" t="s">
        <v>21</v>
      </c>
      <c r="F4" s="57" t="s">
        <v>10</v>
      </c>
      <c r="G4" s="57" t="s">
        <v>13</v>
      </c>
      <c r="H4" s="57" t="s">
        <v>14</v>
      </c>
      <c r="I4" s="58"/>
      <c r="J4" s="58"/>
      <c r="K4" s="59"/>
      <c r="L4" s="59"/>
      <c r="M4" s="60" t="s">
        <v>15</v>
      </c>
      <c r="N4" s="61" t="s">
        <v>16</v>
      </c>
      <c r="O4" s="60" t="s">
        <v>17</v>
      </c>
      <c r="P4" s="62" t="s">
        <v>53</v>
      </c>
      <c r="Q4" s="63" t="s">
        <v>54</v>
      </c>
      <c r="R4" s="64"/>
      <c r="S4" s="64"/>
      <c r="T4" s="64" t="s">
        <v>55</v>
      </c>
      <c r="U4" s="64" t="s">
        <v>56</v>
      </c>
      <c r="V4" s="64" t="s">
        <v>57</v>
      </c>
      <c r="W4" s="64" t="s">
        <v>58</v>
      </c>
      <c r="X4" s="64" t="s">
        <v>59</v>
      </c>
      <c r="Y4" s="64" t="s">
        <v>60</v>
      </c>
      <c r="Z4" s="64" t="s">
        <v>61</v>
      </c>
      <c r="AA4" s="65"/>
      <c r="AB4" s="65"/>
      <c r="AC4" s="65"/>
      <c r="AD4" s="65"/>
      <c r="AE4" s="52" t="s">
        <v>11</v>
      </c>
      <c r="AF4" s="53" t="s">
        <v>12</v>
      </c>
      <c r="AG4" s="52" t="s">
        <v>50</v>
      </c>
      <c r="AH4" s="52" t="s">
        <v>51</v>
      </c>
      <c r="AI4" s="52" t="s">
        <v>52</v>
      </c>
      <c r="AJ4" s="44" t="s">
        <v>8</v>
      </c>
      <c r="AK4" s="66" t="s">
        <v>9</v>
      </c>
      <c r="AL4" s="2"/>
      <c r="AM4" s="1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1"/>
      <c r="BG4" s="4"/>
      <c r="BH4" s="4"/>
    </row>
    <row r="5" spans="1:60" s="17" customFormat="1" ht="20.100000000000001" customHeight="1" thickBot="1">
      <c r="A5" s="56">
        <v>1</v>
      </c>
      <c r="B5" s="25" t="s">
        <v>69</v>
      </c>
      <c r="C5" s="25" t="s">
        <v>68</v>
      </c>
      <c r="D5" s="25" t="s">
        <v>72</v>
      </c>
      <c r="E5" s="25" t="s">
        <v>73</v>
      </c>
      <c r="F5" s="145">
        <v>7</v>
      </c>
      <c r="G5" s="129"/>
      <c r="H5" s="131">
        <v>15</v>
      </c>
      <c r="I5" s="128"/>
      <c r="J5" s="129"/>
      <c r="K5" s="129"/>
      <c r="L5" s="130"/>
      <c r="M5" s="145">
        <v>15</v>
      </c>
      <c r="N5" s="132"/>
      <c r="O5" s="133"/>
      <c r="P5" s="147">
        <v>4</v>
      </c>
      <c r="Q5" s="134"/>
      <c r="R5" s="135"/>
      <c r="S5" s="135"/>
      <c r="T5" s="136">
        <v>7</v>
      </c>
      <c r="U5" s="145">
        <v>4</v>
      </c>
      <c r="V5" s="135"/>
      <c r="W5" s="137">
        <v>7</v>
      </c>
      <c r="X5" s="138">
        <v>6</v>
      </c>
      <c r="Y5" s="135"/>
      <c r="Z5" s="131">
        <v>6</v>
      </c>
      <c r="AA5" s="46"/>
      <c r="AB5" s="18"/>
      <c r="AC5" s="18">
        <v>7</v>
      </c>
      <c r="AD5" s="18"/>
      <c r="AE5" s="22">
        <f t="shared" ref="AE5" si="0">MAX(F5,G5,H5)</f>
        <v>15</v>
      </c>
      <c r="AF5" s="22">
        <f t="shared" ref="AF5" si="1">MAX(M5,N5,O5)</f>
        <v>15</v>
      </c>
      <c r="AG5" s="22">
        <f t="shared" ref="AG5" si="2">MAX(P5,Q5,T5)</f>
        <v>7</v>
      </c>
      <c r="AH5" s="22">
        <f t="shared" ref="AH5" si="3">MAX(U5,V5,W5)</f>
        <v>7</v>
      </c>
      <c r="AI5" s="22">
        <f t="shared" ref="AI5" si="4">MAX(X5,Y5,Z5)</f>
        <v>6</v>
      </c>
      <c r="AJ5" s="42">
        <f t="shared" ref="AJ5" si="5">SUM(AE5:AI5)</f>
        <v>50</v>
      </c>
      <c r="AK5" s="43" t="str">
        <f t="shared" ref="AK5" si="6">IF(AJ5&lt;50,"       F",IF(AJ5&lt;60,"E",IF(AJ5&lt;70,"D",IF(AJ5&lt;80,"C",IF(AJ5&lt;90,"B","A")))))</f>
        <v>E</v>
      </c>
    </row>
    <row r="6" spans="1:60" s="17" customFormat="1" ht="20.100000000000001" customHeight="1" thickBot="1">
      <c r="A6" s="32">
        <v>2</v>
      </c>
      <c r="B6" s="25" t="s">
        <v>71</v>
      </c>
      <c r="C6" s="25" t="s">
        <v>68</v>
      </c>
      <c r="D6" s="25" t="s">
        <v>22</v>
      </c>
      <c r="E6" s="25" t="s">
        <v>74</v>
      </c>
      <c r="F6" s="145">
        <v>6</v>
      </c>
      <c r="G6" s="129"/>
      <c r="H6" s="131">
        <v>11</v>
      </c>
      <c r="I6" s="128"/>
      <c r="J6" s="129"/>
      <c r="K6" s="129"/>
      <c r="L6" s="130"/>
      <c r="M6" s="145">
        <v>16</v>
      </c>
      <c r="N6" s="132"/>
      <c r="O6" s="140"/>
      <c r="P6" s="146"/>
      <c r="Q6" s="134"/>
      <c r="R6" s="141"/>
      <c r="S6" s="141"/>
      <c r="T6" s="142"/>
      <c r="U6" s="145">
        <v>0</v>
      </c>
      <c r="V6" s="141"/>
      <c r="W6" s="143">
        <v>5</v>
      </c>
      <c r="X6" s="144">
        <v>0</v>
      </c>
      <c r="Y6" s="141"/>
      <c r="Z6" s="139">
        <v>6</v>
      </c>
      <c r="AA6" s="47"/>
      <c r="AB6" s="21"/>
      <c r="AC6" s="21"/>
      <c r="AD6" s="21"/>
      <c r="AE6" s="22">
        <f t="shared" ref="AE6:AE7" si="7">MAX(F6,G6,H6)</f>
        <v>11</v>
      </c>
      <c r="AF6" s="22">
        <f t="shared" ref="AF6:AF7" si="8">MAX(M6,N6,O6)</f>
        <v>16</v>
      </c>
      <c r="AG6" s="22">
        <f t="shared" ref="AG6:AG7" si="9">MAX(P6,Q6,T6)</f>
        <v>0</v>
      </c>
      <c r="AH6" s="22">
        <f t="shared" ref="AH6:AH7" si="10">MAX(U6,V6,W6)</f>
        <v>5</v>
      </c>
      <c r="AI6" s="22">
        <f t="shared" ref="AI6:AI7" si="11">MAX(X6,Y6,Z6)</f>
        <v>6</v>
      </c>
      <c r="AJ6" s="42">
        <f t="shared" ref="AJ6:AJ7" si="12">SUM(AE6:AI6)</f>
        <v>38</v>
      </c>
      <c r="AK6" s="43" t="str">
        <f t="shared" ref="AK6" si="13">IF(AJ6&lt;50,"       F",IF(AJ6&lt;60,"E",IF(AJ6&lt;70,"D",IF(AJ6&lt;80,"C",IF(AJ6&lt;90,"B","A")))))</f>
        <v xml:space="preserve">       F</v>
      </c>
    </row>
    <row r="7" spans="1:60" s="17" customFormat="1" ht="20.100000000000001" customHeight="1" thickBot="1">
      <c r="A7" s="32">
        <v>3</v>
      </c>
      <c r="B7" s="25" t="s">
        <v>70</v>
      </c>
      <c r="C7" s="25" t="s">
        <v>76</v>
      </c>
      <c r="D7" s="25" t="s">
        <v>40</v>
      </c>
      <c r="E7" s="25" t="s">
        <v>41</v>
      </c>
      <c r="F7" s="145">
        <v>17</v>
      </c>
      <c r="G7" s="129"/>
      <c r="H7" s="131"/>
      <c r="I7" s="128"/>
      <c r="J7" s="129"/>
      <c r="K7" s="129"/>
      <c r="L7" s="130"/>
      <c r="M7" s="145">
        <v>17</v>
      </c>
      <c r="N7" s="132"/>
      <c r="O7" s="140"/>
      <c r="P7" s="147">
        <v>4</v>
      </c>
      <c r="Q7" s="134"/>
      <c r="R7" s="141"/>
      <c r="S7" s="141"/>
      <c r="T7" s="142"/>
      <c r="U7" s="145">
        <v>0</v>
      </c>
      <c r="V7" s="141"/>
      <c r="W7" s="143">
        <v>6</v>
      </c>
      <c r="X7" s="144">
        <v>4</v>
      </c>
      <c r="Y7" s="141"/>
      <c r="Z7" s="139">
        <v>7</v>
      </c>
      <c r="AA7" s="47"/>
      <c r="AB7" s="21"/>
      <c r="AC7" s="21"/>
      <c r="AD7" s="21"/>
      <c r="AE7" s="22">
        <f t="shared" si="7"/>
        <v>17</v>
      </c>
      <c r="AF7" s="22">
        <f t="shared" si="8"/>
        <v>17</v>
      </c>
      <c r="AG7" s="22">
        <f t="shared" si="9"/>
        <v>4</v>
      </c>
      <c r="AH7" s="22">
        <f t="shared" si="10"/>
        <v>6</v>
      </c>
      <c r="AI7" s="22">
        <f t="shared" si="11"/>
        <v>7</v>
      </c>
      <c r="AJ7" s="42">
        <f t="shared" si="12"/>
        <v>51</v>
      </c>
      <c r="AK7" s="43" t="str">
        <f t="shared" ref="AK7" si="14">IF(AJ7&lt;50,"       F",IF(AJ7&lt;60,"E",IF(AJ7&lt;70,"D",IF(AJ7&lt;80,"C",IF(AJ7&lt;90,"B","A")))))</f>
        <v>E</v>
      </c>
    </row>
    <row r="8" spans="1:60" s="17" customFormat="1" ht="20.100000000000001" customHeight="1">
      <c r="A8" s="32">
        <v>4</v>
      </c>
      <c r="B8" s="148">
        <v>30</v>
      </c>
      <c r="C8" s="148">
        <v>2013</v>
      </c>
      <c r="D8" s="152" t="s">
        <v>75</v>
      </c>
      <c r="E8" s="153" t="s">
        <v>79</v>
      </c>
      <c r="F8" s="150">
        <v>7</v>
      </c>
      <c r="G8" s="150"/>
      <c r="H8" s="150">
        <v>12</v>
      </c>
      <c r="I8" s="150"/>
      <c r="J8" s="150"/>
      <c r="K8" s="150"/>
      <c r="L8" s="150"/>
      <c r="M8" s="150">
        <v>12</v>
      </c>
      <c r="N8" s="151"/>
      <c r="O8" s="149">
        <v>5</v>
      </c>
      <c r="P8" s="149">
        <v>4</v>
      </c>
      <c r="Q8" s="151"/>
      <c r="R8" s="149"/>
      <c r="S8" s="149"/>
      <c r="T8" s="149"/>
      <c r="U8" s="149">
        <v>2</v>
      </c>
      <c r="V8" s="149"/>
      <c r="W8" s="149"/>
      <c r="X8" s="149">
        <v>4</v>
      </c>
      <c r="Y8" s="149"/>
      <c r="Z8" s="149"/>
      <c r="AA8" s="149"/>
      <c r="AB8" s="149"/>
      <c r="AC8" s="149"/>
      <c r="AD8" s="149"/>
      <c r="AE8" s="22">
        <f t="shared" ref="AE8" si="15">MAX(F8,G8,H8)</f>
        <v>12</v>
      </c>
      <c r="AF8" s="22">
        <f t="shared" ref="AF8" si="16">MAX(M8,N8,O8)</f>
        <v>12</v>
      </c>
      <c r="AG8" s="22">
        <f t="shared" ref="AG8" si="17">MAX(P8,Q8,T8)</f>
        <v>4</v>
      </c>
      <c r="AH8" s="22">
        <f t="shared" ref="AH8" si="18">MAX(U8,V8,W8)</f>
        <v>2</v>
      </c>
      <c r="AI8" s="22">
        <f t="shared" ref="AI8" si="19">MAX(X8,Y8,Z8)</f>
        <v>4</v>
      </c>
      <c r="AJ8" s="42">
        <f t="shared" ref="AJ8" si="20">SUM(AE8:AI8)</f>
        <v>34</v>
      </c>
      <c r="AK8" s="43" t="str">
        <f t="shared" ref="AK8" si="21">IF(AJ8&lt;50,"       F",IF(AJ8&lt;60,"E",IF(AJ8&lt;70,"D",IF(AJ8&lt;80,"C",IF(AJ8&lt;90,"B","A")))))</f>
        <v xml:space="preserve">       F</v>
      </c>
    </row>
    <row r="9" spans="1:60" s="17" customFormat="1" ht="20.100000000000001" customHeight="1">
      <c r="A9" s="2"/>
      <c r="B9" s="4"/>
      <c r="C9" s="3"/>
      <c r="D9" s="3"/>
      <c r="E9" s="3"/>
      <c r="F9" s="3"/>
      <c r="G9" s="3"/>
      <c r="H9" s="3"/>
      <c r="I9" s="3"/>
      <c r="J9" s="3"/>
      <c r="K9" s="24"/>
      <c r="L9" s="14"/>
      <c r="M9" s="14"/>
      <c r="N9" s="2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24"/>
      <c r="AD9" s="14"/>
      <c r="AE9" s="14"/>
      <c r="AF9" s="14"/>
      <c r="AG9" s="14"/>
      <c r="AH9" s="20"/>
    </row>
    <row r="10" spans="1:60" s="17" customFormat="1" ht="20.100000000000001" customHeight="1">
      <c r="A10" s="2"/>
      <c r="B10" s="4"/>
      <c r="C10" s="3"/>
      <c r="D10" s="3"/>
      <c r="E10" s="3"/>
      <c r="F10" s="3"/>
      <c r="G10" s="3"/>
      <c r="H10" s="3"/>
      <c r="I10" s="3"/>
      <c r="J10" s="3"/>
      <c r="K10" s="24"/>
      <c r="L10" s="14"/>
      <c r="M10" s="14"/>
      <c r="N10" s="2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24"/>
      <c r="AD10" s="14"/>
      <c r="AE10" s="14"/>
      <c r="AF10" s="14"/>
      <c r="AG10" s="14"/>
      <c r="AH10" s="20"/>
    </row>
    <row r="11" spans="1:60" s="17" customFormat="1" ht="20.100000000000001" customHeight="1">
      <c r="A11" s="2"/>
      <c r="B11" s="4"/>
      <c r="C11" s="3"/>
      <c r="D11" s="3"/>
      <c r="E11" s="3"/>
      <c r="F11" s="3"/>
      <c r="G11" s="3"/>
      <c r="H11" s="3"/>
      <c r="I11" s="3"/>
      <c r="J11" s="3"/>
      <c r="K11" s="24"/>
      <c r="L11" s="14"/>
      <c r="M11" s="14"/>
      <c r="N11" s="2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24"/>
      <c r="AD11" s="14"/>
      <c r="AE11" s="14"/>
      <c r="AF11" s="14"/>
      <c r="AG11" s="14"/>
      <c r="AH11" s="20"/>
    </row>
    <row r="12" spans="1:60" s="17" customFormat="1" ht="20.100000000000001" customHeight="1">
      <c r="A12" s="2"/>
      <c r="B12" s="4"/>
      <c r="C12" s="3"/>
      <c r="D12" s="3"/>
      <c r="E12" s="3"/>
      <c r="F12" s="3"/>
      <c r="G12" s="3"/>
      <c r="H12" s="3"/>
      <c r="I12" s="3"/>
      <c r="J12" s="3"/>
      <c r="K12" s="24"/>
      <c r="L12" s="14"/>
      <c r="M12" s="14"/>
      <c r="N12" s="2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24"/>
      <c r="AD12" s="14"/>
      <c r="AE12" s="14"/>
      <c r="AF12" s="14"/>
      <c r="AG12" s="14"/>
      <c r="AH12" s="20"/>
    </row>
    <row r="13" spans="1:60" s="17" customFormat="1" ht="20.100000000000001" customHeight="1">
      <c r="A13" s="2"/>
      <c r="B13" s="4"/>
      <c r="C13" s="3"/>
      <c r="D13" s="3"/>
      <c r="E13" s="3"/>
      <c r="F13" s="3"/>
      <c r="G13" s="3"/>
      <c r="H13" s="3"/>
      <c r="I13" s="3"/>
      <c r="J13" s="3"/>
      <c r="K13" s="24"/>
      <c r="L13" s="14"/>
      <c r="M13" s="14"/>
      <c r="N13" s="24"/>
      <c r="O13" s="14"/>
      <c r="P13" s="14"/>
      <c r="Q13" s="14"/>
      <c r="R13" s="14"/>
      <c r="S13" s="14"/>
      <c r="T13" s="14"/>
      <c r="U13" s="14"/>
      <c r="V13" s="50" t="s">
        <v>63</v>
      </c>
      <c r="W13" s="50"/>
      <c r="X13" s="50"/>
      <c r="Y13" s="50"/>
      <c r="Z13" s="50"/>
      <c r="AA13" s="50"/>
      <c r="AB13" s="50"/>
      <c r="AC13" s="51"/>
      <c r="AD13" s="50"/>
      <c r="AE13" s="50"/>
      <c r="AF13" s="50"/>
      <c r="AG13" s="14"/>
      <c r="AH13" s="20"/>
    </row>
    <row r="14" spans="1:60" s="17" customFormat="1" ht="20.100000000000001" customHeight="1">
      <c r="A14" s="2"/>
      <c r="B14" s="4"/>
      <c r="C14" s="3"/>
      <c r="D14" s="3"/>
      <c r="E14" s="3"/>
      <c r="F14" s="3"/>
      <c r="G14" s="3"/>
      <c r="H14" s="3"/>
      <c r="I14" s="3"/>
      <c r="J14" s="3"/>
      <c r="K14" s="24"/>
      <c r="L14" s="14"/>
      <c r="M14" s="14"/>
      <c r="N14" s="24"/>
      <c r="O14" s="14"/>
      <c r="P14" s="14"/>
      <c r="Q14" s="14"/>
      <c r="R14" s="14"/>
      <c r="S14" s="14"/>
      <c r="T14" s="14"/>
      <c r="U14" s="14"/>
      <c r="V14" s="50" t="s">
        <v>80</v>
      </c>
      <c r="W14" s="50"/>
      <c r="X14" s="50"/>
      <c r="Y14" s="50"/>
      <c r="Z14" s="50"/>
      <c r="AA14" s="50"/>
      <c r="AB14" s="50"/>
      <c r="AC14" s="51"/>
      <c r="AD14" s="50"/>
      <c r="AE14" s="50"/>
      <c r="AF14" s="50"/>
      <c r="AG14" s="14"/>
      <c r="AH14" s="20"/>
    </row>
    <row r="15" spans="1:60" s="17" customFormat="1" ht="20.100000000000001" customHeight="1">
      <c r="A15" s="2"/>
      <c r="B15" s="4"/>
      <c r="C15" s="3"/>
      <c r="D15" s="3"/>
      <c r="E15" s="3"/>
      <c r="F15" s="3"/>
      <c r="G15" s="3"/>
      <c r="H15" s="3"/>
      <c r="I15" s="3"/>
      <c r="J15" s="3"/>
      <c r="K15" s="24"/>
      <c r="L15" s="14"/>
      <c r="M15" s="14"/>
      <c r="N15" s="2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24"/>
      <c r="AD15" s="14"/>
      <c r="AE15" s="14"/>
      <c r="AF15" s="14"/>
      <c r="AG15" s="14"/>
      <c r="AH15" s="20"/>
    </row>
    <row r="16" spans="1:60" s="17" customFormat="1" ht="20.100000000000001" customHeight="1">
      <c r="A16" s="2"/>
      <c r="B16" s="4"/>
      <c r="C16" s="3"/>
      <c r="D16" s="3"/>
      <c r="E16" s="3"/>
      <c r="F16" s="3"/>
      <c r="G16" s="3"/>
      <c r="H16" s="3"/>
      <c r="I16" s="3"/>
      <c r="J16" s="3"/>
      <c r="K16" s="24"/>
      <c r="L16" s="14"/>
      <c r="M16" s="14"/>
      <c r="N16" s="24"/>
      <c r="O16" s="14"/>
      <c r="P16" s="14"/>
      <c r="Q16" s="14"/>
      <c r="R16" s="14"/>
      <c r="S16" s="14"/>
      <c r="T16" s="14"/>
      <c r="U16" s="14"/>
      <c r="V16" s="48"/>
      <c r="W16" s="48"/>
      <c r="X16" s="48"/>
      <c r="Y16" s="48"/>
      <c r="Z16" s="48"/>
      <c r="AA16" s="48"/>
      <c r="AB16" s="48"/>
      <c r="AC16" s="49"/>
      <c r="AD16" s="48"/>
      <c r="AE16" s="48"/>
      <c r="AF16" s="14"/>
      <c r="AG16" s="14"/>
      <c r="AH16" s="20"/>
    </row>
    <row r="17" spans="1:36" s="17" customFormat="1" ht="20.100000000000001" customHeight="1">
      <c r="A17" s="2"/>
      <c r="B17" s="4"/>
      <c r="C17" s="3"/>
      <c r="D17" s="3"/>
      <c r="E17" s="3"/>
      <c r="F17" s="3"/>
      <c r="G17" s="3"/>
      <c r="H17" s="3"/>
      <c r="I17" s="3"/>
      <c r="J17" s="3"/>
      <c r="K17" s="24"/>
      <c r="L17" s="14"/>
      <c r="M17" s="14"/>
      <c r="N17" s="2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24"/>
      <c r="AD17" s="14"/>
      <c r="AE17" s="14"/>
      <c r="AF17" s="14"/>
      <c r="AG17" s="14"/>
      <c r="AH17" s="20"/>
    </row>
    <row r="18" spans="1:36" s="17" customFormat="1" ht="20.100000000000001" customHeight="1">
      <c r="A18" s="2"/>
      <c r="B18" s="4"/>
      <c r="C18" s="3"/>
      <c r="D18" s="3"/>
      <c r="E18" s="3"/>
      <c r="F18" s="3"/>
      <c r="G18" s="3"/>
      <c r="H18" s="3"/>
      <c r="I18" s="3"/>
      <c r="J18" s="3"/>
      <c r="K18" s="24"/>
      <c r="L18" s="14"/>
      <c r="M18" s="14"/>
      <c r="N18" s="2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24"/>
      <c r="AD18" s="14"/>
      <c r="AE18" s="14"/>
      <c r="AF18" s="14"/>
      <c r="AG18" s="14"/>
      <c r="AH18" s="20"/>
    </row>
    <row r="19" spans="1:36" s="17" customFormat="1" ht="20.100000000000001" customHeight="1">
      <c r="A19" s="2"/>
      <c r="B19" s="4"/>
      <c r="C19" s="3"/>
      <c r="D19" s="3"/>
      <c r="E19" s="3"/>
      <c r="F19" s="3"/>
      <c r="G19" s="3"/>
      <c r="H19" s="3"/>
      <c r="I19" s="3"/>
      <c r="J19" s="3"/>
      <c r="K19" s="24"/>
      <c r="L19" s="14"/>
      <c r="M19" s="14"/>
      <c r="N19" s="2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24"/>
      <c r="AD19" s="14"/>
      <c r="AE19" s="14"/>
      <c r="AF19" s="14"/>
      <c r="AG19" s="14"/>
      <c r="AH19" s="20"/>
    </row>
    <row r="20" spans="1:36" s="17" customFormat="1" ht="20.100000000000001" customHeight="1">
      <c r="A20" s="2"/>
      <c r="B20" s="4"/>
      <c r="C20" s="3"/>
      <c r="D20" s="3"/>
      <c r="E20" s="3"/>
      <c r="F20" s="3"/>
      <c r="G20" s="3"/>
      <c r="H20" s="3"/>
      <c r="I20" s="3"/>
      <c r="J20" s="3"/>
      <c r="K20" s="24"/>
      <c r="L20" s="14"/>
      <c r="M20" s="14"/>
      <c r="N20" s="2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24"/>
      <c r="AD20" s="14"/>
      <c r="AE20" s="14"/>
      <c r="AF20" s="14"/>
      <c r="AG20" s="14"/>
      <c r="AH20" s="20"/>
      <c r="AJ20" s="19"/>
    </row>
    <row r="21" spans="1:36" s="17" customFormat="1" ht="20.100000000000001" customHeight="1">
      <c r="A21" s="2"/>
      <c r="B21" s="4"/>
      <c r="C21" s="3"/>
      <c r="D21" s="3"/>
      <c r="E21" s="3"/>
      <c r="F21" s="3"/>
      <c r="G21" s="3"/>
      <c r="H21" s="3"/>
      <c r="I21" s="3"/>
      <c r="J21" s="3"/>
      <c r="K21" s="24"/>
      <c r="L21" s="14"/>
      <c r="M21" s="14"/>
      <c r="N21" s="2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24"/>
      <c r="AD21" s="14"/>
      <c r="AE21" s="14"/>
      <c r="AF21" s="14"/>
      <c r="AG21" s="14"/>
      <c r="AH21" s="20"/>
    </row>
    <row r="22" spans="1:36" s="17" customFormat="1" ht="20.100000000000001" customHeight="1">
      <c r="A22" s="2"/>
      <c r="B22" s="4"/>
      <c r="C22" s="3"/>
      <c r="D22" s="3"/>
      <c r="E22" s="3"/>
      <c r="F22" s="3"/>
      <c r="G22" s="3"/>
      <c r="H22" s="3"/>
      <c r="I22" s="3"/>
      <c r="J22" s="3"/>
      <c r="K22" s="24"/>
      <c r="L22" s="14"/>
      <c r="M22" s="14"/>
      <c r="N22" s="2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24"/>
      <c r="AD22" s="14"/>
      <c r="AE22" s="14"/>
      <c r="AF22" s="14"/>
      <c r="AG22" s="14"/>
      <c r="AH22" s="20"/>
    </row>
    <row r="23" spans="1:36" s="17" customFormat="1" ht="20.100000000000001" customHeight="1">
      <c r="A23" s="2"/>
      <c r="B23" s="4"/>
      <c r="C23" s="3"/>
      <c r="D23" s="3"/>
      <c r="E23" s="3"/>
      <c r="F23" s="3"/>
      <c r="G23" s="3"/>
      <c r="H23" s="3"/>
      <c r="I23" s="3"/>
      <c r="J23" s="3"/>
      <c r="K23" s="24"/>
      <c r="L23" s="14"/>
      <c r="M23" s="14"/>
      <c r="N23" s="2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24"/>
      <c r="AD23" s="14"/>
      <c r="AE23" s="14"/>
      <c r="AF23" s="14"/>
      <c r="AG23" s="14"/>
      <c r="AH23" s="20"/>
    </row>
    <row r="24" spans="1:36" s="17" customFormat="1" ht="20.100000000000001" customHeight="1">
      <c r="A24" s="2"/>
      <c r="B24" s="4"/>
      <c r="C24" s="3"/>
      <c r="D24" s="3"/>
      <c r="E24" s="3"/>
      <c r="F24" s="3"/>
      <c r="G24" s="3"/>
      <c r="H24" s="3"/>
      <c r="I24" s="3"/>
      <c r="J24" s="3"/>
      <c r="K24" s="24"/>
      <c r="L24" s="14"/>
      <c r="M24" s="14"/>
      <c r="N24" s="2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24"/>
      <c r="AD24" s="14"/>
      <c r="AE24" s="14"/>
      <c r="AF24" s="14"/>
      <c r="AG24" s="14"/>
      <c r="AH24" s="20"/>
    </row>
    <row r="25" spans="1:36" s="17" customFormat="1" ht="20.100000000000001" customHeight="1">
      <c r="A25" s="2"/>
      <c r="B25" s="4"/>
      <c r="C25" s="3"/>
      <c r="D25" s="3"/>
      <c r="E25" s="3"/>
      <c r="F25" s="3"/>
      <c r="G25" s="3"/>
      <c r="H25" s="3"/>
      <c r="I25" s="3"/>
      <c r="J25" s="3"/>
      <c r="K25" s="24"/>
      <c r="L25" s="14"/>
      <c r="M25" s="14"/>
      <c r="N25" s="2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24"/>
      <c r="AD25" s="14"/>
      <c r="AE25" s="14"/>
      <c r="AF25" s="14"/>
      <c r="AG25" s="14"/>
      <c r="AH25" s="20"/>
    </row>
    <row r="26" spans="1:36" s="17" customFormat="1" ht="20.100000000000001" customHeight="1">
      <c r="A26" s="2"/>
      <c r="B26" s="4"/>
      <c r="C26" s="3"/>
      <c r="D26" s="3"/>
      <c r="E26" s="3"/>
      <c r="F26" s="3"/>
      <c r="G26" s="3"/>
      <c r="H26" s="3"/>
      <c r="I26" s="3"/>
      <c r="J26" s="3"/>
      <c r="K26" s="24"/>
      <c r="L26" s="14"/>
      <c r="M26" s="14"/>
      <c r="N26" s="2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24"/>
      <c r="AD26" s="14"/>
      <c r="AE26" s="14"/>
      <c r="AF26" s="14"/>
      <c r="AG26" s="14"/>
      <c r="AH26" s="20"/>
    </row>
    <row r="27" spans="1:36" s="17" customFormat="1" ht="20.100000000000001" customHeight="1">
      <c r="A27" s="2"/>
      <c r="B27" s="4"/>
      <c r="C27" s="3"/>
      <c r="D27" s="3"/>
      <c r="E27" s="3"/>
      <c r="F27" s="3"/>
      <c r="G27" s="3"/>
      <c r="H27" s="3"/>
      <c r="I27" s="3"/>
      <c r="J27" s="3"/>
      <c r="K27" s="24"/>
      <c r="L27" s="14"/>
      <c r="M27" s="14"/>
      <c r="N27" s="2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24"/>
      <c r="AD27" s="14"/>
      <c r="AE27" s="14"/>
      <c r="AF27" s="14"/>
      <c r="AG27" s="14"/>
      <c r="AH27" s="20"/>
    </row>
    <row r="28" spans="1:36" s="17" customFormat="1" ht="20.100000000000001" customHeight="1">
      <c r="A28" s="2"/>
      <c r="B28" s="4"/>
      <c r="C28" s="3"/>
      <c r="D28" s="3"/>
      <c r="E28" s="3"/>
      <c r="F28" s="3"/>
      <c r="G28" s="3"/>
      <c r="H28" s="3"/>
      <c r="I28" s="3"/>
      <c r="J28" s="3"/>
      <c r="K28" s="24"/>
      <c r="L28" s="14"/>
      <c r="M28" s="14"/>
      <c r="N28" s="2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24"/>
      <c r="AD28" s="14"/>
      <c r="AE28" s="14"/>
      <c r="AF28" s="14"/>
      <c r="AG28" s="14"/>
      <c r="AH28" s="20"/>
    </row>
    <row r="29" spans="1:36" s="17" customFormat="1" ht="20.100000000000001" customHeight="1">
      <c r="A29" s="2"/>
      <c r="B29" s="4"/>
      <c r="C29" s="3"/>
      <c r="D29" s="3"/>
      <c r="E29" s="3"/>
      <c r="F29" s="3"/>
      <c r="G29" s="3"/>
      <c r="H29" s="3"/>
      <c r="I29" s="3"/>
      <c r="J29" s="3"/>
      <c r="K29" s="24"/>
      <c r="L29" s="14"/>
      <c r="M29" s="14"/>
      <c r="N29" s="2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24"/>
      <c r="AD29" s="14"/>
      <c r="AE29" s="14"/>
      <c r="AF29" s="14"/>
      <c r="AG29" s="14"/>
      <c r="AH29" s="20"/>
    </row>
    <row r="30" spans="1:36" s="17" customFormat="1" ht="20.100000000000001" customHeight="1">
      <c r="A30" s="2"/>
      <c r="B30" s="4"/>
      <c r="C30" s="3"/>
      <c r="D30" s="3"/>
      <c r="E30" s="3"/>
      <c r="F30" s="3"/>
      <c r="G30" s="3"/>
      <c r="H30" s="3"/>
      <c r="I30" s="3"/>
      <c r="J30" s="3"/>
      <c r="K30" s="24"/>
      <c r="L30" s="14"/>
      <c r="M30" s="14"/>
      <c r="N30" s="2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24"/>
      <c r="AD30" s="14"/>
      <c r="AE30" s="14"/>
      <c r="AF30" s="14"/>
      <c r="AG30" s="14"/>
      <c r="AH30" s="20"/>
    </row>
    <row r="31" spans="1:36" s="17" customFormat="1" ht="20.100000000000001" customHeight="1">
      <c r="A31" s="2"/>
      <c r="B31" s="4"/>
      <c r="C31" s="3"/>
      <c r="D31" s="3"/>
      <c r="E31" s="3"/>
      <c r="F31" s="3"/>
      <c r="G31" s="3"/>
      <c r="H31" s="3"/>
      <c r="I31" s="3"/>
      <c r="J31" s="3"/>
      <c r="K31" s="24"/>
      <c r="L31" s="14"/>
      <c r="M31" s="14"/>
      <c r="N31" s="2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24"/>
      <c r="AD31" s="14"/>
      <c r="AE31" s="14"/>
      <c r="AF31" s="14"/>
      <c r="AG31" s="14"/>
      <c r="AH31" s="20"/>
    </row>
    <row r="32" spans="1:36" s="17" customFormat="1" ht="20.100000000000001" customHeight="1">
      <c r="A32" s="2"/>
      <c r="B32" s="4"/>
      <c r="C32" s="3"/>
      <c r="D32" s="3"/>
      <c r="E32" s="3"/>
      <c r="F32" s="3"/>
      <c r="G32" s="3"/>
      <c r="H32" s="3"/>
      <c r="I32" s="3"/>
      <c r="J32" s="3"/>
      <c r="K32" s="24"/>
      <c r="L32" s="14"/>
      <c r="M32" s="14"/>
      <c r="N32" s="2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24"/>
      <c r="AD32" s="14"/>
      <c r="AE32" s="14"/>
      <c r="AF32" s="14"/>
      <c r="AG32" s="14"/>
      <c r="AH32" s="20"/>
    </row>
    <row r="33" spans="1:34" s="17" customFormat="1" ht="20.100000000000001" customHeight="1">
      <c r="A33" s="2"/>
      <c r="B33" s="4"/>
      <c r="C33" s="3"/>
      <c r="D33" s="3"/>
      <c r="E33" s="3"/>
      <c r="F33" s="3"/>
      <c r="G33" s="3"/>
      <c r="H33" s="3"/>
      <c r="I33" s="3"/>
      <c r="J33" s="3"/>
      <c r="K33" s="24"/>
      <c r="L33" s="14"/>
      <c r="M33" s="14"/>
      <c r="N33" s="2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24"/>
      <c r="AD33" s="14"/>
      <c r="AE33" s="14"/>
      <c r="AF33" s="14"/>
      <c r="AG33" s="14"/>
      <c r="AH33" s="20"/>
    </row>
    <row r="34" spans="1:34" s="17" customFormat="1" ht="20.100000000000001" customHeight="1">
      <c r="A34" s="2"/>
      <c r="B34" s="4"/>
      <c r="C34" s="3"/>
      <c r="D34" s="3"/>
      <c r="E34" s="3"/>
      <c r="F34" s="3"/>
      <c r="G34" s="3"/>
      <c r="H34" s="3"/>
      <c r="I34" s="3"/>
      <c r="J34" s="3"/>
      <c r="K34" s="24"/>
      <c r="L34" s="14"/>
      <c r="M34" s="14"/>
      <c r="N34" s="2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24"/>
      <c r="AD34" s="14"/>
      <c r="AE34" s="14"/>
      <c r="AF34" s="14"/>
      <c r="AG34" s="14"/>
      <c r="AH34" s="20"/>
    </row>
    <row r="35" spans="1:34" s="17" customFormat="1" ht="20.100000000000001" customHeight="1">
      <c r="A35" s="2"/>
      <c r="B35" s="4"/>
      <c r="C35" s="3"/>
      <c r="D35" s="3"/>
      <c r="E35" s="3"/>
      <c r="F35" s="3"/>
      <c r="G35" s="3"/>
      <c r="H35" s="3"/>
      <c r="I35" s="3"/>
      <c r="J35" s="3"/>
      <c r="K35" s="24"/>
      <c r="L35" s="14"/>
      <c r="M35" s="14"/>
      <c r="N35" s="2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24"/>
      <c r="AD35" s="14"/>
      <c r="AE35" s="14"/>
      <c r="AF35" s="14"/>
      <c r="AG35" s="14"/>
      <c r="AH35" s="20"/>
    </row>
    <row r="36" spans="1:34" s="17" customFormat="1" ht="20.100000000000001" customHeight="1">
      <c r="A36" s="2"/>
      <c r="B36" s="4"/>
      <c r="C36" s="3"/>
      <c r="D36" s="3"/>
      <c r="E36" s="3"/>
      <c r="F36" s="3"/>
      <c r="G36" s="3"/>
      <c r="H36" s="3"/>
      <c r="I36" s="3"/>
      <c r="J36" s="3"/>
      <c r="K36" s="24"/>
      <c r="L36" s="14"/>
      <c r="M36" s="14"/>
      <c r="N36" s="2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24"/>
      <c r="AD36" s="14"/>
      <c r="AE36" s="14"/>
      <c r="AF36" s="14"/>
      <c r="AG36" s="14"/>
      <c r="AH36" s="20"/>
    </row>
    <row r="37" spans="1:34" s="17" customFormat="1" ht="20.100000000000001" customHeight="1">
      <c r="A37" s="2"/>
      <c r="B37" s="4"/>
      <c r="C37" s="3"/>
      <c r="D37" s="3"/>
      <c r="E37" s="3"/>
      <c r="F37" s="3"/>
      <c r="G37" s="3"/>
      <c r="H37" s="3"/>
      <c r="I37" s="3"/>
      <c r="J37" s="3"/>
      <c r="K37" s="24"/>
      <c r="L37" s="14"/>
      <c r="M37" s="14"/>
      <c r="N37" s="2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24"/>
      <c r="AD37" s="14"/>
      <c r="AE37" s="14"/>
      <c r="AF37" s="14"/>
      <c r="AG37" s="14"/>
      <c r="AH37" s="20"/>
    </row>
    <row r="38" spans="1:34" s="17" customFormat="1" ht="20.100000000000001" customHeight="1">
      <c r="A38" s="2"/>
      <c r="B38" s="4"/>
      <c r="C38" s="3"/>
      <c r="D38" s="3"/>
      <c r="E38" s="3"/>
      <c r="F38" s="3"/>
      <c r="G38" s="3"/>
      <c r="H38" s="3"/>
      <c r="I38" s="3"/>
      <c r="J38" s="3"/>
      <c r="K38" s="24"/>
      <c r="L38" s="14"/>
      <c r="M38" s="14"/>
      <c r="N38" s="2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24"/>
      <c r="AD38" s="14"/>
      <c r="AE38" s="14"/>
      <c r="AF38" s="14"/>
      <c r="AG38" s="14"/>
      <c r="AH38" s="20"/>
    </row>
    <row r="39" spans="1:34" s="17" customFormat="1" ht="20.100000000000001" customHeight="1">
      <c r="A39" s="2"/>
      <c r="B39" s="4"/>
      <c r="C39" s="3"/>
      <c r="D39" s="3"/>
      <c r="E39" s="3"/>
      <c r="F39" s="3"/>
      <c r="G39" s="3"/>
      <c r="H39" s="3"/>
      <c r="I39" s="3"/>
      <c r="J39" s="3"/>
      <c r="K39" s="24"/>
      <c r="L39" s="14"/>
      <c r="M39" s="14"/>
      <c r="N39" s="2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24"/>
      <c r="AD39" s="14"/>
      <c r="AE39" s="14"/>
      <c r="AF39" s="14"/>
      <c r="AG39" s="14"/>
      <c r="AH39" s="20"/>
    </row>
    <row r="40" spans="1:34" s="17" customFormat="1" ht="20.100000000000001" customHeight="1">
      <c r="A40" s="2"/>
      <c r="B40" s="4"/>
      <c r="C40" s="3"/>
      <c r="D40" s="3"/>
      <c r="E40" s="3"/>
      <c r="F40" s="3"/>
      <c r="G40" s="3"/>
      <c r="H40" s="3"/>
      <c r="I40" s="3"/>
      <c r="J40" s="3"/>
      <c r="K40" s="24"/>
      <c r="L40" s="14"/>
      <c r="M40" s="14"/>
      <c r="N40" s="2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24"/>
      <c r="AD40" s="14"/>
      <c r="AE40" s="14"/>
      <c r="AF40" s="14"/>
      <c r="AG40" s="14"/>
      <c r="AH40" s="20"/>
    </row>
    <row r="41" spans="1:34" s="17" customFormat="1" ht="20.100000000000001" customHeight="1">
      <c r="A41" s="2"/>
      <c r="B41" s="4"/>
      <c r="C41" s="3"/>
      <c r="D41" s="3"/>
      <c r="E41" s="3"/>
      <c r="F41" s="3"/>
      <c r="G41" s="3"/>
      <c r="H41" s="3"/>
      <c r="I41" s="3"/>
      <c r="J41" s="3"/>
      <c r="K41" s="24"/>
      <c r="L41" s="14"/>
      <c r="M41" s="14"/>
      <c r="N41" s="2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24"/>
      <c r="AD41" s="14"/>
      <c r="AE41" s="14"/>
      <c r="AF41" s="14"/>
      <c r="AG41" s="14"/>
      <c r="AH41" s="20"/>
    </row>
    <row r="42" spans="1:34" s="17" customFormat="1" ht="20.100000000000001" customHeight="1">
      <c r="A42" s="2"/>
      <c r="B42" s="4"/>
      <c r="C42" s="3"/>
      <c r="D42" s="3"/>
      <c r="E42" s="3"/>
      <c r="F42" s="3"/>
      <c r="G42" s="3"/>
      <c r="H42" s="3"/>
      <c r="I42" s="3"/>
      <c r="J42" s="3"/>
      <c r="K42" s="24"/>
      <c r="L42" s="14"/>
      <c r="M42" s="14"/>
      <c r="N42" s="2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24"/>
      <c r="AD42" s="14"/>
      <c r="AE42" s="14"/>
      <c r="AF42" s="14"/>
      <c r="AG42" s="14"/>
      <c r="AH42" s="20"/>
    </row>
    <row r="43" spans="1:34" s="17" customFormat="1" ht="20.100000000000001" customHeight="1">
      <c r="A43" s="2"/>
      <c r="B43" s="4"/>
      <c r="C43" s="3"/>
      <c r="D43" s="3"/>
      <c r="E43" s="3"/>
      <c r="F43" s="3"/>
      <c r="G43" s="3"/>
      <c r="H43" s="3"/>
      <c r="I43" s="3"/>
      <c r="J43" s="3"/>
      <c r="K43" s="24"/>
      <c r="L43" s="14"/>
      <c r="M43" s="14"/>
      <c r="N43" s="2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24"/>
      <c r="AD43" s="14"/>
      <c r="AE43" s="14"/>
      <c r="AF43" s="14"/>
      <c r="AG43" s="14"/>
      <c r="AH43" s="20"/>
    </row>
    <row r="44" spans="1:34" s="17" customFormat="1" ht="20.100000000000001" customHeight="1">
      <c r="A44" s="2"/>
      <c r="B44" s="4"/>
      <c r="C44" s="3"/>
      <c r="D44" s="3"/>
      <c r="E44" s="3"/>
      <c r="F44" s="3"/>
      <c r="G44" s="3"/>
      <c r="H44" s="3"/>
      <c r="I44" s="3"/>
      <c r="J44" s="3"/>
      <c r="K44" s="24"/>
      <c r="L44" s="14"/>
      <c r="M44" s="14"/>
      <c r="N44" s="2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24"/>
      <c r="AD44" s="14"/>
      <c r="AE44" s="14"/>
      <c r="AF44" s="14"/>
      <c r="AG44" s="14"/>
      <c r="AH44" s="20"/>
    </row>
    <row r="45" spans="1:34" s="17" customFormat="1" ht="20.100000000000001" customHeight="1">
      <c r="A45" s="2"/>
      <c r="B45" s="4"/>
      <c r="C45" s="3"/>
      <c r="D45" s="3"/>
      <c r="E45" s="3"/>
      <c r="F45" s="3"/>
      <c r="G45" s="3"/>
      <c r="H45" s="3"/>
      <c r="I45" s="3"/>
      <c r="J45" s="3"/>
      <c r="K45" s="24"/>
      <c r="L45" s="14"/>
      <c r="M45" s="14"/>
      <c r="N45" s="2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24"/>
      <c r="AD45" s="14"/>
      <c r="AE45" s="14"/>
      <c r="AF45" s="14"/>
      <c r="AG45" s="14"/>
      <c r="AH45" s="20"/>
    </row>
    <row r="46" spans="1:34" s="17" customFormat="1" ht="20.100000000000001" customHeight="1">
      <c r="A46" s="2"/>
      <c r="B46" s="4"/>
      <c r="C46" s="3"/>
      <c r="D46" s="3"/>
      <c r="E46" s="3"/>
      <c r="F46" s="3"/>
      <c r="G46" s="3"/>
      <c r="H46" s="3"/>
      <c r="I46" s="3"/>
      <c r="J46" s="3"/>
      <c r="K46" s="24"/>
      <c r="L46" s="14"/>
      <c r="M46" s="14"/>
      <c r="N46" s="2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24"/>
      <c r="AD46" s="14"/>
      <c r="AE46" s="14"/>
      <c r="AF46" s="14"/>
      <c r="AG46" s="14"/>
      <c r="AH46" s="20"/>
    </row>
    <row r="47" spans="1:34" s="17" customFormat="1" ht="20.100000000000001" customHeight="1">
      <c r="A47" s="2"/>
      <c r="B47" s="4"/>
      <c r="C47" s="3"/>
      <c r="D47" s="3"/>
      <c r="E47" s="3"/>
      <c r="F47" s="3"/>
      <c r="G47" s="3"/>
      <c r="H47" s="3"/>
      <c r="I47" s="3"/>
      <c r="J47" s="3"/>
      <c r="K47" s="24"/>
      <c r="L47" s="14"/>
      <c r="M47" s="14"/>
      <c r="N47" s="2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24"/>
      <c r="AD47" s="14"/>
      <c r="AE47" s="14"/>
      <c r="AF47" s="14"/>
      <c r="AG47" s="14"/>
      <c r="AH47" s="20"/>
    </row>
    <row r="48" spans="1:34" s="17" customFormat="1" ht="20.100000000000001" customHeight="1">
      <c r="A48" s="2"/>
      <c r="B48" s="4"/>
      <c r="C48" s="3"/>
      <c r="D48" s="3"/>
      <c r="E48" s="3"/>
      <c r="F48" s="3"/>
      <c r="G48" s="3"/>
      <c r="H48" s="3"/>
      <c r="I48" s="3"/>
      <c r="J48" s="3"/>
      <c r="K48" s="24"/>
      <c r="L48" s="14"/>
      <c r="M48" s="14"/>
      <c r="N48" s="2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24"/>
      <c r="AD48" s="14"/>
      <c r="AE48" s="14"/>
      <c r="AF48" s="14"/>
      <c r="AG48" s="14"/>
      <c r="AH48" s="20"/>
    </row>
    <row r="49" spans="1:34" s="17" customFormat="1" ht="20.100000000000001" customHeight="1">
      <c r="A49" s="2"/>
      <c r="B49" s="4"/>
      <c r="C49" s="3"/>
      <c r="D49" s="3"/>
      <c r="E49" s="3"/>
      <c r="F49" s="3"/>
      <c r="G49" s="3"/>
      <c r="H49" s="3"/>
      <c r="I49" s="3"/>
      <c r="J49" s="3"/>
      <c r="K49" s="24"/>
      <c r="L49" s="14"/>
      <c r="M49" s="14"/>
      <c r="N49" s="2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24"/>
      <c r="AD49" s="14"/>
      <c r="AE49" s="14"/>
      <c r="AF49" s="14"/>
      <c r="AG49" s="14"/>
      <c r="AH49" s="20"/>
    </row>
    <row r="50" spans="1:34" s="17" customFormat="1" ht="20.100000000000001" customHeight="1">
      <c r="A50" s="2"/>
      <c r="B50" s="4"/>
      <c r="C50" s="3"/>
      <c r="D50" s="3"/>
      <c r="E50" s="3"/>
      <c r="F50" s="3"/>
      <c r="G50" s="3"/>
      <c r="H50" s="3"/>
      <c r="I50" s="3"/>
      <c r="J50" s="3"/>
      <c r="K50" s="24"/>
      <c r="L50" s="14"/>
      <c r="M50" s="14"/>
      <c r="N50" s="2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24"/>
      <c r="AD50" s="14"/>
      <c r="AE50" s="14"/>
      <c r="AF50" s="14"/>
      <c r="AG50" s="14"/>
      <c r="AH50" s="20"/>
    </row>
    <row r="51" spans="1:34" s="17" customFormat="1" ht="20.100000000000001" customHeight="1">
      <c r="A51" s="2"/>
      <c r="B51" s="4"/>
      <c r="C51" s="3"/>
      <c r="D51" s="3"/>
      <c r="E51" s="3"/>
      <c r="F51" s="3"/>
      <c r="G51" s="3"/>
      <c r="H51" s="3"/>
      <c r="I51" s="3"/>
      <c r="J51" s="3"/>
      <c r="K51" s="24"/>
      <c r="L51" s="14"/>
      <c r="M51" s="14"/>
      <c r="N51" s="2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24"/>
      <c r="AD51" s="14"/>
      <c r="AE51" s="14"/>
      <c r="AF51" s="14"/>
      <c r="AG51" s="14"/>
      <c r="AH51" s="20"/>
    </row>
    <row r="52" spans="1:34" s="17" customFormat="1" ht="20.100000000000001" customHeight="1">
      <c r="A52" s="2"/>
      <c r="B52" s="4"/>
      <c r="C52" s="3"/>
      <c r="D52" s="3"/>
      <c r="E52" s="3"/>
      <c r="F52" s="3"/>
      <c r="G52" s="3"/>
      <c r="H52" s="3"/>
      <c r="I52" s="3"/>
      <c r="J52" s="3"/>
      <c r="K52" s="24"/>
      <c r="L52" s="14"/>
      <c r="M52" s="14"/>
      <c r="N52" s="2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24"/>
      <c r="AD52" s="14"/>
      <c r="AE52" s="14"/>
      <c r="AF52" s="14"/>
      <c r="AG52" s="14"/>
      <c r="AH52" s="20"/>
    </row>
    <row r="53" spans="1:34" s="17" customFormat="1" ht="20.100000000000001" customHeight="1">
      <c r="A53" s="2"/>
      <c r="B53" s="4"/>
      <c r="C53" s="3"/>
      <c r="D53" s="3"/>
      <c r="E53" s="3"/>
      <c r="F53" s="3"/>
      <c r="G53" s="3"/>
      <c r="H53" s="3"/>
      <c r="I53" s="3"/>
      <c r="J53" s="3"/>
      <c r="K53" s="24"/>
      <c r="L53" s="14"/>
      <c r="M53" s="14"/>
      <c r="N53" s="2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24"/>
      <c r="AD53" s="14"/>
      <c r="AE53" s="14"/>
      <c r="AF53" s="14"/>
      <c r="AG53" s="14"/>
      <c r="AH53" s="20"/>
    </row>
    <row r="54" spans="1:34" s="17" customFormat="1" ht="20.100000000000001" customHeight="1">
      <c r="A54" s="2"/>
      <c r="B54" s="4"/>
      <c r="C54" s="3"/>
      <c r="D54" s="3"/>
      <c r="E54" s="3"/>
      <c r="F54" s="3"/>
      <c r="G54" s="3"/>
      <c r="H54" s="3"/>
      <c r="I54" s="3"/>
      <c r="J54" s="3"/>
      <c r="K54" s="24"/>
      <c r="L54" s="14"/>
      <c r="M54" s="14"/>
      <c r="N54" s="2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24"/>
      <c r="AD54" s="14"/>
      <c r="AE54" s="14"/>
      <c r="AF54" s="14"/>
      <c r="AG54" s="14"/>
      <c r="AH54" s="20"/>
    </row>
    <row r="55" spans="1:34" s="17" customFormat="1" ht="20.100000000000001" customHeight="1">
      <c r="A55" s="2"/>
      <c r="B55" s="4"/>
      <c r="C55" s="3"/>
      <c r="D55" s="3"/>
      <c r="E55" s="3"/>
      <c r="F55" s="3"/>
      <c r="G55" s="3"/>
      <c r="H55" s="3"/>
      <c r="I55" s="3"/>
      <c r="J55" s="3"/>
      <c r="K55" s="24"/>
      <c r="L55" s="14"/>
      <c r="M55" s="14"/>
      <c r="N55" s="2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24"/>
      <c r="AD55" s="14"/>
      <c r="AE55" s="14"/>
      <c r="AF55" s="14"/>
      <c r="AG55" s="14"/>
      <c r="AH55" s="20"/>
    </row>
    <row r="56" spans="1:34" s="17" customFormat="1" ht="20.100000000000001" customHeight="1">
      <c r="A56" s="2"/>
      <c r="B56" s="4"/>
      <c r="C56" s="3"/>
      <c r="D56" s="3"/>
      <c r="E56" s="3"/>
      <c r="F56" s="3"/>
      <c r="G56" s="3"/>
      <c r="H56" s="3"/>
      <c r="I56" s="3"/>
      <c r="J56" s="3"/>
      <c r="K56" s="24"/>
      <c r="L56" s="14"/>
      <c r="M56" s="14"/>
      <c r="N56" s="2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24"/>
      <c r="AD56" s="14"/>
      <c r="AE56" s="14"/>
      <c r="AF56" s="14"/>
      <c r="AG56" s="14"/>
      <c r="AH56" s="20"/>
    </row>
    <row r="57" spans="1:34" s="17" customFormat="1" ht="20.100000000000001" customHeight="1">
      <c r="A57" s="2"/>
      <c r="B57" s="4"/>
      <c r="C57" s="3"/>
      <c r="D57" s="3"/>
      <c r="E57" s="3"/>
      <c r="F57" s="3"/>
      <c r="G57" s="3"/>
      <c r="H57" s="3"/>
      <c r="I57" s="3"/>
      <c r="J57" s="3"/>
      <c r="K57" s="24"/>
      <c r="L57" s="14"/>
      <c r="M57" s="14"/>
      <c r="N57" s="2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24"/>
      <c r="AD57" s="14"/>
      <c r="AE57" s="14"/>
      <c r="AF57" s="14"/>
      <c r="AG57" s="14"/>
      <c r="AH57" s="20"/>
    </row>
    <row r="58" spans="1:34" s="17" customFormat="1" ht="20.100000000000001" customHeight="1">
      <c r="A58" s="2"/>
      <c r="B58" s="4"/>
      <c r="C58" s="3"/>
      <c r="D58" s="3"/>
      <c r="E58" s="3"/>
      <c r="F58" s="3"/>
      <c r="G58" s="3"/>
      <c r="H58" s="3"/>
      <c r="I58" s="3"/>
      <c r="J58" s="3"/>
      <c r="K58" s="24"/>
      <c r="L58" s="14"/>
      <c r="M58" s="14"/>
      <c r="N58" s="2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24"/>
      <c r="AD58" s="14"/>
      <c r="AE58" s="14"/>
      <c r="AF58" s="14"/>
      <c r="AG58" s="14"/>
      <c r="AH58" s="20"/>
    </row>
    <row r="59" spans="1:34" s="17" customFormat="1" ht="20.100000000000001" customHeight="1">
      <c r="A59" s="2"/>
      <c r="B59" s="4"/>
      <c r="C59" s="3"/>
      <c r="D59" s="3"/>
      <c r="E59" s="3"/>
      <c r="F59" s="3"/>
      <c r="G59" s="3"/>
      <c r="H59" s="3"/>
      <c r="I59" s="3"/>
      <c r="J59" s="3"/>
      <c r="K59" s="24"/>
      <c r="L59" s="14"/>
      <c r="M59" s="14"/>
      <c r="N59" s="2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24"/>
      <c r="AD59" s="14"/>
      <c r="AE59" s="14"/>
      <c r="AF59" s="14"/>
      <c r="AG59" s="14"/>
      <c r="AH59" s="20"/>
    </row>
    <row r="60" spans="1:34" s="17" customFormat="1" ht="20.100000000000001" customHeight="1">
      <c r="A60" s="2"/>
      <c r="B60" s="4"/>
      <c r="C60" s="3"/>
      <c r="D60" s="3"/>
      <c r="E60" s="3"/>
      <c r="F60" s="3"/>
      <c r="G60" s="3"/>
      <c r="H60" s="3"/>
      <c r="I60" s="3"/>
      <c r="J60" s="3"/>
      <c r="K60" s="24"/>
      <c r="L60" s="14"/>
      <c r="M60" s="14"/>
      <c r="N60" s="2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24"/>
      <c r="AD60" s="14"/>
      <c r="AE60" s="14"/>
      <c r="AF60" s="14"/>
      <c r="AG60" s="14"/>
      <c r="AH60" s="20"/>
    </row>
    <row r="61" spans="1:34" s="17" customFormat="1" ht="20.100000000000001" customHeight="1">
      <c r="A61" s="2"/>
      <c r="B61" s="4"/>
      <c r="C61" s="3"/>
      <c r="D61" s="3"/>
      <c r="E61" s="3"/>
      <c r="F61" s="3"/>
      <c r="G61" s="3"/>
      <c r="H61" s="3"/>
      <c r="I61" s="3"/>
      <c r="J61" s="3"/>
      <c r="K61" s="24"/>
      <c r="L61" s="14"/>
      <c r="M61" s="14"/>
      <c r="N61" s="2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24"/>
      <c r="AD61" s="14"/>
      <c r="AE61" s="14"/>
      <c r="AF61" s="14"/>
      <c r="AG61" s="14"/>
      <c r="AH61" s="20"/>
    </row>
    <row r="62" spans="1:34" s="17" customFormat="1" ht="20.100000000000001" customHeight="1">
      <c r="A62" s="2"/>
      <c r="B62" s="4"/>
      <c r="C62" s="3"/>
      <c r="D62" s="3"/>
      <c r="E62" s="3"/>
      <c r="F62" s="3"/>
      <c r="G62" s="3"/>
      <c r="H62" s="3"/>
      <c r="I62" s="3"/>
      <c r="J62" s="3"/>
      <c r="K62" s="24"/>
      <c r="L62" s="14"/>
      <c r="M62" s="14"/>
      <c r="N62" s="2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24"/>
      <c r="AD62" s="14"/>
      <c r="AE62" s="14"/>
      <c r="AF62" s="14"/>
      <c r="AG62" s="14"/>
      <c r="AH62" s="20"/>
    </row>
    <row r="63" spans="1:34" s="17" customFormat="1" ht="20.100000000000001" customHeight="1">
      <c r="A63" s="2"/>
      <c r="B63" s="4"/>
      <c r="C63" s="3"/>
      <c r="D63" s="3"/>
      <c r="E63" s="3"/>
      <c r="F63" s="3"/>
      <c r="G63" s="3"/>
      <c r="H63" s="3"/>
      <c r="I63" s="3"/>
      <c r="J63" s="3"/>
      <c r="K63" s="24"/>
      <c r="L63" s="14"/>
      <c r="M63" s="14"/>
      <c r="N63" s="2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24"/>
      <c r="AD63" s="14"/>
      <c r="AE63" s="14"/>
      <c r="AF63" s="14"/>
      <c r="AG63" s="14"/>
      <c r="AH63" s="20"/>
    </row>
    <row r="64" spans="1:34" s="17" customFormat="1" ht="20.100000000000001" customHeight="1">
      <c r="A64" s="2"/>
      <c r="B64" s="4"/>
      <c r="C64" s="3"/>
      <c r="D64" s="3"/>
      <c r="E64" s="3"/>
      <c r="F64" s="3"/>
      <c r="G64" s="3"/>
      <c r="H64" s="3"/>
      <c r="I64" s="3"/>
      <c r="J64" s="3"/>
      <c r="K64" s="24"/>
      <c r="L64" s="14"/>
      <c r="M64" s="14"/>
      <c r="N64" s="2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24"/>
      <c r="AD64" s="14"/>
      <c r="AE64" s="14"/>
      <c r="AF64" s="14"/>
      <c r="AG64" s="14"/>
      <c r="AH64" s="20"/>
    </row>
    <row r="65" spans="1:34" s="17" customFormat="1" ht="20.100000000000001" customHeight="1">
      <c r="A65" s="2"/>
      <c r="B65" s="4"/>
      <c r="C65" s="3"/>
      <c r="D65" s="3"/>
      <c r="E65" s="3"/>
      <c r="F65" s="3"/>
      <c r="G65" s="3"/>
      <c r="H65" s="3"/>
      <c r="I65" s="3"/>
      <c r="J65" s="3"/>
      <c r="K65" s="24"/>
      <c r="L65" s="14"/>
      <c r="M65" s="14"/>
      <c r="N65" s="2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24"/>
      <c r="AD65" s="14"/>
      <c r="AE65" s="14"/>
      <c r="AF65" s="14"/>
      <c r="AG65" s="14"/>
      <c r="AH65" s="20"/>
    </row>
    <row r="66" spans="1:34" s="17" customFormat="1" ht="20.100000000000001" customHeight="1">
      <c r="A66" s="2"/>
      <c r="B66" s="4"/>
      <c r="C66" s="3"/>
      <c r="D66" s="3"/>
      <c r="E66" s="3"/>
      <c r="F66" s="3"/>
      <c r="G66" s="3"/>
      <c r="H66" s="3"/>
      <c r="I66" s="3"/>
      <c r="J66" s="3"/>
      <c r="K66" s="24"/>
      <c r="L66" s="14"/>
      <c r="M66" s="14"/>
      <c r="N66" s="2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24"/>
      <c r="AD66" s="14"/>
      <c r="AE66" s="14"/>
      <c r="AF66" s="14"/>
      <c r="AG66" s="14"/>
      <c r="AH66" s="20"/>
    </row>
    <row r="67" spans="1:34" s="17" customFormat="1" ht="20.100000000000001" customHeight="1">
      <c r="A67" s="2"/>
      <c r="B67" s="4"/>
      <c r="C67" s="3"/>
      <c r="D67" s="3"/>
      <c r="E67" s="3"/>
      <c r="F67" s="3"/>
      <c r="G67" s="3"/>
      <c r="H67" s="3"/>
      <c r="I67" s="3"/>
      <c r="J67" s="3"/>
      <c r="K67" s="24"/>
      <c r="L67" s="14"/>
      <c r="M67" s="14"/>
      <c r="N67" s="2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24"/>
      <c r="AD67" s="14"/>
      <c r="AE67" s="14"/>
      <c r="AF67" s="14"/>
      <c r="AG67" s="14"/>
      <c r="AH67" s="20"/>
    </row>
    <row r="68" spans="1:34" s="17" customFormat="1" ht="20.100000000000001" customHeight="1">
      <c r="A68" s="2"/>
      <c r="B68" s="4"/>
      <c r="C68" s="3"/>
      <c r="D68" s="3"/>
      <c r="E68" s="3"/>
      <c r="F68" s="3"/>
      <c r="G68" s="3"/>
      <c r="H68" s="3"/>
      <c r="I68" s="3"/>
      <c r="J68" s="3"/>
      <c r="K68" s="24"/>
      <c r="L68" s="14"/>
      <c r="M68" s="14"/>
      <c r="N68" s="2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24"/>
      <c r="AD68" s="14"/>
      <c r="AE68" s="14"/>
      <c r="AF68" s="14"/>
      <c r="AG68" s="14"/>
      <c r="AH68" s="20"/>
    </row>
    <row r="69" spans="1:34" s="17" customFormat="1" ht="20.100000000000001" customHeight="1">
      <c r="A69" s="2"/>
      <c r="B69" s="4"/>
      <c r="C69" s="3"/>
      <c r="D69" s="3"/>
      <c r="E69" s="3"/>
      <c r="F69" s="3"/>
      <c r="G69" s="3"/>
      <c r="H69" s="3"/>
      <c r="I69" s="3"/>
      <c r="J69" s="3"/>
      <c r="K69" s="24"/>
      <c r="L69" s="14"/>
      <c r="M69" s="14"/>
      <c r="N69" s="2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24"/>
      <c r="AD69" s="14"/>
      <c r="AE69" s="14"/>
      <c r="AF69" s="14"/>
      <c r="AG69" s="14"/>
      <c r="AH69" s="20"/>
    </row>
    <row r="70" spans="1:34" s="17" customFormat="1" ht="20.100000000000001" customHeight="1">
      <c r="A70" s="2"/>
      <c r="B70" s="4"/>
      <c r="C70" s="3"/>
      <c r="D70" s="3"/>
      <c r="E70" s="3"/>
      <c r="F70" s="3"/>
      <c r="G70" s="3"/>
      <c r="H70" s="3"/>
      <c r="I70" s="3"/>
      <c r="J70" s="3"/>
      <c r="K70" s="24"/>
      <c r="L70" s="14"/>
      <c r="M70" s="14"/>
      <c r="N70" s="2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24"/>
      <c r="AD70" s="14"/>
      <c r="AE70" s="14"/>
      <c r="AF70" s="14"/>
      <c r="AG70" s="14"/>
      <c r="AH70" s="20"/>
    </row>
    <row r="71" spans="1:34" s="17" customFormat="1" ht="20.100000000000001" customHeight="1">
      <c r="A71" s="2"/>
      <c r="B71" s="4"/>
      <c r="C71" s="3"/>
      <c r="D71" s="3"/>
      <c r="E71" s="3"/>
      <c r="F71" s="3"/>
      <c r="G71" s="3"/>
      <c r="H71" s="3"/>
      <c r="I71" s="3"/>
      <c r="J71" s="3"/>
      <c r="K71" s="24"/>
      <c r="L71" s="14"/>
      <c r="M71" s="14"/>
      <c r="N71" s="2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24"/>
      <c r="AD71" s="14"/>
      <c r="AE71" s="14"/>
      <c r="AF71" s="14"/>
      <c r="AG71" s="14"/>
      <c r="AH71" s="20"/>
    </row>
    <row r="72" spans="1:34" s="17" customFormat="1" ht="20.100000000000001" customHeight="1">
      <c r="A72" s="2"/>
      <c r="B72" s="4"/>
      <c r="C72" s="3"/>
      <c r="D72" s="3"/>
      <c r="E72" s="3"/>
      <c r="F72" s="3"/>
      <c r="G72" s="3"/>
      <c r="H72" s="3"/>
      <c r="I72" s="3"/>
      <c r="J72" s="3"/>
      <c r="K72" s="24"/>
      <c r="L72" s="14"/>
      <c r="M72" s="14"/>
      <c r="N72" s="2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24"/>
      <c r="AD72" s="14"/>
      <c r="AE72" s="14"/>
      <c r="AF72" s="14"/>
      <c r="AG72" s="14"/>
      <c r="AH72" s="20"/>
    </row>
    <row r="73" spans="1:34" s="17" customFormat="1" ht="20.100000000000001" customHeight="1">
      <c r="A73" s="2"/>
      <c r="B73" s="4"/>
      <c r="C73" s="3"/>
      <c r="D73" s="3"/>
      <c r="E73" s="3"/>
      <c r="F73" s="3"/>
      <c r="G73" s="3"/>
      <c r="H73" s="3"/>
      <c r="I73" s="3"/>
      <c r="J73" s="3"/>
      <c r="K73" s="24"/>
      <c r="L73" s="14"/>
      <c r="M73" s="14"/>
      <c r="N73" s="2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24"/>
      <c r="AD73" s="14"/>
      <c r="AE73" s="14"/>
      <c r="AF73" s="14"/>
      <c r="AG73" s="14"/>
      <c r="AH73" s="20"/>
    </row>
    <row r="74" spans="1:34" s="17" customFormat="1" ht="20.100000000000001" customHeight="1">
      <c r="A74" s="2"/>
      <c r="B74" s="4"/>
      <c r="C74" s="3"/>
      <c r="D74" s="3"/>
      <c r="E74" s="3"/>
      <c r="F74" s="3"/>
      <c r="G74" s="3"/>
      <c r="H74" s="3"/>
      <c r="I74" s="3"/>
      <c r="J74" s="3"/>
      <c r="K74" s="24"/>
      <c r="L74" s="14"/>
      <c r="M74" s="14"/>
      <c r="N74" s="2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24"/>
      <c r="AD74" s="14"/>
      <c r="AE74" s="14"/>
      <c r="AF74" s="14"/>
      <c r="AG74" s="14"/>
      <c r="AH74" s="20"/>
    </row>
    <row r="75" spans="1:34" s="17" customFormat="1" ht="20.100000000000001" customHeight="1">
      <c r="A75" s="2"/>
      <c r="B75" s="4"/>
      <c r="C75" s="3"/>
      <c r="D75" s="3"/>
      <c r="E75" s="3"/>
      <c r="F75" s="3"/>
      <c r="G75" s="3"/>
      <c r="H75" s="3"/>
      <c r="I75" s="3"/>
      <c r="J75" s="3"/>
      <c r="K75" s="24"/>
      <c r="L75" s="14"/>
      <c r="M75" s="14"/>
      <c r="N75" s="2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24"/>
      <c r="AD75" s="14"/>
      <c r="AE75" s="14"/>
      <c r="AF75" s="14"/>
      <c r="AG75" s="14"/>
      <c r="AH75" s="20"/>
    </row>
    <row r="76" spans="1:34" s="17" customFormat="1" ht="20.100000000000001" customHeight="1">
      <c r="A76" s="2"/>
      <c r="B76" s="4"/>
      <c r="C76" s="3"/>
      <c r="D76" s="3"/>
      <c r="E76" s="3"/>
      <c r="F76" s="3"/>
      <c r="G76" s="3"/>
      <c r="H76" s="3"/>
      <c r="I76" s="3"/>
      <c r="J76" s="3"/>
      <c r="K76" s="24"/>
      <c r="L76" s="14"/>
      <c r="M76" s="14"/>
      <c r="N76" s="2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24"/>
      <c r="AD76" s="14"/>
      <c r="AE76" s="14"/>
      <c r="AF76" s="14"/>
      <c r="AG76" s="14"/>
      <c r="AH76" s="20"/>
    </row>
    <row r="77" spans="1:34" s="17" customFormat="1" ht="20.100000000000001" customHeight="1">
      <c r="A77" s="2"/>
      <c r="B77" s="4"/>
      <c r="C77" s="3"/>
      <c r="D77" s="3"/>
      <c r="E77" s="3"/>
      <c r="F77" s="3"/>
      <c r="G77" s="3"/>
      <c r="H77" s="3"/>
      <c r="I77" s="3"/>
      <c r="J77" s="3"/>
      <c r="K77" s="24"/>
      <c r="L77" s="14"/>
      <c r="M77" s="14"/>
      <c r="N77" s="2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24"/>
      <c r="AD77" s="14"/>
      <c r="AE77" s="14"/>
      <c r="AF77" s="14"/>
      <c r="AG77" s="14"/>
      <c r="AH77" s="20"/>
    </row>
    <row r="78" spans="1:34" s="17" customFormat="1" ht="20.100000000000001" customHeight="1">
      <c r="A78" s="2"/>
      <c r="B78" s="4"/>
      <c r="C78" s="3"/>
      <c r="D78" s="3"/>
      <c r="E78" s="3"/>
      <c r="F78" s="3"/>
      <c r="G78" s="3"/>
      <c r="H78" s="3"/>
      <c r="I78" s="3"/>
      <c r="J78" s="3"/>
      <c r="K78" s="24"/>
      <c r="L78" s="14"/>
      <c r="M78" s="14"/>
      <c r="N78" s="2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24"/>
      <c r="AD78" s="14"/>
      <c r="AE78" s="14"/>
      <c r="AF78" s="14"/>
      <c r="AG78" s="14"/>
      <c r="AH78" s="20"/>
    </row>
    <row r="79" spans="1:34" s="17" customFormat="1" ht="20.100000000000001" customHeight="1">
      <c r="A79" s="2"/>
      <c r="B79" s="4"/>
      <c r="C79" s="3"/>
      <c r="D79" s="3"/>
      <c r="E79" s="3"/>
      <c r="F79" s="3"/>
      <c r="G79" s="3"/>
      <c r="H79" s="3"/>
      <c r="I79" s="3"/>
      <c r="J79" s="3"/>
      <c r="K79" s="24"/>
      <c r="L79" s="14"/>
      <c r="M79" s="14"/>
      <c r="N79" s="2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24"/>
      <c r="AD79" s="14"/>
      <c r="AE79" s="14"/>
      <c r="AF79" s="14"/>
      <c r="AG79" s="14"/>
      <c r="AH79" s="20"/>
    </row>
    <row r="80" spans="1:34" s="17" customFormat="1" ht="20.100000000000001" customHeight="1">
      <c r="A80" s="2"/>
      <c r="B80" s="4"/>
      <c r="C80" s="3"/>
      <c r="D80" s="3"/>
      <c r="E80" s="3"/>
      <c r="F80" s="3"/>
      <c r="G80" s="3"/>
      <c r="H80" s="3"/>
      <c r="I80" s="3"/>
      <c r="J80" s="3"/>
      <c r="K80" s="24"/>
      <c r="L80" s="14"/>
      <c r="M80" s="14"/>
      <c r="N80" s="2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24"/>
      <c r="AD80" s="14"/>
      <c r="AE80" s="14"/>
      <c r="AF80" s="14"/>
      <c r="AG80" s="14"/>
      <c r="AH80" s="20"/>
    </row>
    <row r="81" spans="1:37">
      <c r="A81" s="2"/>
      <c r="B81" s="4"/>
      <c r="C81" s="3"/>
      <c r="D81" s="3"/>
      <c r="E81" s="3"/>
      <c r="K81" s="24"/>
      <c r="L81" s="14"/>
      <c r="M81" s="14"/>
      <c r="Q81" s="14"/>
      <c r="AC81" s="24"/>
      <c r="AF81" s="14"/>
      <c r="AH81" s="20"/>
      <c r="AI81"/>
      <c r="AJ81"/>
      <c r="AK81"/>
    </row>
    <row r="82" spans="1:37">
      <c r="A82" s="2"/>
      <c r="B82" s="4"/>
      <c r="C82" s="3"/>
      <c r="D82" s="3"/>
      <c r="E82" s="3"/>
      <c r="K82" s="24"/>
      <c r="L82" s="14"/>
      <c r="M82" s="14"/>
      <c r="Q82" s="14"/>
      <c r="AC82" s="24"/>
      <c r="AF82" s="14"/>
      <c r="AH82" s="20"/>
      <c r="AI82"/>
      <c r="AJ82"/>
      <c r="AK82"/>
    </row>
    <row r="83" spans="1:37">
      <c r="A83" s="2"/>
      <c r="B83" s="4"/>
      <c r="C83" s="3"/>
      <c r="D83" s="3"/>
      <c r="E83" s="3"/>
      <c r="K83" s="24"/>
      <c r="L83" s="14"/>
      <c r="M83" s="14"/>
      <c r="Q83" s="14"/>
      <c r="AC83" s="24"/>
      <c r="AF83" s="14"/>
      <c r="AH83" s="20"/>
      <c r="AI83"/>
      <c r="AJ83"/>
      <c r="AK83"/>
    </row>
    <row r="84" spans="1:37">
      <c r="A84" s="2"/>
      <c r="B84" s="4"/>
      <c r="C84" s="3"/>
      <c r="D84" s="3"/>
      <c r="E84" s="3"/>
      <c r="K84" s="24"/>
      <c r="L84" s="14"/>
      <c r="M84" s="14"/>
      <c r="Q84" s="14"/>
      <c r="AC84" s="24"/>
      <c r="AF84" s="14"/>
      <c r="AH84" s="20"/>
      <c r="AI84"/>
      <c r="AJ84"/>
      <c r="AK84"/>
    </row>
    <row r="85" spans="1:37">
      <c r="A85" s="2"/>
      <c r="B85" s="4"/>
      <c r="C85" s="3"/>
      <c r="D85" s="3"/>
      <c r="E85" s="3"/>
      <c r="K85" s="24"/>
      <c r="L85" s="14"/>
      <c r="M85" s="14"/>
      <c r="Q85" s="14"/>
      <c r="AC85" s="24"/>
      <c r="AF85" s="14"/>
      <c r="AH85" s="20"/>
      <c r="AI85"/>
      <c r="AJ85"/>
      <c r="AK85"/>
    </row>
    <row r="86" spans="1:37">
      <c r="A86" s="2"/>
      <c r="B86" s="4"/>
      <c r="C86" s="3"/>
      <c r="D86" s="3"/>
      <c r="E86" s="3"/>
      <c r="K86" s="24"/>
      <c r="L86" s="14"/>
      <c r="M86" s="14"/>
      <c r="Q86" s="14"/>
      <c r="AC86" s="24"/>
      <c r="AF86" s="14"/>
      <c r="AH86" s="20"/>
      <c r="AI86"/>
      <c r="AJ86"/>
      <c r="AK86"/>
    </row>
  </sheetData>
  <mergeCells count="6">
    <mergeCell ref="B1:E1"/>
    <mergeCell ref="F1:Q1"/>
    <mergeCell ref="B2:E2"/>
    <mergeCell ref="F2:P2"/>
    <mergeCell ref="B3:E3"/>
    <mergeCell ref="F3:O3"/>
  </mergeCells>
  <phoneticPr fontId="5" type="noConversion"/>
  <printOptions horizontalCentered="1"/>
  <pageMargins left="0.78740157480314998" right="0.59055118110236204" top="0.59055118110236204" bottom="0.59055118110236204" header="0" footer="0"/>
  <pageSetup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Y72"/>
  <sheetViews>
    <sheetView zoomScale="75" workbookViewId="0">
      <selection activeCell="C25" sqref="C25"/>
    </sheetView>
  </sheetViews>
  <sheetFormatPr defaultRowHeight="15.75"/>
  <cols>
    <col min="1" max="1" width="5.125" customWidth="1"/>
    <col min="2" max="2" width="6" customWidth="1"/>
    <col min="3" max="3" width="6.5" customWidth="1"/>
    <col min="4" max="4" width="11.25" customWidth="1"/>
    <col min="5" max="5" width="21" customWidth="1"/>
    <col min="6" max="6" width="14.75" customWidth="1"/>
    <col min="7" max="11" width="0" hidden="1" customWidth="1"/>
    <col min="12" max="12" width="14.125" customWidth="1"/>
    <col min="13" max="14" width="0" hidden="1" customWidth="1"/>
    <col min="15" max="15" width="12.5" customWidth="1"/>
    <col min="16" max="16" width="12.25" customWidth="1"/>
  </cols>
  <sheetData>
    <row r="1" spans="1:16" ht="39.950000000000003" customHeight="1" thickBot="1">
      <c r="A1" s="169" t="str">
        <f>SPISAK!B1</f>
        <v>OBRAZAC ZA ZAKLJUČNE OCJENE 2016/2017</v>
      </c>
      <c r="B1" s="170"/>
      <c r="C1" s="170"/>
      <c r="D1" s="170"/>
      <c r="E1" s="170"/>
      <c r="F1" s="173" t="str">
        <f>SPISAK!F1</f>
        <v>MAŠINSKI  FAKULTET</v>
      </c>
      <c r="G1" s="174"/>
      <c r="H1" s="174"/>
      <c r="I1" s="174"/>
      <c r="J1" s="174"/>
      <c r="K1" s="174"/>
      <c r="L1" s="175"/>
      <c r="M1" s="34"/>
      <c r="N1" s="34"/>
      <c r="O1" s="171" t="s">
        <v>2</v>
      </c>
      <c r="P1" s="172"/>
    </row>
    <row r="2" spans="1:16" ht="31.5" customHeight="1">
      <c r="A2" s="189" t="str">
        <f>SPISAK!B2</f>
        <v>STUDIJSKI PROGRAM: MAŠINSTVO</v>
      </c>
      <c r="B2" s="190"/>
      <c r="C2" s="190"/>
      <c r="D2" s="190"/>
      <c r="E2" s="190"/>
      <c r="F2" s="176" t="str">
        <f>SPISAK!F2</f>
        <v>PROF. DR SRETEN SAVICEVIC</v>
      </c>
      <c r="G2" s="177"/>
      <c r="H2" s="177"/>
      <c r="I2" s="177"/>
      <c r="J2" s="177"/>
      <c r="K2" s="177"/>
      <c r="L2" s="178"/>
      <c r="M2" s="11"/>
      <c r="N2" s="11"/>
      <c r="O2" s="193"/>
      <c r="P2" s="194"/>
    </row>
    <row r="3" spans="1:16" ht="42" customHeight="1" thickBot="1">
      <c r="A3" s="195" t="str">
        <f>SPISAK!B3</f>
        <v>PREDMET:Otpornost materijala I</v>
      </c>
      <c r="B3" s="196"/>
      <c r="C3" s="196"/>
      <c r="D3" s="196"/>
      <c r="E3" s="197"/>
      <c r="F3" s="186"/>
      <c r="G3" s="187"/>
      <c r="H3" s="187"/>
      <c r="I3" s="187"/>
      <c r="J3" s="187"/>
      <c r="K3" s="187"/>
      <c r="L3" s="187"/>
      <c r="M3" s="36"/>
      <c r="N3" s="36"/>
      <c r="O3" s="186"/>
      <c r="P3" s="188"/>
    </row>
    <row r="4" spans="1:16" ht="20.100000000000001" customHeight="1">
      <c r="A4" s="200" t="s">
        <v>0</v>
      </c>
      <c r="B4" s="198" t="s">
        <v>1</v>
      </c>
      <c r="C4" s="31"/>
      <c r="D4" s="31"/>
      <c r="E4" s="191" t="s">
        <v>24</v>
      </c>
      <c r="F4" s="183" t="s">
        <v>3</v>
      </c>
      <c r="G4" s="184"/>
      <c r="H4" s="184"/>
      <c r="I4" s="184"/>
      <c r="J4" s="184"/>
      <c r="K4" s="184"/>
      <c r="L4" s="185"/>
      <c r="M4" s="9"/>
      <c r="N4" s="9"/>
      <c r="O4" s="179" t="s">
        <v>4</v>
      </c>
      <c r="P4" s="181" t="s">
        <v>5</v>
      </c>
    </row>
    <row r="5" spans="1:16" ht="48" thickBot="1">
      <c r="A5" s="201"/>
      <c r="B5" s="199"/>
      <c r="C5" s="87" t="s">
        <v>19</v>
      </c>
      <c r="D5" s="88" t="s">
        <v>25</v>
      </c>
      <c r="E5" s="192"/>
      <c r="F5" s="89" t="s">
        <v>6</v>
      </c>
      <c r="G5" s="90"/>
      <c r="H5" s="90"/>
      <c r="I5" s="90"/>
      <c r="J5" s="90"/>
      <c r="K5" s="89"/>
      <c r="L5" s="89" t="s">
        <v>7</v>
      </c>
      <c r="M5" s="91"/>
      <c r="N5" s="91"/>
      <c r="O5" s="180"/>
      <c r="P5" s="182"/>
    </row>
    <row r="6" spans="1:16" ht="16.5" thickBot="1">
      <c r="A6" s="40">
        <f>SPISAK!A5</f>
        <v>1</v>
      </c>
      <c r="B6" s="40" t="str">
        <f>SPISAK!B5</f>
        <v>9</v>
      </c>
      <c r="C6" s="40" t="str">
        <f>SPISAK!C5</f>
        <v>2016</v>
      </c>
      <c r="D6" s="41" t="str">
        <f>SPISAK!D5</f>
        <v>Danica</v>
      </c>
      <c r="E6" s="41" t="str">
        <f>SPISAK!E5</f>
        <v>Malidžan</v>
      </c>
      <c r="F6" s="12"/>
      <c r="G6" s="8">
        <v>22</v>
      </c>
      <c r="H6" s="8"/>
      <c r="I6" s="8"/>
      <c r="J6" s="8"/>
      <c r="K6" s="7"/>
      <c r="L6" s="12"/>
      <c r="M6" s="7"/>
      <c r="N6" s="100"/>
      <c r="O6" s="102">
        <f>SPISAK!AJ5</f>
        <v>50</v>
      </c>
      <c r="P6" s="92" t="str">
        <f>SPISAK!AK5</f>
        <v>E</v>
      </c>
    </row>
    <row r="7" spans="1:16" ht="16.5" thickBot="1">
      <c r="A7" s="40">
        <f>SPISAK!A6</f>
        <v>2</v>
      </c>
      <c r="B7" s="40" t="str">
        <f>SPISAK!B6</f>
        <v>37</v>
      </c>
      <c r="C7" s="40" t="str">
        <f>SPISAK!C6</f>
        <v>2016</v>
      </c>
      <c r="D7" s="41" t="str">
        <f>SPISAK!D6</f>
        <v>Nikola</v>
      </c>
      <c r="E7" s="41" t="str">
        <f>SPISAK!E6</f>
        <v>Pupović</v>
      </c>
      <c r="F7" s="12"/>
      <c r="G7" s="8">
        <v>20</v>
      </c>
      <c r="H7" s="8"/>
      <c r="I7" s="8"/>
      <c r="J7" s="8"/>
      <c r="K7" s="10"/>
      <c r="L7" s="12"/>
      <c r="M7" s="10"/>
      <c r="N7" s="99"/>
      <c r="O7" s="102">
        <f>SPISAK!AJ6</f>
        <v>38</v>
      </c>
      <c r="P7" s="92" t="str">
        <f>SPISAK!AK6</f>
        <v xml:space="preserve">       F</v>
      </c>
    </row>
    <row r="8" spans="1:16" ht="16.5" thickBot="1">
      <c r="A8" s="40">
        <f>SPISAK!A7</f>
        <v>3</v>
      </c>
      <c r="B8" s="40" t="str">
        <f>SPISAK!B7</f>
        <v>20</v>
      </c>
      <c r="C8" s="40" t="str">
        <f>SPISAK!C7</f>
        <v>2015</v>
      </c>
      <c r="D8" s="41" t="str">
        <f>SPISAK!D7</f>
        <v>Snežana</v>
      </c>
      <c r="E8" s="41" t="str">
        <f>SPISAK!E7</f>
        <v>Đurišić</v>
      </c>
      <c r="F8" s="12"/>
      <c r="G8" s="8">
        <v>23</v>
      </c>
      <c r="H8" s="8"/>
      <c r="I8" s="8"/>
      <c r="J8" s="8"/>
      <c r="K8" s="10"/>
      <c r="L8" s="12"/>
      <c r="M8" s="10"/>
      <c r="N8" s="99"/>
      <c r="O8" s="102">
        <f>SPISAK!AJ7</f>
        <v>51</v>
      </c>
      <c r="P8" s="92" t="str">
        <f>SPISAK!AK7</f>
        <v>E</v>
      </c>
    </row>
    <row r="9" spans="1:16" ht="16.5" thickBot="1">
      <c r="A9" s="40">
        <f>SPISAK!A8</f>
        <v>4</v>
      </c>
      <c r="B9" s="93">
        <f>SPISAK!B8</f>
        <v>30</v>
      </c>
      <c r="C9" s="93">
        <f>SPISAK!C8</f>
        <v>2013</v>
      </c>
      <c r="D9" s="94" t="str">
        <f>SPISAK!D8</f>
        <v>Petar</v>
      </c>
      <c r="E9" s="94" t="str">
        <f>SPISAK!E8</f>
        <v>Bulatovic</v>
      </c>
      <c r="F9" s="95"/>
      <c r="G9" s="96">
        <v>11</v>
      </c>
      <c r="H9" s="96"/>
      <c r="I9" s="96"/>
      <c r="J9" s="96"/>
      <c r="K9" s="97"/>
      <c r="L9" s="95"/>
      <c r="M9" s="97"/>
      <c r="N9" s="101"/>
      <c r="O9" s="103">
        <f>SPISAK!AJ8</f>
        <v>34</v>
      </c>
      <c r="P9" s="98" t="str">
        <f>SPISAK!AK8</f>
        <v xml:space="preserve">       F</v>
      </c>
    </row>
    <row r="16" spans="1:16" ht="23.25">
      <c r="L16" s="86" t="s">
        <v>26</v>
      </c>
      <c r="M16" s="86"/>
      <c r="N16" s="86"/>
      <c r="O16" s="86"/>
    </row>
    <row r="18" spans="12:25">
      <c r="L18" s="38"/>
      <c r="M18" s="38"/>
      <c r="N18" s="38"/>
      <c r="O18" s="38"/>
    </row>
    <row r="19" spans="12:25">
      <c r="Y19" s="37"/>
    </row>
    <row r="70" ht="20.100000000000001" customHeight="1"/>
    <row r="71" ht="20.100000000000001" customHeight="1"/>
    <row r="72" ht="20.100000000000001" customHeight="1"/>
  </sheetData>
  <mergeCells count="15">
    <mergeCell ref="A1:E1"/>
    <mergeCell ref="O1:P1"/>
    <mergeCell ref="F1:L1"/>
    <mergeCell ref="F2:L2"/>
    <mergeCell ref="O4:O5"/>
    <mergeCell ref="P4:P5"/>
    <mergeCell ref="F4:L4"/>
    <mergeCell ref="F3:L3"/>
    <mergeCell ref="O3:P3"/>
    <mergeCell ref="A2:E2"/>
    <mergeCell ref="A4:A5"/>
    <mergeCell ref="B4:B5"/>
    <mergeCell ref="E4:E5"/>
    <mergeCell ref="O2:P2"/>
    <mergeCell ref="A3:E3"/>
  </mergeCells>
  <phoneticPr fontId="13" type="noConversion"/>
  <printOptions horizontalCentered="1"/>
  <pageMargins left="0.59055118110236227" right="0.59055118110236227" top="0.59055118110236227" bottom="0.59055118110236227" header="0" footer="0"/>
  <pageSetup scale="8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V20"/>
  <sheetViews>
    <sheetView tabSelected="1" workbookViewId="0">
      <selection activeCell="E13" sqref="E13"/>
    </sheetView>
  </sheetViews>
  <sheetFormatPr defaultRowHeight="15.75"/>
  <cols>
    <col min="2" max="2" width="18.75" customWidth="1"/>
    <col min="3" max="3" width="7.25" customWidth="1"/>
    <col min="4" max="4" width="7.875" customWidth="1"/>
    <col min="5" max="5" width="4.625" customWidth="1"/>
    <col min="6" max="6" width="2.625" customWidth="1"/>
    <col min="7" max="7" width="4.125" customWidth="1"/>
    <col min="8" max="8" width="3.125" customWidth="1"/>
    <col min="9" max="9" width="4.875" customWidth="1"/>
    <col min="10" max="10" width="2.875" customWidth="1"/>
    <col min="11" max="11" width="5" customWidth="1"/>
    <col min="12" max="12" width="3.125" customWidth="1"/>
    <col min="13" max="13" width="4.875" customWidth="1"/>
    <col min="14" max="14" width="3.125" customWidth="1"/>
    <col min="15" max="15" width="4.25" customWidth="1"/>
    <col min="16" max="16" width="2.625" customWidth="1"/>
    <col min="17" max="17" width="4.625" customWidth="1"/>
    <col min="18" max="18" width="6.5" customWidth="1"/>
    <col min="19" max="19" width="4.125" customWidth="1"/>
    <col min="20" max="20" width="7.875" customWidth="1"/>
    <col min="21" max="21" width="4" customWidth="1"/>
    <col min="22" max="22" width="12.125" customWidth="1"/>
  </cols>
  <sheetData>
    <row r="1" spans="1:22">
      <c r="A1" s="117" t="s">
        <v>27</v>
      </c>
      <c r="B1" s="118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20"/>
    </row>
    <row r="2" spans="1:22">
      <c r="A2" s="121" t="s">
        <v>28</v>
      </c>
      <c r="B2" s="104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122"/>
    </row>
    <row r="3" spans="1:22">
      <c r="A3" s="121" t="s">
        <v>29</v>
      </c>
      <c r="B3" s="104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122"/>
    </row>
    <row r="4" spans="1:22">
      <c r="A4" s="121" t="s">
        <v>62</v>
      </c>
      <c r="B4" s="104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122"/>
    </row>
    <row r="5" spans="1:22">
      <c r="A5" s="121" t="s">
        <v>38</v>
      </c>
      <c r="B5" s="104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122"/>
    </row>
    <row r="6" spans="1:22">
      <c r="A6" s="121" t="s">
        <v>30</v>
      </c>
      <c r="B6" s="104" t="s">
        <v>44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122"/>
    </row>
    <row r="7" spans="1:22">
      <c r="A7" s="121" t="s">
        <v>37</v>
      </c>
      <c r="B7" s="104"/>
      <c r="C7" s="33"/>
      <c r="D7" s="33"/>
      <c r="E7" s="33"/>
      <c r="F7" s="33"/>
      <c r="G7" s="33"/>
      <c r="H7" s="33"/>
      <c r="I7" s="104" t="s">
        <v>67</v>
      </c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122"/>
    </row>
    <row r="8" spans="1:22">
      <c r="A8" s="121" t="s">
        <v>45</v>
      </c>
      <c r="B8" s="104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122"/>
    </row>
    <row r="9" spans="1:22">
      <c r="A9" s="123"/>
      <c r="B9" s="33"/>
      <c r="C9" s="33"/>
      <c r="D9" s="33"/>
      <c r="E9" s="33"/>
      <c r="F9" s="33"/>
      <c r="G9" s="33"/>
      <c r="H9" s="104"/>
      <c r="I9" s="33"/>
      <c r="J9" s="33"/>
      <c r="K9" s="33"/>
      <c r="L9" s="33" t="s">
        <v>65</v>
      </c>
      <c r="M9" s="33"/>
      <c r="N9" s="33"/>
      <c r="O9" s="33"/>
      <c r="P9" s="33"/>
      <c r="Q9" s="33"/>
      <c r="R9" s="33"/>
      <c r="S9" s="33"/>
      <c r="T9" s="33"/>
      <c r="U9" s="122"/>
    </row>
    <row r="10" spans="1:22">
      <c r="A10" s="123"/>
      <c r="B10" s="33"/>
      <c r="C10" s="33"/>
      <c r="D10" s="33"/>
      <c r="E10" s="33"/>
      <c r="F10" s="33"/>
      <c r="G10" s="33"/>
      <c r="H10" s="33"/>
      <c r="I10" s="33"/>
      <c r="J10" s="33" t="s">
        <v>66</v>
      </c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122"/>
      <c r="V10" s="33"/>
    </row>
    <row r="11" spans="1:22" ht="16.5" thickBot="1">
      <c r="A11" s="123"/>
      <c r="B11" s="33"/>
      <c r="C11" s="33"/>
      <c r="D11" s="33"/>
      <c r="E11" s="33"/>
      <c r="F11" s="33"/>
      <c r="G11" s="35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122"/>
      <c r="V11" s="33"/>
    </row>
    <row r="12" spans="1:22" ht="16.5" thickBot="1">
      <c r="A12" s="123"/>
      <c r="B12" s="33"/>
      <c r="C12" s="110" t="s">
        <v>39</v>
      </c>
      <c r="D12" s="110" t="s">
        <v>49</v>
      </c>
      <c r="E12" s="111" t="s">
        <v>48</v>
      </c>
      <c r="F12" s="112" t="s">
        <v>31</v>
      </c>
      <c r="G12" s="113" t="s">
        <v>23</v>
      </c>
      <c r="H12" s="114" t="s">
        <v>32</v>
      </c>
      <c r="I12" s="115" t="s">
        <v>23</v>
      </c>
      <c r="J12" s="114" t="s">
        <v>33</v>
      </c>
      <c r="K12" s="115" t="s">
        <v>23</v>
      </c>
      <c r="L12" s="114" t="s">
        <v>34</v>
      </c>
      <c r="M12" s="115" t="s">
        <v>23</v>
      </c>
      <c r="N12" s="114" t="s">
        <v>35</v>
      </c>
      <c r="O12" s="115" t="s">
        <v>23</v>
      </c>
      <c r="P12" s="114" t="s">
        <v>36</v>
      </c>
      <c r="Q12" s="112" t="s">
        <v>23</v>
      </c>
      <c r="R12" s="110" t="s">
        <v>47</v>
      </c>
      <c r="S12" s="116" t="s">
        <v>23</v>
      </c>
      <c r="T12" s="110" t="s">
        <v>46</v>
      </c>
      <c r="U12" s="124" t="s">
        <v>23</v>
      </c>
      <c r="V12" s="33"/>
    </row>
    <row r="13" spans="1:22" ht="16.5" thickBot="1">
      <c r="A13" s="123"/>
      <c r="B13" s="33"/>
      <c r="C13" s="105">
        <v>4</v>
      </c>
      <c r="D13" s="106">
        <f>COUNTIF(SPISAK!AJ5:AJ7,"     0")</f>
        <v>0</v>
      </c>
      <c r="E13" s="107">
        <f>C13-D13</f>
        <v>4</v>
      </c>
      <c r="F13" s="106">
        <f>COUNTIF(SPISAK!AK5:AK7,"       F")</f>
        <v>1</v>
      </c>
      <c r="G13" s="108">
        <f>F13/C13*100</f>
        <v>25</v>
      </c>
      <c r="H13" s="109">
        <f>COUNTIF(SPISAK!AK5:AK7,"e")</f>
        <v>2</v>
      </c>
      <c r="I13" s="108">
        <f>H13/E13*100</f>
        <v>50</v>
      </c>
      <c r="J13" s="109">
        <f>COUNTIF(SPISAK!AK5:AK7,"d")</f>
        <v>0</v>
      </c>
      <c r="K13" s="108">
        <f>J13/E13*100</f>
        <v>0</v>
      </c>
      <c r="L13" s="109">
        <f>COUNTIF(SPISAK!AK5:AK7,"c")</f>
        <v>0</v>
      </c>
      <c r="M13" s="108">
        <f>L13/E13*100</f>
        <v>0</v>
      </c>
      <c r="N13" s="109">
        <f>COUNTIF(SPISAK!AK5:AK7,"b")</f>
        <v>0</v>
      </c>
      <c r="O13" s="108">
        <f>N13/E13*100</f>
        <v>0</v>
      </c>
      <c r="P13" s="109">
        <f>COUNTIF(SPISAK!AK5:AK7,"a")</f>
        <v>0</v>
      </c>
      <c r="Q13" s="108">
        <f>P13/E13*100</f>
        <v>0</v>
      </c>
      <c r="R13" s="109">
        <f>H13+J13+L13+N13+P13</f>
        <v>2</v>
      </c>
      <c r="S13" s="108">
        <f>R13/E13*100</f>
        <v>50</v>
      </c>
      <c r="T13" s="109">
        <f>E13-R13</f>
        <v>2</v>
      </c>
      <c r="U13" s="125">
        <f>T13/E13*100</f>
        <v>50</v>
      </c>
      <c r="V13" s="39"/>
    </row>
    <row r="14" spans="1:22">
      <c r="A14" s="12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122"/>
    </row>
    <row r="15" spans="1:22">
      <c r="A15" s="126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127"/>
    </row>
    <row r="20" spans="17:17">
      <c r="Q20" s="39"/>
    </row>
  </sheetData>
  <pageMargins left="0.7" right="0.7" top="0.75" bottom="0.75" header="0.3" footer="0.3"/>
  <pageSetup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SPISAK</vt:lpstr>
      <vt:lpstr>PRODEKAN</vt:lpstr>
      <vt:lpstr>ZAK.OCJ</vt:lpstr>
      <vt:lpstr>Sheet2</vt:lpstr>
    </vt:vector>
  </TitlesOfParts>
  <Company>MF Podgorica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Janko Jovanovic</dc:creator>
  <cp:lastModifiedBy>Lenovo310</cp:lastModifiedBy>
  <cp:lastPrinted>2017-05-28T09:53:41Z</cp:lastPrinted>
  <dcterms:created xsi:type="dcterms:W3CDTF">1996-11-27T16:23:35Z</dcterms:created>
  <dcterms:modified xsi:type="dcterms:W3CDTF">2017-09-11T15:22:31Z</dcterms:modified>
</cp:coreProperties>
</file>