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0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<sst xmlns="http://schemas.openxmlformats.org/spreadsheetml/2006/main" count="583" uniqueCount="234">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</sst>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27</v>
      </c>
      <c r="E8" s="71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23</v>
      </c>
      <c r="E9" s="71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27</v>
      </c>
      <c r="E10" s="71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30</v>
      </c>
      <c r="E11" s="71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27</v>
      </c>
      <c r="E12" s="71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27</v>
      </c>
      <c r="E13" s="71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27</v>
      </c>
      <c r="E14" s="71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26</v>
      </c>
      <c r="E15" s="71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32</v>
      </c>
      <c r="E16" s="71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33</v>
      </c>
      <c r="E17" s="71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26</v>
      </c>
      <c r="E18" s="71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32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32</v>
      </c>
      <c r="E20" s="71">
        <f>MAX(Cpredlog!R20:S20)</f>
        <v>0</v>
      </c>
      <c r="F20" s="22" t="str">
        <f>Cpredlog!U20</f>
        <v>F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26</v>
      </c>
      <c r="E21" s="71">
        <f>MAX(Cpredlog!R21:S21)</f>
        <v>0</v>
      </c>
      <c r="F21" s="22" t="str">
        <f>Cpredlog!U21</f>
        <v>F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29</v>
      </c>
      <c r="E22" s="71">
        <f>MAX(Cpredlog!R22:S22)</f>
        <v>0</v>
      </c>
      <c r="F22" s="22" t="str">
        <f>Cpredlog!U22</f>
        <v>F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30</v>
      </c>
      <c r="E23" s="71">
        <f>MAX(Cpredlog!R23:S23)</f>
        <v>0</v>
      </c>
      <c r="F23" s="22" t="str">
        <f>Cpredlog!U23</f>
        <v>F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28</v>
      </c>
      <c r="E24" s="71">
        <f>MAX(Cpredlog!R24:S24)</f>
        <v>0</v>
      </c>
      <c r="F24" s="22" t="str">
        <f>Cpredlog!U24</f>
        <v>F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34</v>
      </c>
      <c r="E25" s="71">
        <f>MAX(Cpredlog!R25:S25)</f>
        <v>0</v>
      </c>
      <c r="F25" s="22" t="str">
        <f>Cpredlog!U25</f>
        <v>F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35</v>
      </c>
      <c r="E26" s="71">
        <f>MAX(Cpredlog!R26:S26)</f>
        <v>6</v>
      </c>
      <c r="F26" s="22" t="str">
        <f>Cpredlog!U26</f>
        <v>F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27</v>
      </c>
      <c r="E27" s="71">
        <f>MAX(Cpredlog!R27:S27)</f>
        <v>0</v>
      </c>
      <c r="F27" s="22" t="str">
        <f>Cpredlog!U27</f>
        <v>F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30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28</v>
      </c>
      <c r="E29" s="71">
        <f>MAX(Cpredlog!R29:S29)</f>
        <v>0</v>
      </c>
      <c r="F29" s="22" t="str">
        <f>Cpredlog!U29</f>
        <v>F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30</v>
      </c>
      <c r="E30" s="71">
        <f>MAX(Cpredlog!R30:S30)</f>
        <v>0</v>
      </c>
      <c r="F30" s="22" t="str">
        <f>Cpredlog!U30</f>
        <v>F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27</v>
      </c>
      <c r="E31" s="71">
        <f>MAX(Cpredlog!R31:S31)</f>
        <v>0</v>
      </c>
      <c r="F31" s="22" t="str">
        <f>Cpredlog!U31</f>
        <v>F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29</v>
      </c>
      <c r="E32" s="71">
        <f>MAX(Cpredlog!R32:S32)</f>
        <v>0</v>
      </c>
      <c r="F32" s="22" t="str">
        <f>Cpredlog!U32</f>
        <v>F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26</v>
      </c>
      <c r="E33" s="71">
        <f>MAX(Cpredlog!R33:S33)</f>
        <v>0</v>
      </c>
      <c r="F33" s="22" t="str">
        <f>Cpredlog!U33</f>
        <v>F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27</v>
      </c>
      <c r="E34" s="71">
        <f>MAX(Cpredlog!R34:S34)</f>
        <v>0</v>
      </c>
      <c r="F34" s="22" t="str">
        <f>Cpredlog!U34</f>
        <v>F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26</v>
      </c>
      <c r="E35" s="71">
        <f>MAX(Cpredlog!R35:S35)</f>
        <v>0</v>
      </c>
      <c r="F35" s="22" t="str">
        <f>Cpredlog!U35</f>
        <v>F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22</v>
      </c>
      <c r="E36" s="71">
        <f>MAX(Cpredlog!R36:S36)</f>
        <v>0</v>
      </c>
      <c r="F36" s="22" t="str">
        <f>Cpredlog!U36</f>
        <v>F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Y31" sqref="Y31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85"/>
      <c r="U1" s="185"/>
    </row>
    <row r="2" spans="1:21" ht="12.75">
      <c r="A2" s="186" t="s">
        <v>185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190" t="s">
        <v>186</v>
      </c>
      <c r="P2" s="191"/>
      <c r="Q2" s="191"/>
      <c r="R2" s="192"/>
      <c r="S2" s="192"/>
      <c r="T2" s="192"/>
      <c r="U2" s="193"/>
    </row>
    <row r="3" spans="1:21" ht="21" customHeight="1">
      <c r="A3" s="194" t="s">
        <v>55</v>
      </c>
      <c r="B3" s="194"/>
      <c r="C3" s="194"/>
      <c r="D3" s="195" t="s">
        <v>187</v>
      </c>
      <c r="E3" s="195"/>
      <c r="F3" s="195"/>
      <c r="G3" s="195"/>
      <c r="H3" s="196" t="s">
        <v>49</v>
      </c>
      <c r="I3" s="196"/>
      <c r="J3" s="196"/>
      <c r="K3" s="196"/>
      <c r="L3" s="196"/>
      <c r="M3" s="196"/>
      <c r="N3" s="196"/>
      <c r="O3" s="196"/>
      <c r="P3" s="196"/>
      <c r="Q3" s="197" t="s">
        <v>50</v>
      </c>
      <c r="R3" s="197"/>
      <c r="S3" s="197"/>
      <c r="T3" s="197"/>
      <c r="U3" s="197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98" t="s">
        <v>1</v>
      </c>
      <c r="B5" s="201" t="s">
        <v>2</v>
      </c>
      <c r="C5" s="204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5" t="s">
        <v>4</v>
      </c>
      <c r="U5" s="207" t="s">
        <v>5</v>
      </c>
    </row>
    <row r="6" spans="1:21" ht="21" customHeight="1">
      <c r="A6" s="199"/>
      <c r="B6" s="202"/>
      <c r="C6" s="91"/>
      <c r="D6" s="209" t="s">
        <v>6</v>
      </c>
      <c r="E6" s="209"/>
      <c r="F6" s="209"/>
      <c r="G6" s="209"/>
      <c r="H6" s="209"/>
      <c r="I6" s="209" t="s">
        <v>7</v>
      </c>
      <c r="J6" s="209"/>
      <c r="K6" s="209"/>
      <c r="L6" s="209" t="s">
        <v>8</v>
      </c>
      <c r="M6" s="209"/>
      <c r="N6" s="209"/>
      <c r="O6" s="209" t="s">
        <v>9</v>
      </c>
      <c r="P6" s="209"/>
      <c r="Q6" s="209"/>
      <c r="R6" s="209" t="s">
        <v>10</v>
      </c>
      <c r="S6" s="209"/>
      <c r="T6" s="205"/>
      <c r="U6" s="207"/>
    </row>
    <row r="7" spans="1:21" ht="21" customHeight="1" thickBot="1">
      <c r="A7" s="200"/>
      <c r="B7" s="203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206"/>
      <c r="U7" s="208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/>
      <c r="Q8" s="98"/>
      <c r="R8" s="96"/>
      <c r="S8" s="100"/>
      <c r="T8" s="96">
        <f aca="true" t="shared" si="0" ref="T8:T18">SUM(C8:Q8,MAX(R8,S8))</f>
        <v>26</v>
      </c>
      <c r="U8" s="96" t="str">
        <f aca="true" t="shared" si="1" ref="U8:U18">IF(T8&gt;89,"A",IF(T8&gt;79,"B",IF(T8&gt;65,"C",IF(T8&gt;55,"D",IF(T8&gt;44,"E","F")))))</f>
        <v>F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/>
      <c r="Q9" s="102"/>
      <c r="R9" s="100"/>
      <c r="S9" s="100"/>
      <c r="T9" s="96">
        <f t="shared" si="0"/>
        <v>18</v>
      </c>
      <c r="U9" s="96" t="str">
        <f t="shared" si="1"/>
        <v>F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/>
      <c r="Q11" s="102"/>
      <c r="R11" s="100"/>
      <c r="S11" s="100"/>
      <c r="T11" s="96">
        <f t="shared" si="0"/>
        <v>24</v>
      </c>
      <c r="U11" s="96" t="str">
        <f t="shared" si="1"/>
        <v>F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/>
      <c r="Q12" s="102"/>
      <c r="R12" s="100"/>
      <c r="S12" s="100"/>
      <c r="T12" s="96">
        <f t="shared" si="0"/>
        <v>17</v>
      </c>
      <c r="U12" s="96" t="str">
        <f t="shared" si="1"/>
        <v>F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/>
      <c r="Q14" s="102"/>
      <c r="R14" s="100"/>
      <c r="S14" s="100"/>
      <c r="T14" s="96">
        <f t="shared" si="0"/>
        <v>22</v>
      </c>
      <c r="U14" s="96" t="str">
        <f t="shared" si="1"/>
        <v>F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/>
      <c r="Q15" s="102"/>
      <c r="R15" s="100"/>
      <c r="S15" s="100"/>
      <c r="T15" s="96">
        <f t="shared" si="0"/>
        <v>23</v>
      </c>
      <c r="U15" s="96" t="str">
        <f t="shared" si="1"/>
        <v>F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/>
      <c r="Q16" s="102"/>
      <c r="R16" s="100"/>
      <c r="S16" s="100"/>
      <c r="T16" s="96">
        <f t="shared" si="0"/>
        <v>28</v>
      </c>
      <c r="U16" s="96" t="str">
        <f t="shared" si="1"/>
        <v>F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>
        <v>0</v>
      </c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/>
      <c r="Q17" s="102"/>
      <c r="R17" s="100"/>
      <c r="S17" s="100"/>
      <c r="T17" s="96">
        <f t="shared" si="0"/>
        <v>27</v>
      </c>
      <c r="U17" s="96" t="str">
        <f t="shared" si="1"/>
        <v>F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/>
      <c r="E18" s="101"/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/>
      <c r="Q18" s="102"/>
      <c r="R18" s="100"/>
      <c r="S18" s="100"/>
      <c r="T18" s="96">
        <f t="shared" si="0"/>
        <v>0</v>
      </c>
      <c r="U18" s="96" t="str">
        <f t="shared" si="1"/>
        <v>F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/>
      <c r="Q19" s="102"/>
      <c r="R19" s="100"/>
      <c r="S19" s="100"/>
      <c r="T19" s="96">
        <f aca="true" t="shared" si="2" ref="T19:T30">SUM(C19:Q19,MAX(R19,S19))</f>
        <v>27</v>
      </c>
      <c r="U19" s="96" t="str">
        <f aca="true" t="shared" si="3" ref="U19:U30">IF(T19&gt;89,"A",IF(T19&gt;79,"B",IF(T19&gt;65,"C",IF(T19&gt;55,"D",IF(T19&gt;44,"E","F")))))</f>
        <v>F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/>
      <c r="Q20" s="102"/>
      <c r="R20" s="100"/>
      <c r="S20" s="100"/>
      <c r="T20" s="96">
        <f t="shared" si="2"/>
        <v>24</v>
      </c>
      <c r="U20" s="96" t="str">
        <f t="shared" si="3"/>
        <v>F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/>
      <c r="Q21" s="102"/>
      <c r="R21" s="100"/>
      <c r="S21" s="100"/>
      <c r="T21" s="96">
        <f t="shared" si="2"/>
        <v>27</v>
      </c>
      <c r="U21" s="96" t="str">
        <f t="shared" si="3"/>
        <v>F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/>
      <c r="Q22" s="102"/>
      <c r="R22" s="100"/>
      <c r="S22" s="100"/>
      <c r="T22" s="96">
        <f t="shared" si="2"/>
        <v>16</v>
      </c>
      <c r="U22" s="96" t="str">
        <f t="shared" si="3"/>
        <v>F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/>
      <c r="E23" s="101"/>
      <c r="F23" s="100"/>
      <c r="G23" s="100"/>
      <c r="H23" s="100"/>
      <c r="I23" s="102"/>
      <c r="J23" s="102"/>
      <c r="K23" s="102"/>
      <c r="L23" s="102"/>
      <c r="M23" s="102"/>
      <c r="N23" s="102"/>
      <c r="O23" s="103"/>
      <c r="P23" s="103"/>
      <c r="Q23" s="102"/>
      <c r="R23" s="100"/>
      <c r="S23" s="100"/>
      <c r="T23" s="96">
        <f t="shared" si="2"/>
        <v>0</v>
      </c>
      <c r="U23" s="96" t="str">
        <f t="shared" si="3"/>
        <v>F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/>
      <c r="Q24" s="102"/>
      <c r="R24" s="100"/>
      <c r="S24" s="100"/>
      <c r="T24" s="96">
        <f t="shared" si="2"/>
        <v>28</v>
      </c>
      <c r="U24" s="96" t="str">
        <f t="shared" si="3"/>
        <v>F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/>
      <c r="Q25" s="102"/>
      <c r="R25" s="100"/>
      <c r="S25" s="100"/>
      <c r="T25" s="96">
        <f t="shared" si="2"/>
        <v>24</v>
      </c>
      <c r="U25" s="96" t="str">
        <f t="shared" si="3"/>
        <v>F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>
        <v>0</v>
      </c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/>
      <c r="Q26" s="102"/>
      <c r="R26" s="100"/>
      <c r="S26" s="100"/>
      <c r="T26" s="96">
        <f t="shared" si="2"/>
        <v>21</v>
      </c>
      <c r="U26" s="96" t="str">
        <f t="shared" si="3"/>
        <v>F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/>
      <c r="E27" s="101"/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/>
      <c r="Q27" s="102"/>
      <c r="R27" s="100"/>
      <c r="S27" s="100"/>
      <c r="T27" s="96">
        <f t="shared" si="2"/>
        <v>16</v>
      </c>
      <c r="U27" s="96" t="str">
        <f t="shared" si="3"/>
        <v>F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>
        <v>0</v>
      </c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/>
      <c r="Q28" s="102"/>
      <c r="R28" s="100"/>
      <c r="S28" s="100"/>
      <c r="T28" s="96">
        <f t="shared" si="2"/>
        <v>27</v>
      </c>
      <c r="U28" s="96" t="str">
        <f t="shared" si="3"/>
        <v>F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>
        <v>0</v>
      </c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185</v>
      </c>
      <c r="B2" s="153"/>
      <c r="C2" s="153"/>
      <c r="D2" s="153"/>
      <c r="E2" s="153"/>
      <c r="F2" s="153"/>
    </row>
    <row r="3" spans="1:6" ht="27" customHeight="1">
      <c r="A3" s="154" t="s">
        <v>186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188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26</v>
      </c>
      <c r="E8" s="105">
        <f>MAX(Dpredlog!R8:S8)</f>
        <v>0</v>
      </c>
      <c r="F8" s="22" t="str">
        <f>Dpredlog!U8</f>
        <v>F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18</v>
      </c>
      <c r="E9" s="105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24</v>
      </c>
      <c r="E11" s="105">
        <f>MAX(Dpredlog!R11:S11)</f>
        <v>0</v>
      </c>
      <c r="F11" s="22" t="str">
        <f>Dpredlog!U11</f>
        <v>F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17</v>
      </c>
      <c r="E12" s="105">
        <f>MAX(Dpredlog!R12:S12)</f>
        <v>0</v>
      </c>
      <c r="F12" s="22" t="str">
        <f>Dpredlog!U12</f>
        <v>F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22</v>
      </c>
      <c r="E14" s="105">
        <f>MAX(Dpredlog!R14:S14)</f>
        <v>0</v>
      </c>
      <c r="F14" s="22" t="str">
        <f>Dpredlog!U14</f>
        <v>F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23</v>
      </c>
      <c r="E15" s="105">
        <f>MAX(Dpredlog!R15:S15)</f>
        <v>0</v>
      </c>
      <c r="F15" s="22" t="str">
        <f>Dpredlog!U15</f>
        <v>F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28</v>
      </c>
      <c r="E16" s="105">
        <f>MAX(Dpredlog!R16:S16)</f>
        <v>0</v>
      </c>
      <c r="F16" s="22" t="str">
        <f>Dpredlog!U16</f>
        <v>F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27</v>
      </c>
      <c r="E17" s="105">
        <f>MAX(Dpredlog!R17:S17)</f>
        <v>0</v>
      </c>
      <c r="F17" s="22" t="str">
        <f>Dpredlog!U17</f>
        <v>F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0</v>
      </c>
      <c r="E18" s="105">
        <f>MAX(Dpredlog!R18:S18)</f>
        <v>0</v>
      </c>
      <c r="F18" s="22" t="str">
        <f>Dpredlog!U18</f>
        <v>F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27</v>
      </c>
      <c r="E19" s="105">
        <f>MAX(Dpredlog!R19:S19)</f>
        <v>0</v>
      </c>
      <c r="F19" s="22" t="str">
        <f>Dpredlog!U19</f>
        <v>F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24</v>
      </c>
      <c r="E20" s="105">
        <f>MAX(Dpredlog!R20:S20)</f>
        <v>0</v>
      </c>
      <c r="F20" s="22" t="str">
        <f>Dpredlog!U20</f>
        <v>F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27</v>
      </c>
      <c r="E21" s="105">
        <f>MAX(Dpredlog!R21:S21)</f>
        <v>0</v>
      </c>
      <c r="F21" s="22" t="str">
        <f>Dpredlog!U21</f>
        <v>F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16</v>
      </c>
      <c r="E22" s="105">
        <f>MAX(Dpredlog!R22:S22)</f>
        <v>0</v>
      </c>
      <c r="F22" s="22" t="str">
        <f>Dpredlog!U22</f>
        <v>F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0</v>
      </c>
      <c r="E23" s="105">
        <f>MAX(Dpredlog!R23:S23)</f>
        <v>0</v>
      </c>
      <c r="F23" s="22" t="str">
        <f>Dpredlog!U23</f>
        <v>F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28</v>
      </c>
      <c r="E24" s="105">
        <f>MAX(Dpredlog!R24:S24)</f>
        <v>0</v>
      </c>
      <c r="F24" s="22" t="str">
        <f>Dpredlog!U24</f>
        <v>F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24</v>
      </c>
      <c r="E25" s="105">
        <f>MAX(Dpredlog!R25:S25)</f>
        <v>0</v>
      </c>
      <c r="F25" s="22" t="str">
        <f>Dpredlog!U25</f>
        <v>F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21</v>
      </c>
      <c r="E26" s="105">
        <f>MAX(Dpredlog!R26:S26)</f>
        <v>0</v>
      </c>
      <c r="F26" s="22" t="str">
        <f>Dpredlog!U26</f>
        <v>F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16</v>
      </c>
      <c r="E27" s="105">
        <f>MAX(Dpredlog!R27:S27)</f>
        <v>0</v>
      </c>
      <c r="F27" s="22" t="str">
        <f>Dpredlog!U27</f>
        <v>F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27</v>
      </c>
      <c r="E28" s="105">
        <f>MAX(Dpredlog!R28:S28)</f>
        <v>0</v>
      </c>
      <c r="F28" s="22" t="str">
        <f>Dpredlog!U28</f>
        <v>F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22.5" customHeight="1">
      <c r="A3" s="233" t="s">
        <v>29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2" t="s">
        <v>233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19" ht="18.75" customHeight="1">
      <c r="A7" s="222" t="str">
        <f>CONCATENATE("Semestar: II(drugi)/VI(šesti), akademska ",MY!Q2," godina")</f>
        <v>Semestar: II(drugi)/VI(šesti), akademska 2018/19 godina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3" t="s">
        <v>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6" t="s">
        <v>32</v>
      </c>
      <c r="B15" s="211" t="s">
        <v>33</v>
      </c>
      <c r="C15" s="230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14" t="s">
        <v>36</v>
      </c>
      <c r="Q15" s="215"/>
      <c r="R15" s="215"/>
      <c r="S15" s="234"/>
    </row>
    <row r="16" spans="1:19" ht="15.75" customHeight="1">
      <c r="A16" s="227"/>
      <c r="B16" s="212"/>
      <c r="C16" s="231"/>
      <c r="D16" s="235" t="s">
        <v>37</v>
      </c>
      <c r="E16" s="220"/>
      <c r="F16" s="219" t="s">
        <v>38</v>
      </c>
      <c r="G16" s="220"/>
      <c r="H16" s="219" t="s">
        <v>39</v>
      </c>
      <c r="I16" s="220"/>
      <c r="J16" s="219" t="s">
        <v>40</v>
      </c>
      <c r="K16" s="220"/>
      <c r="L16" s="219" t="s">
        <v>41</v>
      </c>
      <c r="M16" s="220"/>
      <c r="N16" s="219" t="s">
        <v>42</v>
      </c>
      <c r="O16" s="236"/>
      <c r="P16" s="224" t="s">
        <v>43</v>
      </c>
      <c r="Q16" s="229"/>
      <c r="R16" s="224" t="s">
        <v>44</v>
      </c>
      <c r="S16" s="225"/>
    </row>
    <row r="17" spans="1:19" ht="23.25" customHeight="1" thickBot="1">
      <c r="A17" s="228"/>
      <c r="B17" s="213"/>
      <c r="C17" s="232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107">
        <f>IF($C18=0,0,N18*100/$C18)</f>
        <v>0</v>
      </c>
      <c r="P18" s="38">
        <f>SUM(D18,F18,H18,J18,L18)</f>
        <v>0</v>
      </c>
      <c r="Q18" s="107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0</v>
      </c>
      <c r="I19" s="38">
        <f>IF($C19=0,0,H19*100/$C19)</f>
        <v>0</v>
      </c>
      <c r="J19" s="38">
        <f>COUNTIF(Bpredlog!$U8:$U35,"D")</f>
        <v>0</v>
      </c>
      <c r="K19" s="38">
        <f>IF($C19=0,0,J19*100/$C19)</f>
        <v>0</v>
      </c>
      <c r="L19" s="38">
        <f>COUNTIF(Bpredlog!$U8:$U35,"E")</f>
        <v>0</v>
      </c>
      <c r="M19" s="38">
        <f>IF($C19=0,0,L19*100/$C19)</f>
        <v>0</v>
      </c>
      <c r="N19" s="38">
        <f>C19-P19</f>
        <v>21</v>
      </c>
      <c r="O19" s="109">
        <f>IF($C19=0,0,N19*100/$C19)</f>
        <v>100</v>
      </c>
      <c r="P19" s="38">
        <f>SUM(D19,F19,H19,J19,L19)</f>
        <v>0</v>
      </c>
      <c r="Q19" s="109">
        <f>IF(C19=0,0,P19*100/($P19+$R19))</f>
        <v>0</v>
      </c>
      <c r="R19" s="38">
        <f>N19</f>
        <v>21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0</v>
      </c>
      <c r="I20" s="38">
        <f>IF($C20=0,0,H20*100/$C20)</f>
        <v>0</v>
      </c>
      <c r="J20" s="38">
        <f>COUNTIF(Cpredlog!$U8:$U36,"D")</f>
        <v>0</v>
      </c>
      <c r="K20" s="38">
        <f>IF($C20=0,0,J20*100/$C20)</f>
        <v>0</v>
      </c>
      <c r="L20" s="38">
        <f>COUNTIF(Cpredlog!$U8:$U36,"E")</f>
        <v>0</v>
      </c>
      <c r="M20" s="38">
        <f>IF($C20=0,0,L20*100/$C20)</f>
        <v>0</v>
      </c>
      <c r="N20" s="38">
        <f>C20-P20</f>
        <v>29</v>
      </c>
      <c r="O20" s="109">
        <f>IF($C20=0,0,N20*100/$C20)</f>
        <v>100</v>
      </c>
      <c r="P20" s="38">
        <f>SUM(D20,F20,H20,J20,L20)</f>
        <v>0</v>
      </c>
      <c r="Q20" s="109">
        <f>IF(C20=0,0,P20*100/($P20+$R20))</f>
        <v>0</v>
      </c>
      <c r="R20" s="38">
        <f>N20</f>
        <v>29</v>
      </c>
      <c r="S20" s="39">
        <f>IF(C20=0,0,R20*100/($P20+$R20))</f>
        <v>100</v>
      </c>
    </row>
    <row r="21" spans="1:19" ht="15.75">
      <c r="A21" s="35">
        <v>4</v>
      </c>
      <c r="B21" s="36" t="s">
        <v>232</v>
      </c>
      <c r="C21" s="37">
        <f>COUNTIF(Dpredlog!T8:T31,"&gt;0")</f>
        <v>18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0</v>
      </c>
      <c r="I21" s="38">
        <f>IF($C21=0,0,H21*100/$C21)</f>
        <v>0</v>
      </c>
      <c r="J21" s="38">
        <f>COUNTIF(Dpredlog!$U8:$U31,"D")</f>
        <v>0</v>
      </c>
      <c r="K21" s="38">
        <f>IF($C21=0,0,J21*100/$C21)</f>
        <v>0</v>
      </c>
      <c r="L21" s="38">
        <f>COUNTIF(Dpredlog!$U8:$U31,"E")</f>
        <v>0</v>
      </c>
      <c r="M21" s="38">
        <f>IF($C21=0,0,L21*100/$C21)</f>
        <v>0</v>
      </c>
      <c r="N21" s="38">
        <f>C21-P21</f>
        <v>18</v>
      </c>
      <c r="O21" s="110">
        <f>IF($C21=0,0,N21*100/$C21)</f>
        <v>100</v>
      </c>
      <c r="P21" s="38">
        <f>SUM(D21,F21,H21,J21,L21)</f>
        <v>0</v>
      </c>
      <c r="Q21" s="109">
        <f>IF(C21=0,0,P21*100/($P21+$R21))</f>
        <v>0</v>
      </c>
      <c r="R21" s="38">
        <f>N21</f>
        <v>18</v>
      </c>
      <c r="S21" s="39">
        <f>IF(C21=0,0,R21*100/($P21+$R21))</f>
        <v>100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8" t="s">
        <v>46</v>
      </c>
      <c r="E24" s="218"/>
      <c r="F24" s="218"/>
      <c r="G24" s="218"/>
      <c r="H24" s="218"/>
      <c r="I24" s="218"/>
      <c r="J24" s="72"/>
      <c r="K24" s="72"/>
      <c r="L24" s="72"/>
      <c r="M24" s="72"/>
      <c r="N24" s="218" t="s">
        <v>47</v>
      </c>
      <c r="O24" s="218"/>
      <c r="P24" s="218"/>
      <c r="Q24" s="218"/>
      <c r="R24" s="72"/>
    </row>
    <row r="25" spans="1:18" ht="12.75">
      <c r="A25" s="217" t="str">
        <f>CONCATENATE("Podgorica,   jun 20",RIGHT(MY!Q2,2),". god.")</f>
        <v>Podgorica,   jun 2019. god.</v>
      </c>
      <c r="B25" s="217"/>
      <c r="D25" s="218"/>
      <c r="E25" s="218"/>
      <c r="F25" s="218"/>
      <c r="G25" s="218"/>
      <c r="H25" s="218"/>
      <c r="I25" s="218"/>
      <c r="J25" s="72"/>
      <c r="K25" s="72"/>
      <c r="L25" s="72"/>
      <c r="M25" s="72"/>
      <c r="N25" s="218"/>
      <c r="O25" s="218"/>
      <c r="P25" s="218"/>
      <c r="Q25" s="218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21" t="s">
        <v>80</v>
      </c>
      <c r="N27" s="221"/>
      <c r="O27" s="221"/>
      <c r="P27" s="221"/>
      <c r="Q27" s="221"/>
      <c r="R27" s="221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F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F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F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F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F</v>
      </c>
      <c r="E4" s="64" t="str">
        <f>Bpredlog!A9</f>
        <v>2/2018</v>
      </c>
      <c r="F4" s="65" t="str">
        <f>Bpredlog!B9</f>
        <v>Đoković Mila</v>
      </c>
      <c r="G4" s="63" t="str">
        <f>Bpredlog!U9</f>
        <v>F</v>
      </c>
      <c r="I4" s="6" t="str">
        <f>Cpredlog!A9</f>
        <v>2/2018</v>
      </c>
      <c r="J4" s="6" t="str">
        <f>Cpredlog!B9</f>
        <v>Kuveljić Marija</v>
      </c>
      <c r="K4" s="63" t="str">
        <f>Cpredlog!U9</f>
        <v>F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F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F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F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F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F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F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F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F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F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F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F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F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F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F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F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F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F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F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F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F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F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F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F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F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F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F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F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F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F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F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F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F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F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F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F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F</v>
      </c>
      <c r="I17" s="6" t="str">
        <f>Cpredlog!A22</f>
        <v>15/2018</v>
      </c>
      <c r="J17" s="6" t="str">
        <f>Cpredlog!B22</f>
        <v>Jokić Ana</v>
      </c>
      <c r="K17" s="63" t="str">
        <f>Cpredlog!U22</f>
        <v>F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F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F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F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F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F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F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F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F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F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F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F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F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F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F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F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F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F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F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F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F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F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F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F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F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F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F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59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75" t="str">
        <f>A!I2</f>
        <v>2/2018</v>
      </c>
      <c r="B8" s="7" t="str">
        <f>A!J2</f>
        <v>Kankaraš Mato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59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0</v>
      </c>
      <c r="E8" s="71">
        <f>MAX(Apredlog!R8,Apredlog!S8)</f>
        <v>0</v>
      </c>
      <c r="F8" s="22" t="str">
        <f>Apredlog!U8</f>
        <v>F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0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/>
      <c r="Q8" s="10"/>
      <c r="R8" s="8"/>
      <c r="S8" s="8"/>
      <c r="T8" s="12">
        <f>SUM(D8:E8,O8,P8,MAX(R8,S8))</f>
        <v>35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/>
      <c r="Q9" s="10"/>
      <c r="R9" s="8"/>
      <c r="S9" s="8"/>
      <c r="T9" s="12">
        <f>SUM(D9:E9,O9,P9,MAX(R9,S9))</f>
        <v>27</v>
      </c>
      <c r="U9" s="12" t="str">
        <f t="shared" si="0"/>
        <v>F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/>
      <c r="Q10" s="10"/>
      <c r="R10" s="8"/>
      <c r="S10" s="8"/>
      <c r="T10" s="12">
        <f aca="true" t="shared" si="1" ref="T10:T17">SUM(D10:E10,O10,P10,MAX(R10,S10))</f>
        <v>29</v>
      </c>
      <c r="U10" s="12" t="str">
        <f t="shared" si="0"/>
        <v>F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/>
      <c r="Q11" s="10"/>
      <c r="R11" s="8"/>
      <c r="S11" s="8"/>
      <c r="T11" s="12">
        <f t="shared" si="1"/>
        <v>30</v>
      </c>
      <c r="U11" s="12" t="str">
        <f t="shared" si="0"/>
        <v>F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/>
      <c r="Q12" s="10"/>
      <c r="R12" s="8"/>
      <c r="S12" s="8"/>
      <c r="T12" s="12">
        <f t="shared" si="1"/>
        <v>26</v>
      </c>
      <c r="U12" s="12" t="str">
        <f t="shared" si="0"/>
        <v>F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/>
      <c r="Q13" s="10"/>
      <c r="R13" s="8"/>
      <c r="S13" s="8"/>
      <c r="T13" s="12">
        <f t="shared" si="1"/>
        <v>28</v>
      </c>
      <c r="U13" s="12" t="str">
        <f t="shared" si="0"/>
        <v>F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/>
      <c r="Q14" s="10"/>
      <c r="R14" s="8"/>
      <c r="S14" s="8"/>
      <c r="T14" s="12">
        <f t="shared" si="1"/>
        <v>31</v>
      </c>
      <c r="U14" s="12" t="str">
        <f t="shared" si="0"/>
        <v>F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/>
      <c r="Q15" s="10"/>
      <c r="R15" s="8"/>
      <c r="S15" s="8"/>
      <c r="T15" s="12">
        <f t="shared" si="1"/>
        <v>26</v>
      </c>
      <c r="U15" s="12" t="str">
        <f t="shared" si="0"/>
        <v>F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/>
      <c r="Q16" s="10"/>
      <c r="R16" s="8"/>
      <c r="S16" s="8"/>
      <c r="T16" s="12">
        <f t="shared" si="1"/>
        <v>27</v>
      </c>
      <c r="U16" s="12" t="str">
        <f t="shared" si="0"/>
        <v>F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30</v>
      </c>
      <c r="U17" s="12" t="str">
        <f t="shared" si="0"/>
        <v>F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/>
      <c r="Q18" s="10"/>
      <c r="R18" s="8"/>
      <c r="S18" s="8">
        <v>1</v>
      </c>
      <c r="T18" s="12">
        <f>SUM(D18:E18,O18,P18,MAX(R18,S18))</f>
        <v>36</v>
      </c>
      <c r="U18" s="12" t="str">
        <f>IF(T18&gt;89,"A",IF(T18&gt;79,"B",IF(T18&gt;69,"C",IF(T18&gt;59,"D",IF(T18&gt;49,"E","F")))))</f>
        <v>F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/>
      <c r="Q19" s="10"/>
      <c r="R19" s="8"/>
      <c r="S19" s="8"/>
      <c r="T19" s="12">
        <f aca="true" t="shared" si="2" ref="T19:T27">SUM(D19:E19,O19,P19,MAX(R19,S19))</f>
        <v>28</v>
      </c>
      <c r="U19" s="12" t="str">
        <f aca="true" t="shared" si="3" ref="U19:U28">IF(T19&gt;89,"A",IF(T19&gt;79,"B",IF(T19&gt;69,"C",IF(T19&gt;59,"D",IF(T19&gt;49,"E","F")))))</f>
        <v>F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/>
      <c r="Q20" s="10"/>
      <c r="R20" s="8"/>
      <c r="S20" s="8">
        <v>4</v>
      </c>
      <c r="T20" s="12">
        <f t="shared" si="2"/>
        <v>39</v>
      </c>
      <c r="U20" s="12" t="str">
        <f t="shared" si="3"/>
        <v>F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/>
      <c r="Q21" s="10"/>
      <c r="R21" s="8"/>
      <c r="S21" s="8"/>
      <c r="T21" s="12">
        <f t="shared" si="2"/>
        <v>27</v>
      </c>
      <c r="U21" s="12" t="str">
        <f t="shared" si="3"/>
        <v>F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/>
      <c r="Q22" s="10"/>
      <c r="R22" s="8"/>
      <c r="S22" s="8"/>
      <c r="T22" s="12">
        <f t="shared" si="2"/>
        <v>28</v>
      </c>
      <c r="U22" s="12" t="str">
        <f t="shared" si="3"/>
        <v>F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>
        <v>0</v>
      </c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/>
      <c r="Q23" s="10"/>
      <c r="R23" s="8"/>
      <c r="S23" s="8"/>
      <c r="T23" s="12">
        <f t="shared" si="2"/>
        <v>28</v>
      </c>
      <c r="U23" s="12" t="str">
        <f t="shared" si="3"/>
        <v>F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>
        <v>0</v>
      </c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/>
      <c r="Q24" s="10"/>
      <c r="R24" s="8"/>
      <c r="S24" s="8">
        <v>2</v>
      </c>
      <c r="T24" s="12">
        <f t="shared" si="2"/>
        <v>37</v>
      </c>
      <c r="U24" s="12" t="str">
        <f t="shared" si="3"/>
        <v>F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/>
      <c r="Q25" s="10"/>
      <c r="R25" s="8"/>
      <c r="S25" s="8"/>
      <c r="T25" s="12">
        <f t="shared" si="2"/>
        <v>28</v>
      </c>
      <c r="U25" s="12" t="str">
        <f t="shared" si="3"/>
        <v>F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/>
      <c r="Q26" s="10"/>
      <c r="R26" s="8"/>
      <c r="S26" s="8"/>
      <c r="T26" s="12">
        <f t="shared" si="2"/>
        <v>28</v>
      </c>
      <c r="U26" s="12" t="str">
        <f t="shared" si="3"/>
        <v>F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/>
      <c r="Q27" s="10"/>
      <c r="R27" s="8"/>
      <c r="S27" s="8"/>
      <c r="T27" s="12">
        <f t="shared" si="2"/>
        <v>30</v>
      </c>
      <c r="U27" s="12" t="str">
        <f t="shared" si="3"/>
        <v>F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/>
      <c r="Q28" s="10"/>
      <c r="R28" s="8"/>
      <c r="S28" s="8"/>
      <c r="T28" s="12">
        <f>SUM(D28:E28,O28,P28,MAX(R28,S28))</f>
        <v>26</v>
      </c>
      <c r="U28" s="12" t="str">
        <f t="shared" si="3"/>
        <v>F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52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35</v>
      </c>
      <c r="E8" s="71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27</v>
      </c>
      <c r="E9" s="71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29</v>
      </c>
      <c r="E10" s="71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30</v>
      </c>
      <c r="E11" s="71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26</v>
      </c>
      <c r="E12" s="71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28</v>
      </c>
      <c r="E13" s="71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31</v>
      </c>
      <c r="E14" s="71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26</v>
      </c>
      <c r="E15" s="71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27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30</v>
      </c>
      <c r="E17" s="71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35</v>
      </c>
      <c r="E18" s="71">
        <f>MAX(Bpredlog!R18,Bpredlog!S18)</f>
        <v>1</v>
      </c>
      <c r="F18" s="22" t="str">
        <f>Bpredlog!U18</f>
        <v>F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28</v>
      </c>
      <c r="E19" s="71">
        <f>MAX(Bpredlog!R19,Bpredlog!S19)</f>
        <v>0</v>
      </c>
      <c r="F19" s="22" t="str">
        <f>Bpredlog!U19</f>
        <v>F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35</v>
      </c>
      <c r="E20" s="71">
        <f>MAX(Bpredlog!R20,Bpredlog!S20)</f>
        <v>4</v>
      </c>
      <c r="F20" s="22" t="str">
        <f>Bpredlog!U20</f>
        <v>F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27</v>
      </c>
      <c r="E21" s="71">
        <f>MAX(Bpredlog!R21,Bpredlog!S21)</f>
        <v>0</v>
      </c>
      <c r="F21" s="22" t="str">
        <f>Bpredlog!U21</f>
        <v>F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28</v>
      </c>
      <c r="E22" s="71">
        <f>MAX(Bpredlog!R22,Bpredlog!S22)</f>
        <v>0</v>
      </c>
      <c r="F22" s="22" t="str">
        <f>Bpredlog!U22</f>
        <v>F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28</v>
      </c>
      <c r="E23" s="71">
        <f>MAX(Bpredlog!R23,Bpredlog!S23)</f>
        <v>0</v>
      </c>
      <c r="F23" s="22" t="str">
        <f>Bpredlog!U23</f>
        <v>F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35</v>
      </c>
      <c r="E24" s="71">
        <f>MAX(Bpredlog!R24,Bpredlog!S24)</f>
        <v>2</v>
      </c>
      <c r="F24" s="22" t="str">
        <f>Bpredlog!U24</f>
        <v>F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28</v>
      </c>
      <c r="E25" s="71">
        <f>MAX(Bpredlog!R25,Bpredlog!S25)</f>
        <v>0</v>
      </c>
      <c r="F25" s="22" t="str">
        <f>Bpredlog!U25</f>
        <v>F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28</v>
      </c>
      <c r="E26" s="71">
        <f>MAX(Bpredlog!R26,Bpredlog!S26)</f>
        <v>0</v>
      </c>
      <c r="F26" s="22" t="str">
        <f>Bpredlog!U26</f>
        <v>F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30</v>
      </c>
      <c r="E27" s="71">
        <f>MAX(Bpredlog!R27,Bpredlog!S27)</f>
        <v>0</v>
      </c>
      <c r="F27" s="22" t="str">
        <f>Bpredlog!U27</f>
        <v>F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26</v>
      </c>
      <c r="E28" s="71">
        <f>MAX(Bpredlog!R28,Bpredlog!S28)</f>
        <v>0</v>
      </c>
      <c r="F28" s="22" t="str">
        <f>Bpredlog!U28</f>
        <v>F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B40" sqref="AB4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53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55</v>
      </c>
      <c r="B3" s="178"/>
      <c r="C3" s="178"/>
      <c r="D3" s="179" t="s">
        <v>51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50</v>
      </c>
      <c r="R3" s="181"/>
      <c r="S3" s="181"/>
      <c r="T3" s="181"/>
      <c r="U3" s="18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>
        <v>0</v>
      </c>
      <c r="G8" s="50"/>
      <c r="H8" s="50"/>
      <c r="I8" s="52"/>
      <c r="J8" s="52"/>
      <c r="K8" s="52"/>
      <c r="L8" s="52"/>
      <c r="M8" s="52"/>
      <c r="N8" s="52"/>
      <c r="O8" s="52">
        <v>17</v>
      </c>
      <c r="P8" s="53"/>
      <c r="Q8" s="52"/>
      <c r="R8" s="50"/>
      <c r="S8" s="74"/>
      <c r="T8" s="50">
        <f aca="true" t="shared" si="0" ref="T8:T18">SUM(D8:E8,O8,P8,MAX(R8,S8))</f>
        <v>27</v>
      </c>
      <c r="U8" s="50" t="str">
        <f aca="true" t="shared" si="1" ref="U8:U18">IF(T8&gt;89,"A",IF(T8&gt;79,"B",IF(T8&gt;69,"C",IF(T8&gt;59,"D",IF(T8&gt;49,"E","F")))))</f>
        <v>F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13</v>
      </c>
      <c r="P9" s="58"/>
      <c r="Q9" s="52"/>
      <c r="R9" s="50"/>
      <c r="S9" s="50"/>
      <c r="T9" s="50">
        <f t="shared" si="0"/>
        <v>23</v>
      </c>
      <c r="U9" s="50" t="str">
        <f t="shared" si="1"/>
        <v>F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/>
      <c r="Q10" s="57"/>
      <c r="R10" s="55"/>
      <c r="S10" s="50"/>
      <c r="T10" s="50">
        <f t="shared" si="0"/>
        <v>27</v>
      </c>
      <c r="U10" s="50" t="str">
        <f t="shared" si="1"/>
        <v>F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>
        <v>0</v>
      </c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/>
      <c r="Q12" s="57"/>
      <c r="R12" s="55"/>
      <c r="S12" s="50"/>
      <c r="T12" s="50">
        <f t="shared" si="0"/>
        <v>27</v>
      </c>
      <c r="U12" s="50" t="str">
        <f t="shared" si="1"/>
        <v>F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/>
      <c r="Q13" s="57"/>
      <c r="R13" s="55"/>
      <c r="S13" s="50"/>
      <c r="T13" s="50">
        <f t="shared" si="0"/>
        <v>27</v>
      </c>
      <c r="U13" s="50" t="str">
        <f t="shared" si="1"/>
        <v>F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/>
      <c r="Q14" s="57"/>
      <c r="R14" s="55"/>
      <c r="S14" s="50"/>
      <c r="T14" s="50">
        <f t="shared" si="0"/>
        <v>27</v>
      </c>
      <c r="U14" s="50" t="str">
        <f t="shared" si="1"/>
        <v>F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>
        <v>0</v>
      </c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/>
      <c r="Q15" s="57"/>
      <c r="R15" s="55"/>
      <c r="S15" s="50"/>
      <c r="T15" s="50">
        <f t="shared" si="0"/>
        <v>26</v>
      </c>
      <c r="U15" s="50" t="str">
        <f t="shared" si="1"/>
        <v>F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/>
      <c r="Q16" s="57"/>
      <c r="R16" s="55"/>
      <c r="S16" s="50"/>
      <c r="T16" s="50">
        <f t="shared" si="0"/>
        <v>32</v>
      </c>
      <c r="U16" s="50" t="str">
        <f t="shared" si="1"/>
        <v>F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>
        <v>0</v>
      </c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/>
      <c r="Q17" s="57"/>
      <c r="R17" s="55"/>
      <c r="S17" s="50"/>
      <c r="T17" s="50">
        <f t="shared" si="0"/>
        <v>33</v>
      </c>
      <c r="U17" s="50" t="str">
        <f t="shared" si="1"/>
        <v>F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>
        <v>0</v>
      </c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/>
      <c r="Q18" s="57"/>
      <c r="R18" s="55"/>
      <c r="S18" s="50"/>
      <c r="T18" s="50">
        <f t="shared" si="0"/>
        <v>26</v>
      </c>
      <c r="U18" s="50" t="str">
        <f t="shared" si="1"/>
        <v>F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32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/>
      <c r="Q20" s="57"/>
      <c r="R20" s="55"/>
      <c r="S20" s="50"/>
      <c r="T20" s="50">
        <f>SUM(D20:E20,O20,P20,MAX(R20,S20))</f>
        <v>32</v>
      </c>
      <c r="U20" s="50" t="str">
        <f>IF(T20&gt;89,"A",IF(T20&gt;79,"B",IF(T20&gt;69,"C",IF(T20&gt;59,"D",IF(T20&gt;49,"E","F")))))</f>
        <v>F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>
        <v>0</v>
      </c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/>
      <c r="Q21" s="57"/>
      <c r="R21" s="55"/>
      <c r="S21" s="50"/>
      <c r="T21" s="50">
        <f aca="true" t="shared" si="2" ref="T21:T36">SUM(D21:E21,O21,P21,MAX(R21,S21))</f>
        <v>26</v>
      </c>
      <c r="U21" s="50" t="str">
        <f aca="true" t="shared" si="3" ref="U21:U36">IF(T21&gt;89,"A",IF(T21&gt;79,"B",IF(T21&gt;69,"C",IF(T21&gt;59,"D",IF(T21&gt;49,"E","F")))))</f>
        <v>F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>
        <v>0</v>
      </c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/>
      <c r="Q22" s="57"/>
      <c r="R22" s="55"/>
      <c r="S22" s="50"/>
      <c r="T22" s="50">
        <f t="shared" si="2"/>
        <v>29</v>
      </c>
      <c r="U22" s="50" t="str">
        <f t="shared" si="3"/>
        <v>F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/>
      <c r="Q23" s="57"/>
      <c r="R23" s="55"/>
      <c r="S23" s="50"/>
      <c r="T23" s="50">
        <f t="shared" si="2"/>
        <v>30</v>
      </c>
      <c r="U23" s="50" t="str">
        <f t="shared" si="3"/>
        <v>F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/>
      <c r="Q24" s="57"/>
      <c r="R24" s="55"/>
      <c r="S24" s="50"/>
      <c r="T24" s="50">
        <f t="shared" si="2"/>
        <v>28</v>
      </c>
      <c r="U24" s="50" t="str">
        <f t="shared" si="3"/>
        <v>F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/>
      <c r="Q25" s="57"/>
      <c r="R25" s="55"/>
      <c r="S25" s="50"/>
      <c r="T25" s="50">
        <f t="shared" si="2"/>
        <v>34</v>
      </c>
      <c r="U25" s="50" t="str">
        <f t="shared" si="3"/>
        <v>F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/>
      <c r="Q26" s="57"/>
      <c r="R26" s="55"/>
      <c r="S26" s="50">
        <v>6</v>
      </c>
      <c r="T26" s="50">
        <f t="shared" si="2"/>
        <v>41</v>
      </c>
      <c r="U26" s="50" t="str">
        <f t="shared" si="3"/>
        <v>F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>
        <v>0</v>
      </c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/>
      <c r="Q27" s="57"/>
      <c r="R27" s="55"/>
      <c r="S27" s="50"/>
      <c r="T27" s="50">
        <f t="shared" si="2"/>
        <v>27</v>
      </c>
      <c r="U27" s="50" t="str">
        <f t="shared" si="3"/>
        <v>F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/>
      <c r="Q28" s="57"/>
      <c r="R28" s="55"/>
      <c r="S28" s="50"/>
      <c r="T28" s="50">
        <f t="shared" si="2"/>
        <v>30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/>
      <c r="Q29" s="57"/>
      <c r="R29" s="55"/>
      <c r="S29" s="50"/>
      <c r="T29" s="50">
        <f t="shared" si="2"/>
        <v>28</v>
      </c>
      <c r="U29" s="50" t="str">
        <f t="shared" si="3"/>
        <v>F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>
        <v>0</v>
      </c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/>
      <c r="Q30" s="57"/>
      <c r="R30" s="55"/>
      <c r="S30" s="50"/>
      <c r="T30" s="50">
        <f t="shared" si="2"/>
        <v>30</v>
      </c>
      <c r="U30" s="50" t="str">
        <f t="shared" si="3"/>
        <v>F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/>
      <c r="Q31" s="57"/>
      <c r="R31" s="55"/>
      <c r="S31" s="50"/>
      <c r="T31" s="50">
        <f t="shared" si="2"/>
        <v>27</v>
      </c>
      <c r="U31" s="50" t="str">
        <f t="shared" si="3"/>
        <v>F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/>
      <c r="Q32" s="57"/>
      <c r="R32" s="55"/>
      <c r="S32" s="50"/>
      <c r="T32" s="50">
        <f t="shared" si="2"/>
        <v>29</v>
      </c>
      <c r="U32" s="50" t="str">
        <f t="shared" si="3"/>
        <v>F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/>
      <c r="Q33" s="57"/>
      <c r="R33" s="55"/>
      <c r="S33" s="50"/>
      <c r="T33" s="50">
        <f t="shared" si="2"/>
        <v>26</v>
      </c>
      <c r="U33" s="50" t="str">
        <f t="shared" si="3"/>
        <v>F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/>
      <c r="Q34" s="57"/>
      <c r="R34" s="55"/>
      <c r="S34" s="50"/>
      <c r="T34" s="50">
        <f t="shared" si="2"/>
        <v>27</v>
      </c>
      <c r="U34" s="50" t="str">
        <f t="shared" si="3"/>
        <v>F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/>
      <c r="Q35" s="57"/>
      <c r="R35" s="55"/>
      <c r="S35" s="50"/>
      <c r="T35" s="50">
        <f t="shared" si="2"/>
        <v>26</v>
      </c>
      <c r="U35" s="50" t="str">
        <f t="shared" si="3"/>
        <v>F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>
        <v>0</v>
      </c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/>
      <c r="Q36" s="57"/>
      <c r="R36" s="55"/>
      <c r="S36" s="55"/>
      <c r="T36" s="55">
        <f t="shared" si="2"/>
        <v>22</v>
      </c>
      <c r="U36" s="55" t="str">
        <f t="shared" si="3"/>
        <v>F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2019-05-02T11:23:16Z</dcterms:modified>
  <cp:category/>
  <cp:version/>
  <cp:contentType/>
  <cp:contentStatus/>
</cp:coreProperties>
</file>