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7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<sst xmlns="http://schemas.openxmlformats.org/spreadsheetml/2006/main" count="1286" uniqueCount="318">
  <si>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</si>
  <si>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</si>
  <si>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</si>
  <si>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</si>
  <si>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</si>
  <si>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</si>
  <si>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</si>
  <si>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</si>
  <si>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</si>
  <si>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</si>
  <si>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</si>
  <si>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</si>
  <si>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</si>
  <si>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</si>
  <si>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</si>
  <si>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</si>
  <si>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</si>
  <si>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</si>
  <si>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</si>
  <si>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</si>
  <si>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</si>
  <si>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</si>
  <si>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</si>
  <si>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</si>
  <si>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</si>
  <si>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</si>
  <si>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</si>
  <si>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</si>
  <si>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</si>
  <si>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</si>
  <si>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</si>
  <si>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</si>
  <si>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</si>
  <si>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</si>
  <si>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</si>
  <si>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</si>
  <si>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</si>
  <si>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</si>
  <si>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</si>
  <si>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</si>
  <si>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</si>
  <si>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</si>
  <si>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</si>
  <si>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</si>
  <si>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</si>
  <si>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</si>
  <si>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</si>
  <si>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</si>
  <si>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</si>
  <si>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</si>
  <si>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</si>
  <si>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</si>
  <si>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</si>
  <si>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</si>
  <si>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</si>
  <si>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</si>
  <si>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</si>
  <si>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</si>
  <si>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</si>
  <si>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</si>
  <si>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</si>
  <si>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</si>
  <si>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</si>
  <si>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</si>
  <si>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</si>
  <si>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</si>
  <si>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</si>
  <si>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</si>
  <si>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</si>
  <si>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</si>
  <si>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</si>
  <si>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</si>
  <si>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</si>
  <si>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</si>
  <si>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</si>
  <si>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</si>
  <si>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</si>
  <si>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</si>
  <si>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</si>
  <si>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</si>
  <si>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</si>
  <si>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</si>
  <si>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</si>
  <si>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</si>
  <si>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</si>
  <si>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</si>
  <si>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</si>
  <si>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</si>
  <si>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</si>
  <si>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</si>
  <si>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</si>
  <si>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</si>
  <si>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</si>
  <si>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</si>
  <si>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</si>
  <si>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</si>
  <si>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</si>
  <si>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</si>
  <si>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</si>
  <si>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</si>
  <si>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</si>
  <si>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</si>
  <si>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</si>
  <si>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</si>
  <si>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</si>
  <si>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</si>
  <si>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</si>
  <si>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</si>
  <si>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</si>
  <si>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</si>
  <si>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</si>
  <si>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</si>
  <si>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</si>
  <si>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</si>
  <si>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</si>
  <si>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</si>
  <si>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</si>
  <si>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</si>
  <si>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38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</si>
  <si>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</si>
  <si>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</si>
  <si>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</si>
  <si>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</si>
  <si>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</si>
  <si>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</si>
  <si>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</si>
  <si>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</si>
  <si>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</si>
  <si>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</si>
  <si>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</si>
  <si>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</si>
  <si>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</si>
  <si>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</si>
  <si>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</si>
  <si>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</si>
  <si>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</si>
  <si>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</si>
  <si>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</si>
  <si>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</si>
  <si>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</si>
  <si>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</si>
  <si>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</si>
  <si>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</si>
  <si>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</si>
  <si>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</si>
  <si>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Petar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</si>
  <si>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</si>
  <si>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</si>
  <si>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</si>
  <si>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</si>
  <si>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</si>
  <si>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</si>
  <si>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</si>
  <si>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</si>
  <si>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</si>
  <si>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</si>
  <si>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</si>
  <si>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</si>
  <si>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</si>
  <si>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</si>
  <si>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</si>
  <si>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</si>
  <si>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</si>
  <si>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</si>
  <si>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</si>
  <si>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</si>
  <si>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</si>
  <si>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</si>
  <si>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</si>
  <si>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</si>
  <si>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</si>
  <si>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</si>
  <si>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</si>
  <si>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</si>
  <si>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</si>
  <si>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</si>
  <si>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</si>
  <si>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</si>
  <si>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</si>
  <si>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</si>
  <si>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</si>
  <si>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</si>
  <si>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</si>
  <si>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</si>
  <si>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</si>
  <si>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</si>
  <si>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</si>
  <si>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</si>
  <si>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</si>
  <si>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</si>
  <si>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</si>
  <si>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</si>
  <si>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</si>
  <si>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</si>
  <si>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</si>
  <si>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</si>
  <si>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</si>
  <si>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</si>
  <si>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</si>
  <si>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</si>
  <si>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</si>
  <si>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</si>
  <si>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</si>
  <si>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</si>
  <si>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</si>
  <si>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</si>
  <si>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</si>
  <si>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</si>
  <si>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</si>
  <si>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</si>
  <si>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</si>
  <si>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</si>
  <si>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</si>
  <si>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</si>
  <si>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</si>
  <si>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</si>
  <si>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</si>
  <si>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</si>
  <si>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</si>
  <si>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</si>
  <si>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</si>
  <si>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Kažić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</si>
  <si>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</si>
  <si>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</si>
  <si>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</si>
  <si>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</si>
  <si>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</si>
  <si>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</si>
  <si>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</si>
  <si>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</si>
  <si>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</si>
  <si>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</si>
  <si>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</si>
  <si>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</si>
  <si>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</si>
  <si>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</si>
  <si>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</si>
  <si>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</si>
  <si>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</si>
  <si>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</si>
  <si>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</si>
  <si>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</si>
  <si>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</si>
  <si>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</si>
  <si>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</si>
  <si>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</si>
  <si>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</si>
  <si>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</si>
  <si>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</si>
  <si>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</si>
  <si>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</si>
  <si>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</si>
  <si>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</si>
  <si>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</si>
  <si>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</si>
  <si>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</si>
  <si>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</si>
  <si>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</si>
  <si>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</si>
  <si>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</si>
  <si>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</si>
  <si>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</si>
  <si>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</si>
  <si>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</si>
  <si>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</si>
  <si>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</si>
  <si>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</si>
  <si>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</si>
  <si>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</si>
  <si>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</si>
  <si>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</si>
  <si>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</si>
  <si>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</si>
  <si>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</si>
  <si>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</si>
  <si>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</si>
  <si>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</si>
  <si>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Lučić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</si>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</sst>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6">
      <selection activeCell="R82" sqref="R82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172</v>
      </c>
      <c r="C2" s="79" t="s">
        <v>105</v>
      </c>
      <c r="D2" s="79" t="s">
        <v>173</v>
      </c>
      <c r="E2" s="79" t="s">
        <v>62</v>
      </c>
      <c r="F2" s="79" t="s">
        <v>59</v>
      </c>
      <c r="G2" s="79" t="s">
        <v>172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172</v>
      </c>
      <c r="C3" s="79" t="s">
        <v>77</v>
      </c>
      <c r="D3" s="79" t="s">
        <v>174</v>
      </c>
      <c r="E3" s="79" t="s">
        <v>62</v>
      </c>
      <c r="F3" s="79" t="s">
        <v>59</v>
      </c>
      <c r="G3" s="79" t="s">
        <v>172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172</v>
      </c>
      <c r="C4" s="79" t="s">
        <v>77</v>
      </c>
      <c r="D4" s="79" t="s">
        <v>175</v>
      </c>
      <c r="E4" s="79" t="s">
        <v>62</v>
      </c>
      <c r="F4" s="79" t="s">
        <v>59</v>
      </c>
      <c r="G4" s="79" t="s">
        <v>172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172</v>
      </c>
      <c r="C5" s="79" t="s">
        <v>176</v>
      </c>
      <c r="D5" s="79" t="s">
        <v>177</v>
      </c>
      <c r="E5" s="79" t="s">
        <v>62</v>
      </c>
      <c r="F5" s="79" t="s">
        <v>59</v>
      </c>
      <c r="G5" s="79" t="s">
        <v>172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172</v>
      </c>
      <c r="C6" s="79" t="s">
        <v>178</v>
      </c>
      <c r="D6" s="79" t="s">
        <v>179</v>
      </c>
      <c r="E6" s="79" t="s">
        <v>62</v>
      </c>
      <c r="F6" s="79" t="s">
        <v>59</v>
      </c>
      <c r="G6" s="79" t="s">
        <v>172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172</v>
      </c>
      <c r="C7" s="79" t="s">
        <v>180</v>
      </c>
      <c r="D7" s="79" t="s">
        <v>181</v>
      </c>
      <c r="E7" s="79" t="s">
        <v>62</v>
      </c>
      <c r="F7" s="79" t="s">
        <v>59</v>
      </c>
      <c r="G7" s="79" t="s">
        <v>172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172</v>
      </c>
      <c r="C8" s="79" t="s">
        <v>107</v>
      </c>
      <c r="D8" s="79" t="s">
        <v>182</v>
      </c>
      <c r="E8" s="79" t="s">
        <v>62</v>
      </c>
      <c r="F8" s="79" t="s">
        <v>59</v>
      </c>
      <c r="G8" s="79" t="s">
        <v>172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172</v>
      </c>
      <c r="C9" s="79" t="s">
        <v>183</v>
      </c>
      <c r="D9" s="79" t="s">
        <v>184</v>
      </c>
      <c r="E9" s="79" t="s">
        <v>62</v>
      </c>
      <c r="F9" s="79" t="s">
        <v>59</v>
      </c>
      <c r="G9" s="79" t="s">
        <v>172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172</v>
      </c>
      <c r="C10" s="79" t="s">
        <v>143</v>
      </c>
      <c r="D10" s="79" t="s">
        <v>164</v>
      </c>
      <c r="E10" s="79" t="s">
        <v>62</v>
      </c>
      <c r="F10" s="79" t="s">
        <v>59</v>
      </c>
      <c r="G10" s="79" t="s">
        <v>172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172</v>
      </c>
      <c r="C11" s="79" t="s">
        <v>185</v>
      </c>
      <c r="D11" s="79" t="s">
        <v>186</v>
      </c>
      <c r="E11" s="79" t="s">
        <v>62</v>
      </c>
      <c r="F11" s="79" t="s">
        <v>59</v>
      </c>
      <c r="G11" s="79" t="s">
        <v>172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172</v>
      </c>
      <c r="C12" s="79" t="s">
        <v>94</v>
      </c>
      <c r="D12" s="79" t="s">
        <v>187</v>
      </c>
      <c r="E12" s="79" t="s">
        <v>62</v>
      </c>
      <c r="F12" s="79" t="s">
        <v>59</v>
      </c>
      <c r="G12" s="79" t="s">
        <v>172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172</v>
      </c>
      <c r="C13" s="79" t="s">
        <v>188</v>
      </c>
      <c r="D13" s="79" t="s">
        <v>189</v>
      </c>
      <c r="E13" s="79" t="s">
        <v>62</v>
      </c>
      <c r="F13" s="79" t="s">
        <v>59</v>
      </c>
      <c r="G13" s="79" t="s">
        <v>172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172</v>
      </c>
      <c r="C14" s="79" t="s">
        <v>143</v>
      </c>
      <c r="D14" s="79" t="s">
        <v>121</v>
      </c>
      <c r="E14" s="79" t="s">
        <v>62</v>
      </c>
      <c r="F14" s="79" t="s">
        <v>59</v>
      </c>
      <c r="G14" s="79" t="s">
        <v>172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172</v>
      </c>
      <c r="C15" s="79" t="s">
        <v>144</v>
      </c>
      <c r="D15" s="79" t="s">
        <v>190</v>
      </c>
      <c r="E15" s="79" t="s">
        <v>62</v>
      </c>
      <c r="F15" s="79" t="s">
        <v>59</v>
      </c>
      <c r="G15" s="79" t="s">
        <v>172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172</v>
      </c>
      <c r="C16" s="79" t="s">
        <v>191</v>
      </c>
      <c r="D16" s="79" t="s">
        <v>192</v>
      </c>
      <c r="E16" s="79" t="s">
        <v>62</v>
      </c>
      <c r="F16" s="79" t="s">
        <v>59</v>
      </c>
      <c r="G16" s="79" t="s">
        <v>172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172</v>
      </c>
      <c r="C17" s="79" t="s">
        <v>193</v>
      </c>
      <c r="D17" s="79" t="s">
        <v>194</v>
      </c>
      <c r="E17" s="79" t="s">
        <v>62</v>
      </c>
      <c r="F17" s="79" t="s">
        <v>59</v>
      </c>
      <c r="G17" s="79" t="s">
        <v>172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172</v>
      </c>
      <c r="C18" s="79" t="s">
        <v>195</v>
      </c>
      <c r="D18" s="79" t="s">
        <v>196</v>
      </c>
      <c r="E18" s="79" t="s">
        <v>62</v>
      </c>
      <c r="F18" s="79" t="s">
        <v>59</v>
      </c>
      <c r="G18" s="79" t="s">
        <v>172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172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172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172</v>
      </c>
      <c r="C20" s="79" t="s">
        <v>94</v>
      </c>
      <c r="D20" s="79" t="s">
        <v>197</v>
      </c>
      <c r="E20" s="79" t="s">
        <v>62</v>
      </c>
      <c r="F20" s="79" t="s">
        <v>59</v>
      </c>
      <c r="G20" s="79" t="s">
        <v>172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172</v>
      </c>
      <c r="C21" s="79" t="s">
        <v>198</v>
      </c>
      <c r="D21" s="79" t="s">
        <v>199</v>
      </c>
      <c r="E21" s="79" t="s">
        <v>62</v>
      </c>
      <c r="F21" s="79" t="s">
        <v>59</v>
      </c>
      <c r="G21" s="79" t="s">
        <v>172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172</v>
      </c>
      <c r="C22" s="79" t="s">
        <v>200</v>
      </c>
      <c r="D22" s="79" t="s">
        <v>201</v>
      </c>
      <c r="E22" s="79" t="s">
        <v>62</v>
      </c>
      <c r="F22" s="79" t="s">
        <v>59</v>
      </c>
      <c r="G22" s="79" t="s">
        <v>172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172</v>
      </c>
      <c r="C23" s="79" t="s">
        <v>202</v>
      </c>
      <c r="D23" s="79" t="s">
        <v>203</v>
      </c>
      <c r="E23" s="79" t="s">
        <v>62</v>
      </c>
      <c r="F23" s="79" t="s">
        <v>59</v>
      </c>
      <c r="G23" s="79" t="s">
        <v>172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172</v>
      </c>
      <c r="C24" s="79" t="s">
        <v>204</v>
      </c>
      <c r="D24" s="79" t="s">
        <v>148</v>
      </c>
      <c r="E24" s="79" t="s">
        <v>62</v>
      </c>
      <c r="F24" s="79" t="s">
        <v>59</v>
      </c>
      <c r="G24" s="79" t="s">
        <v>172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172</v>
      </c>
      <c r="C25" s="79" t="s">
        <v>160</v>
      </c>
      <c r="D25" s="79" t="s">
        <v>205</v>
      </c>
      <c r="E25" s="79" t="s">
        <v>62</v>
      </c>
      <c r="F25" s="79" t="s">
        <v>59</v>
      </c>
      <c r="G25" s="79" t="s">
        <v>172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172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172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172</v>
      </c>
      <c r="C27" s="79" t="s">
        <v>141</v>
      </c>
      <c r="D27" s="79" t="s">
        <v>108</v>
      </c>
      <c r="E27" s="79" t="s">
        <v>62</v>
      </c>
      <c r="F27" s="79" t="s">
        <v>59</v>
      </c>
      <c r="G27" s="79" t="s">
        <v>172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172</v>
      </c>
      <c r="C28" s="79" t="s">
        <v>206</v>
      </c>
      <c r="D28" s="79" t="s">
        <v>207</v>
      </c>
      <c r="E28" s="79" t="s">
        <v>62</v>
      </c>
      <c r="F28" s="79" t="s">
        <v>59</v>
      </c>
      <c r="G28" s="79" t="s">
        <v>172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172</v>
      </c>
      <c r="C29" s="79" t="s">
        <v>208</v>
      </c>
      <c r="D29" s="79" t="s">
        <v>163</v>
      </c>
      <c r="E29" s="79" t="s">
        <v>62</v>
      </c>
      <c r="F29" s="79" t="s">
        <v>59</v>
      </c>
      <c r="G29" s="79" t="s">
        <v>172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172</v>
      </c>
      <c r="C30" s="79" t="s">
        <v>209</v>
      </c>
      <c r="D30" s="79" t="s">
        <v>210</v>
      </c>
      <c r="E30" s="79" t="s">
        <v>62</v>
      </c>
      <c r="F30" s="79" t="s">
        <v>59</v>
      </c>
      <c r="G30" s="79" t="s">
        <v>172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172</v>
      </c>
      <c r="C31" s="79" t="s">
        <v>72</v>
      </c>
      <c r="D31" s="79" t="s">
        <v>211</v>
      </c>
      <c r="E31" s="79" t="s">
        <v>62</v>
      </c>
      <c r="F31" s="79" t="s">
        <v>59</v>
      </c>
      <c r="G31" s="79" t="s">
        <v>172</v>
      </c>
      <c r="I31" t="str">
        <f t="shared" si="1"/>
        <v>30/2017</v>
      </c>
      <c r="J31" t="str">
        <f t="shared" si="2"/>
        <v>Radanović Milena</v>
      </c>
      <c r="L31" s="68" t="s">
        <v>151</v>
      </c>
      <c r="AC31">
        <f t="shared" si="0"/>
      </c>
    </row>
    <row r="32" spans="1:29" ht="15">
      <c r="A32" s="79" t="s">
        <v>106</v>
      </c>
      <c r="B32" s="79" t="s">
        <v>172</v>
      </c>
      <c r="C32" s="79" t="s">
        <v>212</v>
      </c>
      <c r="D32" s="79" t="s">
        <v>156</v>
      </c>
      <c r="E32" s="79" t="s">
        <v>62</v>
      </c>
      <c r="F32" s="79" t="s">
        <v>59</v>
      </c>
      <c r="G32" s="79" t="s">
        <v>172</v>
      </c>
      <c r="I32" t="str">
        <f t="shared" si="1"/>
        <v>31/2017</v>
      </c>
      <c r="J32" t="str">
        <f t="shared" si="2"/>
        <v>Ivanović Željko</v>
      </c>
      <c r="L32" s="68" t="s">
        <v>150</v>
      </c>
      <c r="AC32">
        <f t="shared" si="0"/>
      </c>
    </row>
    <row r="33" spans="1:29" ht="15">
      <c r="A33" s="79" t="s">
        <v>109</v>
      </c>
      <c r="B33" s="79" t="s">
        <v>172</v>
      </c>
      <c r="C33" s="79" t="s">
        <v>124</v>
      </c>
      <c r="D33" s="79" t="s">
        <v>213</v>
      </c>
      <c r="E33" s="79" t="s">
        <v>62</v>
      </c>
      <c r="F33" s="79" t="s">
        <v>59</v>
      </c>
      <c r="G33" s="79" t="s">
        <v>172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172</v>
      </c>
      <c r="C34" s="79" t="s">
        <v>77</v>
      </c>
      <c r="D34" s="79" t="s">
        <v>214</v>
      </c>
      <c r="E34" s="79" t="s">
        <v>62</v>
      </c>
      <c r="F34" s="79" t="s">
        <v>59</v>
      </c>
      <c r="G34" s="79" t="s">
        <v>172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172</v>
      </c>
      <c r="C35" s="79" t="s">
        <v>215</v>
      </c>
      <c r="D35" s="79" t="s">
        <v>216</v>
      </c>
      <c r="E35" s="79" t="s">
        <v>62</v>
      </c>
      <c r="F35" s="79" t="s">
        <v>59</v>
      </c>
      <c r="G35" s="79" t="s">
        <v>172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172</v>
      </c>
      <c r="C36" s="79" t="s">
        <v>217</v>
      </c>
      <c r="D36" s="79" t="s">
        <v>218</v>
      </c>
      <c r="E36" s="79" t="s">
        <v>62</v>
      </c>
      <c r="F36" s="79" t="s">
        <v>59</v>
      </c>
      <c r="G36" s="79" t="s">
        <v>172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172</v>
      </c>
      <c r="C37" s="79" t="s">
        <v>219</v>
      </c>
      <c r="D37" s="79" t="s">
        <v>220</v>
      </c>
      <c r="E37" s="79" t="s">
        <v>62</v>
      </c>
      <c r="F37" s="79" t="s">
        <v>59</v>
      </c>
      <c r="G37" s="79" t="s">
        <v>172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172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172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79" t="s">
        <v>118</v>
      </c>
      <c r="B39" s="79" t="s">
        <v>172</v>
      </c>
      <c r="C39" s="79" t="s">
        <v>145</v>
      </c>
      <c r="D39" s="79" t="s">
        <v>221</v>
      </c>
      <c r="E39" s="79" t="s">
        <v>62</v>
      </c>
      <c r="F39" s="79" t="s">
        <v>59</v>
      </c>
      <c r="G39" s="79" t="s">
        <v>172</v>
      </c>
      <c r="I39" t="str">
        <f t="shared" si="1"/>
        <v>38/2017</v>
      </c>
      <c r="J39" t="str">
        <f t="shared" si="2"/>
        <v>Kažić Petar</v>
      </c>
      <c r="AC39">
        <f t="shared" si="0"/>
      </c>
    </row>
    <row r="40" spans="1:29" ht="15">
      <c r="A40" s="79" t="s">
        <v>120</v>
      </c>
      <c r="B40" s="79" t="s">
        <v>172</v>
      </c>
      <c r="C40" s="79" t="s">
        <v>204</v>
      </c>
      <c r="D40" s="79" t="s">
        <v>222</v>
      </c>
      <c r="E40" s="79" t="s">
        <v>62</v>
      </c>
      <c r="F40" s="79" t="s">
        <v>59</v>
      </c>
      <c r="G40" s="79" t="s">
        <v>172</v>
      </c>
      <c r="I40" t="str">
        <f t="shared" si="1"/>
        <v>39/2017</v>
      </c>
      <c r="J40" t="str">
        <f t="shared" si="2"/>
        <v>Rašović Marija</v>
      </c>
      <c r="AC40">
        <f t="shared" si="0"/>
      </c>
    </row>
    <row r="41" spans="1:29" ht="15">
      <c r="A41" s="79" t="s">
        <v>122</v>
      </c>
      <c r="B41" s="79" t="s">
        <v>172</v>
      </c>
      <c r="C41" s="79" t="s">
        <v>142</v>
      </c>
      <c r="D41" s="79" t="s">
        <v>223</v>
      </c>
      <c r="E41" s="79" t="s">
        <v>62</v>
      </c>
      <c r="F41" s="79" t="s">
        <v>59</v>
      </c>
      <c r="G41" s="79" t="s">
        <v>172</v>
      </c>
      <c r="I41" t="str">
        <f t="shared" si="1"/>
        <v>40/2017</v>
      </c>
      <c r="J41" t="str">
        <f t="shared" si="2"/>
        <v>Loncović Pavle</v>
      </c>
      <c r="AC41">
        <f t="shared" si="0"/>
      </c>
    </row>
    <row r="42" spans="1:29" ht="15">
      <c r="A42" s="79" t="s">
        <v>123</v>
      </c>
      <c r="B42" s="79" t="s">
        <v>172</v>
      </c>
      <c r="C42" s="79" t="s">
        <v>61</v>
      </c>
      <c r="D42" s="79" t="s">
        <v>224</v>
      </c>
      <c r="E42" s="79" t="s">
        <v>62</v>
      </c>
      <c r="F42" s="79" t="s">
        <v>59</v>
      </c>
      <c r="G42" s="79" t="s">
        <v>172</v>
      </c>
      <c r="I42" t="str">
        <f t="shared" si="1"/>
        <v>41/2017</v>
      </c>
      <c r="J42" t="str">
        <f t="shared" si="2"/>
        <v>Vidović Aleksandra</v>
      </c>
      <c r="AC42">
        <f t="shared" si="0"/>
      </c>
    </row>
    <row r="43" spans="1:29" ht="15">
      <c r="A43" s="79" t="s">
        <v>125</v>
      </c>
      <c r="B43" s="79" t="s">
        <v>172</v>
      </c>
      <c r="C43" s="79" t="s">
        <v>124</v>
      </c>
      <c r="D43" s="79" t="s">
        <v>225</v>
      </c>
      <c r="E43" s="79" t="s">
        <v>62</v>
      </c>
      <c r="F43" s="79" t="s">
        <v>59</v>
      </c>
      <c r="G43" s="79" t="s">
        <v>172</v>
      </c>
      <c r="I43" t="str">
        <f t="shared" si="1"/>
        <v>42/2017</v>
      </c>
      <c r="J43" t="str">
        <f t="shared" si="2"/>
        <v>Koprivica Vladimir</v>
      </c>
      <c r="AC43">
        <f t="shared" si="0"/>
      </c>
    </row>
    <row r="44" spans="1:29" ht="15">
      <c r="A44" s="79" t="s">
        <v>127</v>
      </c>
      <c r="B44" s="79" t="s">
        <v>172</v>
      </c>
      <c r="C44" s="79" t="s">
        <v>226</v>
      </c>
      <c r="D44" s="79" t="s">
        <v>138</v>
      </c>
      <c r="E44" s="79" t="s">
        <v>62</v>
      </c>
      <c r="F44" s="79" t="s">
        <v>59</v>
      </c>
      <c r="G44" s="79" t="s">
        <v>172</v>
      </c>
      <c r="I44" t="str">
        <f t="shared" si="1"/>
        <v>43/2017</v>
      </c>
      <c r="J44" t="str">
        <f t="shared" si="2"/>
        <v>Gutić Dženis</v>
      </c>
      <c r="AC44">
        <f t="shared" si="0"/>
      </c>
    </row>
    <row r="45" spans="1:29" ht="15">
      <c r="A45" s="79" t="s">
        <v>128</v>
      </c>
      <c r="B45" s="79" t="s">
        <v>172</v>
      </c>
      <c r="C45" s="79" t="s">
        <v>227</v>
      </c>
      <c r="D45" s="79" t="s">
        <v>162</v>
      </c>
      <c r="E45" s="79" t="s">
        <v>62</v>
      </c>
      <c r="F45" s="79" t="s">
        <v>59</v>
      </c>
      <c r="G45" s="79" t="s">
        <v>172</v>
      </c>
      <c r="I45" t="str">
        <f t="shared" si="1"/>
        <v>44/2017</v>
      </c>
      <c r="J45" t="str">
        <f t="shared" si="2"/>
        <v>Sutaj Edin</v>
      </c>
      <c r="AC45">
        <f t="shared" si="0"/>
      </c>
    </row>
    <row r="46" spans="1:29" ht="15">
      <c r="A46" s="79" t="s">
        <v>129</v>
      </c>
      <c r="B46" s="79" t="s">
        <v>172</v>
      </c>
      <c r="C46" s="79" t="s">
        <v>126</v>
      </c>
      <c r="D46" s="79" t="s">
        <v>228</v>
      </c>
      <c r="E46" s="79" t="s">
        <v>62</v>
      </c>
      <c r="F46" s="79" t="s">
        <v>59</v>
      </c>
      <c r="G46" s="79" t="s">
        <v>172</v>
      </c>
      <c r="I46" t="str">
        <f t="shared" si="1"/>
        <v>45/2017</v>
      </c>
      <c r="J46" t="str">
        <f t="shared" si="2"/>
        <v>Filipović Ivana</v>
      </c>
      <c r="AC46">
        <f t="shared" si="0"/>
      </c>
    </row>
    <row r="47" spans="1:29" ht="15">
      <c r="A47" s="79" t="s">
        <v>130</v>
      </c>
      <c r="B47" s="79" t="s">
        <v>172</v>
      </c>
      <c r="C47" s="79" t="s">
        <v>146</v>
      </c>
      <c r="D47" s="79" t="s">
        <v>139</v>
      </c>
      <c r="E47" s="79" t="s">
        <v>62</v>
      </c>
      <c r="F47" s="79" t="s">
        <v>59</v>
      </c>
      <c r="G47" s="79" t="s">
        <v>172</v>
      </c>
      <c r="I47" t="str">
        <f t="shared" si="1"/>
        <v>46/2017</v>
      </c>
      <c r="J47" t="str">
        <f t="shared" si="2"/>
        <v>Rakočević Jovana</v>
      </c>
      <c r="AC47">
        <f t="shared" si="0"/>
      </c>
    </row>
    <row r="48" spans="1:29" ht="15">
      <c r="A48" s="79" t="s">
        <v>131</v>
      </c>
      <c r="B48" s="79" t="s">
        <v>172</v>
      </c>
      <c r="C48" s="79" t="s">
        <v>110</v>
      </c>
      <c r="D48" s="79" t="s">
        <v>136</v>
      </c>
      <c r="E48" s="79" t="s">
        <v>62</v>
      </c>
      <c r="F48" s="79" t="s">
        <v>59</v>
      </c>
      <c r="G48" s="79" t="s">
        <v>172</v>
      </c>
      <c r="I48" t="str">
        <f t="shared" si="1"/>
        <v>47/2017</v>
      </c>
      <c r="J48" t="str">
        <f t="shared" si="2"/>
        <v>Lakićević Miloš</v>
      </c>
      <c r="AC48">
        <f t="shared" si="0"/>
      </c>
    </row>
    <row r="49" spans="1:29" ht="15">
      <c r="A49" s="79" t="s">
        <v>132</v>
      </c>
      <c r="B49" s="79" t="s">
        <v>172</v>
      </c>
      <c r="C49" s="79" t="s">
        <v>229</v>
      </c>
      <c r="D49" s="79" t="s">
        <v>230</v>
      </c>
      <c r="E49" s="79" t="s">
        <v>62</v>
      </c>
      <c r="F49" s="79" t="s">
        <v>59</v>
      </c>
      <c r="G49" s="79" t="s">
        <v>172</v>
      </c>
      <c r="I49" t="str">
        <f t="shared" si="1"/>
        <v>48/2017</v>
      </c>
      <c r="J49" t="str">
        <f t="shared" si="2"/>
        <v>Mušikić Andrija</v>
      </c>
      <c r="AC49">
        <f t="shared" si="0"/>
      </c>
    </row>
    <row r="50" spans="1:29" ht="15">
      <c r="A50" s="79" t="s">
        <v>133</v>
      </c>
      <c r="B50" s="79" t="s">
        <v>172</v>
      </c>
      <c r="C50" s="79" t="s">
        <v>143</v>
      </c>
      <c r="D50" s="79" t="s">
        <v>231</v>
      </c>
      <c r="E50" s="79" t="s">
        <v>62</v>
      </c>
      <c r="F50" s="79" t="s">
        <v>59</v>
      </c>
      <c r="G50" s="79" t="s">
        <v>172</v>
      </c>
      <c r="I50" t="str">
        <f t="shared" si="1"/>
        <v>49/2017</v>
      </c>
      <c r="J50" t="str">
        <f t="shared" si="2"/>
        <v>Tatić Danilo</v>
      </c>
      <c r="AC50">
        <f t="shared" si="0"/>
      </c>
    </row>
    <row r="51" spans="1:29" ht="15">
      <c r="A51" s="79" t="s">
        <v>134</v>
      </c>
      <c r="B51" s="79" t="s">
        <v>172</v>
      </c>
      <c r="C51" s="79" t="s">
        <v>232</v>
      </c>
      <c r="D51" s="79" t="s">
        <v>233</v>
      </c>
      <c r="E51" s="79" t="s">
        <v>62</v>
      </c>
      <c r="F51" s="79" t="s">
        <v>59</v>
      </c>
      <c r="G51" s="79" t="s">
        <v>172</v>
      </c>
      <c r="I51" t="str">
        <f t="shared" si="1"/>
        <v>50/2017</v>
      </c>
      <c r="J51" t="str">
        <f t="shared" si="2"/>
        <v>Berišaj Bernard</v>
      </c>
      <c r="AC51">
        <f t="shared" si="0"/>
      </c>
    </row>
    <row r="52" spans="1:29" ht="15">
      <c r="A52" s="79" t="s">
        <v>113</v>
      </c>
      <c r="B52" s="79" t="s">
        <v>60</v>
      </c>
      <c r="C52" s="79" t="s">
        <v>114</v>
      </c>
      <c r="D52" s="79" t="s">
        <v>115</v>
      </c>
      <c r="E52" s="79" t="s">
        <v>86</v>
      </c>
      <c r="F52" s="79" t="s">
        <v>65</v>
      </c>
      <c r="G52" s="79" t="s">
        <v>63</v>
      </c>
      <c r="I52" t="str">
        <f t="shared" si="1"/>
        <v>35/2015</v>
      </c>
      <c r="J52" t="str">
        <f t="shared" si="2"/>
        <v>Konatar Sava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70"/>
      <c r="B58" s="70"/>
      <c r="C58" s="70"/>
      <c r="D58" s="70"/>
      <c r="E58" s="70"/>
      <c r="F58" s="70"/>
      <c r="G58" s="70"/>
      <c r="AC58">
        <f t="shared" si="0"/>
      </c>
    </row>
    <row r="59" spans="1:29" ht="15">
      <c r="A59" s="70"/>
      <c r="B59" s="70"/>
      <c r="C59" s="70"/>
      <c r="D59" s="70"/>
      <c r="E59" s="70"/>
      <c r="F59" s="70"/>
      <c r="G59" s="70"/>
      <c r="AC59">
        <f t="shared" si="0"/>
      </c>
    </row>
    <row r="60" spans="1:29" ht="15">
      <c r="A60" s="70"/>
      <c r="B60" s="70"/>
      <c r="C60" s="70"/>
      <c r="D60" s="70"/>
      <c r="E60" s="70"/>
      <c r="F60" s="70"/>
      <c r="G60" s="70"/>
      <c r="AC60">
        <f t="shared" si="0"/>
      </c>
    </row>
    <row r="61" spans="1:29" ht="15">
      <c r="A61" s="70"/>
      <c r="B61" s="70"/>
      <c r="C61" s="70"/>
      <c r="D61" s="70"/>
      <c r="E61" s="70"/>
      <c r="F61" s="70"/>
      <c r="G61" s="70"/>
      <c r="L61" s="68" t="s">
        <v>150</v>
      </c>
      <c r="AC61">
        <f t="shared" si="0"/>
      </c>
    </row>
    <row r="62" spans="1:29" ht="15">
      <c r="A62" s="70"/>
      <c r="B62" s="70"/>
      <c r="C62" s="70"/>
      <c r="D62" s="70"/>
      <c r="E62" s="70"/>
      <c r="F62" s="70"/>
      <c r="G62" s="70"/>
      <c r="L62" s="68" t="s">
        <v>152</v>
      </c>
      <c r="AC62">
        <f t="shared" si="0"/>
      </c>
    </row>
    <row r="63" spans="1:29" ht="15">
      <c r="A63" s="70"/>
      <c r="B63" s="70"/>
      <c r="C63" s="70"/>
      <c r="D63" s="70"/>
      <c r="E63" s="70"/>
      <c r="F63" s="70"/>
      <c r="G63" s="70"/>
      <c r="AC63">
        <f t="shared" si="0"/>
      </c>
    </row>
    <row r="64" spans="1:29" ht="15">
      <c r="A64" s="70"/>
      <c r="B64" s="70"/>
      <c r="C64" s="70"/>
      <c r="D64" s="70"/>
      <c r="E64" s="70"/>
      <c r="F64" s="70"/>
      <c r="G64" s="70"/>
      <c r="AC64">
        <f t="shared" si="0"/>
      </c>
    </row>
    <row r="65" spans="1:29" ht="15">
      <c r="A65" s="70"/>
      <c r="B65" s="70"/>
      <c r="C65" s="70"/>
      <c r="D65" s="70"/>
      <c r="E65" s="70"/>
      <c r="F65" s="70"/>
      <c r="G65" s="70"/>
      <c r="AC65">
        <f t="shared" si="0"/>
      </c>
    </row>
    <row r="66" spans="1:29" ht="15">
      <c r="A66" s="70"/>
      <c r="B66" s="70"/>
      <c r="C66" s="70"/>
      <c r="D66" s="70"/>
      <c r="E66" s="70"/>
      <c r="F66" s="70"/>
      <c r="G66" s="81"/>
      <c r="AC66">
        <f aca="true" t="shared" si="3" ref="AC66:AC81">IF(T66&lt;&gt;$AA$1,T66,IF(S66=$AA$1,"",S66))</f>
      </c>
    </row>
    <row r="67" spans="1:29" ht="15">
      <c r="A67" s="70"/>
      <c r="B67" s="70"/>
      <c r="C67" s="70"/>
      <c r="D67" s="70"/>
      <c r="E67" s="70"/>
      <c r="F67" s="70"/>
      <c r="G67" s="70"/>
      <c r="AC67">
        <f t="shared" si="3"/>
      </c>
    </row>
    <row r="68" spans="1:29" ht="15">
      <c r="A68" s="70"/>
      <c r="B68" s="70"/>
      <c r="C68" s="70"/>
      <c r="D68" s="70"/>
      <c r="E68" s="70"/>
      <c r="F68" s="70"/>
      <c r="G68" s="70"/>
      <c r="AC68">
        <f t="shared" si="3"/>
      </c>
    </row>
    <row r="69" spans="1:29" ht="15">
      <c r="A69" s="70"/>
      <c r="B69" s="70"/>
      <c r="C69" s="70"/>
      <c r="D69" s="70"/>
      <c r="E69" s="70"/>
      <c r="F69" s="70"/>
      <c r="G69" s="70"/>
      <c r="AC69">
        <f t="shared" si="3"/>
      </c>
    </row>
    <row r="70" spans="1:29" ht="15">
      <c r="A70" s="70"/>
      <c r="B70" s="70"/>
      <c r="C70" s="70"/>
      <c r="D70" s="70"/>
      <c r="E70" s="70"/>
      <c r="F70" s="70"/>
      <c r="G70" s="70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3" t="s">
        <v>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22.5" customHeight="1">
      <c r="A3" s="173" t="s">
        <v>30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4" t="s">
        <v>317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ht="18.75" customHeight="1">
      <c r="A7" s="174" t="str">
        <f>CONCATENATE("Semestar: I(prvi), akademska ",My!R2," godina")</f>
        <v>Semestar: I(prvi), akademska 2017/18 godina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5" t="s">
        <v>31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ht="15">
      <c r="A11" s="151" t="s">
        <v>32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1" t="str">
        <f>CONCATENATE("po završetku zimskog semestra akademske ",My!R2," godine")</f>
        <v>po završetku zimskog semestra akademske 2017/18 godine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2" t="s">
        <v>33</v>
      </c>
      <c r="B15" s="155" t="s">
        <v>34</v>
      </c>
      <c r="C15" s="158" t="s">
        <v>35</v>
      </c>
      <c r="D15" s="161" t="s">
        <v>36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3"/>
      <c r="P15" s="161" t="s">
        <v>37</v>
      </c>
      <c r="Q15" s="162"/>
      <c r="R15" s="162"/>
      <c r="S15" s="176"/>
    </row>
    <row r="16" spans="1:19" ht="15.75" customHeight="1">
      <c r="A16" s="153"/>
      <c r="B16" s="156"/>
      <c r="C16" s="159"/>
      <c r="D16" s="164" t="s">
        <v>38</v>
      </c>
      <c r="E16" s="165"/>
      <c r="F16" s="166" t="s">
        <v>39</v>
      </c>
      <c r="G16" s="165"/>
      <c r="H16" s="166" t="s">
        <v>40</v>
      </c>
      <c r="I16" s="165"/>
      <c r="J16" s="166" t="s">
        <v>41</v>
      </c>
      <c r="K16" s="165"/>
      <c r="L16" s="166" t="s">
        <v>42</v>
      </c>
      <c r="M16" s="165"/>
      <c r="N16" s="166" t="s">
        <v>43</v>
      </c>
      <c r="O16" s="167"/>
      <c r="P16" s="168" t="s">
        <v>44</v>
      </c>
      <c r="Q16" s="169"/>
      <c r="R16" s="168" t="s">
        <v>45</v>
      </c>
      <c r="S16" s="170"/>
    </row>
    <row r="17" spans="1:19" ht="23.25" customHeight="1" thickBot="1">
      <c r="A17" s="154"/>
      <c r="B17" s="157"/>
      <c r="C17" s="160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311</v>
      </c>
      <c r="C18" s="74">
        <f>COUNTIF(A_predlog!T6:T113,"&gt;0")</f>
        <v>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</v>
      </c>
      <c r="S18" s="73">
        <f>IF($C18=0,0,R18*100/($P18+$R18))</f>
        <v>100</v>
      </c>
    </row>
    <row r="19" spans="1:19" ht="15.75">
      <c r="A19" s="29">
        <v>2</v>
      </c>
      <c r="B19" s="30" t="s">
        <v>309</v>
      </c>
      <c r="C19" s="31">
        <f>COUNTIF(B_predlog!T8:T115,"&gt;0")</f>
        <v>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0</v>
      </c>
      <c r="M19" s="32">
        <f>IF($C19=0,0,L19*100/$C19)</f>
        <v>0</v>
      </c>
      <c r="N19" s="32">
        <f>C19-P19</f>
        <v>1</v>
      </c>
      <c r="O19" s="31">
        <f>IF($C19=0,0,N19*100/$C19)</f>
        <v>100</v>
      </c>
      <c r="P19" s="32">
        <f>SUM(D19,F19,H19,J19,L19)</f>
        <v>0</v>
      </c>
      <c r="Q19" s="31">
        <f>IF($C19=0,0,P19*100/($P19+$R19))</f>
        <v>0</v>
      </c>
      <c r="R19" s="32">
        <f>N19</f>
        <v>1</v>
      </c>
      <c r="S19" s="33">
        <f>IF($C19=0,0,R19*100/($P19+$R19))</f>
        <v>100</v>
      </c>
    </row>
    <row r="20" spans="1:19" ht="15.75">
      <c r="A20" s="29">
        <v>3</v>
      </c>
      <c r="B20" s="30" t="s">
        <v>310</v>
      </c>
      <c r="C20" s="31">
        <f>COUNTIF(C_predlog!T8:T115,"&gt;0")</f>
        <v>1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0</v>
      </c>
      <c r="M20" s="32">
        <f>IF($C20=0,0,L20*100/$C20)</f>
        <v>0</v>
      </c>
      <c r="N20" s="32">
        <f>C20-P20</f>
        <v>1</v>
      </c>
      <c r="O20" s="31">
        <f>IF($C20=0,0,N20*100/$C20)</f>
        <v>100</v>
      </c>
      <c r="P20" s="32">
        <f>SUM(D20,F20,H20,J20,L20)</f>
        <v>0</v>
      </c>
      <c r="Q20" s="31">
        <f>IF($C20=0,0,P20*100/($P20+$R20))</f>
        <v>0</v>
      </c>
      <c r="R20" s="32">
        <f>N20</f>
        <v>1</v>
      </c>
      <c r="S20" s="33">
        <f>IF($C20=0,0,R20*100/($P20+$R20))</f>
        <v>100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1" t="str">
        <f>CONCATENATE("Podgorica,   januar 20",RIGHT(My!R2,2),". god.")</f>
        <v>Podgorica,   januar 2018. god.</v>
      </c>
      <c r="B25" s="171"/>
      <c r="D25" s="171" t="s">
        <v>47</v>
      </c>
      <c r="E25" s="171"/>
      <c r="F25" s="171"/>
      <c r="G25" s="171"/>
      <c r="H25" s="171"/>
      <c r="I25" s="171"/>
      <c r="N25" s="172" t="s">
        <v>48</v>
      </c>
      <c r="O25" s="172"/>
      <c r="P25" s="172"/>
      <c r="Q25" s="172"/>
    </row>
    <row r="27" spans="4:18" ht="15">
      <c r="D27" s="151" t="s">
        <v>168</v>
      </c>
      <c r="E27" s="151"/>
      <c r="F27" s="151"/>
      <c r="G27" s="151"/>
      <c r="H27" s="151"/>
      <c r="I27" s="151"/>
      <c r="J27" s="151"/>
      <c r="L27" s="72"/>
      <c r="M27" s="151" t="s">
        <v>167</v>
      </c>
      <c r="N27" s="151"/>
      <c r="O27" s="151"/>
      <c r="P27" s="151"/>
      <c r="Q27" s="151"/>
      <c r="R27" s="151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312</v>
      </c>
      <c r="C2" s="1"/>
      <c r="E2" s="1"/>
      <c r="F2" s="59" t="s">
        <v>312</v>
      </c>
      <c r="G2" s="1"/>
      <c r="H2" s="1"/>
      <c r="I2" s="1"/>
      <c r="J2" s="59" t="s">
        <v>312</v>
      </c>
      <c r="K2" s="1"/>
      <c r="R2" s="60" t="s">
        <v>169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F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F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38/2017</v>
      </c>
      <c r="F37" s="64" t="str">
        <f>B_Zakljucne!B41</f>
        <v>Lučić Milica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39/2017</v>
      </c>
      <c r="F38" s="64" t="str">
        <f>B_Zakljucne!B42</f>
        <v>Kuzman Nikolina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40/2017</v>
      </c>
      <c r="F39" s="64" t="str">
        <f>B_Zakljucne!B43</f>
        <v>Milatović Aleksandar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14/2016</v>
      </c>
      <c r="F40" s="64" t="str">
        <f>B_Zakljucne!B44</f>
        <v>Radunović Ivona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21/2016</v>
      </c>
      <c r="F41" s="64" t="str">
        <f>B_Zakljucne!B45</f>
        <v>Milinković Anđela</v>
      </c>
      <c r="G41" s="64" t="str">
        <f>B_Zakljucne!F45</f>
        <v>F</v>
      </c>
      <c r="I41" s="63" t="str">
        <f>C_Zakljucne!A45</f>
        <v>38/2017</v>
      </c>
      <c r="J41" s="64" t="str">
        <f>C_Zakljucne!B45</f>
        <v>Kažić Petar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39/2017</v>
      </c>
      <c r="J42" s="64" t="str">
        <f>C_Zakljucne!B46</f>
        <v>Rašović Marija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40/2017</v>
      </c>
      <c r="J43" s="64" t="str">
        <f>C_Zakljucne!B47</f>
        <v>Loncović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41/2017</v>
      </c>
      <c r="J44" s="64" t="str">
        <f>C_Zakljucne!B48</f>
        <v>Vidović Aleksandra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42/2017</v>
      </c>
      <c r="J45" s="64" t="str">
        <f>C_Zakljucne!B49</f>
        <v>Koprivica Vladimir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43/2017</v>
      </c>
      <c r="J46" s="64" t="str">
        <f>C_Zakljucne!B50</f>
        <v>Gutić Dženis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44/2017</v>
      </c>
      <c r="J47" s="64" t="str">
        <f>C_Zakljucne!B60</f>
        <v>Sutaj Edin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45/2017</v>
      </c>
      <c r="J48" s="64" t="str">
        <f>C_Zakljucne!B61</f>
        <v>Filipović Ivana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46/2017</v>
      </c>
      <c r="J49" s="64" t="str">
        <f>C_Zakljucne!B62</f>
        <v>Rakočević Jovana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47/2017</v>
      </c>
      <c r="J50" s="64" t="str">
        <f>C_Zakljucne!B63</f>
        <v>Lakićević Miloš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48/2017</v>
      </c>
      <c r="J51" s="64" t="str">
        <f>C_Zakljucne!B64</f>
        <v>Mušikić Andrija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49/2017</v>
      </c>
      <c r="J52" s="64" t="str">
        <f>C_Zakljucne!B65</f>
        <v>Tatić Danilo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50/2017</v>
      </c>
      <c r="J53" s="64" t="str">
        <f>C_Zakljucne!B66</f>
        <v>Berišaj Bernard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 t="str">
        <f>C_Zakljucne!A67</f>
        <v>35/2015</v>
      </c>
      <c r="J54" s="64" t="str">
        <f>C_Zakljucne!B67</f>
        <v>Konatar Sava</v>
      </c>
      <c r="K54" s="64" t="str">
        <f>C_Zakljucne!F67</f>
        <v>F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1">
      <selection activeCell="G40" sqref="G4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172</v>
      </c>
      <c r="C2" s="80" t="s">
        <v>234</v>
      </c>
      <c r="D2" s="80" t="s">
        <v>235</v>
      </c>
      <c r="E2" s="80" t="s">
        <v>62</v>
      </c>
      <c r="F2" s="80" t="s">
        <v>59</v>
      </c>
      <c r="G2" s="80" t="s">
        <v>172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172</v>
      </c>
      <c r="C3" s="80" t="s">
        <v>236</v>
      </c>
      <c r="D3" s="80" t="s">
        <v>237</v>
      </c>
      <c r="E3" s="80" t="s">
        <v>62</v>
      </c>
      <c r="F3" s="80" t="s">
        <v>59</v>
      </c>
      <c r="G3" s="80" t="s">
        <v>172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172</v>
      </c>
      <c r="C4" s="80" t="s">
        <v>238</v>
      </c>
      <c r="D4" s="80" t="s">
        <v>239</v>
      </c>
      <c r="E4" s="80" t="s">
        <v>62</v>
      </c>
      <c r="F4" s="80" t="s">
        <v>59</v>
      </c>
      <c r="G4" s="80" t="s">
        <v>172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172</v>
      </c>
      <c r="C5" s="80" t="s">
        <v>204</v>
      </c>
      <c r="D5" s="80" t="s">
        <v>197</v>
      </c>
      <c r="E5" s="80" t="s">
        <v>62</v>
      </c>
      <c r="F5" s="80" t="s">
        <v>59</v>
      </c>
      <c r="G5" s="80" t="s">
        <v>172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172</v>
      </c>
      <c r="C6" s="80" t="s">
        <v>240</v>
      </c>
      <c r="D6" s="80" t="s">
        <v>241</v>
      </c>
      <c r="E6" s="80" t="s">
        <v>62</v>
      </c>
      <c r="F6" s="80" t="s">
        <v>59</v>
      </c>
      <c r="G6" s="80" t="s">
        <v>172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172</v>
      </c>
      <c r="C7" s="80" t="s">
        <v>242</v>
      </c>
      <c r="D7" s="80" t="s">
        <v>243</v>
      </c>
      <c r="E7" s="80" t="s">
        <v>62</v>
      </c>
      <c r="F7" s="80" t="s">
        <v>59</v>
      </c>
      <c r="G7" s="80" t="s">
        <v>172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172</v>
      </c>
      <c r="C8" s="80" t="s">
        <v>244</v>
      </c>
      <c r="D8" s="80" t="s">
        <v>245</v>
      </c>
      <c r="E8" s="80" t="s">
        <v>62</v>
      </c>
      <c r="F8" s="80" t="s">
        <v>59</v>
      </c>
      <c r="G8" s="80" t="s">
        <v>172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172</v>
      </c>
      <c r="C9" s="80" t="s">
        <v>240</v>
      </c>
      <c r="D9" s="80" t="s">
        <v>246</v>
      </c>
      <c r="E9" s="80" t="s">
        <v>62</v>
      </c>
      <c r="F9" s="80" t="s">
        <v>59</v>
      </c>
      <c r="G9" s="80" t="s">
        <v>172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172</v>
      </c>
      <c r="C10" s="80" t="s">
        <v>146</v>
      </c>
      <c r="D10" s="80" t="s">
        <v>247</v>
      </c>
      <c r="E10" s="80" t="s">
        <v>62</v>
      </c>
      <c r="F10" s="80" t="s">
        <v>59</v>
      </c>
      <c r="G10" s="80" t="s">
        <v>172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172</v>
      </c>
      <c r="C11" s="80" t="s">
        <v>149</v>
      </c>
      <c r="D11" s="80" t="s">
        <v>248</v>
      </c>
      <c r="E11" s="80" t="s">
        <v>62</v>
      </c>
      <c r="F11" s="80" t="s">
        <v>59</v>
      </c>
      <c r="G11" s="80" t="s">
        <v>172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172</v>
      </c>
      <c r="C12" s="80" t="s">
        <v>249</v>
      </c>
      <c r="D12" s="80" t="s">
        <v>250</v>
      </c>
      <c r="E12" s="80" t="s">
        <v>62</v>
      </c>
      <c r="F12" s="80" t="s">
        <v>59</v>
      </c>
      <c r="G12" s="80" t="s">
        <v>172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172</v>
      </c>
      <c r="C13" s="80" t="s">
        <v>251</v>
      </c>
      <c r="D13" s="80" t="s">
        <v>252</v>
      </c>
      <c r="E13" s="80" t="s">
        <v>62</v>
      </c>
      <c r="F13" s="80" t="s">
        <v>59</v>
      </c>
      <c r="G13" s="80" t="s">
        <v>172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172</v>
      </c>
      <c r="C14" s="80" t="s">
        <v>253</v>
      </c>
      <c r="D14" s="80" t="s">
        <v>254</v>
      </c>
      <c r="E14" s="80" t="s">
        <v>62</v>
      </c>
      <c r="F14" s="80" t="s">
        <v>59</v>
      </c>
      <c r="G14" s="80" t="s">
        <v>172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172</v>
      </c>
      <c r="C15" s="80" t="s">
        <v>255</v>
      </c>
      <c r="D15" s="80" t="s">
        <v>256</v>
      </c>
      <c r="E15" s="80" t="s">
        <v>62</v>
      </c>
      <c r="F15" s="80" t="s">
        <v>59</v>
      </c>
      <c r="G15" s="80" t="s">
        <v>172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172</v>
      </c>
      <c r="C16" s="80" t="s">
        <v>105</v>
      </c>
      <c r="D16" s="80" t="s">
        <v>139</v>
      </c>
      <c r="E16" s="80" t="s">
        <v>62</v>
      </c>
      <c r="F16" s="80" t="s">
        <v>59</v>
      </c>
      <c r="G16" s="80" t="s">
        <v>172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172</v>
      </c>
      <c r="C17" s="80" t="s">
        <v>257</v>
      </c>
      <c r="D17" s="80" t="s">
        <v>258</v>
      </c>
      <c r="E17" s="80" t="s">
        <v>62</v>
      </c>
      <c r="F17" s="80" t="s">
        <v>59</v>
      </c>
      <c r="G17" s="80" t="s">
        <v>172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172</v>
      </c>
      <c r="C18" s="80" t="s">
        <v>77</v>
      </c>
      <c r="D18" s="80" t="s">
        <v>259</v>
      </c>
      <c r="E18" s="80" t="s">
        <v>62</v>
      </c>
      <c r="F18" s="80" t="s">
        <v>59</v>
      </c>
      <c r="G18" s="80" t="s">
        <v>172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172</v>
      </c>
      <c r="C19" s="80" t="s">
        <v>260</v>
      </c>
      <c r="D19" s="80" t="s">
        <v>261</v>
      </c>
      <c r="E19" s="80" t="s">
        <v>62</v>
      </c>
      <c r="F19" s="80" t="s">
        <v>59</v>
      </c>
      <c r="G19" s="80" t="s">
        <v>172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172</v>
      </c>
      <c r="C20" s="80" t="s">
        <v>69</v>
      </c>
      <c r="D20" s="80" t="s">
        <v>262</v>
      </c>
      <c r="E20" s="80" t="s">
        <v>62</v>
      </c>
      <c r="F20" s="80" t="s">
        <v>59</v>
      </c>
      <c r="G20" s="80" t="s">
        <v>172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172</v>
      </c>
      <c r="C21" s="80" t="s">
        <v>263</v>
      </c>
      <c r="D21" s="80" t="s">
        <v>241</v>
      </c>
      <c r="E21" s="80" t="s">
        <v>62</v>
      </c>
      <c r="F21" s="80" t="s">
        <v>59</v>
      </c>
      <c r="G21" s="80" t="s">
        <v>172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172</v>
      </c>
      <c r="C22" s="80" t="s">
        <v>264</v>
      </c>
      <c r="D22" s="80" t="s">
        <v>256</v>
      </c>
      <c r="E22" s="80" t="s">
        <v>62</v>
      </c>
      <c r="F22" s="80" t="s">
        <v>59</v>
      </c>
      <c r="G22" s="80" t="s">
        <v>172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172</v>
      </c>
      <c r="C23" s="80" t="s">
        <v>137</v>
      </c>
      <c r="D23" s="80" t="s">
        <v>158</v>
      </c>
      <c r="E23" s="80" t="s">
        <v>62</v>
      </c>
      <c r="F23" s="80" t="s">
        <v>59</v>
      </c>
      <c r="G23" s="80" t="s">
        <v>172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172</v>
      </c>
      <c r="C24" s="80" t="s">
        <v>140</v>
      </c>
      <c r="D24" s="80" t="s">
        <v>265</v>
      </c>
      <c r="E24" s="80" t="s">
        <v>62</v>
      </c>
      <c r="F24" s="80" t="s">
        <v>59</v>
      </c>
      <c r="G24" s="80" t="s">
        <v>172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172</v>
      </c>
      <c r="C25" s="80" t="s">
        <v>240</v>
      </c>
      <c r="D25" s="80" t="s">
        <v>266</v>
      </c>
      <c r="E25" s="80" t="s">
        <v>62</v>
      </c>
      <c r="F25" s="80" t="s">
        <v>59</v>
      </c>
      <c r="G25" s="80" t="s">
        <v>172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172</v>
      </c>
      <c r="C26" s="80" t="s">
        <v>69</v>
      </c>
      <c r="D26" s="80" t="s">
        <v>267</v>
      </c>
      <c r="E26" s="80" t="s">
        <v>62</v>
      </c>
      <c r="F26" s="80" t="s">
        <v>59</v>
      </c>
      <c r="G26" s="80" t="s">
        <v>172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172</v>
      </c>
      <c r="C27" s="80" t="s">
        <v>137</v>
      </c>
      <c r="D27" s="80" t="s">
        <v>268</v>
      </c>
      <c r="E27" s="80" t="s">
        <v>62</v>
      </c>
      <c r="F27" s="80" t="s">
        <v>59</v>
      </c>
      <c r="G27" s="80" t="s">
        <v>172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172</v>
      </c>
      <c r="C28" s="80" t="s">
        <v>238</v>
      </c>
      <c r="D28" s="80" t="s">
        <v>159</v>
      </c>
      <c r="E28" s="80" t="s">
        <v>62</v>
      </c>
      <c r="F28" s="80" t="s">
        <v>59</v>
      </c>
      <c r="G28" s="80" t="s">
        <v>172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172</v>
      </c>
      <c r="C29" s="80" t="s">
        <v>269</v>
      </c>
      <c r="D29" s="80" t="s">
        <v>270</v>
      </c>
      <c r="E29" s="80" t="s">
        <v>62</v>
      </c>
      <c r="F29" s="80" t="s">
        <v>59</v>
      </c>
      <c r="G29" s="80" t="s">
        <v>172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172</v>
      </c>
      <c r="C30" s="80" t="s">
        <v>144</v>
      </c>
      <c r="D30" s="80" t="s">
        <v>271</v>
      </c>
      <c r="E30" s="80" t="s">
        <v>62</v>
      </c>
      <c r="F30" s="80" t="s">
        <v>59</v>
      </c>
      <c r="G30" s="80" t="s">
        <v>172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172</v>
      </c>
      <c r="C31" s="80" t="s">
        <v>272</v>
      </c>
      <c r="D31" s="80" t="s">
        <v>273</v>
      </c>
      <c r="E31" s="80" t="s">
        <v>62</v>
      </c>
      <c r="F31" s="80" t="s">
        <v>59</v>
      </c>
      <c r="G31" s="80" t="s">
        <v>172</v>
      </c>
      <c r="I31" t="str">
        <f t="shared" si="0"/>
        <v>33/2017</v>
      </c>
      <c r="J31" t="str">
        <f t="shared" si="1"/>
        <v>Živković Tanja</v>
      </c>
      <c r="L31" s="68" t="s">
        <v>151</v>
      </c>
    </row>
    <row r="32" spans="1:12" ht="15">
      <c r="A32" s="80" t="s">
        <v>112</v>
      </c>
      <c r="B32" s="80" t="s">
        <v>172</v>
      </c>
      <c r="C32" s="80" t="s">
        <v>110</v>
      </c>
      <c r="D32" s="80" t="s">
        <v>274</v>
      </c>
      <c r="E32" s="80" t="s">
        <v>62</v>
      </c>
      <c r="F32" s="80" t="s">
        <v>59</v>
      </c>
      <c r="G32" s="80" t="s">
        <v>172</v>
      </c>
      <c r="I32" t="str">
        <f t="shared" si="0"/>
        <v>34/2017</v>
      </c>
      <c r="J32" t="str">
        <f t="shared" si="1"/>
        <v>Komnenović Miloš</v>
      </c>
      <c r="L32" s="68" t="s">
        <v>150</v>
      </c>
    </row>
    <row r="33" spans="1:10" ht="15">
      <c r="A33" s="80" t="s">
        <v>116</v>
      </c>
      <c r="B33" s="80" t="s">
        <v>172</v>
      </c>
      <c r="C33" s="80" t="s">
        <v>204</v>
      </c>
      <c r="D33" s="80" t="s">
        <v>275</v>
      </c>
      <c r="E33" s="80" t="s">
        <v>62</v>
      </c>
      <c r="F33" s="80" t="s">
        <v>59</v>
      </c>
      <c r="G33" s="80" t="s">
        <v>172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172</v>
      </c>
      <c r="C34" s="80" t="s">
        <v>102</v>
      </c>
      <c r="D34" s="80" t="s">
        <v>276</v>
      </c>
      <c r="E34" s="80" t="s">
        <v>62</v>
      </c>
      <c r="F34" s="80" t="s">
        <v>59</v>
      </c>
      <c r="G34" s="80" t="s">
        <v>172</v>
      </c>
      <c r="I34" t="str">
        <f t="shared" si="0"/>
        <v>37/2017</v>
      </c>
      <c r="J34" t="str">
        <f t="shared" si="1"/>
        <v>Petrone Luka</v>
      </c>
    </row>
    <row r="35" spans="1:10" ht="15">
      <c r="A35" s="80" t="s">
        <v>118</v>
      </c>
      <c r="B35" s="80" t="s">
        <v>172</v>
      </c>
      <c r="C35" s="80" t="s">
        <v>69</v>
      </c>
      <c r="D35" s="80" t="s">
        <v>277</v>
      </c>
      <c r="E35" s="80" t="s">
        <v>62</v>
      </c>
      <c r="F35" s="80" t="s">
        <v>59</v>
      </c>
      <c r="G35" s="80" t="s">
        <v>172</v>
      </c>
      <c r="I35" t="str">
        <f t="shared" si="0"/>
        <v>38/2017</v>
      </c>
      <c r="J35" t="str">
        <f t="shared" si="1"/>
        <v>Lučić Milica</v>
      </c>
    </row>
    <row r="36" spans="1:10" ht="15">
      <c r="A36" s="80" t="s">
        <v>120</v>
      </c>
      <c r="B36" s="80" t="s">
        <v>172</v>
      </c>
      <c r="C36" s="80" t="s">
        <v>242</v>
      </c>
      <c r="D36" s="80" t="s">
        <v>278</v>
      </c>
      <c r="E36" s="80" t="s">
        <v>62</v>
      </c>
      <c r="F36" s="80" t="s">
        <v>59</v>
      </c>
      <c r="G36" s="80" t="s">
        <v>172</v>
      </c>
      <c r="I36" t="str">
        <f t="shared" si="0"/>
        <v>39/2017</v>
      </c>
      <c r="J36" t="str">
        <f t="shared" si="1"/>
        <v>Kuzman Nikolina</v>
      </c>
    </row>
    <row r="37" spans="1:10" ht="15">
      <c r="A37" s="80" t="s">
        <v>122</v>
      </c>
      <c r="B37" s="80" t="s">
        <v>172</v>
      </c>
      <c r="C37" s="80" t="s">
        <v>135</v>
      </c>
      <c r="D37" s="80" t="s">
        <v>279</v>
      </c>
      <c r="E37" s="80" t="s">
        <v>62</v>
      </c>
      <c r="F37" s="80" t="s">
        <v>59</v>
      </c>
      <c r="G37" s="80" t="s">
        <v>172</v>
      </c>
      <c r="I37" t="str">
        <f t="shared" si="0"/>
        <v>40/2017</v>
      </c>
      <c r="J37" t="str">
        <f t="shared" si="1"/>
        <v>Milatović Aleksandar</v>
      </c>
    </row>
    <row r="38" spans="1:10" ht="15">
      <c r="A38" s="80" t="s">
        <v>82</v>
      </c>
      <c r="B38" s="80" t="s">
        <v>153</v>
      </c>
      <c r="C38" s="80" t="s">
        <v>157</v>
      </c>
      <c r="D38" s="80" t="s">
        <v>280</v>
      </c>
      <c r="E38" s="80" t="s">
        <v>86</v>
      </c>
      <c r="F38" s="80" t="s">
        <v>64</v>
      </c>
      <c r="G38" s="80" t="s">
        <v>63</v>
      </c>
      <c r="I38" t="str">
        <f t="shared" si="0"/>
        <v>14/2016</v>
      </c>
      <c r="J38" t="str">
        <f t="shared" si="1"/>
        <v>Radunović Ivona</v>
      </c>
    </row>
    <row r="39" spans="1:10" ht="15">
      <c r="A39" s="80" t="s">
        <v>92</v>
      </c>
      <c r="B39" s="80" t="s">
        <v>153</v>
      </c>
      <c r="C39" s="80" t="s">
        <v>137</v>
      </c>
      <c r="D39" s="80" t="s">
        <v>281</v>
      </c>
      <c r="E39" s="80" t="s">
        <v>86</v>
      </c>
      <c r="F39" s="80" t="s">
        <v>64</v>
      </c>
      <c r="G39" s="80" t="s">
        <v>63</v>
      </c>
      <c r="I39" t="str">
        <f t="shared" si="0"/>
        <v>21/2016</v>
      </c>
      <c r="J39" t="str">
        <f t="shared" si="1"/>
        <v>Milinković Anđela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71"/>
      <c r="B46" s="71"/>
      <c r="C46" s="71"/>
      <c r="D46" s="71"/>
      <c r="E46" s="71"/>
      <c r="F46" s="71"/>
      <c r="G46" s="71"/>
    </row>
    <row r="47" spans="1:7" ht="15">
      <c r="A47" s="71"/>
      <c r="B47" s="71"/>
      <c r="C47" s="71"/>
      <c r="D47" s="71"/>
      <c r="E47" s="71"/>
      <c r="F47" s="71"/>
      <c r="G47" s="71"/>
    </row>
    <row r="48" spans="1:7" ht="15">
      <c r="A48" s="71"/>
      <c r="B48" s="71"/>
      <c r="C48" s="71"/>
      <c r="D48" s="71"/>
      <c r="E48" s="71"/>
      <c r="F48" s="71"/>
      <c r="G48" s="71"/>
    </row>
    <row r="49" spans="1:7" ht="15">
      <c r="A49" s="71"/>
      <c r="B49" s="71"/>
      <c r="C49" s="71"/>
      <c r="D49" s="71"/>
      <c r="E49" s="71"/>
      <c r="F49" s="71"/>
      <c r="G49" s="7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172</v>
      </c>
      <c r="C2" s="81" t="s">
        <v>141</v>
      </c>
      <c r="D2" s="81" t="s">
        <v>154</v>
      </c>
      <c r="E2" s="81" t="s">
        <v>62</v>
      </c>
      <c r="F2" s="81" t="s">
        <v>59</v>
      </c>
      <c r="G2" s="81" t="s">
        <v>172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172</v>
      </c>
      <c r="C3" s="81" t="s">
        <v>284</v>
      </c>
      <c r="D3" s="81" t="s">
        <v>285</v>
      </c>
      <c r="E3" s="81" t="s">
        <v>62</v>
      </c>
      <c r="F3" s="81" t="s">
        <v>59</v>
      </c>
      <c r="G3" s="81" t="s">
        <v>172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172</v>
      </c>
      <c r="C4" s="81" t="s">
        <v>124</v>
      </c>
      <c r="D4" s="81" t="s">
        <v>286</v>
      </c>
      <c r="E4" s="81" t="s">
        <v>62</v>
      </c>
      <c r="F4" s="81" t="s">
        <v>59</v>
      </c>
      <c r="G4" s="81" t="s">
        <v>172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172</v>
      </c>
      <c r="C5" s="81" t="s">
        <v>67</v>
      </c>
      <c r="D5" s="81" t="s">
        <v>166</v>
      </c>
      <c r="E5" s="81" t="s">
        <v>62</v>
      </c>
      <c r="F5" s="81" t="s">
        <v>59</v>
      </c>
      <c r="G5" s="81" t="s">
        <v>172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172</v>
      </c>
      <c r="C6" s="81" t="s">
        <v>234</v>
      </c>
      <c r="D6" s="81" t="s">
        <v>287</v>
      </c>
      <c r="E6" s="81" t="s">
        <v>62</v>
      </c>
      <c r="F6" s="81" t="s">
        <v>59</v>
      </c>
      <c r="G6" s="81" t="s">
        <v>172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172</v>
      </c>
      <c r="C7" s="81" t="s">
        <v>288</v>
      </c>
      <c r="D7" s="81" t="s">
        <v>289</v>
      </c>
      <c r="E7" s="81" t="s">
        <v>62</v>
      </c>
      <c r="F7" s="81" t="s">
        <v>59</v>
      </c>
      <c r="G7" s="81" t="s">
        <v>172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172</v>
      </c>
      <c r="C8" s="81" t="s">
        <v>83</v>
      </c>
      <c r="D8" s="81" t="s">
        <v>161</v>
      </c>
      <c r="E8" s="81" t="s">
        <v>62</v>
      </c>
      <c r="F8" s="81" t="s">
        <v>59</v>
      </c>
      <c r="G8" s="81" t="s">
        <v>172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172</v>
      </c>
      <c r="C9" s="81" t="s">
        <v>119</v>
      </c>
      <c r="D9" s="81" t="s">
        <v>290</v>
      </c>
      <c r="E9" s="81" t="s">
        <v>62</v>
      </c>
      <c r="F9" s="81" t="s">
        <v>59</v>
      </c>
      <c r="G9" s="81" t="s">
        <v>172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172</v>
      </c>
      <c r="C10" s="81" t="s">
        <v>126</v>
      </c>
      <c r="D10" s="81" t="s">
        <v>155</v>
      </c>
      <c r="E10" s="81" t="s">
        <v>62</v>
      </c>
      <c r="F10" s="81" t="s">
        <v>59</v>
      </c>
      <c r="G10" s="81" t="s">
        <v>172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172</v>
      </c>
      <c r="C11" s="81" t="s">
        <v>291</v>
      </c>
      <c r="D11" s="81" t="s">
        <v>292</v>
      </c>
      <c r="E11" s="81" t="s">
        <v>62</v>
      </c>
      <c r="F11" s="81" t="s">
        <v>59</v>
      </c>
      <c r="G11" s="81" t="s">
        <v>172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172</v>
      </c>
      <c r="C12" s="81" t="s">
        <v>293</v>
      </c>
      <c r="D12" s="81" t="s">
        <v>287</v>
      </c>
      <c r="E12" s="81" t="s">
        <v>62</v>
      </c>
      <c r="F12" s="81" t="s">
        <v>59</v>
      </c>
      <c r="G12" s="81" t="s">
        <v>172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172</v>
      </c>
      <c r="C13" s="81" t="s">
        <v>255</v>
      </c>
      <c r="D13" s="81" t="s">
        <v>294</v>
      </c>
      <c r="E13" s="81" t="s">
        <v>62</v>
      </c>
      <c r="F13" s="81" t="s">
        <v>59</v>
      </c>
      <c r="G13" s="81" t="s">
        <v>172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172</v>
      </c>
      <c r="C14" s="81" t="s">
        <v>147</v>
      </c>
      <c r="D14" s="81" t="s">
        <v>84</v>
      </c>
      <c r="E14" s="81" t="s">
        <v>62</v>
      </c>
      <c r="F14" s="81" t="s">
        <v>59</v>
      </c>
      <c r="G14" s="81" t="s">
        <v>172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172</v>
      </c>
      <c r="C15" s="81" t="s">
        <v>229</v>
      </c>
      <c r="D15" s="81" t="s">
        <v>295</v>
      </c>
      <c r="E15" s="81" t="s">
        <v>62</v>
      </c>
      <c r="F15" s="81" t="s">
        <v>59</v>
      </c>
      <c r="G15" s="81" t="s">
        <v>172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172</v>
      </c>
      <c r="C16" s="81" t="s">
        <v>296</v>
      </c>
      <c r="D16" s="81" t="s">
        <v>297</v>
      </c>
      <c r="E16" s="81" t="s">
        <v>62</v>
      </c>
      <c r="F16" s="81" t="s">
        <v>59</v>
      </c>
      <c r="G16" s="81" t="s">
        <v>172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172</v>
      </c>
      <c r="C17" s="81" t="s">
        <v>240</v>
      </c>
      <c r="D17" s="81" t="s">
        <v>154</v>
      </c>
      <c r="E17" s="81" t="s">
        <v>62</v>
      </c>
      <c r="F17" s="81" t="s">
        <v>59</v>
      </c>
      <c r="G17" s="81" t="s">
        <v>172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172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172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172</v>
      </c>
      <c r="C19" s="81" t="s">
        <v>298</v>
      </c>
      <c r="D19" s="81" t="s">
        <v>95</v>
      </c>
      <c r="E19" s="81" t="s">
        <v>62</v>
      </c>
      <c r="F19" s="81" t="s">
        <v>59</v>
      </c>
      <c r="G19" s="81" t="s">
        <v>172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172</v>
      </c>
      <c r="C20" s="81" t="s">
        <v>126</v>
      </c>
      <c r="D20" s="81" t="s">
        <v>158</v>
      </c>
      <c r="E20" s="81" t="s">
        <v>62</v>
      </c>
      <c r="F20" s="81" t="s">
        <v>59</v>
      </c>
      <c r="G20" s="81" t="s">
        <v>172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172</v>
      </c>
      <c r="C21" s="81" t="s">
        <v>77</v>
      </c>
      <c r="D21" s="81" t="s">
        <v>299</v>
      </c>
      <c r="E21" s="81" t="s">
        <v>62</v>
      </c>
      <c r="F21" s="81" t="s">
        <v>59</v>
      </c>
      <c r="G21" s="81" t="s">
        <v>172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172</v>
      </c>
      <c r="C22" s="81" t="s">
        <v>146</v>
      </c>
      <c r="D22" s="81" t="s">
        <v>300</v>
      </c>
      <c r="E22" s="81" t="s">
        <v>62</v>
      </c>
      <c r="F22" s="81" t="s">
        <v>59</v>
      </c>
      <c r="G22" s="81" t="s">
        <v>172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172</v>
      </c>
      <c r="C23" s="81" t="s">
        <v>126</v>
      </c>
      <c r="D23" s="81" t="s">
        <v>301</v>
      </c>
      <c r="E23" s="81" t="s">
        <v>62</v>
      </c>
      <c r="F23" s="81" t="s">
        <v>59</v>
      </c>
      <c r="G23" s="81" t="s">
        <v>172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172</v>
      </c>
      <c r="C24" s="81" t="s">
        <v>302</v>
      </c>
      <c r="D24" s="81" t="s">
        <v>303</v>
      </c>
      <c r="E24" s="81" t="s">
        <v>62</v>
      </c>
      <c r="F24" s="81" t="s">
        <v>59</v>
      </c>
      <c r="G24" s="81" t="s">
        <v>172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153</v>
      </c>
      <c r="C25" s="81" t="s">
        <v>69</v>
      </c>
      <c r="D25" s="81" t="s">
        <v>159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153</v>
      </c>
      <c r="C26" s="81" t="s">
        <v>304</v>
      </c>
      <c r="D26" s="81" t="s">
        <v>305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153</v>
      </c>
      <c r="C27" s="81" t="s">
        <v>142</v>
      </c>
      <c r="D27" s="81" t="s">
        <v>306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153</v>
      </c>
      <c r="C28" s="81" t="s">
        <v>307</v>
      </c>
      <c r="D28" s="81" t="s">
        <v>165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151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150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Y16" sqref="Y16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T1" s="95"/>
      <c r="U1" s="95"/>
    </row>
    <row r="2" spans="1:21" ht="12.75">
      <c r="A2" s="96" t="s">
        <v>49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100" t="s">
        <v>21</v>
      </c>
      <c r="P2" s="101"/>
      <c r="Q2" s="101"/>
      <c r="R2" s="102"/>
      <c r="S2" s="102"/>
      <c r="T2" s="102"/>
      <c r="U2" s="103"/>
    </row>
    <row r="3" spans="1:21" ht="21" customHeight="1">
      <c r="A3" s="104" t="s">
        <v>170</v>
      </c>
      <c r="B3" s="104"/>
      <c r="C3" s="104"/>
      <c r="D3" s="105" t="s">
        <v>313</v>
      </c>
      <c r="E3" s="105"/>
      <c r="F3" s="105"/>
      <c r="G3" s="105"/>
      <c r="H3" s="106" t="s">
        <v>50</v>
      </c>
      <c r="I3" s="106"/>
      <c r="J3" s="106"/>
      <c r="K3" s="106"/>
      <c r="L3" s="106"/>
      <c r="M3" s="106"/>
      <c r="N3" s="106"/>
      <c r="O3" s="106"/>
      <c r="P3" s="106"/>
      <c r="Q3" s="107" t="s">
        <v>171</v>
      </c>
      <c r="R3" s="107"/>
      <c r="S3" s="107"/>
      <c r="T3" s="107"/>
      <c r="U3" s="107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2" t="s">
        <v>1</v>
      </c>
      <c r="B5" s="85" t="s">
        <v>2</v>
      </c>
      <c r="C5" s="88" t="s">
        <v>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 t="s">
        <v>4</v>
      </c>
      <c r="U5" s="91" t="s">
        <v>5</v>
      </c>
    </row>
    <row r="6" spans="1:21" ht="21" customHeight="1">
      <c r="A6" s="83"/>
      <c r="B6" s="86"/>
      <c r="C6" s="40"/>
      <c r="D6" s="93" t="s">
        <v>6</v>
      </c>
      <c r="E6" s="93"/>
      <c r="F6" s="93"/>
      <c r="G6" s="93"/>
      <c r="H6" s="93"/>
      <c r="I6" s="93" t="s">
        <v>7</v>
      </c>
      <c r="J6" s="93"/>
      <c r="K6" s="93"/>
      <c r="L6" s="93" t="s">
        <v>8</v>
      </c>
      <c r="M6" s="93"/>
      <c r="N6" s="93"/>
      <c r="O6" s="93" t="s">
        <v>9</v>
      </c>
      <c r="P6" s="93"/>
      <c r="Q6" s="93"/>
      <c r="R6" s="93" t="s">
        <v>10</v>
      </c>
      <c r="S6" s="93"/>
      <c r="T6" s="89"/>
      <c r="U6" s="91"/>
    </row>
    <row r="7" spans="1:21" ht="21" customHeight="1" thickBot="1">
      <c r="A7" s="84"/>
      <c r="B7" s="87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0"/>
      <c r="U7" s="92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/>
      <c r="P8" s="47"/>
      <c r="Q8" s="46"/>
      <c r="R8" s="44"/>
      <c r="S8" s="44"/>
      <c r="T8" s="44">
        <f aca="true" t="shared" si="0" ref="T8:T37">SUM(D8:E8,O8,P8,MAX(R8,S8))</f>
        <v>0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/>
      <c r="P15" s="52"/>
      <c r="Q15" s="51"/>
      <c r="R15" s="49"/>
      <c r="S15" s="49"/>
      <c r="T15" s="44">
        <f t="shared" si="0"/>
        <v>0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>
        <f t="shared" si="0"/>
        <v>0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>
        <f t="shared" si="0"/>
        <v>0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>
        <f t="shared" si="0"/>
        <v>0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>
        <f t="shared" si="0"/>
        <v>0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>
        <f t="shared" si="0"/>
        <v>0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>
        <f t="shared" si="0"/>
        <v>0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5"/>
      <c r="U40" s="95"/>
    </row>
    <row r="41" spans="1:21" ht="12.75">
      <c r="A41" s="96" t="s">
        <v>49</v>
      </c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100" t="s">
        <v>21</v>
      </c>
      <c r="P41" s="101"/>
      <c r="Q41" s="101"/>
      <c r="R41" s="102"/>
      <c r="S41" s="102"/>
      <c r="T41" s="102"/>
      <c r="U41" s="103"/>
    </row>
    <row r="42" spans="1:21" ht="21" customHeight="1">
      <c r="A42" s="104" t="s">
        <v>170</v>
      </c>
      <c r="B42" s="104"/>
      <c r="C42" s="104"/>
      <c r="D42" s="105" t="s">
        <v>313</v>
      </c>
      <c r="E42" s="105"/>
      <c r="F42" s="105"/>
      <c r="G42" s="105"/>
      <c r="H42" s="106" t="s">
        <v>50</v>
      </c>
      <c r="I42" s="106"/>
      <c r="J42" s="106"/>
      <c r="K42" s="106"/>
      <c r="L42" s="106"/>
      <c r="M42" s="106"/>
      <c r="N42" s="106"/>
      <c r="O42" s="106"/>
      <c r="P42" s="106"/>
      <c r="Q42" s="107" t="s">
        <v>171</v>
      </c>
      <c r="R42" s="107"/>
      <c r="S42" s="107"/>
      <c r="T42" s="107"/>
      <c r="U42" s="107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2" t="s">
        <v>1</v>
      </c>
      <c r="B44" s="85" t="s">
        <v>2</v>
      </c>
      <c r="C44" s="88" t="s">
        <v>3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 t="s">
        <v>4</v>
      </c>
      <c r="U44" s="91" t="s">
        <v>5</v>
      </c>
    </row>
    <row r="45" spans="1:21" ht="21" customHeight="1">
      <c r="A45" s="83"/>
      <c r="B45" s="86"/>
      <c r="C45" s="40"/>
      <c r="D45" s="93" t="s">
        <v>6</v>
      </c>
      <c r="E45" s="93"/>
      <c r="F45" s="93"/>
      <c r="G45" s="93"/>
      <c r="H45" s="93"/>
      <c r="I45" s="93" t="s">
        <v>7</v>
      </c>
      <c r="J45" s="93"/>
      <c r="K45" s="93"/>
      <c r="L45" s="93" t="s">
        <v>8</v>
      </c>
      <c r="M45" s="93"/>
      <c r="N45" s="93"/>
      <c r="O45" s="93" t="s">
        <v>9</v>
      </c>
      <c r="P45" s="93"/>
      <c r="Q45" s="93"/>
      <c r="R45" s="93" t="s">
        <v>10</v>
      </c>
      <c r="S45" s="93"/>
      <c r="T45" s="89"/>
      <c r="U45" s="91"/>
    </row>
    <row r="46" spans="1:21" ht="21" customHeight="1" thickBot="1">
      <c r="A46" s="84"/>
      <c r="B46" s="87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0"/>
      <c r="U46" s="92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7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7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C_spisak!I39</f>
        <v>38/2017</v>
      </c>
      <c r="B54" s="48" t="str">
        <f>C_spisak!J39</f>
        <v>Kažić Petar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C_spisak!I40</f>
        <v>39/2017</v>
      </c>
      <c r="B55" s="48" t="str">
        <f>C_spisak!J40</f>
        <v>Rašović Marija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C_spisak!I41</f>
        <v>40/2017</v>
      </c>
      <c r="B56" s="48" t="str">
        <f>C_spisak!J41</f>
        <v>Loncović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C_spisak!I42</f>
        <v>41/2017</v>
      </c>
      <c r="B57" s="48" t="str">
        <f>C_spisak!J42</f>
        <v>Vidović Aleksandra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</row>
    <row r="58" spans="1:21" ht="12.75">
      <c r="A58" s="67" t="str">
        <f>C_spisak!I43</f>
        <v>42/2017</v>
      </c>
      <c r="B58" s="48" t="str">
        <f>C_spisak!J43</f>
        <v>Koprivica Vladimir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43/2017</v>
      </c>
      <c r="B59" s="48" t="str">
        <f>C_spisak!J44</f>
        <v>Gutić Dženis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C_spisak!I45</f>
        <v>44/2017</v>
      </c>
      <c r="B60" s="48" t="str">
        <f>C_spisak!J45</f>
        <v>Sutaj Edin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ht="12.75">
      <c r="A61" s="67" t="str">
        <f>C_spisak!I46</f>
        <v>45/2017</v>
      </c>
      <c r="B61" s="48" t="str">
        <f>C_spisak!J46</f>
        <v>Filipović Ivana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/>
      <c r="P61" s="52"/>
      <c r="Q61" s="51"/>
      <c r="R61" s="49"/>
      <c r="S61" s="49"/>
      <c r="T61" s="44">
        <f t="shared" si="3"/>
        <v>0</v>
      </c>
      <c r="U61" s="44" t="str">
        <f t="shared" si="2"/>
        <v>F</v>
      </c>
    </row>
    <row r="62" spans="1:21" ht="12.75">
      <c r="A62" s="67" t="str">
        <f>C_spisak!I47</f>
        <v>46/2017</v>
      </c>
      <c r="B62" s="48" t="str">
        <f>C_spisak!J47</f>
        <v>Rakočević Jovana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</row>
    <row r="63" spans="1:21" ht="12.75">
      <c r="A63" s="67" t="str">
        <f>C_spisak!I48</f>
        <v>47/2017</v>
      </c>
      <c r="B63" s="48" t="str">
        <f>C_spisak!J48</f>
        <v>Lakićević Miloš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C_spisak!I49</f>
        <v>48/2017</v>
      </c>
      <c r="B64" s="48" t="str">
        <f>C_spisak!J49</f>
        <v>Mušikić Andrija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49/2017</v>
      </c>
      <c r="B65" s="48" t="str">
        <f>C_spisak!J50</f>
        <v>Tatić Danilo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50/2017</v>
      </c>
      <c r="B66" s="48" t="str">
        <f>C_spisak!J51</f>
        <v>Berišaj Bernard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C_spisak!I52</f>
        <v>35/2015</v>
      </c>
      <c r="B67" s="48" t="str">
        <f>C_spisak!J52</f>
        <v>Konatar Sava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4" t="s">
        <v>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5"/>
      <c r="T79" s="95"/>
      <c r="U79" s="95"/>
    </row>
    <row r="80" spans="1:21" ht="12.75">
      <c r="A80" s="96" t="s">
        <v>49</v>
      </c>
      <c r="B80" s="97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9"/>
      <c r="O80" s="100" t="s">
        <v>21</v>
      </c>
      <c r="P80" s="101"/>
      <c r="Q80" s="101"/>
      <c r="R80" s="102"/>
      <c r="S80" s="102"/>
      <c r="T80" s="102"/>
      <c r="U80" s="103"/>
    </row>
    <row r="81" spans="1:21" ht="21" customHeight="1">
      <c r="A81" s="104" t="s">
        <v>170</v>
      </c>
      <c r="B81" s="104"/>
      <c r="C81" s="104"/>
      <c r="D81" s="105" t="s">
        <v>313</v>
      </c>
      <c r="E81" s="105"/>
      <c r="F81" s="105"/>
      <c r="G81" s="105"/>
      <c r="H81" s="106" t="s">
        <v>50</v>
      </c>
      <c r="I81" s="106"/>
      <c r="J81" s="106"/>
      <c r="K81" s="106"/>
      <c r="L81" s="106"/>
      <c r="M81" s="106"/>
      <c r="N81" s="106"/>
      <c r="O81" s="106"/>
      <c r="P81" s="106"/>
      <c r="Q81" s="107" t="s">
        <v>171</v>
      </c>
      <c r="R81" s="107"/>
      <c r="S81" s="107"/>
      <c r="T81" s="107"/>
      <c r="U81" s="107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2" t="s">
        <v>1</v>
      </c>
      <c r="B83" s="85" t="s">
        <v>2</v>
      </c>
      <c r="C83" s="88" t="s">
        <v>3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 t="s">
        <v>4</v>
      </c>
      <c r="U83" s="91" t="s">
        <v>5</v>
      </c>
    </row>
    <row r="84" spans="1:21" ht="21" customHeight="1">
      <c r="A84" s="83"/>
      <c r="B84" s="86"/>
      <c r="C84" s="40"/>
      <c r="D84" s="93" t="s">
        <v>6</v>
      </c>
      <c r="E84" s="93"/>
      <c r="F84" s="93"/>
      <c r="G84" s="93"/>
      <c r="H84" s="93"/>
      <c r="I84" s="93" t="s">
        <v>7</v>
      </c>
      <c r="J84" s="93"/>
      <c r="K84" s="93"/>
      <c r="L84" s="93" t="s">
        <v>8</v>
      </c>
      <c r="M84" s="93"/>
      <c r="N84" s="93"/>
      <c r="O84" s="93" t="s">
        <v>9</v>
      </c>
      <c r="P84" s="93"/>
      <c r="Q84" s="93"/>
      <c r="R84" s="93" t="s">
        <v>10</v>
      </c>
      <c r="S84" s="93"/>
      <c r="T84" s="89"/>
      <c r="U84" s="91"/>
    </row>
    <row r="85" spans="1:21" ht="21" customHeight="1" thickBot="1">
      <c r="A85" s="84"/>
      <c r="B85" s="87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0"/>
      <c r="U85" s="92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0" t="s">
        <v>20</v>
      </c>
      <c r="B1" s="110"/>
      <c r="C1" s="110"/>
      <c r="D1" s="110"/>
      <c r="E1" s="110"/>
      <c r="F1" s="13"/>
    </row>
    <row r="2" spans="1:6" ht="17.25" customHeight="1">
      <c r="A2" s="111" t="s">
        <v>49</v>
      </c>
      <c r="B2" s="111"/>
      <c r="C2" s="111"/>
      <c r="D2" s="111"/>
      <c r="E2" s="111"/>
      <c r="F2" s="111"/>
    </row>
    <row r="3" spans="1:6" ht="27" customHeight="1">
      <c r="A3" s="112" t="s">
        <v>21</v>
      </c>
      <c r="B3" s="112"/>
      <c r="C3" s="113" t="s">
        <v>50</v>
      </c>
      <c r="D3" s="113"/>
      <c r="E3" s="113"/>
      <c r="F3" s="113"/>
    </row>
    <row r="4" spans="1:6" ht="17.25" customHeight="1">
      <c r="A4" s="113" t="s">
        <v>170</v>
      </c>
      <c r="B4" s="113"/>
      <c r="C4" s="113"/>
      <c r="D4" s="113" t="s">
        <v>314</v>
      </c>
      <c r="E4" s="113"/>
      <c r="F4" s="113"/>
    </row>
    <row r="5" spans="1:6" ht="4.5" customHeight="1">
      <c r="A5" s="114"/>
      <c r="B5" s="114"/>
      <c r="C5" s="114"/>
      <c r="D5" s="114"/>
      <c r="E5" s="114"/>
      <c r="F5" s="114"/>
    </row>
    <row r="6" spans="1:6" s="16" customFormat="1" ht="25.5" customHeight="1">
      <c r="A6" s="115" t="s">
        <v>1</v>
      </c>
      <c r="B6" s="117" t="s">
        <v>22</v>
      </c>
      <c r="C6" s="118"/>
      <c r="D6" s="121" t="s">
        <v>23</v>
      </c>
      <c r="E6" s="122"/>
      <c r="F6" s="123" t="s">
        <v>24</v>
      </c>
    </row>
    <row r="7" spans="1:6" s="16" customFormat="1" ht="42" customHeight="1" thickBot="1">
      <c r="A7" s="116"/>
      <c r="B7" s="119"/>
      <c r="C7" s="120"/>
      <c r="D7" s="17" t="s">
        <v>25</v>
      </c>
      <c r="E7" s="18" t="s">
        <v>26</v>
      </c>
      <c r="F7" s="124"/>
    </row>
    <row r="8" spans="1:6" ht="12.75" customHeight="1" thickTop="1">
      <c r="A8" s="37" t="str">
        <f>C_predlog!A8</f>
        <v>1/2017</v>
      </c>
      <c r="B8" s="108" t="str">
        <f>C_predlog!B8</f>
        <v>Sandić Marijana</v>
      </c>
      <c r="C8" s="109"/>
      <c r="D8" s="57">
        <f>SUM(C_predlog!D8:Q8)</f>
        <v>0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8" t="str">
        <f>C_predlog!B9</f>
        <v>Pižurica Nikola</v>
      </c>
      <c r="C9" s="109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3/2017</v>
      </c>
      <c r="B10" s="108" t="str">
        <f>C_predlog!B10</f>
        <v>Potpara Nikola</v>
      </c>
      <c r="C10" s="109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8" t="str">
        <f>C_predlog!B11</f>
        <v>Franović Igor</v>
      </c>
      <c r="C11" s="109"/>
      <c r="D11" s="57">
        <f>SUM(C_predlog!D11:Q11)</f>
        <v>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8" t="str">
        <f>C_predlog!B12</f>
        <v>Vuletić Dražen</v>
      </c>
      <c r="C12" s="109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8" t="str">
        <f>C_predlog!B13</f>
        <v>Nikočević Alina</v>
      </c>
      <c r="C13" s="109"/>
      <c r="D13" s="57">
        <f>SUM(C_predlog!D13:Q13)</f>
        <v>0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8" t="str">
        <f>C_predlog!B14</f>
        <v>Zorić Stefan</v>
      </c>
      <c r="C14" s="109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8" t="str">
        <f>C_predlog!B15</f>
        <v>Spahić Adis</v>
      </c>
      <c r="C15" s="109"/>
      <c r="D15" s="57">
        <f>SUM(C_predlog!D15:Q15)</f>
        <v>0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8" t="str">
        <f>C_predlog!B16</f>
        <v>Tošić Danilo</v>
      </c>
      <c r="C16" s="109"/>
      <c r="D16" s="57">
        <f>SUM(C_predlog!D16:Q16)</f>
        <v>0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8" t="str">
        <f>C_predlog!B17</f>
        <v>Bašić Denis</v>
      </c>
      <c r="C17" s="109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8" t="str">
        <f>C_predlog!B18</f>
        <v>Garović Marko</v>
      </c>
      <c r="C18" s="109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8" t="str">
        <f>C_predlog!B19</f>
        <v>Šćepanović Georgije</v>
      </c>
      <c r="C19" s="109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8" t="str">
        <f>C_predlog!B20</f>
        <v>Radović Danilo</v>
      </c>
      <c r="C20" s="109"/>
      <c r="D20" s="57">
        <f>SUM(C_predlog!D20:Q20)</f>
        <v>0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8" t="str">
        <f>C_predlog!B21</f>
        <v>Perunović Jovan</v>
      </c>
      <c r="C21" s="109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8" t="str">
        <f>C_predlog!B22</f>
        <v>Barjaktarević Džanan</v>
      </c>
      <c r="C22" s="109"/>
      <c r="D22" s="57">
        <f>SUM(C_predlog!D22:Q22)</f>
        <v>0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8" t="str">
        <f>C_predlog!B23</f>
        <v>Dedić Janko</v>
      </c>
      <c r="C23" s="109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8" t="str">
        <f>C_predlog!B24</f>
        <v>Preradović Zorana</v>
      </c>
      <c r="C24" s="109"/>
      <c r="D24" s="57">
        <f>SUM(C_predlog!D24:Q24)</f>
        <v>0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8" t="str">
        <f>C_predlog!B25</f>
        <v>Vlahović Nikola</v>
      </c>
      <c r="C25" s="109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8" t="str">
        <f>C_predlog!B26</f>
        <v>Đukanović Marko</v>
      </c>
      <c r="C26" s="109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8" t="str">
        <f>C_predlog!B27</f>
        <v>Katana Fjolla</v>
      </c>
      <c r="C27" s="109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8" t="str">
        <f>C_predlog!B28</f>
        <v>Hadžimuhović Almir</v>
      </c>
      <c r="C28" s="109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8" t="str">
        <f>C_predlog!B29</f>
        <v>Mehonjić Azra</v>
      </c>
      <c r="C29" s="109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08" t="str">
        <f>C_predlog!B30</f>
        <v>Knežević Marija</v>
      </c>
      <c r="C30" s="109"/>
      <c r="D30" s="57">
        <f>SUM(C_predlog!D30:Q30)</f>
        <v>0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8" t="str">
        <f>C_predlog!B31</f>
        <v>Radnić Aleksa</v>
      </c>
      <c r="C31" s="109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8" t="str">
        <f>C_predlog!B32</f>
        <v>Todorović Nikola</v>
      </c>
      <c r="C32" s="109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8" t="str">
        <f>C_predlog!B33</f>
        <v>Vujošević Ivan</v>
      </c>
      <c r="C33" s="109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8" t="str">
        <f>C_predlog!B34</f>
        <v>Vulović Krsto</v>
      </c>
      <c r="C34" s="109"/>
      <c r="D34" s="57">
        <f>SUM(C_predlog!D34:Q34)</f>
        <v>0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8" t="str">
        <f>C_predlog!B35</f>
        <v>Vujović Slobodan</v>
      </c>
      <c r="C35" s="109"/>
      <c r="D35" s="57">
        <f>SUM(C_predlog!D35:Q35)</f>
        <v>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8" t="str">
        <f>C_predlog!B36</f>
        <v>Šekarić Ilija</v>
      </c>
      <c r="C36" s="109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8" t="str">
        <f>C_predlog!B37</f>
        <v>Radanović Milena</v>
      </c>
      <c r="C37" s="109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8" t="str">
        <f>C_predlog!B47</f>
        <v>Ivanović Željko</v>
      </c>
      <c r="C38" s="109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8" t="str">
        <f>C_predlog!B48</f>
        <v>Gazivoda Vladimir</v>
      </c>
      <c r="C39" s="109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8" t="str">
        <f>C_predlog!B49</f>
        <v>Milović Nikola</v>
      </c>
      <c r="C40" s="109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8" t="str">
        <f>C_predlog!B50</f>
        <v>Račić Miodrag</v>
      </c>
      <c r="C41" s="109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8" t="str">
        <f>C_predlog!B51</f>
        <v>Đozović Adnan</v>
      </c>
      <c r="C42" s="109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8" t="str">
        <f>C_predlog!B52</f>
        <v>Kalač Almin</v>
      </c>
      <c r="C43" s="109"/>
      <c r="D43" s="57">
        <f>SUM(C_predlog!D52:Q52)</f>
        <v>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8" t="str">
        <f>C_predlog!B53</f>
        <v>Vlahović Marko</v>
      </c>
      <c r="C44" s="109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38/2017</v>
      </c>
      <c r="B45" s="108" t="str">
        <f>C_predlog!B54</f>
        <v>Kažić Petar</v>
      </c>
      <c r="C45" s="109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39/2017</v>
      </c>
      <c r="B46" s="108" t="str">
        <f>C_predlog!B55</f>
        <v>Rašović Marija</v>
      </c>
      <c r="C46" s="109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40/2017</v>
      </c>
      <c r="B47" s="108" t="str">
        <f>C_predlog!B56</f>
        <v>Loncović Pavle</v>
      </c>
      <c r="C47" s="109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41/2017</v>
      </c>
      <c r="B48" s="108" t="str">
        <f>C_predlog!B57</f>
        <v>Vidović Aleksandra</v>
      </c>
      <c r="C48" s="109"/>
      <c r="D48" s="57">
        <f>SUM(C_predlog!D57:Q57)</f>
        <v>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42/2017</v>
      </c>
      <c r="B49" s="108" t="str">
        <f>C_predlog!B58</f>
        <v>Koprivica Vladimir</v>
      </c>
      <c r="C49" s="109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43/2017</v>
      </c>
      <c r="B50" s="108" t="str">
        <f>C_predlog!B59</f>
        <v>Gutić Dženis</v>
      </c>
      <c r="C50" s="109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0" t="s">
        <v>20</v>
      </c>
      <c r="B53" s="110"/>
      <c r="C53" s="110"/>
      <c r="D53" s="110"/>
      <c r="E53" s="110"/>
      <c r="F53" s="13"/>
    </row>
    <row r="54" spans="1:6" ht="17.25" customHeight="1">
      <c r="A54" s="111" t="s">
        <v>49</v>
      </c>
      <c r="B54" s="111"/>
      <c r="C54" s="111"/>
      <c r="D54" s="111"/>
      <c r="E54" s="111"/>
      <c r="F54" s="111"/>
    </row>
    <row r="55" spans="1:6" ht="27" customHeight="1">
      <c r="A55" s="112" t="s">
        <v>21</v>
      </c>
      <c r="B55" s="112"/>
      <c r="C55" s="113" t="s">
        <v>50</v>
      </c>
      <c r="D55" s="113"/>
      <c r="E55" s="113"/>
      <c r="F55" s="113"/>
    </row>
    <row r="56" spans="1:6" ht="17.25" customHeight="1">
      <c r="A56" s="113" t="s">
        <v>170</v>
      </c>
      <c r="B56" s="113"/>
      <c r="C56" s="113"/>
      <c r="D56" s="113" t="s">
        <v>314</v>
      </c>
      <c r="E56" s="113"/>
      <c r="F56" s="113"/>
    </row>
    <row r="57" spans="1:6" ht="4.5" customHeight="1">
      <c r="A57" s="114"/>
      <c r="B57" s="114"/>
      <c r="C57" s="114"/>
      <c r="D57" s="114"/>
      <c r="E57" s="114"/>
      <c r="F57" s="114"/>
    </row>
    <row r="58" spans="1:6" ht="25.5" customHeight="1">
      <c r="A58" s="115" t="s">
        <v>1</v>
      </c>
      <c r="B58" s="117" t="s">
        <v>22</v>
      </c>
      <c r="C58" s="118"/>
      <c r="D58" s="121" t="s">
        <v>23</v>
      </c>
      <c r="E58" s="122"/>
      <c r="F58" s="123" t="s">
        <v>24</v>
      </c>
    </row>
    <row r="59" spans="1:6" ht="42" customHeight="1" thickBot="1">
      <c r="A59" s="116"/>
      <c r="B59" s="119"/>
      <c r="C59" s="120"/>
      <c r="D59" s="17" t="s">
        <v>25</v>
      </c>
      <c r="E59" s="18" t="s">
        <v>26</v>
      </c>
      <c r="F59" s="124"/>
    </row>
    <row r="60" spans="1:6" ht="13.5" thickTop="1">
      <c r="A60" s="37" t="str">
        <f>C_predlog!A60</f>
        <v>44/2017</v>
      </c>
      <c r="B60" s="108" t="str">
        <f>C_predlog!B60</f>
        <v>Sutaj Edin</v>
      </c>
      <c r="C60" s="109"/>
      <c r="D60" s="57">
        <f>SUM(C_predlog!D60:Q60)</f>
        <v>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45/2017</v>
      </c>
      <c r="B61" s="108" t="str">
        <f>C_predlog!B61</f>
        <v>Filipović Ivana</v>
      </c>
      <c r="C61" s="109"/>
      <c r="D61" s="57">
        <f>SUM(C_predlog!D61:Q61)</f>
        <v>0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46/2017</v>
      </c>
      <c r="B62" s="108" t="str">
        <f>C_predlog!B62</f>
        <v>Rakočević Jovana</v>
      </c>
      <c r="C62" s="109"/>
      <c r="D62" s="57">
        <f>SUM(C_predlog!D62:Q62)</f>
        <v>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47/2017</v>
      </c>
      <c r="B63" s="108" t="str">
        <f>C_predlog!B63</f>
        <v>Lakićević Miloš</v>
      </c>
      <c r="C63" s="109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48/2017</v>
      </c>
      <c r="B64" s="108" t="str">
        <f>C_predlog!B64</f>
        <v>Mušikić Andrija</v>
      </c>
      <c r="C64" s="109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49/2017</v>
      </c>
      <c r="B65" s="108" t="str">
        <f>C_predlog!B65</f>
        <v>Tatić Danilo</v>
      </c>
      <c r="C65" s="109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50/2017</v>
      </c>
      <c r="B66" s="108" t="str">
        <f>C_predlog!B66</f>
        <v>Berišaj Bernard</v>
      </c>
      <c r="C66" s="109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35/2015</v>
      </c>
      <c r="B67" s="108" t="str">
        <f>C_predlog!B67</f>
        <v>Konatar Sava</v>
      </c>
      <c r="C67" s="109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/>
      <c r="B68" s="108"/>
      <c r="C68" s="109"/>
      <c r="D68" s="57"/>
      <c r="E68" s="57"/>
      <c r="F68" s="19"/>
    </row>
    <row r="69" spans="1:6" ht="12.75">
      <c r="A69" s="37"/>
      <c r="B69" s="108"/>
      <c r="C69" s="109"/>
      <c r="D69" s="57"/>
      <c r="E69" s="57"/>
      <c r="F69" s="19"/>
    </row>
    <row r="70" spans="1:6" ht="12.75">
      <c r="A70" s="37"/>
      <c r="B70" s="108"/>
      <c r="C70" s="109"/>
      <c r="D70" s="57"/>
      <c r="E70" s="57"/>
      <c r="F70" s="19"/>
    </row>
    <row r="71" spans="1:6" ht="12.75">
      <c r="A71" s="37"/>
      <c r="B71" s="108"/>
      <c r="C71" s="109"/>
      <c r="D71" s="57"/>
      <c r="E71" s="57"/>
      <c r="F71" s="19"/>
    </row>
    <row r="72" spans="1:6" ht="12.75">
      <c r="A72" s="37"/>
      <c r="B72" s="108"/>
      <c r="C72" s="109"/>
      <c r="D72" s="57"/>
      <c r="E72" s="57"/>
      <c r="F72" s="19"/>
    </row>
    <row r="73" spans="1:6" ht="12.75">
      <c r="A73" s="37"/>
      <c r="B73" s="108"/>
      <c r="C73" s="109"/>
      <c r="D73" s="57"/>
      <c r="E73" s="57"/>
      <c r="F73" s="19"/>
    </row>
    <row r="74" spans="1:6" ht="12.75">
      <c r="A74" s="37"/>
      <c r="B74" s="108"/>
      <c r="C74" s="109"/>
      <c r="D74" s="57"/>
      <c r="E74" s="57"/>
      <c r="F74" s="19"/>
    </row>
    <row r="75" spans="1:6" ht="12.75">
      <c r="A75" s="37"/>
      <c r="B75" s="108"/>
      <c r="C75" s="109"/>
      <c r="D75" s="57"/>
      <c r="E75" s="57"/>
      <c r="F75" s="19"/>
    </row>
    <row r="76" spans="1:6" ht="12.75">
      <c r="A76" s="37"/>
      <c r="B76" s="108"/>
      <c r="C76" s="109"/>
      <c r="D76" s="57"/>
      <c r="E76" s="57"/>
      <c r="F76" s="19"/>
    </row>
    <row r="77" spans="1:6" ht="12.75">
      <c r="A77" s="37"/>
      <c r="B77" s="108"/>
      <c r="C77" s="109"/>
      <c r="D77" s="57"/>
      <c r="E77" s="57"/>
      <c r="F77" s="19"/>
    </row>
    <row r="78" spans="1:6" ht="12.75">
      <c r="A78" s="37"/>
      <c r="B78" s="108"/>
      <c r="C78" s="109"/>
      <c r="D78" s="57"/>
      <c r="E78" s="57"/>
      <c r="F78" s="19"/>
    </row>
    <row r="79" spans="1:6" ht="12.75">
      <c r="A79" s="37"/>
      <c r="B79" s="108"/>
      <c r="C79" s="109"/>
      <c r="D79" s="57"/>
      <c r="E79" s="57"/>
      <c r="F79" s="19"/>
    </row>
    <row r="80" spans="1:6" ht="12.75">
      <c r="A80" s="37"/>
      <c r="B80" s="108"/>
      <c r="C80" s="109"/>
      <c r="D80" s="57"/>
      <c r="E80" s="57"/>
      <c r="F80" s="19"/>
    </row>
    <row r="81" spans="1:6" ht="12.75">
      <c r="A81" s="37"/>
      <c r="B81" s="108"/>
      <c r="C81" s="109"/>
      <c r="D81" s="57"/>
      <c r="E81" s="57"/>
      <c r="F81" s="19"/>
    </row>
    <row r="82" spans="1:6" ht="12.75">
      <c r="A82" s="37"/>
      <c r="B82" s="108"/>
      <c r="C82" s="109"/>
      <c r="D82" s="57"/>
      <c r="E82" s="57"/>
      <c r="F82" s="19"/>
    </row>
    <row r="83" spans="1:6" ht="12.75">
      <c r="A83" s="37"/>
      <c r="B83" s="108"/>
      <c r="C83" s="109"/>
      <c r="D83" s="57"/>
      <c r="E83" s="57"/>
      <c r="F83" s="19"/>
    </row>
    <row r="84" spans="1:6" ht="12.75">
      <c r="A84" s="37"/>
      <c r="B84" s="108"/>
      <c r="C84" s="109"/>
      <c r="D84" s="57"/>
      <c r="E84" s="57"/>
      <c r="F84" s="19"/>
    </row>
    <row r="85" spans="1:6" ht="12.75">
      <c r="A85" s="37"/>
      <c r="B85" s="108"/>
      <c r="C85" s="109"/>
      <c r="D85" s="57"/>
      <c r="E85" s="57"/>
      <c r="F85" s="19"/>
    </row>
    <row r="86" spans="1:6" ht="12.75">
      <c r="A86" s="37"/>
      <c r="B86" s="108"/>
      <c r="C86" s="109"/>
      <c r="D86" s="57"/>
      <c r="E86" s="57"/>
      <c r="F86" s="19"/>
    </row>
    <row r="87" spans="1:6" ht="12.75">
      <c r="A87" s="37"/>
      <c r="B87" s="108"/>
      <c r="C87" s="109"/>
      <c r="D87" s="57"/>
      <c r="E87" s="57"/>
      <c r="F87" s="19"/>
    </row>
    <row r="88" spans="1:6" ht="12.75">
      <c r="A88" s="37"/>
      <c r="B88" s="108"/>
      <c r="C88" s="109"/>
      <c r="D88" s="57"/>
      <c r="E88" s="57"/>
      <c r="F88" s="19"/>
    </row>
    <row r="89" spans="1:6" ht="12.75">
      <c r="A89" s="37"/>
      <c r="B89" s="108"/>
      <c r="C89" s="109"/>
      <c r="D89" s="57"/>
      <c r="E89" s="57"/>
      <c r="F89" s="19"/>
    </row>
    <row r="90" spans="1:6" ht="12.75">
      <c r="A90" s="37"/>
      <c r="B90" s="108"/>
      <c r="C90" s="109"/>
      <c r="D90" s="57"/>
      <c r="E90" s="57"/>
      <c r="F90" s="19"/>
    </row>
    <row r="91" spans="1:6" ht="12.75">
      <c r="A91" s="37"/>
      <c r="B91" s="108"/>
      <c r="C91" s="109"/>
      <c r="D91" s="57"/>
      <c r="E91" s="57"/>
      <c r="F91" s="19"/>
    </row>
    <row r="92" spans="1:6" ht="12.75">
      <c r="A92" s="37"/>
      <c r="B92" s="108"/>
      <c r="C92" s="109"/>
      <c r="D92" s="57"/>
      <c r="E92" s="57"/>
      <c r="F92" s="19"/>
    </row>
    <row r="93" spans="1:6" ht="12.75">
      <c r="A93" s="37"/>
      <c r="B93" s="108"/>
      <c r="C93" s="109"/>
      <c r="D93" s="57"/>
      <c r="E93" s="57"/>
      <c r="F93" s="19"/>
    </row>
    <row r="94" spans="1:6" ht="12.75">
      <c r="A94" s="37"/>
      <c r="B94" s="108"/>
      <c r="C94" s="109"/>
      <c r="D94" s="57"/>
      <c r="E94" s="57"/>
      <c r="F94" s="19"/>
    </row>
    <row r="95" spans="1:6" ht="12.75">
      <c r="A95" s="37"/>
      <c r="B95" s="108"/>
      <c r="C95" s="109"/>
      <c r="D95" s="57"/>
      <c r="E95" s="57"/>
      <c r="F95" s="19"/>
    </row>
    <row r="96" spans="1:6" ht="12.75">
      <c r="A96" s="37"/>
      <c r="B96" s="108"/>
      <c r="C96" s="109"/>
      <c r="D96" s="57"/>
      <c r="E96" s="57"/>
      <c r="F96" s="19"/>
    </row>
    <row r="97" spans="1:6" ht="12.75">
      <c r="A97" s="37"/>
      <c r="B97" s="108"/>
      <c r="C97" s="109"/>
      <c r="D97" s="57"/>
      <c r="E97" s="57"/>
      <c r="F97" s="19"/>
    </row>
    <row r="98" spans="1:6" ht="12.75">
      <c r="A98" s="37"/>
      <c r="B98" s="108"/>
      <c r="C98" s="109"/>
      <c r="D98" s="57"/>
      <c r="E98" s="57"/>
      <c r="F98" s="19"/>
    </row>
    <row r="99" spans="1:6" ht="12.75">
      <c r="A99" s="37"/>
      <c r="B99" s="108"/>
      <c r="C99" s="109"/>
      <c r="D99" s="57"/>
      <c r="E99" s="57"/>
      <c r="F99" s="19"/>
    </row>
    <row r="100" spans="1:6" ht="12.75">
      <c r="A100" s="58"/>
      <c r="B100" s="108"/>
      <c r="C100" s="109"/>
      <c r="D100" s="57"/>
      <c r="E100" s="57"/>
      <c r="F100" s="19"/>
    </row>
    <row r="101" spans="1:6" ht="12.75">
      <c r="A101" s="58"/>
      <c r="B101" s="108"/>
      <c r="C101" s="109"/>
      <c r="D101" s="57"/>
      <c r="E101" s="57"/>
      <c r="F101" s="19"/>
    </row>
    <row r="102" spans="1:6" ht="12.75">
      <c r="A102" s="58"/>
      <c r="B102" s="108"/>
      <c r="C102" s="10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67">
      <selection activeCell="Z104" sqref="Z104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38"/>
    </row>
    <row r="2" spans="1:21" ht="12.75">
      <c r="A2" s="139" t="s">
        <v>282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 t="s">
        <v>21</v>
      </c>
      <c r="P2" s="144"/>
      <c r="Q2" s="144"/>
      <c r="R2" s="145"/>
      <c r="S2" s="145"/>
      <c r="T2" s="145"/>
      <c r="U2" s="146"/>
    </row>
    <row r="3" spans="1:21" ht="21" customHeight="1">
      <c r="A3" s="147" t="s">
        <v>170</v>
      </c>
      <c r="B3" s="147"/>
      <c r="C3" s="147"/>
      <c r="D3" s="148" t="s">
        <v>315</v>
      </c>
      <c r="E3" s="148"/>
      <c r="F3" s="148"/>
      <c r="G3" s="148"/>
      <c r="H3" s="149" t="s">
        <v>50</v>
      </c>
      <c r="I3" s="149"/>
      <c r="J3" s="149"/>
      <c r="K3" s="149"/>
      <c r="L3" s="149"/>
      <c r="M3" s="149"/>
      <c r="N3" s="149"/>
      <c r="O3" s="149"/>
      <c r="P3" s="149"/>
      <c r="Q3" s="150" t="s">
        <v>171</v>
      </c>
      <c r="R3" s="150"/>
      <c r="S3" s="150"/>
      <c r="T3" s="150"/>
      <c r="U3" s="150"/>
    </row>
    <row r="4" spans="4:8" ht="6.75" customHeight="1">
      <c r="D4" s="2"/>
      <c r="E4" s="2"/>
      <c r="F4" s="2"/>
      <c r="G4" s="2"/>
      <c r="H4" s="2"/>
    </row>
    <row r="5" spans="1:21" ht="21" customHeight="1">
      <c r="A5" s="125" t="s">
        <v>1</v>
      </c>
      <c r="B5" s="128" t="s">
        <v>2</v>
      </c>
      <c r="C5" s="131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 t="s">
        <v>4</v>
      </c>
      <c r="U5" s="134" t="s">
        <v>5</v>
      </c>
    </row>
    <row r="6" spans="1:21" ht="21" customHeight="1">
      <c r="A6" s="126"/>
      <c r="B6" s="129"/>
      <c r="C6" s="3"/>
      <c r="D6" s="136" t="s">
        <v>6</v>
      </c>
      <c r="E6" s="136"/>
      <c r="F6" s="136"/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2"/>
      <c r="U6" s="134"/>
    </row>
    <row r="7" spans="1:21" ht="21" customHeight="1">
      <c r="A7" s="127"/>
      <c r="B7" s="130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3"/>
      <c r="U7" s="135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7" t="s">
        <v>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</row>
    <row r="41" spans="1:21" ht="12.75">
      <c r="A41" s="139" t="s">
        <v>282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 t="s">
        <v>21</v>
      </c>
      <c r="P41" s="144"/>
      <c r="Q41" s="144"/>
      <c r="R41" s="145"/>
      <c r="S41" s="145"/>
      <c r="T41" s="145"/>
      <c r="U41" s="146"/>
    </row>
    <row r="42" spans="1:21" ht="21" customHeight="1">
      <c r="A42" s="147" t="s">
        <v>170</v>
      </c>
      <c r="B42" s="147"/>
      <c r="C42" s="147"/>
      <c r="D42" s="148" t="s">
        <v>315</v>
      </c>
      <c r="E42" s="148"/>
      <c r="F42" s="148"/>
      <c r="G42" s="148"/>
      <c r="H42" s="149" t="s">
        <v>50</v>
      </c>
      <c r="I42" s="149"/>
      <c r="J42" s="149"/>
      <c r="K42" s="149"/>
      <c r="L42" s="149"/>
      <c r="M42" s="149"/>
      <c r="N42" s="149"/>
      <c r="O42" s="149"/>
      <c r="P42" s="149"/>
      <c r="Q42" s="150" t="s">
        <v>171</v>
      </c>
      <c r="R42" s="150"/>
      <c r="S42" s="150"/>
      <c r="T42" s="150"/>
      <c r="U42" s="150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5" t="s">
        <v>1</v>
      </c>
      <c r="B44" s="128" t="s">
        <v>2</v>
      </c>
      <c r="C44" s="131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 t="s">
        <v>4</v>
      </c>
      <c r="U44" s="134" t="s">
        <v>5</v>
      </c>
    </row>
    <row r="45" spans="1:21" ht="21" customHeight="1">
      <c r="A45" s="126"/>
      <c r="B45" s="129"/>
      <c r="C45" s="3"/>
      <c r="D45" s="136" t="s">
        <v>6</v>
      </c>
      <c r="E45" s="136"/>
      <c r="F45" s="136"/>
      <c r="G45" s="136"/>
      <c r="H45" s="136"/>
      <c r="I45" s="136" t="s">
        <v>7</v>
      </c>
      <c r="J45" s="136"/>
      <c r="K45" s="136"/>
      <c r="L45" s="136" t="s">
        <v>8</v>
      </c>
      <c r="M45" s="136"/>
      <c r="N45" s="136"/>
      <c r="O45" s="136" t="s">
        <v>9</v>
      </c>
      <c r="P45" s="136"/>
      <c r="Q45" s="136"/>
      <c r="R45" s="136" t="s">
        <v>10</v>
      </c>
      <c r="S45" s="136"/>
      <c r="T45" s="132"/>
      <c r="U45" s="134"/>
    </row>
    <row r="46" spans="1:21" ht="21" customHeight="1">
      <c r="A46" s="127"/>
      <c r="B46" s="130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3"/>
      <c r="U46" s="135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54">SUM(D47:E47,O47,P47,MAX(R47,S47))</f>
        <v>0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38/2017</v>
      </c>
      <c r="B50" s="6" t="str">
        <f>B_spisak!J35</f>
        <v>Lučić Milica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39/2017</v>
      </c>
      <c r="B51" s="6" t="str">
        <f>B_spisak!J36</f>
        <v>Kuzman Nikolina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40/2017</v>
      </c>
      <c r="B52" s="6" t="str">
        <f>B_spisak!J37</f>
        <v>Milatović Aleksandar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14/2016</v>
      </c>
      <c r="B53" s="6" t="str">
        <f>B_spisak!J38</f>
        <v>Radunović Ivona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21/2016</v>
      </c>
      <c r="B54" s="6" t="str">
        <f>B_spisak!J39</f>
        <v>Milinković Anđela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v>1</v>
      </c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7" t="s">
        <v>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8"/>
      <c r="U79" s="138"/>
    </row>
    <row r="80" spans="1:21" ht="12.75">
      <c r="A80" s="139" t="s">
        <v>282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43" t="s">
        <v>21</v>
      </c>
      <c r="P80" s="144"/>
      <c r="Q80" s="144"/>
      <c r="R80" s="145"/>
      <c r="S80" s="145"/>
      <c r="T80" s="145"/>
      <c r="U80" s="146"/>
    </row>
    <row r="81" spans="1:21" ht="21" customHeight="1">
      <c r="A81" s="147" t="s">
        <v>170</v>
      </c>
      <c r="B81" s="147"/>
      <c r="C81" s="147"/>
      <c r="D81" s="148" t="s">
        <v>315</v>
      </c>
      <c r="E81" s="148"/>
      <c r="F81" s="148"/>
      <c r="G81" s="148"/>
      <c r="H81" s="149" t="s">
        <v>50</v>
      </c>
      <c r="I81" s="149"/>
      <c r="J81" s="149"/>
      <c r="K81" s="149"/>
      <c r="L81" s="149"/>
      <c r="M81" s="149"/>
      <c r="N81" s="149"/>
      <c r="O81" s="149"/>
      <c r="P81" s="149"/>
      <c r="Q81" s="150" t="s">
        <v>171</v>
      </c>
      <c r="R81" s="150"/>
      <c r="S81" s="150"/>
      <c r="T81" s="150"/>
      <c r="U81" s="150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5" t="s">
        <v>1</v>
      </c>
      <c r="B83" s="128" t="s">
        <v>2</v>
      </c>
      <c r="C83" s="131" t="s">
        <v>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 t="s">
        <v>4</v>
      </c>
      <c r="U83" s="134" t="s">
        <v>5</v>
      </c>
    </row>
    <row r="84" spans="1:21" ht="21" customHeight="1">
      <c r="A84" s="126"/>
      <c r="B84" s="129"/>
      <c r="C84" s="3"/>
      <c r="D84" s="136" t="s">
        <v>6</v>
      </c>
      <c r="E84" s="136"/>
      <c r="F84" s="136"/>
      <c r="G84" s="136"/>
      <c r="H84" s="136"/>
      <c r="I84" s="136" t="s">
        <v>7</v>
      </c>
      <c r="J84" s="136"/>
      <c r="K84" s="136"/>
      <c r="L84" s="136" t="s">
        <v>8</v>
      </c>
      <c r="M84" s="136"/>
      <c r="N84" s="136"/>
      <c r="O84" s="136" t="s">
        <v>9</v>
      </c>
      <c r="P84" s="136"/>
      <c r="Q84" s="136"/>
      <c r="R84" s="136" t="s">
        <v>10</v>
      </c>
      <c r="S84" s="136"/>
      <c r="T84" s="132"/>
      <c r="U84" s="134"/>
    </row>
    <row r="85" spans="1:21" ht="21" customHeight="1">
      <c r="A85" s="127"/>
      <c r="B85" s="130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3"/>
      <c r="U85" s="135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0" t="s">
        <v>20</v>
      </c>
      <c r="B1" s="110"/>
      <c r="C1" s="110"/>
      <c r="D1" s="110"/>
      <c r="E1" s="110"/>
      <c r="F1" s="13"/>
    </row>
    <row r="2" spans="1:6" ht="17.25" customHeight="1">
      <c r="A2" s="111" t="s">
        <v>282</v>
      </c>
      <c r="B2" s="111"/>
      <c r="C2" s="111"/>
      <c r="D2" s="111"/>
      <c r="E2" s="111"/>
      <c r="F2" s="111"/>
    </row>
    <row r="3" spans="1:6" ht="27" customHeight="1">
      <c r="A3" s="112" t="s">
        <v>283</v>
      </c>
      <c r="B3" s="112"/>
      <c r="C3" s="113" t="s">
        <v>50</v>
      </c>
      <c r="D3" s="113"/>
      <c r="E3" s="113"/>
      <c r="F3" s="113"/>
    </row>
    <row r="4" spans="1:6" ht="17.25" customHeight="1">
      <c r="A4" s="113" t="s">
        <v>170</v>
      </c>
      <c r="B4" s="113"/>
      <c r="C4" s="113"/>
      <c r="D4" s="113" t="s">
        <v>316</v>
      </c>
      <c r="E4" s="113"/>
      <c r="F4" s="113"/>
    </row>
    <row r="5" spans="1:6" ht="4.5" customHeight="1">
      <c r="A5" s="114"/>
      <c r="B5" s="114"/>
      <c r="C5" s="114"/>
      <c r="D5" s="114"/>
      <c r="E5" s="114"/>
      <c r="F5" s="114"/>
    </row>
    <row r="6" spans="1:6" s="16" customFormat="1" ht="25.5" customHeight="1">
      <c r="A6" s="115" t="s">
        <v>1</v>
      </c>
      <c r="B6" s="117" t="s">
        <v>22</v>
      </c>
      <c r="C6" s="118"/>
      <c r="D6" s="121" t="s">
        <v>23</v>
      </c>
      <c r="E6" s="122"/>
      <c r="F6" s="123" t="s">
        <v>24</v>
      </c>
    </row>
    <row r="7" spans="1:6" s="16" customFormat="1" ht="42" customHeight="1" thickBot="1">
      <c r="A7" s="116"/>
      <c r="B7" s="119"/>
      <c r="C7" s="120"/>
      <c r="D7" s="17" t="s">
        <v>25</v>
      </c>
      <c r="E7" s="18" t="s">
        <v>26</v>
      </c>
      <c r="F7" s="124"/>
    </row>
    <row r="8" spans="1:6" ht="12.75" customHeight="1" thickTop="1">
      <c r="A8" s="37" t="str">
        <f>B_predlog!A8</f>
        <v>1/2017</v>
      </c>
      <c r="B8" s="108" t="str">
        <f>B_predlog!B8</f>
        <v>Ljuljić Marina</v>
      </c>
      <c r="C8" s="109"/>
      <c r="D8" s="57">
        <f>SUM(B_predlog!D8:Q8)</f>
        <v>0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08" t="str">
        <f>B_predlog!B9</f>
        <v>Rađenović Ksenija</v>
      </c>
      <c r="C9" s="109"/>
      <c r="D9" s="57">
        <f>SUM(B_predlog!D9:Q9)</f>
        <v>0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8" t="str">
        <f>B_predlog!B10</f>
        <v>Beljkaš Jana</v>
      </c>
      <c r="C10" s="109"/>
      <c r="D10" s="57">
        <f>SUM(B_predlog!D10:Q10)</f>
        <v>0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08" t="str">
        <f>B_predlog!B11</f>
        <v>Đukanović Marija</v>
      </c>
      <c r="C11" s="109"/>
      <c r="D11" s="57">
        <f>SUM(B_predlog!D11:Q11)</f>
        <v>0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08" t="str">
        <f>B_predlog!B12</f>
        <v>Bulajić Ana</v>
      </c>
      <c r="C12" s="109"/>
      <c r="D12" s="57">
        <f>SUM(B_predlog!D12:Q12)</f>
        <v>0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08" t="str">
        <f>B_predlog!B13</f>
        <v>Šikmanović Nikolina</v>
      </c>
      <c r="C13" s="109"/>
      <c r="D13" s="57">
        <f>SUM(B_predlog!D13:Q13)</f>
        <v>0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8" t="str">
        <f>B_predlog!B14</f>
        <v>Popović Dijana</v>
      </c>
      <c r="C14" s="109"/>
      <c r="D14" s="57">
        <f>SUM(B_predlog!D14:Q14)</f>
        <v>0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08" t="str">
        <f>B_predlog!B15</f>
        <v>Zakšek Ana</v>
      </c>
      <c r="C15" s="109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8" t="str">
        <f>B_predlog!B16</f>
        <v>Tadić Jovana</v>
      </c>
      <c r="C16" s="109"/>
      <c r="D16" s="57">
        <f>SUM(B_predlog!D16:Q16)</f>
        <v>0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8" t="str">
        <f>B_predlog!B17</f>
        <v>Stamatović Dušan</v>
      </c>
      <c r="C17" s="109"/>
      <c r="D17" s="57">
        <f>SUM(B_predlog!D17:Q17)</f>
        <v>0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08" t="str">
        <f>B_predlog!B18</f>
        <v>Golubović Mia</v>
      </c>
      <c r="C18" s="109"/>
      <c r="D18" s="57">
        <f>SUM(B_predlog!D18:Q18)</f>
        <v>0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8" t="str">
        <f>B_predlog!B19</f>
        <v>Danilović Bobana</v>
      </c>
      <c r="C19" s="109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8" t="str">
        <f>B_predlog!B20</f>
        <v>Adrović Džefika</v>
      </c>
      <c r="C20" s="109"/>
      <c r="D20" s="57">
        <f>SUM(B_predlog!D20:Q20)</f>
        <v>0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8" t="str">
        <f>B_predlog!B21</f>
        <v>Jovović Vuk</v>
      </c>
      <c r="C21" s="109"/>
      <c r="D21" s="57">
        <f>SUM(B_predlog!D21:Q21)</f>
        <v>0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08" t="str">
        <f>B_predlog!B22</f>
        <v>Rakočević Marijana</v>
      </c>
      <c r="C22" s="109"/>
      <c r="D22" s="57">
        <f>SUM(B_predlog!D22:Q22)</f>
        <v>0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17/2017</v>
      </c>
      <c r="B23" s="108" t="str">
        <f>B_predlog!B23</f>
        <v>Osmanović Imrana</v>
      </c>
      <c r="C23" s="109"/>
      <c r="D23" s="57">
        <f>SUM(B_predlog!D23:Q23)</f>
        <v>0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8" t="str">
        <f>B_predlog!B24</f>
        <v>Murišić Nikola</v>
      </c>
      <c r="C24" s="109"/>
      <c r="D24" s="57">
        <f>SUM(B_predlog!D24:Q24)</f>
        <v>0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8" t="str">
        <f>B_predlog!B25</f>
        <v>Lalović Lenka</v>
      </c>
      <c r="C25" s="109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8" t="str">
        <f>B_predlog!B26</f>
        <v>Papović Milica</v>
      </c>
      <c r="C26" s="109"/>
      <c r="D26" s="57">
        <f>SUM(B_predlog!D26:Q26)</f>
        <v>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8" t="str">
        <f>B_predlog!B27</f>
        <v>Bulajić Nina</v>
      </c>
      <c r="C27" s="109"/>
      <c r="D27" s="57">
        <f>SUM(B_predlog!D27:Q27)</f>
        <v>0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8" t="str">
        <f>B_predlog!B28</f>
        <v>Jovović Lana</v>
      </c>
      <c r="C28" s="109"/>
      <c r="D28" s="57">
        <f>SUM(B_predlog!D28:Q28)</f>
        <v>0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8" t="str">
        <f>B_predlog!B29</f>
        <v>Božović Anđela</v>
      </c>
      <c r="C29" s="109"/>
      <c r="D29" s="57">
        <f>SUM(B_predlog!D29:Q29)</f>
        <v>0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8" t="str">
        <f>B_predlog!B30</f>
        <v>Lalević Vasilije</v>
      </c>
      <c r="C30" s="109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8" t="str">
        <f>B_predlog!B31</f>
        <v>Lalić Ana</v>
      </c>
      <c r="C31" s="109"/>
      <c r="D31" s="57">
        <f>SUM(B_predlog!D31:Q31)</f>
        <v>0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8" t="str">
        <f>B_predlog!B32</f>
        <v>Jovićević Milica</v>
      </c>
      <c r="C32" s="109"/>
      <c r="D32" s="57">
        <f>SUM(B_predlog!D32:Q32)</f>
        <v>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08" t="str">
        <f>B_predlog!B33</f>
        <v>Marinković Anđela</v>
      </c>
      <c r="C33" s="109"/>
      <c r="D33" s="57">
        <f>SUM(B_predlog!D33:Q33)</f>
        <v>0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8" t="str">
        <f>B_predlog!B34</f>
        <v>Obradović Jana</v>
      </c>
      <c r="C34" s="109"/>
      <c r="D34" s="57">
        <f>SUM(B_predlog!D34:Q34)</f>
        <v>0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8" t="str">
        <f>B_predlog!B35</f>
        <v>Erović Edo</v>
      </c>
      <c r="C35" s="109"/>
      <c r="D35" s="57">
        <f>SUM(B_predlog!D35:Q35)</f>
        <v>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8" t="str">
        <f>B_predlog!B36</f>
        <v>Janjušević Jovan</v>
      </c>
      <c r="C36" s="109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8" t="str">
        <f>B_predlog!B37</f>
        <v>Živković Tanja</v>
      </c>
      <c r="C37" s="109"/>
      <c r="D37" s="57">
        <f>SUM(B_predlog!D37:Q37)</f>
        <v>0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8" t="str">
        <f>B_predlog!B47</f>
        <v>Komnenović Miloš</v>
      </c>
      <c r="C38" s="109"/>
      <c r="D38" s="57">
        <f>SUM(B_predlog!D47:Q47)</f>
        <v>0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8" t="str">
        <f>B_predlog!B48</f>
        <v>Brnović Marija</v>
      </c>
      <c r="C39" s="109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8" t="str">
        <f>B_predlog!B49</f>
        <v>Petrone Luka</v>
      </c>
      <c r="C40" s="109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38/2017</v>
      </c>
      <c r="B41" s="108" t="str">
        <f>B_predlog!B50</f>
        <v>Lučić Milica</v>
      </c>
      <c r="C41" s="109"/>
      <c r="D41" s="57">
        <f>SUM(B_predlog!D50:Q50)</f>
        <v>0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39/2017</v>
      </c>
      <c r="B42" s="108" t="str">
        <f>B_predlog!B51</f>
        <v>Kuzman Nikolina</v>
      </c>
      <c r="C42" s="109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40/2017</v>
      </c>
      <c r="B43" s="108" t="str">
        <f>B_predlog!B52</f>
        <v>Milatović Aleksandar</v>
      </c>
      <c r="C43" s="109"/>
      <c r="D43" s="57">
        <f>SUM(B_predlog!D52:Q52)</f>
        <v>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14/2016</v>
      </c>
      <c r="B44" s="108" t="str">
        <f>B_predlog!B53</f>
        <v>Radunović Ivona</v>
      </c>
      <c r="C44" s="109"/>
      <c r="D44" s="57">
        <f>SUM(B_predlog!D53:Q53)</f>
        <v>0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21/2016</v>
      </c>
      <c r="B45" s="108" t="str">
        <f>B_predlog!B54</f>
        <v>Milinković Anđela</v>
      </c>
      <c r="C45" s="109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8"/>
      <c r="C46" s="109"/>
      <c r="D46" s="57"/>
      <c r="E46" s="57"/>
      <c r="F46" s="19"/>
    </row>
    <row r="47" spans="1:6" ht="12.75" customHeight="1">
      <c r="A47" s="58"/>
      <c r="B47" s="108"/>
      <c r="C47" s="109"/>
      <c r="D47" s="57"/>
      <c r="E47" s="57"/>
      <c r="F47" s="19"/>
    </row>
    <row r="48" spans="1:6" ht="12.75" customHeight="1">
      <c r="A48" s="58"/>
      <c r="B48" s="108"/>
      <c r="C48" s="109"/>
      <c r="D48" s="57"/>
      <c r="E48" s="57"/>
      <c r="F48" s="19"/>
    </row>
    <row r="49" spans="1:6" ht="12.75" customHeight="1">
      <c r="A49" s="58"/>
      <c r="B49" s="108"/>
      <c r="C49" s="109"/>
      <c r="D49" s="57"/>
      <c r="E49" s="57"/>
      <c r="F49" s="19"/>
    </row>
    <row r="50" spans="1:6" ht="12.75" customHeight="1">
      <c r="A50" s="58"/>
      <c r="B50" s="108"/>
      <c r="C50" s="109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0" t="s">
        <v>20</v>
      </c>
      <c r="B53" s="110"/>
      <c r="C53" s="110"/>
      <c r="D53" s="110"/>
      <c r="E53" s="110"/>
      <c r="F53" s="13"/>
    </row>
    <row r="54" spans="1:6" ht="17.25" customHeight="1">
      <c r="A54" s="111" t="s">
        <v>282</v>
      </c>
      <c r="B54" s="111"/>
      <c r="C54" s="111"/>
      <c r="D54" s="111"/>
      <c r="E54" s="111"/>
      <c r="F54" s="111"/>
    </row>
    <row r="55" spans="1:6" ht="27" customHeight="1">
      <c r="A55" s="112" t="s">
        <v>283</v>
      </c>
      <c r="B55" s="112"/>
      <c r="C55" s="113" t="s">
        <v>50</v>
      </c>
      <c r="D55" s="113"/>
      <c r="E55" s="113"/>
      <c r="F55" s="113"/>
    </row>
    <row r="56" spans="1:6" ht="17.25" customHeight="1">
      <c r="A56" s="113" t="s">
        <v>170</v>
      </c>
      <c r="B56" s="113"/>
      <c r="C56" s="113"/>
      <c r="D56" s="113" t="s">
        <v>316</v>
      </c>
      <c r="E56" s="113"/>
      <c r="F56" s="113"/>
    </row>
    <row r="57" spans="1:6" ht="4.5" customHeight="1">
      <c r="A57" s="114"/>
      <c r="B57" s="114"/>
      <c r="C57" s="114"/>
      <c r="D57" s="114"/>
      <c r="E57" s="114"/>
      <c r="F57" s="114"/>
    </row>
    <row r="58" spans="1:6" ht="25.5" customHeight="1">
      <c r="A58" s="115" t="s">
        <v>1</v>
      </c>
      <c r="B58" s="117" t="s">
        <v>22</v>
      </c>
      <c r="C58" s="118"/>
      <c r="D58" s="121" t="s">
        <v>23</v>
      </c>
      <c r="E58" s="122"/>
      <c r="F58" s="123" t="s">
        <v>24</v>
      </c>
    </row>
    <row r="59" spans="1:6" ht="42" customHeight="1" thickBot="1">
      <c r="A59" s="116"/>
      <c r="B59" s="119"/>
      <c r="C59" s="120"/>
      <c r="D59" s="17" t="s">
        <v>25</v>
      </c>
      <c r="E59" s="18" t="s">
        <v>26</v>
      </c>
      <c r="F59" s="124"/>
    </row>
    <row r="60" spans="1:6" ht="13.5" thickTop="1">
      <c r="A60" s="37">
        <f>B_predlog!A60</f>
        <v>0</v>
      </c>
      <c r="B60" s="108">
        <f>B_predlog!B60</f>
        <v>0</v>
      </c>
      <c r="C60" s="109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8">
        <f>B_predlog!B61</f>
        <v>0</v>
      </c>
      <c r="C61" s="109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8">
        <f>B_predlog!B62</f>
        <v>0</v>
      </c>
      <c r="C62" s="109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8">
        <f>B_predlog!B63</f>
        <v>0</v>
      </c>
      <c r="C63" s="109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8">
        <f>B_predlog!B64</f>
        <v>0</v>
      </c>
      <c r="C64" s="109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8">
        <f>B_predlog!B65</f>
        <v>0</v>
      </c>
      <c r="C65" s="109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8">
        <f>B_predlog!B66</f>
        <v>0</v>
      </c>
      <c r="C66" s="109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8">
        <f>B_predlog!B67</f>
        <v>0</v>
      </c>
      <c r="C67" s="109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8">
        <f>B_predlog!B68</f>
        <v>0</v>
      </c>
      <c r="C68" s="109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8">
        <f>B_predlog!B69</f>
        <v>0</v>
      </c>
      <c r="C69" s="109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8">
        <f>B_predlog!B70</f>
        <v>0</v>
      </c>
      <c r="C70" s="109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8">
        <f>B_predlog!B71</f>
        <v>0</v>
      </c>
      <c r="C71" s="109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8">
        <f>B_predlog!B72</f>
        <v>0</v>
      </c>
      <c r="C72" s="109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8">
        <f>B_predlog!B73</f>
        <v>0</v>
      </c>
      <c r="C73" s="109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8">
        <f>B_predlog!B74</f>
        <v>0</v>
      </c>
      <c r="C74" s="109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8">
        <f>B_predlog!B75</f>
        <v>0</v>
      </c>
      <c r="C75" s="109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8"/>
      <c r="C76" s="109"/>
      <c r="D76" s="57"/>
      <c r="E76" s="57"/>
      <c r="F76" s="19"/>
    </row>
    <row r="77" spans="1:6" ht="12.75">
      <c r="A77" s="37"/>
      <c r="B77" s="108"/>
      <c r="C77" s="109"/>
      <c r="D77" s="57"/>
      <c r="E77" s="57"/>
      <c r="F77" s="19"/>
    </row>
    <row r="78" spans="1:6" ht="12.75">
      <c r="A78" s="37"/>
      <c r="B78" s="108"/>
      <c r="C78" s="109"/>
      <c r="D78" s="57"/>
      <c r="E78" s="57"/>
      <c r="F78" s="19"/>
    </row>
    <row r="79" spans="1:6" ht="12.75">
      <c r="A79" s="37"/>
      <c r="B79" s="108"/>
      <c r="C79" s="109"/>
      <c r="D79" s="57"/>
      <c r="E79" s="57"/>
      <c r="F79" s="19"/>
    </row>
    <row r="80" spans="1:6" ht="12.75">
      <c r="A80" s="37"/>
      <c r="B80" s="108"/>
      <c r="C80" s="109"/>
      <c r="D80" s="57"/>
      <c r="E80" s="57"/>
      <c r="F80" s="19"/>
    </row>
    <row r="81" spans="1:6" ht="12.75">
      <c r="A81" s="37"/>
      <c r="B81" s="108"/>
      <c r="C81" s="109"/>
      <c r="D81" s="57"/>
      <c r="E81" s="57"/>
      <c r="F81" s="19"/>
    </row>
    <row r="82" spans="1:6" ht="12.75">
      <c r="A82" s="37"/>
      <c r="B82" s="108"/>
      <c r="C82" s="109"/>
      <c r="D82" s="57"/>
      <c r="E82" s="57"/>
      <c r="F82" s="19"/>
    </row>
    <row r="83" spans="1:6" ht="12.75">
      <c r="A83" s="37"/>
      <c r="B83" s="108"/>
      <c r="C83" s="109"/>
      <c r="D83" s="57"/>
      <c r="E83" s="57"/>
      <c r="F83" s="19"/>
    </row>
    <row r="84" spans="1:6" ht="12.75">
      <c r="A84" s="37"/>
      <c r="B84" s="108"/>
      <c r="C84" s="109"/>
      <c r="D84" s="57"/>
      <c r="E84" s="57"/>
      <c r="F84" s="19"/>
    </row>
    <row r="85" spans="1:6" ht="12.75">
      <c r="A85" s="37"/>
      <c r="B85" s="108"/>
      <c r="C85" s="109"/>
      <c r="D85" s="57"/>
      <c r="E85" s="57"/>
      <c r="F85" s="19"/>
    </row>
    <row r="86" spans="1:6" ht="12.75">
      <c r="A86" s="37"/>
      <c r="B86" s="108"/>
      <c r="C86" s="109"/>
      <c r="D86" s="57"/>
      <c r="E86" s="57"/>
      <c r="F86" s="19"/>
    </row>
    <row r="87" spans="1:6" ht="12.75">
      <c r="A87" s="37"/>
      <c r="B87" s="108"/>
      <c r="C87" s="109"/>
      <c r="D87" s="57"/>
      <c r="E87" s="57"/>
      <c r="F87" s="19"/>
    </row>
    <row r="88" spans="1:6" ht="12.75">
      <c r="A88" s="37"/>
      <c r="B88" s="108"/>
      <c r="C88" s="109"/>
      <c r="D88" s="57"/>
      <c r="E88" s="57"/>
      <c r="F88" s="19"/>
    </row>
    <row r="89" spans="1:6" ht="12.75">
      <c r="A89" s="37"/>
      <c r="B89" s="108"/>
      <c r="C89" s="109"/>
      <c r="D89" s="57"/>
      <c r="E89" s="57"/>
      <c r="F89" s="19"/>
    </row>
    <row r="90" spans="1:6" ht="12.75">
      <c r="A90" s="37"/>
      <c r="B90" s="108"/>
      <c r="C90" s="109"/>
      <c r="D90" s="57"/>
      <c r="E90" s="57"/>
      <c r="F90" s="19"/>
    </row>
    <row r="91" spans="1:6" ht="12.75">
      <c r="A91" s="37"/>
      <c r="B91" s="108"/>
      <c r="C91" s="109"/>
      <c r="D91" s="57"/>
      <c r="E91" s="57"/>
      <c r="F91" s="19"/>
    </row>
    <row r="92" spans="1:6" ht="12.75">
      <c r="A92" s="37"/>
      <c r="B92" s="108"/>
      <c r="C92" s="109"/>
      <c r="D92" s="57"/>
      <c r="E92" s="57"/>
      <c r="F92" s="19"/>
    </row>
    <row r="93" spans="1:6" ht="12.75">
      <c r="A93" s="58"/>
      <c r="B93" s="108"/>
      <c r="C93" s="109"/>
      <c r="D93" s="57"/>
      <c r="E93" s="57"/>
      <c r="F93" s="19"/>
    </row>
    <row r="94" spans="1:6" ht="12.75">
      <c r="A94" s="58"/>
      <c r="B94" s="108"/>
      <c r="C94" s="109"/>
      <c r="D94" s="57"/>
      <c r="E94" s="57"/>
      <c r="F94" s="19"/>
    </row>
    <row r="95" spans="1:6" ht="12.75">
      <c r="A95" s="58"/>
      <c r="B95" s="108"/>
      <c r="C95" s="109"/>
      <c r="D95" s="57"/>
      <c r="E95" s="57"/>
      <c r="F95" s="19"/>
    </row>
    <row r="96" spans="1:6" ht="12.75">
      <c r="A96" s="58"/>
      <c r="B96" s="108"/>
      <c r="C96" s="109"/>
      <c r="D96" s="57"/>
      <c r="E96" s="57"/>
      <c r="F96" s="19"/>
    </row>
    <row r="97" spans="1:6" ht="12.75">
      <c r="A97" s="58"/>
      <c r="B97" s="108"/>
      <c r="C97" s="109"/>
      <c r="D97" s="57"/>
      <c r="E97" s="57"/>
      <c r="F97" s="19"/>
    </row>
    <row r="98" spans="1:6" ht="12.75">
      <c r="A98" s="58"/>
      <c r="B98" s="108"/>
      <c r="C98" s="109"/>
      <c r="D98" s="57"/>
      <c r="E98" s="57"/>
      <c r="F98" s="19"/>
    </row>
    <row r="99" spans="1:6" ht="12.75">
      <c r="A99" s="58"/>
      <c r="B99" s="108"/>
      <c r="C99" s="109"/>
      <c r="D99" s="57"/>
      <c r="E99" s="57"/>
      <c r="F99" s="19"/>
    </row>
    <row r="100" spans="1:6" ht="12.75">
      <c r="A100" s="58"/>
      <c r="B100" s="108"/>
      <c r="C100" s="109"/>
      <c r="D100" s="57"/>
      <c r="E100" s="57"/>
      <c r="F100" s="19"/>
    </row>
    <row r="101" spans="1:6" ht="12.75">
      <c r="A101" s="58"/>
      <c r="B101" s="108"/>
      <c r="C101" s="109"/>
      <c r="D101" s="57"/>
      <c r="E101" s="57"/>
      <c r="F101" s="19"/>
    </row>
    <row r="102" spans="1:6" ht="12.75">
      <c r="A102" s="58"/>
      <c r="B102" s="108"/>
      <c r="C102" s="10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N93" sqref="N9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38"/>
    </row>
    <row r="2" spans="1:21" ht="12.75">
      <c r="A2" s="139" t="s">
        <v>308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 t="s">
        <v>21</v>
      </c>
      <c r="P2" s="144"/>
      <c r="Q2" s="144"/>
      <c r="R2" s="145"/>
      <c r="S2" s="145"/>
      <c r="T2" s="145"/>
      <c r="U2" s="146"/>
    </row>
    <row r="3" spans="1:21" ht="21" customHeight="1">
      <c r="A3" s="147" t="s">
        <v>170</v>
      </c>
      <c r="B3" s="147"/>
      <c r="C3" s="147"/>
      <c r="D3" s="148" t="s">
        <v>315</v>
      </c>
      <c r="E3" s="148"/>
      <c r="F3" s="148"/>
      <c r="G3" s="148"/>
      <c r="H3" s="149" t="s">
        <v>50</v>
      </c>
      <c r="I3" s="149"/>
      <c r="J3" s="149"/>
      <c r="K3" s="149"/>
      <c r="L3" s="149"/>
      <c r="M3" s="149"/>
      <c r="N3" s="149"/>
      <c r="O3" s="149"/>
      <c r="P3" s="149"/>
      <c r="Q3" s="150" t="s">
        <v>171</v>
      </c>
      <c r="R3" s="150"/>
      <c r="S3" s="150"/>
      <c r="T3" s="150"/>
      <c r="U3" s="150"/>
    </row>
    <row r="4" spans="4:8" ht="6.75" customHeight="1">
      <c r="D4" s="2"/>
      <c r="E4" s="2"/>
      <c r="F4" s="2"/>
      <c r="G4" s="2"/>
      <c r="H4" s="2"/>
    </row>
    <row r="5" spans="1:21" ht="21" customHeight="1">
      <c r="A5" s="125" t="s">
        <v>1</v>
      </c>
      <c r="B5" s="128" t="s">
        <v>2</v>
      </c>
      <c r="C5" s="131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 t="s">
        <v>4</v>
      </c>
      <c r="U5" s="134" t="s">
        <v>5</v>
      </c>
    </row>
    <row r="6" spans="1:21" ht="21" customHeight="1">
      <c r="A6" s="126"/>
      <c r="B6" s="129"/>
      <c r="C6" s="3"/>
      <c r="D6" s="136" t="s">
        <v>6</v>
      </c>
      <c r="E6" s="136"/>
      <c r="F6" s="136"/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2"/>
      <c r="U6" s="134"/>
    </row>
    <row r="7" spans="1:21" ht="21" customHeight="1">
      <c r="A7" s="127"/>
      <c r="B7" s="130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3"/>
      <c r="U7" s="135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aca="true" t="shared" si="0" ref="T8:T3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v>1</v>
      </c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7" t="s">
        <v>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</row>
    <row r="41" spans="1:21" ht="12.75">
      <c r="A41" s="139" t="s">
        <v>308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 t="s">
        <v>21</v>
      </c>
      <c r="P41" s="144"/>
      <c r="Q41" s="144"/>
      <c r="R41" s="145"/>
      <c r="S41" s="145"/>
      <c r="T41" s="145"/>
      <c r="U41" s="146"/>
    </row>
    <row r="42" spans="1:21" ht="21" customHeight="1">
      <c r="A42" s="147" t="s">
        <v>170</v>
      </c>
      <c r="B42" s="147"/>
      <c r="C42" s="147"/>
      <c r="D42" s="148" t="s">
        <v>315</v>
      </c>
      <c r="E42" s="148"/>
      <c r="F42" s="148"/>
      <c r="G42" s="148"/>
      <c r="H42" s="149" t="s">
        <v>50</v>
      </c>
      <c r="I42" s="149"/>
      <c r="J42" s="149"/>
      <c r="K42" s="149"/>
      <c r="L42" s="149"/>
      <c r="M42" s="149"/>
      <c r="N42" s="149"/>
      <c r="O42" s="149"/>
      <c r="P42" s="149"/>
      <c r="Q42" s="150" t="s">
        <v>171</v>
      </c>
      <c r="R42" s="150"/>
      <c r="S42" s="150"/>
      <c r="T42" s="150"/>
      <c r="U42" s="150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5" t="s">
        <v>1</v>
      </c>
      <c r="B44" s="128" t="s">
        <v>2</v>
      </c>
      <c r="C44" s="131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 t="s">
        <v>4</v>
      </c>
      <c r="U44" s="134" t="s">
        <v>5</v>
      </c>
    </row>
    <row r="45" spans="1:21" ht="21" customHeight="1">
      <c r="A45" s="126"/>
      <c r="B45" s="129"/>
      <c r="C45" s="3"/>
      <c r="D45" s="136" t="s">
        <v>6</v>
      </c>
      <c r="E45" s="136"/>
      <c r="F45" s="136"/>
      <c r="G45" s="136"/>
      <c r="H45" s="136"/>
      <c r="I45" s="136" t="s">
        <v>7</v>
      </c>
      <c r="J45" s="136"/>
      <c r="K45" s="136"/>
      <c r="L45" s="136" t="s">
        <v>8</v>
      </c>
      <c r="M45" s="136"/>
      <c r="N45" s="136"/>
      <c r="O45" s="136" t="s">
        <v>9</v>
      </c>
      <c r="P45" s="136"/>
      <c r="Q45" s="136"/>
      <c r="R45" s="136" t="s">
        <v>10</v>
      </c>
      <c r="S45" s="136"/>
      <c r="T45" s="132"/>
      <c r="U45" s="134"/>
    </row>
    <row r="46" spans="1:21" ht="21" customHeight="1">
      <c r="A46" s="127"/>
      <c r="B46" s="130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3"/>
      <c r="U46" s="135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7" t="s">
        <v>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8"/>
      <c r="U79" s="138"/>
    </row>
    <row r="80" spans="1:21" ht="12.75">
      <c r="A80" s="139" t="s">
        <v>308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43" t="s">
        <v>21</v>
      </c>
      <c r="P80" s="144"/>
      <c r="Q80" s="144"/>
      <c r="R80" s="145"/>
      <c r="S80" s="145"/>
      <c r="T80" s="145"/>
      <c r="U80" s="146"/>
    </row>
    <row r="81" spans="1:21" ht="21" customHeight="1">
      <c r="A81" s="147" t="s">
        <v>170</v>
      </c>
      <c r="B81" s="147"/>
      <c r="C81" s="147"/>
      <c r="D81" s="148" t="s">
        <v>315</v>
      </c>
      <c r="E81" s="148"/>
      <c r="F81" s="148"/>
      <c r="G81" s="148"/>
      <c r="H81" s="149" t="s">
        <v>50</v>
      </c>
      <c r="I81" s="149"/>
      <c r="J81" s="149"/>
      <c r="K81" s="149"/>
      <c r="L81" s="149"/>
      <c r="M81" s="149"/>
      <c r="N81" s="149"/>
      <c r="O81" s="149"/>
      <c r="P81" s="149"/>
      <c r="Q81" s="150" t="s">
        <v>171</v>
      </c>
      <c r="R81" s="150"/>
      <c r="S81" s="150"/>
      <c r="T81" s="150"/>
      <c r="U81" s="150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5" t="s">
        <v>1</v>
      </c>
      <c r="B83" s="128" t="s">
        <v>2</v>
      </c>
      <c r="C83" s="131" t="s">
        <v>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 t="s">
        <v>4</v>
      </c>
      <c r="U83" s="134" t="s">
        <v>5</v>
      </c>
    </row>
    <row r="84" spans="1:21" ht="21" customHeight="1">
      <c r="A84" s="126"/>
      <c r="B84" s="129"/>
      <c r="C84" s="3"/>
      <c r="D84" s="136" t="s">
        <v>6</v>
      </c>
      <c r="E84" s="136"/>
      <c r="F84" s="136"/>
      <c r="G84" s="136"/>
      <c r="H84" s="136"/>
      <c r="I84" s="136" t="s">
        <v>7</v>
      </c>
      <c r="J84" s="136"/>
      <c r="K84" s="136"/>
      <c r="L84" s="136" t="s">
        <v>8</v>
      </c>
      <c r="M84" s="136"/>
      <c r="N84" s="136"/>
      <c r="O84" s="136" t="s">
        <v>9</v>
      </c>
      <c r="P84" s="136"/>
      <c r="Q84" s="136"/>
      <c r="R84" s="136" t="s">
        <v>10</v>
      </c>
      <c r="S84" s="136"/>
      <c r="T84" s="132"/>
      <c r="U84" s="134"/>
    </row>
    <row r="85" spans="1:21" ht="21" customHeight="1">
      <c r="A85" s="127"/>
      <c r="B85" s="130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3"/>
      <c r="U85" s="135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0" t="s">
        <v>20</v>
      </c>
      <c r="B1" s="110"/>
      <c r="C1" s="110"/>
      <c r="D1" s="110"/>
      <c r="E1" s="110"/>
      <c r="F1" s="13"/>
    </row>
    <row r="2" spans="1:6" ht="17.25" customHeight="1">
      <c r="A2" s="111" t="s">
        <v>282</v>
      </c>
      <c r="B2" s="111"/>
      <c r="C2" s="111"/>
      <c r="D2" s="111"/>
      <c r="E2" s="111"/>
      <c r="F2" s="111"/>
    </row>
    <row r="3" spans="1:6" ht="27" customHeight="1">
      <c r="A3" s="112" t="s">
        <v>283</v>
      </c>
      <c r="B3" s="112"/>
      <c r="C3" s="113" t="s">
        <v>50</v>
      </c>
      <c r="D3" s="113"/>
      <c r="E3" s="113"/>
      <c r="F3" s="113"/>
    </row>
    <row r="4" spans="1:6" ht="17.25" customHeight="1">
      <c r="A4" s="113" t="s">
        <v>170</v>
      </c>
      <c r="B4" s="113"/>
      <c r="C4" s="113"/>
      <c r="D4" s="113" t="s">
        <v>316</v>
      </c>
      <c r="E4" s="113"/>
      <c r="F4" s="113"/>
    </row>
    <row r="5" spans="1:6" ht="4.5" customHeight="1">
      <c r="A5" s="114"/>
      <c r="B5" s="114"/>
      <c r="C5" s="114"/>
      <c r="D5" s="114"/>
      <c r="E5" s="114"/>
      <c r="F5" s="114"/>
    </row>
    <row r="6" spans="1:6" s="16" customFormat="1" ht="25.5" customHeight="1">
      <c r="A6" s="115" t="s">
        <v>1</v>
      </c>
      <c r="B6" s="117" t="s">
        <v>22</v>
      </c>
      <c r="C6" s="118"/>
      <c r="D6" s="121" t="s">
        <v>23</v>
      </c>
      <c r="E6" s="122"/>
      <c r="F6" s="123" t="s">
        <v>24</v>
      </c>
    </row>
    <row r="7" spans="1:6" s="16" customFormat="1" ht="42" customHeight="1" thickBot="1">
      <c r="A7" s="116"/>
      <c r="B7" s="119"/>
      <c r="C7" s="120"/>
      <c r="D7" s="17" t="s">
        <v>25</v>
      </c>
      <c r="E7" s="18" t="s">
        <v>26</v>
      </c>
      <c r="F7" s="124"/>
    </row>
    <row r="8" spans="1:6" ht="12.75" customHeight="1" thickTop="1">
      <c r="A8" s="37" t="str">
        <f>A_predlog!A8</f>
        <v>1/2017</v>
      </c>
      <c r="B8" s="108" t="str">
        <f>A_predlog!B8</f>
        <v>Pejović Ivan</v>
      </c>
      <c r="C8" s="109"/>
      <c r="D8" s="57">
        <f>SUM(A_predlog!D8:Q8)</f>
        <v>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8" t="str">
        <f>A_predlog!B9</f>
        <v>Đokaj Edona</v>
      </c>
      <c r="C9" s="109"/>
      <c r="D9" s="57">
        <f>SUM(A_predlog!D9:Q9)</f>
        <v>0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8" t="str">
        <f>A_predlog!B10</f>
        <v>Marić Vladimir</v>
      </c>
      <c r="C10" s="109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8" t="str">
        <f>A_predlog!B11</f>
        <v>Ostojić Anja</v>
      </c>
      <c r="C11" s="109"/>
      <c r="D11" s="57">
        <f>SUM(A_predlog!D11:Q11)</f>
        <v>0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8" t="str">
        <f>A_predlog!B12</f>
        <v>Junčaj Marina</v>
      </c>
      <c r="C12" s="109"/>
      <c r="D12" s="57">
        <f>SUM(A_predlog!D12:Q12)</f>
        <v>0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8" t="str">
        <f>A_predlog!B13</f>
        <v>Pavićević Maša</v>
      </c>
      <c r="C13" s="109"/>
      <c r="D13" s="57">
        <f>SUM(A_predlog!D13:Q13)</f>
        <v>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8" t="str">
        <f>A_predlog!B14</f>
        <v>Ćuković Sara</v>
      </c>
      <c r="C14" s="109"/>
      <c r="D14" s="57">
        <f>SUM(A_predlog!D14:Q14)</f>
        <v>0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8" t="str">
        <f>A_predlog!B15</f>
        <v>Barjaktarović Danijela</v>
      </c>
      <c r="C15" s="109"/>
      <c r="D15" s="57">
        <f>SUM(A_predlog!D15:Q15)</f>
        <v>0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8" t="str">
        <f>A_predlog!B16</f>
        <v>Raičević Ivana</v>
      </c>
      <c r="C16" s="109"/>
      <c r="D16" s="57">
        <f>SUM(A_predlog!D16:Q16)</f>
        <v>0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8" t="str">
        <f>A_predlog!B17</f>
        <v>Strunjaš Sanja</v>
      </c>
      <c r="C17" s="109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8" t="str">
        <f>A_predlog!B18</f>
        <v>Junčaj Teuta</v>
      </c>
      <c r="C18" s="109"/>
      <c r="D18" s="57">
        <f>SUM(A_predlog!D18:Q18)</f>
        <v>0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08" t="str">
        <f>A_predlog!B19</f>
        <v>Leković Vuk</v>
      </c>
      <c r="C19" s="109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8" t="str">
        <f>A_predlog!B20</f>
        <v>Perović Maja</v>
      </c>
      <c r="C20" s="109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8" t="str">
        <f>A_predlog!B21</f>
        <v>Drobnjak Andrija</v>
      </c>
      <c r="C21" s="109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8" t="str">
        <f>A_predlog!B22</f>
        <v>Čekić Muzafera</v>
      </c>
      <c r="C22" s="109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8" t="str">
        <f>A_predlog!B23</f>
        <v>Pejović Ana</v>
      </c>
      <c r="C23" s="109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08" t="str">
        <f>A_predlog!B24</f>
        <v>Krivokapić Aleksandra</v>
      </c>
      <c r="C24" s="109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8" t="str">
        <f>A_predlog!B25</f>
        <v>Krivokapić Marijeta</v>
      </c>
      <c r="C25" s="109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8" t="str">
        <f>A_predlog!B26</f>
        <v>Božović Ivana</v>
      </c>
      <c r="C26" s="109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8" t="str">
        <f>A_predlog!B27</f>
        <v>Čubrović Nikola</v>
      </c>
      <c r="C27" s="109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8" t="str">
        <f>A_predlog!B28</f>
        <v>Klikovac Jovana</v>
      </c>
      <c r="C28" s="109"/>
      <c r="D28" s="57">
        <f>SUM(A_predlog!D28:Q28)</f>
        <v>0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8" t="str">
        <f>A_predlog!B29</f>
        <v>Fatić Ivana</v>
      </c>
      <c r="C29" s="109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8" t="str">
        <f>A_predlog!B30</f>
        <v>Đurović Mima</v>
      </c>
      <c r="C30" s="109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8" t="str">
        <f>A_predlog!B31</f>
        <v>Obradović Milica</v>
      </c>
      <c r="C31" s="109"/>
      <c r="D31" s="57">
        <f>SUM(A_predlog!D31:Q31)</f>
        <v>0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8" t="str">
        <f>A_predlog!B32</f>
        <v>Maraš Andrea</v>
      </c>
      <c r="C32" s="109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8" t="str">
        <f>A_predlog!B33</f>
        <v>Bukilić Pavle</v>
      </c>
      <c r="C33" s="109"/>
      <c r="D33" s="57">
        <f>SUM(A_predlog!D33:Q33)</f>
        <v>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8" t="str">
        <f>A_predlog!B34</f>
        <v>Sekulović Milutin</v>
      </c>
      <c r="C34" s="109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8"/>
      <c r="C35" s="109"/>
      <c r="D35" s="57"/>
      <c r="E35" s="57"/>
      <c r="F35" s="19"/>
    </row>
    <row r="36" spans="1:6" ht="12.75" customHeight="1">
      <c r="A36" s="37"/>
      <c r="B36" s="108"/>
      <c r="C36" s="109"/>
      <c r="D36" s="57"/>
      <c r="E36" s="57"/>
      <c r="F36" s="19"/>
    </row>
    <row r="37" spans="1:6" ht="12.75" customHeight="1">
      <c r="A37" s="37"/>
      <c r="B37" s="108"/>
      <c r="C37" s="109"/>
      <c r="D37" s="57"/>
      <c r="E37" s="57"/>
      <c r="F37" s="19"/>
    </row>
    <row r="38" spans="1:6" ht="12.75" customHeight="1">
      <c r="A38" s="58"/>
      <c r="B38" s="108"/>
      <c r="C38" s="109"/>
      <c r="D38" s="57"/>
      <c r="E38" s="57"/>
      <c r="F38" s="19"/>
    </row>
    <row r="39" spans="1:6" ht="12.75" customHeight="1">
      <c r="A39" s="58"/>
      <c r="B39" s="108"/>
      <c r="C39" s="109"/>
      <c r="D39" s="57"/>
      <c r="E39" s="57"/>
      <c r="F39" s="19"/>
    </row>
    <row r="40" spans="1:6" ht="12.75" customHeight="1">
      <c r="A40" s="58"/>
      <c r="B40" s="108"/>
      <c r="C40" s="109"/>
      <c r="D40" s="57"/>
      <c r="E40" s="57"/>
      <c r="F40" s="19"/>
    </row>
    <row r="41" spans="1:6" ht="12.75" customHeight="1">
      <c r="A41" s="58"/>
      <c r="B41" s="108"/>
      <c r="C41" s="109"/>
      <c r="D41" s="57"/>
      <c r="E41" s="57"/>
      <c r="F41" s="19"/>
    </row>
    <row r="42" spans="1:6" ht="12.75" customHeight="1">
      <c r="A42" s="58"/>
      <c r="B42" s="108"/>
      <c r="C42" s="109"/>
      <c r="D42" s="57"/>
      <c r="E42" s="57"/>
      <c r="F42" s="19"/>
    </row>
    <row r="43" spans="1:6" ht="12.75" customHeight="1">
      <c r="A43" s="58"/>
      <c r="B43" s="108"/>
      <c r="C43" s="109"/>
      <c r="D43" s="57"/>
      <c r="E43" s="57"/>
      <c r="F43" s="19"/>
    </row>
    <row r="44" spans="1:6" ht="12.75" customHeight="1">
      <c r="A44" s="58"/>
      <c r="B44" s="108"/>
      <c r="C44" s="109"/>
      <c r="D44" s="57"/>
      <c r="E44" s="57"/>
      <c r="F44" s="19"/>
    </row>
    <row r="45" spans="1:6" ht="12.75" customHeight="1">
      <c r="A45" s="58"/>
      <c r="B45" s="108"/>
      <c r="C45" s="109"/>
      <c r="D45" s="57"/>
      <c r="E45" s="57"/>
      <c r="F45" s="19"/>
    </row>
    <row r="46" spans="1:6" ht="12.75" customHeight="1">
      <c r="A46" s="58"/>
      <c r="B46" s="108"/>
      <c r="C46" s="109"/>
      <c r="D46" s="57"/>
      <c r="E46" s="57"/>
      <c r="F46" s="19"/>
    </row>
    <row r="47" spans="1:6" ht="12.75" customHeight="1">
      <c r="A47" s="58"/>
      <c r="B47" s="108"/>
      <c r="C47" s="109"/>
      <c r="D47" s="57"/>
      <c r="E47" s="57"/>
      <c r="F47" s="19"/>
    </row>
    <row r="48" spans="1:6" ht="12.75" customHeight="1">
      <c r="A48" s="58"/>
      <c r="B48" s="108"/>
      <c r="C48" s="109"/>
      <c r="D48" s="57"/>
      <c r="E48" s="57"/>
      <c r="F48" s="19"/>
    </row>
    <row r="49" spans="1:6" ht="12.75" customHeight="1">
      <c r="A49" s="58"/>
      <c r="B49" s="108"/>
      <c r="C49" s="109"/>
      <c r="D49" s="57"/>
      <c r="E49" s="57"/>
      <c r="F49" s="19"/>
    </row>
    <row r="50" spans="1:6" ht="12.75" customHeight="1">
      <c r="A50" s="58"/>
      <c r="B50" s="108"/>
      <c r="C50" s="109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0" t="s">
        <v>20</v>
      </c>
      <c r="B53" s="110"/>
      <c r="C53" s="110"/>
      <c r="D53" s="110"/>
      <c r="E53" s="110"/>
      <c r="F53" s="13"/>
    </row>
    <row r="54" spans="1:6" ht="17.25" customHeight="1">
      <c r="A54" s="111" t="s">
        <v>282</v>
      </c>
      <c r="B54" s="111"/>
      <c r="C54" s="111"/>
      <c r="D54" s="111"/>
      <c r="E54" s="111"/>
      <c r="F54" s="111"/>
    </row>
    <row r="55" spans="1:6" ht="27" customHeight="1">
      <c r="A55" s="112" t="s">
        <v>283</v>
      </c>
      <c r="B55" s="112"/>
      <c r="C55" s="113" t="s">
        <v>50</v>
      </c>
      <c r="D55" s="113"/>
      <c r="E55" s="113"/>
      <c r="F55" s="113"/>
    </row>
    <row r="56" spans="1:6" ht="17.25" customHeight="1">
      <c r="A56" s="113" t="s">
        <v>170</v>
      </c>
      <c r="B56" s="113"/>
      <c r="C56" s="113"/>
      <c r="D56" s="113" t="s">
        <v>316</v>
      </c>
      <c r="E56" s="113"/>
      <c r="F56" s="113"/>
    </row>
    <row r="57" spans="1:6" ht="4.5" customHeight="1">
      <c r="A57" s="114"/>
      <c r="B57" s="114"/>
      <c r="C57" s="114"/>
      <c r="D57" s="114"/>
      <c r="E57" s="114"/>
      <c r="F57" s="114"/>
    </row>
    <row r="58" spans="1:6" ht="25.5" customHeight="1">
      <c r="A58" s="115" t="s">
        <v>1</v>
      </c>
      <c r="B58" s="117" t="s">
        <v>22</v>
      </c>
      <c r="C58" s="118"/>
      <c r="D58" s="121" t="s">
        <v>23</v>
      </c>
      <c r="E58" s="122"/>
      <c r="F58" s="123" t="s">
        <v>24</v>
      </c>
    </row>
    <row r="59" spans="1:6" ht="42" customHeight="1" thickBot="1">
      <c r="A59" s="116"/>
      <c r="B59" s="119"/>
      <c r="C59" s="120"/>
      <c r="D59" s="17" t="s">
        <v>25</v>
      </c>
      <c r="E59" s="18" t="s">
        <v>26</v>
      </c>
      <c r="F59" s="124"/>
    </row>
    <row r="60" spans="1:6" ht="13.5" thickTop="1">
      <c r="A60" s="37">
        <f>A_predlog!A60</f>
        <v>0</v>
      </c>
      <c r="B60" s="108">
        <f>A_predlog!B60</f>
        <v>0</v>
      </c>
      <c r="C60" s="109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8">
        <f>A_predlog!B61</f>
        <v>0</v>
      </c>
      <c r="C61" s="109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8">
        <f>A_predlog!B62</f>
        <v>0</v>
      </c>
      <c r="C62" s="109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8">
        <f>A_predlog!B63</f>
        <v>0</v>
      </c>
      <c r="C63" s="109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8">
        <f>A_predlog!B64</f>
        <v>0</v>
      </c>
      <c r="C64" s="109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8">
        <f>A_predlog!B65</f>
        <v>0</v>
      </c>
      <c r="C65" s="109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8">
        <f>A_predlog!B66</f>
        <v>0</v>
      </c>
      <c r="C66" s="109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8">
        <f>A_predlog!B67</f>
        <v>0</v>
      </c>
      <c r="C67" s="109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8">
        <f>A_predlog!B68</f>
        <v>0</v>
      </c>
      <c r="C68" s="109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8">
        <f>A_predlog!B69</f>
        <v>0</v>
      </c>
      <c r="C69" s="109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8">
        <f>A_predlog!B70</f>
        <v>0</v>
      </c>
      <c r="C70" s="109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8">
        <f>A_predlog!B71</f>
        <v>0</v>
      </c>
      <c r="C71" s="109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8">
        <f>A_predlog!B72</f>
        <v>0</v>
      </c>
      <c r="C72" s="109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8">
        <f>A_predlog!B73</f>
        <v>0</v>
      </c>
      <c r="C73" s="109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8">
        <f>A_predlog!B74</f>
        <v>0</v>
      </c>
      <c r="C74" s="109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8">
        <f>A_predlog!B75</f>
        <v>0</v>
      </c>
      <c r="C75" s="109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8"/>
      <c r="C76" s="109"/>
      <c r="D76" s="57"/>
      <c r="E76" s="57"/>
      <c r="F76" s="19"/>
    </row>
    <row r="77" spans="1:6" ht="12.75">
      <c r="A77" s="37"/>
      <c r="B77" s="108"/>
      <c r="C77" s="109"/>
      <c r="D77" s="57"/>
      <c r="E77" s="57"/>
      <c r="F77" s="19"/>
    </row>
    <row r="78" spans="1:6" ht="12.75">
      <c r="A78" s="37"/>
      <c r="B78" s="108"/>
      <c r="C78" s="109"/>
      <c r="D78" s="57"/>
      <c r="E78" s="57"/>
      <c r="F78" s="19"/>
    </row>
    <row r="79" spans="1:6" ht="12.75">
      <c r="A79" s="37"/>
      <c r="B79" s="108"/>
      <c r="C79" s="109"/>
      <c r="D79" s="57"/>
      <c r="E79" s="57"/>
      <c r="F79" s="19"/>
    </row>
    <row r="80" spans="1:6" ht="12.75">
      <c r="A80" s="37"/>
      <c r="B80" s="108"/>
      <c r="C80" s="109"/>
      <c r="D80" s="57"/>
      <c r="E80" s="57"/>
      <c r="F80" s="19"/>
    </row>
    <row r="81" spans="1:6" ht="12.75">
      <c r="A81" s="37"/>
      <c r="B81" s="108"/>
      <c r="C81" s="109"/>
      <c r="D81" s="57"/>
      <c r="E81" s="57"/>
      <c r="F81" s="19"/>
    </row>
    <row r="82" spans="1:6" ht="12.75">
      <c r="A82" s="37"/>
      <c r="B82" s="108"/>
      <c r="C82" s="109"/>
      <c r="D82" s="57"/>
      <c r="E82" s="57"/>
      <c r="F82" s="19"/>
    </row>
    <row r="83" spans="1:6" ht="12.75">
      <c r="A83" s="37"/>
      <c r="B83" s="108"/>
      <c r="C83" s="109"/>
      <c r="D83" s="57"/>
      <c r="E83" s="57"/>
      <c r="F83" s="19"/>
    </row>
    <row r="84" spans="1:6" ht="12.75">
      <c r="A84" s="37"/>
      <c r="B84" s="108"/>
      <c r="C84" s="109"/>
      <c r="D84" s="57"/>
      <c r="E84" s="57"/>
      <c r="F84" s="19"/>
    </row>
    <row r="85" spans="1:6" ht="12.75">
      <c r="A85" s="37"/>
      <c r="B85" s="108"/>
      <c r="C85" s="109"/>
      <c r="D85" s="57"/>
      <c r="E85" s="57"/>
      <c r="F85" s="19"/>
    </row>
    <row r="86" spans="1:6" ht="12.75">
      <c r="A86" s="37"/>
      <c r="B86" s="108"/>
      <c r="C86" s="109"/>
      <c r="D86" s="57"/>
      <c r="E86" s="57"/>
      <c r="F86" s="19"/>
    </row>
    <row r="87" spans="1:6" ht="12.75">
      <c r="A87" s="37"/>
      <c r="B87" s="108"/>
      <c r="C87" s="109"/>
      <c r="D87" s="57"/>
      <c r="E87" s="57"/>
      <c r="F87" s="19"/>
    </row>
    <row r="88" spans="1:6" ht="12.75">
      <c r="A88" s="37"/>
      <c r="B88" s="108"/>
      <c r="C88" s="109"/>
      <c r="D88" s="57"/>
      <c r="E88" s="57"/>
      <c r="F88" s="19"/>
    </row>
    <row r="89" spans="1:6" ht="12.75">
      <c r="A89" s="37"/>
      <c r="B89" s="108"/>
      <c r="C89" s="109"/>
      <c r="D89" s="57"/>
      <c r="E89" s="57"/>
      <c r="F89" s="19"/>
    </row>
    <row r="90" spans="1:6" ht="12.75">
      <c r="A90" s="37"/>
      <c r="B90" s="108"/>
      <c r="C90" s="109"/>
      <c r="D90" s="57"/>
      <c r="E90" s="57"/>
      <c r="F90" s="19"/>
    </row>
    <row r="91" spans="1:6" ht="12.75">
      <c r="A91" s="37"/>
      <c r="B91" s="108"/>
      <c r="C91" s="109"/>
      <c r="D91" s="57"/>
      <c r="E91" s="57"/>
      <c r="F91" s="19"/>
    </row>
    <row r="92" spans="1:6" ht="12.75">
      <c r="A92" s="37"/>
      <c r="B92" s="108"/>
      <c r="C92" s="109"/>
      <c r="D92" s="57"/>
      <c r="E92" s="57"/>
      <c r="F92" s="19"/>
    </row>
    <row r="93" spans="1:6" ht="12.75">
      <c r="A93" s="58"/>
      <c r="B93" s="108"/>
      <c r="C93" s="109"/>
      <c r="D93" s="57"/>
      <c r="E93" s="57"/>
      <c r="F93" s="19"/>
    </row>
    <row r="94" spans="1:6" ht="12.75">
      <c r="A94" s="58"/>
      <c r="B94" s="108"/>
      <c r="C94" s="109"/>
      <c r="D94" s="57"/>
      <c r="E94" s="57"/>
      <c r="F94" s="19"/>
    </row>
    <row r="95" spans="1:6" ht="12.75">
      <c r="A95" s="58"/>
      <c r="B95" s="108"/>
      <c r="C95" s="109"/>
      <c r="D95" s="57"/>
      <c r="E95" s="57"/>
      <c r="F95" s="19"/>
    </row>
    <row r="96" spans="1:6" ht="12.75">
      <c r="A96" s="58"/>
      <c r="B96" s="108"/>
      <c r="C96" s="109"/>
      <c r="D96" s="57"/>
      <c r="E96" s="57"/>
      <c r="F96" s="19"/>
    </row>
    <row r="97" spans="1:6" ht="12.75">
      <c r="A97" s="58"/>
      <c r="B97" s="108"/>
      <c r="C97" s="109"/>
      <c r="D97" s="57"/>
      <c r="E97" s="57"/>
      <c r="F97" s="19"/>
    </row>
    <row r="98" spans="1:6" ht="12.75">
      <c r="A98" s="58"/>
      <c r="B98" s="108"/>
      <c r="C98" s="109"/>
      <c r="D98" s="57"/>
      <c r="E98" s="57"/>
      <c r="F98" s="19"/>
    </row>
    <row r="99" spans="1:6" ht="12.75">
      <c r="A99" s="58"/>
      <c r="B99" s="108"/>
      <c r="C99" s="109"/>
      <c r="D99" s="57"/>
      <c r="E99" s="57"/>
      <c r="F99" s="19"/>
    </row>
    <row r="100" spans="1:6" ht="12.75">
      <c r="A100" s="58"/>
      <c r="B100" s="108"/>
      <c r="C100" s="109"/>
      <c r="D100" s="57"/>
      <c r="E100" s="57"/>
      <c r="F100" s="19"/>
    </row>
    <row r="101" spans="1:6" ht="12.75">
      <c r="A101" s="58"/>
      <c r="B101" s="108"/>
      <c r="C101" s="109"/>
      <c r="D101" s="57"/>
      <c r="E101" s="57"/>
      <c r="F101" s="19"/>
    </row>
    <row r="102" spans="1:6" ht="12.75">
      <c r="A102" s="58"/>
      <c r="B102" s="108"/>
      <c r="C102" s="10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2017-10-30T14:40:38Z</dcterms:modified>
  <cp:category/>
  <cp:version/>
  <cp:contentType/>
  <cp:contentStatus/>
</cp:coreProperties>
</file>