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1" activeTab="2"/>
  </bookViews>
  <sheets>
    <sheet name="Sheet1" sheetId="1" state="hidden" r:id="rId1"/>
    <sheet name="Evidencija" sheetId="2" r:id="rId2"/>
    <sheet name="Zaključne" sheetId="3" r:id="rId3"/>
    <sheet name="Statistika" sheetId="4" state="hidden" r:id="rId4"/>
  </sheets>
  <calcPr calcId="152511"/>
</workbook>
</file>

<file path=xl/calcChain.xml><?xml version="1.0" encoding="utf-8"?>
<calcChain xmlns="http://schemas.openxmlformats.org/spreadsheetml/2006/main">
  <c r="M9" i="2" l="1"/>
  <c r="M10" i="2"/>
  <c r="J9" i="2"/>
  <c r="J10" i="2"/>
  <c r="J11" i="2"/>
  <c r="J8" i="2"/>
  <c r="R5" i="1" l="1"/>
  <c r="R6" i="1"/>
  <c r="R7" i="1"/>
  <c r="R4" i="1"/>
  <c r="G9" i="3" l="1"/>
  <c r="G10" i="3"/>
  <c r="G7" i="3"/>
  <c r="F10" i="3"/>
  <c r="D10" i="3"/>
  <c r="B8" i="3"/>
  <c r="B9" i="3"/>
  <c r="B10" i="3"/>
  <c r="B7" i="3"/>
  <c r="P10" i="2"/>
  <c r="P11" i="2"/>
  <c r="P8" i="2"/>
  <c r="B9" i="2"/>
  <c r="C8" i="3" s="1"/>
  <c r="B10" i="2"/>
  <c r="C9" i="3" s="1"/>
  <c r="B11" i="2"/>
  <c r="C10" i="3" s="1"/>
  <c r="B8" i="2"/>
  <c r="C7" i="3" s="1"/>
  <c r="A9" i="2"/>
  <c r="A10" i="2"/>
  <c r="A11" i="2"/>
  <c r="A8" i="2"/>
  <c r="K5" i="1"/>
  <c r="K4" i="1"/>
  <c r="A8" i="3"/>
  <c r="A9" i="3" s="1"/>
  <c r="A10" i="3" s="1"/>
  <c r="H6" i="1"/>
  <c r="K6" i="1"/>
  <c r="F7" i="1" l="1"/>
  <c r="F4" i="1"/>
  <c r="F9" i="1"/>
  <c r="F8" i="1"/>
  <c r="F5" i="1"/>
  <c r="H5" i="1" l="1"/>
  <c r="H9" i="1"/>
  <c r="K9" i="1"/>
  <c r="H7" i="1"/>
  <c r="K7" i="1"/>
  <c r="H8" i="1"/>
  <c r="K8" i="1"/>
  <c r="H4" i="1"/>
  <c r="R9" i="1" l="1"/>
</calcChain>
</file>

<file path=xl/sharedStrings.xml><?xml version="1.0" encoding="utf-8"?>
<sst xmlns="http://schemas.openxmlformats.org/spreadsheetml/2006/main" count="89" uniqueCount="72">
  <si>
    <t>Haris</t>
  </si>
  <si>
    <t>Jovanović</t>
  </si>
  <si>
    <t>Marija</t>
  </si>
  <si>
    <t>Nikač</t>
  </si>
  <si>
    <t xml:space="preserve">Ime </t>
  </si>
  <si>
    <t>Prezime</t>
  </si>
  <si>
    <t>Broj indeksa</t>
  </si>
  <si>
    <t>Đurović</t>
  </si>
  <si>
    <t>Danica</t>
  </si>
  <si>
    <t>14/16</t>
  </si>
  <si>
    <t>38/13</t>
  </si>
  <si>
    <t>34/11</t>
  </si>
  <si>
    <t>29/11</t>
  </si>
  <si>
    <t>8/16</t>
  </si>
  <si>
    <t>Madžgalj</t>
  </si>
  <si>
    <t>Procenat</t>
  </si>
  <si>
    <t>Kolokvijum(max=50)</t>
  </si>
  <si>
    <t>Džogović</t>
  </si>
  <si>
    <t>Popravni kolokvijum</t>
  </si>
  <si>
    <t>Završni ispit</t>
  </si>
  <si>
    <t>Popravni završni ispit</t>
  </si>
  <si>
    <t>Ukupno</t>
  </si>
  <si>
    <t>F</t>
  </si>
  <si>
    <t>Predlog ocjene</t>
  </si>
  <si>
    <t>OBRAZAC za evidenciju osvojenih poena na predmetu i predlog ocjene, studijske 2020/2021. zimski semestar</t>
  </si>
  <si>
    <t>STUDIJE: Osnovne akademske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</si>
  <si>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</si>
  <si>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</si>
  <si>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</si>
  <si>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</si>
  <si>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</si>
  <si>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Prisustvo nastavi</t>
  </si>
  <si>
    <t>Domaći zadaci</t>
  </si>
  <si>
    <t>Kolokvijumi</t>
  </si>
  <si>
    <t>I</t>
  </si>
  <si>
    <t>II</t>
  </si>
  <si>
    <t>III</t>
  </si>
  <si>
    <t>IV</t>
  </si>
  <si>
    <t>V</t>
  </si>
  <si>
    <t>VI</t>
  </si>
  <si>
    <t>Redovni</t>
  </si>
  <si>
    <t>Popravni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</si>
  <si>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</si>
  <si>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</si>
  <si>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</si>
  <si>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</si>
  <si>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</si>
  <si>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</si>
  <si>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</si>
  <si>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 xml:space="preserve">PREDMET: Matematika </t>
  </si>
  <si>
    <t xml:space="preserve">Andriana </t>
  </si>
  <si>
    <t xml:space="preserve">Mirko </t>
  </si>
  <si>
    <t>30/15</t>
  </si>
  <si>
    <t xml:space="preserve">Jelena </t>
  </si>
  <si>
    <t>Vešović</t>
  </si>
  <si>
    <t>Kolokvijum(konačni)</t>
  </si>
  <si>
    <r>
      <t>STUDIJSKI PROGRAM:</t>
    </r>
    <r>
      <rPr>
        <sz val="11"/>
        <color theme="1"/>
        <rFont val="Arial"/>
        <family val="2"/>
      </rPr>
      <t xml:space="preserve"> Menadžment u građevinarstvu</t>
    </r>
  </si>
  <si>
    <r>
      <t>PREDMET:</t>
    </r>
    <r>
      <rPr>
        <sz val="11"/>
        <color theme="1"/>
        <rFont val="Arial"/>
        <family val="2"/>
      </rPr>
      <t xml:space="preserve"> Matematika </t>
    </r>
  </si>
  <si>
    <r>
      <t>Broj ECTS kredita:</t>
    </r>
    <r>
      <rPr>
        <sz val="11"/>
        <color theme="1"/>
        <rFont val="Arial"/>
        <family val="2"/>
      </rPr>
      <t xml:space="preserve"> 7</t>
    </r>
  </si>
  <si>
    <t>Broj ECTS kredita: 7</t>
  </si>
  <si>
    <t>NASTAVNIK: Prof. dr Sanja Rašović-Jančić</t>
  </si>
  <si>
    <r>
      <t>NASTAVNIK:</t>
    </r>
    <r>
      <rPr>
        <sz val="11"/>
        <color theme="1"/>
        <rFont val="Arial"/>
        <family val="2"/>
      </rPr>
      <t xml:space="preserve"> Prof. dr Sanja Rašović-Jančić</t>
    </r>
  </si>
  <si>
    <t>STUDIJSKI PROGRAM: Menadžment u građevinarstvu</t>
  </si>
  <si>
    <t>KOL. PRVI TERMIN</t>
  </si>
  <si>
    <t>ZAVRSNI PRVI TERMIN</t>
  </si>
  <si>
    <t>KOL. DRUGI TERMIN</t>
  </si>
  <si>
    <t>ZAVRSNI DRUGI TERMIN</t>
  </si>
  <si>
    <t>ZAVRSNI KONACNO</t>
  </si>
  <si>
    <t>KOLOKVIJUM KONACNO</t>
  </si>
  <si>
    <t>UKUPNO</t>
  </si>
  <si>
    <t>OCJENA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</si>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</sst>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/>
    <xf numFmtId="0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wrapText="1"/>
    </xf>
    <xf numFmtId="0" fontId="0" fillId="0" borderId="4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Fill="1" applyBorder="1"/>
    <xf numFmtId="0" fontId="8" fillId="0" borderId="5" xfId="0" applyNumberFormat="1" applyFont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9" fillId="0" borderId="16" xfId="0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7" fillId="0" borderId="1" xfId="0" applyFont="1" applyBorder="1" applyAlignment="1"/>
    <xf numFmtId="0" fontId="2" fillId="0" borderId="2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8" fillId="0" borderId="8" xfId="0" applyFont="1" applyBorder="1" applyAlignment="1">
      <alignment horizontal="left"/>
    </xf>
    <xf numFmtId="0" fontId="9" fillId="0" borderId="1" xfId="0" applyNumberFormat="1" applyFont="1" applyBorder="1" applyAlignment="1">
      <alignment horizontal="center"/>
    </xf>
    <xf numFmtId="0" fontId="7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8" fillId="0" borderId="5" xfId="0" applyFont="1" applyBorder="1" applyAlignment="1">
      <alignment horizontal="left"/>
    </xf>
    <xf numFmtId="0" fontId="7" fillId="0" borderId="26" xfId="0" applyFont="1" applyBorder="1"/>
    <xf numFmtId="0" fontId="7" fillId="0" borderId="27" xfId="0" applyFont="1" applyBorder="1"/>
    <xf numFmtId="0" fontId="8" fillId="0" borderId="6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9" xfId="0" applyFont="1" applyBorder="1" applyAlignment="1">
      <alignment horizontal="left" vertical="center"/>
    </xf>
    <xf numFmtId="0" fontId="7" fillId="0" borderId="10" xfId="0" applyFont="1" applyBorder="1"/>
    <xf numFmtId="0" fontId="8" fillId="0" borderId="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2" xfId="0" applyFont="1" applyBorder="1"/>
    <xf numFmtId="0" fontId="7" fillId="0" borderId="13" xfId="0" applyFont="1" applyBorder="1"/>
    <xf numFmtId="0" fontId="8" fillId="0" borderId="14" xfId="0" applyFont="1" applyBorder="1" applyAlignment="1">
      <alignment horizontal="left" vertical="center" wrapText="1"/>
    </xf>
    <xf numFmtId="0" fontId="7" fillId="0" borderId="15" xfId="0" applyFont="1" applyBorder="1"/>
    <xf numFmtId="0" fontId="9" fillId="0" borderId="1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9"/>
  <sheetViews>
    <sheetView topLeftCell="G1" workbookViewId="0">
      <selection activeCell="T4" sqref="T4"/>
    </sheetView>
  </sheetViews>
  <sheetFormatPr defaultRowHeight="14.4" x14ac:dyDescent="0.3"/>
  <cols>
    <col min="2" max="2" width="13.77734375" customWidth="1"/>
    <col min="3" max="3" width="14.33203125" customWidth="1"/>
    <col min="4" max="5" width="10.88671875" customWidth="1"/>
    <col min="6" max="6" width="26.5546875" customWidth="1"/>
    <col min="7" max="8" width="23.21875" customWidth="1"/>
    <col min="9" max="9" width="22.21875" customWidth="1"/>
    <col min="10" max="10" width="20.109375" customWidth="1"/>
    <col min="11" max="11" width="8.88671875" customWidth="1"/>
    <col min="12" max="12" width="17.44140625" customWidth="1"/>
    <col min="13" max="13" width="8.88671875" customWidth="1"/>
  </cols>
  <sheetData>
    <row r="2" spans="2:21" x14ac:dyDescent="0.3">
      <c r="K2" s="9"/>
    </row>
    <row r="3" spans="2:21" ht="90" x14ac:dyDescent="0.35">
      <c r="B3" s="4" t="s">
        <v>6</v>
      </c>
      <c r="C3" s="4" t="s">
        <v>4</v>
      </c>
      <c r="D3" s="4" t="s">
        <v>5</v>
      </c>
      <c r="E3" s="4" t="s">
        <v>15</v>
      </c>
      <c r="F3" s="4" t="s">
        <v>16</v>
      </c>
      <c r="G3" s="4" t="s">
        <v>18</v>
      </c>
      <c r="H3" s="4" t="s">
        <v>55</v>
      </c>
      <c r="I3" s="4" t="s">
        <v>19</v>
      </c>
      <c r="J3" s="8" t="s">
        <v>20</v>
      </c>
      <c r="K3" s="7" t="s">
        <v>21</v>
      </c>
      <c r="L3" s="12" t="s">
        <v>23</v>
      </c>
      <c r="M3" s="7"/>
      <c r="N3" s="27" t="s">
        <v>63</v>
      </c>
      <c r="O3" s="27" t="s">
        <v>64</v>
      </c>
      <c r="P3" s="27" t="s">
        <v>65</v>
      </c>
      <c r="Q3" s="27" t="s">
        <v>66</v>
      </c>
      <c r="R3" s="27" t="s">
        <v>68</v>
      </c>
      <c r="S3" s="27" t="s">
        <v>67</v>
      </c>
      <c r="T3" s="27" t="s">
        <v>69</v>
      </c>
      <c r="U3" s="27" t="s">
        <v>70</v>
      </c>
    </row>
    <row r="4" spans="2:21" ht="15.6" x14ac:dyDescent="0.3">
      <c r="B4" s="3" t="s">
        <v>13</v>
      </c>
      <c r="C4" s="1" t="s">
        <v>2</v>
      </c>
      <c r="D4" s="1" t="s">
        <v>1</v>
      </c>
      <c r="E4" s="1">
        <v>0</v>
      </c>
      <c r="F4" s="1">
        <f>+E4/100*50</f>
        <v>0</v>
      </c>
      <c r="G4" s="10"/>
      <c r="H4" s="1">
        <f>IF(AND(F4="",G4=""),"",MAX(F4:G4))</f>
        <v>0</v>
      </c>
      <c r="I4" s="6"/>
      <c r="J4" s="6"/>
      <c r="K4" s="5">
        <f>+MAX(F4:G4)+MAX(I4:J4)</f>
        <v>0</v>
      </c>
      <c r="L4" s="6" t="s">
        <v>22</v>
      </c>
      <c r="N4">
        <v>6</v>
      </c>
      <c r="R4">
        <f>MAX(N4,P4,H4)</f>
        <v>6</v>
      </c>
      <c r="T4">
        <v>6</v>
      </c>
      <c r="U4" s="28" t="s">
        <v>22</v>
      </c>
    </row>
    <row r="5" spans="2:21" ht="15.6" x14ac:dyDescent="0.3">
      <c r="B5" s="2" t="s">
        <v>9</v>
      </c>
      <c r="C5" s="1" t="s">
        <v>8</v>
      </c>
      <c r="D5" s="1" t="s">
        <v>7</v>
      </c>
      <c r="E5" s="1">
        <v>0</v>
      </c>
      <c r="F5" s="1">
        <f>+E5/100*50</f>
        <v>0</v>
      </c>
      <c r="G5" s="1">
        <v>0</v>
      </c>
      <c r="H5" s="1">
        <f>IF(AND(F5="",G5=""),"",MAX(F5:G5))</f>
        <v>0</v>
      </c>
      <c r="I5" s="6"/>
      <c r="J5" s="6"/>
      <c r="K5" s="5">
        <f>+MAX(F5:G5)+MAX(I5:J5)</f>
        <v>0</v>
      </c>
      <c r="L5" s="6" t="s">
        <v>22</v>
      </c>
      <c r="N5">
        <v>31</v>
      </c>
      <c r="O5">
        <v>14</v>
      </c>
      <c r="Q5">
        <v>19</v>
      </c>
      <c r="R5">
        <f t="shared" ref="R5:R9" si="0">MAX(N5,P5,H5)</f>
        <v>31</v>
      </c>
      <c r="S5">
        <v>19</v>
      </c>
      <c r="T5">
        <v>50</v>
      </c>
      <c r="U5" s="28" t="s">
        <v>71</v>
      </c>
    </row>
    <row r="6" spans="2:21" ht="15.6" x14ac:dyDescent="0.3">
      <c r="B6" s="21" t="s">
        <v>52</v>
      </c>
      <c r="C6" s="22" t="s">
        <v>53</v>
      </c>
      <c r="D6" s="22" t="s">
        <v>54</v>
      </c>
      <c r="E6" s="5"/>
      <c r="F6" s="22"/>
      <c r="G6" s="22"/>
      <c r="H6" s="1" t="str">
        <f>IF(AND(F6="",G6=""),"",MAX(F6:G6))</f>
        <v/>
      </c>
      <c r="I6" s="23"/>
      <c r="J6" s="23"/>
      <c r="K6" s="5">
        <f>+MAX(F6:G6)+MAX(I6:J6)</f>
        <v>0</v>
      </c>
      <c r="L6" s="6" t="s">
        <v>22</v>
      </c>
      <c r="N6">
        <v>23</v>
      </c>
      <c r="O6">
        <v>17</v>
      </c>
      <c r="Q6">
        <v>0</v>
      </c>
      <c r="R6">
        <f t="shared" si="0"/>
        <v>23</v>
      </c>
      <c r="S6">
        <v>17</v>
      </c>
      <c r="T6">
        <v>40</v>
      </c>
      <c r="U6" s="28" t="s">
        <v>22</v>
      </c>
    </row>
    <row r="7" spans="2:21" ht="15.6" x14ac:dyDescent="0.3">
      <c r="B7" s="2" t="s">
        <v>10</v>
      </c>
      <c r="C7" s="1" t="s">
        <v>0</v>
      </c>
      <c r="D7" s="1" t="s">
        <v>17</v>
      </c>
      <c r="E7" s="1">
        <v>5</v>
      </c>
      <c r="F7" s="1">
        <f>+E7/100*50</f>
        <v>2.5</v>
      </c>
      <c r="G7" s="1">
        <v>12</v>
      </c>
      <c r="H7" s="1">
        <f>IF(AND(F7="",G7=""),"",MAX(F7:G7))</f>
        <v>12</v>
      </c>
      <c r="I7" s="6"/>
      <c r="J7" s="6">
        <v>1</v>
      </c>
      <c r="K7" s="5">
        <f>+MAX(F7:G7)+MAX(I7:J7)</f>
        <v>13</v>
      </c>
      <c r="L7" s="6" t="s">
        <v>22</v>
      </c>
      <c r="N7">
        <v>6</v>
      </c>
      <c r="R7">
        <f t="shared" si="0"/>
        <v>12</v>
      </c>
      <c r="T7">
        <v>12</v>
      </c>
      <c r="U7" s="28" t="s">
        <v>22</v>
      </c>
    </row>
    <row r="8" spans="2:21" ht="15.6" hidden="1" x14ac:dyDescent="0.3">
      <c r="B8" s="2" t="s">
        <v>12</v>
      </c>
      <c r="C8" s="1" t="s">
        <v>50</v>
      </c>
      <c r="D8" s="1" t="s">
        <v>3</v>
      </c>
      <c r="E8" s="1">
        <v>0</v>
      </c>
      <c r="F8" s="1">
        <f t="shared" ref="F8" si="1">+E8/100*50</f>
        <v>0</v>
      </c>
      <c r="G8" s="11"/>
      <c r="H8" s="1">
        <f t="shared" ref="H8" si="2">IF(AND(F8="",G8=""),"",MAX(F8:G8))</f>
        <v>0</v>
      </c>
      <c r="I8" s="6"/>
      <c r="J8" s="6"/>
      <c r="K8" s="5">
        <f t="shared" ref="K8" si="3">+MAX(F8:G8)+MAX(I8:J8)</f>
        <v>0</v>
      </c>
      <c r="L8" s="6" t="s">
        <v>22</v>
      </c>
    </row>
    <row r="9" spans="2:21" ht="15.6" hidden="1" x14ac:dyDescent="0.3">
      <c r="B9" s="2" t="s">
        <v>11</v>
      </c>
      <c r="C9" s="1" t="s">
        <v>51</v>
      </c>
      <c r="D9" s="1" t="s">
        <v>14</v>
      </c>
      <c r="E9" s="1">
        <v>36</v>
      </c>
      <c r="F9" s="1">
        <f>+E9/100*50</f>
        <v>18</v>
      </c>
      <c r="G9" s="1">
        <v>24</v>
      </c>
      <c r="H9" s="1">
        <f>IF(AND(F9="",G9=""),"",MAX(F9:G9))</f>
        <v>24</v>
      </c>
      <c r="I9" s="6"/>
      <c r="J9" s="6">
        <v>6</v>
      </c>
      <c r="K9" s="5">
        <f>+MAX(F9:G9)+MAX(I9:J9)</f>
        <v>30</v>
      </c>
      <c r="L9" s="6" t="s">
        <v>22</v>
      </c>
      <c r="R9">
        <f t="shared" si="0"/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M12" sqref="M12"/>
    </sheetView>
  </sheetViews>
  <sheetFormatPr defaultRowHeight="14.4" x14ac:dyDescent="0.3"/>
  <cols>
    <col min="2" max="2" width="20.5546875" customWidth="1"/>
    <col min="3" max="3" width="8.44140625" customWidth="1"/>
    <col min="4" max="9" width="3.33203125" customWidth="1"/>
    <col min="14" max="14" width="6.33203125" customWidth="1"/>
    <col min="15" max="15" width="7.33203125" customWidth="1"/>
    <col min="16" max="16" width="13.88671875" customWidth="1"/>
  </cols>
  <sheetData>
    <row r="1" spans="1:16" ht="15.6" x14ac:dyDescent="0.3">
      <c r="A1" s="39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x14ac:dyDescent="0.3">
      <c r="A2" s="42" t="s">
        <v>62</v>
      </c>
      <c r="B2" s="43"/>
      <c r="C2" s="43"/>
      <c r="D2" s="43"/>
      <c r="E2" s="43"/>
      <c r="F2" s="43"/>
      <c r="G2" s="43"/>
      <c r="H2" s="43"/>
      <c r="I2" s="44"/>
      <c r="J2" s="45" t="s">
        <v>25</v>
      </c>
      <c r="K2" s="40"/>
      <c r="L2" s="40"/>
      <c r="M2" s="40"/>
      <c r="N2" s="40"/>
      <c r="O2" s="40"/>
      <c r="P2" s="41"/>
    </row>
    <row r="3" spans="1:16" ht="29.4" customHeight="1" x14ac:dyDescent="0.3">
      <c r="A3" s="13" t="s">
        <v>49</v>
      </c>
      <c r="B3" s="26"/>
      <c r="C3" s="46" t="s">
        <v>59</v>
      </c>
      <c r="D3" s="46"/>
      <c r="E3" s="46"/>
      <c r="F3" s="46"/>
      <c r="G3" s="46"/>
      <c r="H3" s="46"/>
      <c r="I3" s="46"/>
      <c r="J3" s="47" t="s">
        <v>60</v>
      </c>
      <c r="K3" s="48"/>
      <c r="L3" s="48"/>
      <c r="M3" s="49"/>
      <c r="N3" s="45" t="s">
        <v>26</v>
      </c>
      <c r="O3" s="40"/>
      <c r="P3" s="41"/>
    </row>
    <row r="4" spans="1:16" x14ac:dyDescent="0.3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29"/>
      <c r="O4" s="29"/>
      <c r="P4" s="29"/>
    </row>
    <row r="5" spans="1:16" x14ac:dyDescent="0.3">
      <c r="A5" s="30" t="s">
        <v>27</v>
      </c>
      <c r="B5" s="32" t="s">
        <v>28</v>
      </c>
      <c r="C5" s="34" t="s">
        <v>29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5" t="s">
        <v>30</v>
      </c>
      <c r="P5" s="37" t="s">
        <v>23</v>
      </c>
    </row>
    <row r="6" spans="1:16" x14ac:dyDescent="0.3">
      <c r="A6" s="31"/>
      <c r="B6" s="33"/>
      <c r="C6" s="37" t="s">
        <v>31</v>
      </c>
      <c r="D6" s="32" t="s">
        <v>32</v>
      </c>
      <c r="E6" s="33"/>
      <c r="F6" s="33"/>
      <c r="G6" s="33"/>
      <c r="H6" s="33"/>
      <c r="I6" s="33"/>
      <c r="J6" s="32" t="s">
        <v>33</v>
      </c>
      <c r="K6" s="33"/>
      <c r="L6" s="33"/>
      <c r="M6" s="32" t="s">
        <v>19</v>
      </c>
      <c r="N6" s="33"/>
      <c r="O6" s="36"/>
      <c r="P6" s="38"/>
    </row>
    <row r="7" spans="1:16" x14ac:dyDescent="0.3">
      <c r="A7" s="31"/>
      <c r="B7" s="33"/>
      <c r="C7" s="38"/>
      <c r="D7" s="16" t="s">
        <v>34</v>
      </c>
      <c r="E7" s="16" t="s">
        <v>35</v>
      </c>
      <c r="F7" s="16" t="s">
        <v>36</v>
      </c>
      <c r="G7" s="16" t="s">
        <v>37</v>
      </c>
      <c r="H7" s="16" t="s">
        <v>38</v>
      </c>
      <c r="I7" s="16" t="s">
        <v>39</v>
      </c>
      <c r="J7" s="16" t="s">
        <v>34</v>
      </c>
      <c r="K7" s="16" t="s">
        <v>35</v>
      </c>
      <c r="L7" s="16" t="s">
        <v>36</v>
      </c>
      <c r="M7" s="16" t="s">
        <v>40</v>
      </c>
      <c r="N7" s="16" t="s">
        <v>41</v>
      </c>
      <c r="O7" s="36"/>
      <c r="P7" s="38"/>
    </row>
    <row r="8" spans="1:16" x14ac:dyDescent="0.3">
      <c r="A8" s="25" t="str">
        <f>Sheet1!B4</f>
        <v>8/16</v>
      </c>
      <c r="B8" s="5" t="str">
        <f>CONCATENATE(Sheet1!C4," ",Sheet1!D4)</f>
        <v>Marija Jovanović</v>
      </c>
      <c r="C8" s="5"/>
      <c r="D8" s="5"/>
      <c r="E8" s="5"/>
      <c r="F8" s="5"/>
      <c r="G8" s="5"/>
      <c r="H8" s="5"/>
      <c r="I8" s="5"/>
      <c r="J8" s="5">
        <f>Sheet1!R4</f>
        <v>6</v>
      </c>
      <c r="K8" s="5"/>
      <c r="L8" s="5"/>
      <c r="M8" s="5"/>
      <c r="N8" s="5"/>
      <c r="O8" s="5">
        <v>6</v>
      </c>
      <c r="P8" s="24" t="str">
        <f>Sheet1!L4</f>
        <v>F</v>
      </c>
    </row>
    <row r="9" spans="1:16" x14ac:dyDescent="0.3">
      <c r="A9" s="25" t="str">
        <f>Sheet1!B5</f>
        <v>14/16</v>
      </c>
      <c r="B9" s="5" t="str">
        <f>CONCATENATE(Sheet1!C5," ",Sheet1!D5)</f>
        <v>Danica Đurović</v>
      </c>
      <c r="C9" s="5"/>
      <c r="D9" s="5"/>
      <c r="E9" s="5"/>
      <c r="F9" s="5"/>
      <c r="G9" s="5"/>
      <c r="H9" s="5"/>
      <c r="I9" s="5"/>
      <c r="J9" s="5">
        <f>Sheet1!R5</f>
        <v>31</v>
      </c>
      <c r="K9" s="5"/>
      <c r="L9" s="5"/>
      <c r="M9" s="5">
        <f>Sheet1!S5</f>
        <v>19</v>
      </c>
      <c r="N9" s="5"/>
      <c r="O9" s="5">
        <v>50</v>
      </c>
      <c r="P9" s="24" t="s">
        <v>71</v>
      </c>
    </row>
    <row r="10" spans="1:16" x14ac:dyDescent="0.3">
      <c r="A10" s="25" t="str">
        <f>Sheet1!B6</f>
        <v>30/15</v>
      </c>
      <c r="B10" s="5" t="str">
        <f>CONCATENATE(Sheet1!C6," ",Sheet1!D6)</f>
        <v>Jelena  Vešović</v>
      </c>
      <c r="C10" s="5"/>
      <c r="D10" s="5"/>
      <c r="E10" s="5"/>
      <c r="F10" s="5"/>
      <c r="G10" s="5"/>
      <c r="H10" s="5"/>
      <c r="I10" s="5"/>
      <c r="J10" s="5">
        <f>Sheet1!R6</f>
        <v>23</v>
      </c>
      <c r="K10" s="5"/>
      <c r="L10" s="5"/>
      <c r="M10" s="5">
        <f>Sheet1!S6</f>
        <v>17</v>
      </c>
      <c r="N10" s="5"/>
      <c r="O10" s="5">
        <v>40</v>
      </c>
      <c r="P10" s="24" t="str">
        <f>Sheet1!L6</f>
        <v>F</v>
      </c>
    </row>
    <row r="11" spans="1:16" x14ac:dyDescent="0.3">
      <c r="A11" s="25" t="str">
        <f>Sheet1!B7</f>
        <v>38/13</v>
      </c>
      <c r="B11" s="5" t="str">
        <f>CONCATENATE(Sheet1!C7," ",Sheet1!D7)</f>
        <v>Haris Džogović</v>
      </c>
      <c r="C11" s="5"/>
      <c r="D11" s="5"/>
      <c r="E11" s="5"/>
      <c r="F11" s="5"/>
      <c r="G11" s="5"/>
      <c r="H11" s="5"/>
      <c r="I11" s="5"/>
      <c r="J11" s="5">
        <f>Sheet1!R7</f>
        <v>12</v>
      </c>
      <c r="K11" s="5"/>
      <c r="L11" s="5"/>
      <c r="M11" s="5">
        <v>1</v>
      </c>
      <c r="N11" s="5"/>
      <c r="O11" s="5">
        <v>13</v>
      </c>
      <c r="P11" s="24" t="str">
        <f>Sheet1!L7</f>
        <v>F</v>
      </c>
    </row>
  </sheetData>
  <mergeCells count="16">
    <mergeCell ref="A1:P1"/>
    <mergeCell ref="A2:I2"/>
    <mergeCell ref="J2:P2"/>
    <mergeCell ref="C3:I3"/>
    <mergeCell ref="J3:M3"/>
    <mergeCell ref="N3:P3"/>
    <mergeCell ref="N4:P4"/>
    <mergeCell ref="A5:A7"/>
    <mergeCell ref="B5:B7"/>
    <mergeCell ref="C5:N5"/>
    <mergeCell ref="O5:O7"/>
    <mergeCell ref="P5:P7"/>
    <mergeCell ref="C6:C7"/>
    <mergeCell ref="D6:I6"/>
    <mergeCell ref="J6:L6"/>
    <mergeCell ref="M6:N6"/>
  </mergeCells>
  <pageMargins left="0.7" right="0.7" top="0.75" bottom="0.75" header="0.3" footer="0.3"/>
  <pageSetup orientation="landscape" r:id="rId1"/>
  <headerFooter>
    <oddFooter xml:space="preserve">&amp;RPredmetni nastavnik
Prof. dr  Sanja Rašović-Jančić
__________________________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7" sqref="A7"/>
    </sheetView>
  </sheetViews>
  <sheetFormatPr defaultRowHeight="14.4" x14ac:dyDescent="0.3"/>
  <cols>
    <col min="1" max="1" width="10.77734375" customWidth="1"/>
    <col min="2" max="2" width="7.21875" customWidth="1"/>
    <col min="3" max="3" width="22.44140625" customWidth="1"/>
    <col min="4" max="7" width="10.77734375" customWidth="1"/>
  </cols>
  <sheetData>
    <row r="1" spans="1:7" x14ac:dyDescent="0.3">
      <c r="A1" s="50" t="s">
        <v>56</v>
      </c>
      <c r="B1" s="40"/>
      <c r="C1" s="40"/>
      <c r="D1" s="40"/>
      <c r="E1" s="40"/>
      <c r="F1" s="40"/>
      <c r="G1" s="51"/>
    </row>
    <row r="2" spans="1:7" x14ac:dyDescent="0.3">
      <c r="A2" s="50" t="s">
        <v>42</v>
      </c>
      <c r="B2" s="40"/>
      <c r="C2" s="41"/>
      <c r="D2" s="52" t="s">
        <v>61</v>
      </c>
      <c r="E2" s="40"/>
      <c r="F2" s="40"/>
      <c r="G2" s="51"/>
    </row>
    <row r="3" spans="1:7" ht="15" thickBot="1" x14ac:dyDescent="0.35">
      <c r="A3" s="53" t="s">
        <v>57</v>
      </c>
      <c r="B3" s="54"/>
      <c r="C3" s="55"/>
      <c r="D3" s="56" t="s">
        <v>58</v>
      </c>
      <c r="E3" s="54"/>
      <c r="F3" s="54"/>
      <c r="G3" s="57"/>
    </row>
    <row r="4" spans="1:7" ht="15" thickBot="1" x14ac:dyDescent="0.35">
      <c r="A4" s="17"/>
      <c r="B4" s="17"/>
      <c r="C4" s="17"/>
      <c r="D4" s="17"/>
      <c r="E4" s="18"/>
      <c r="F4" s="17"/>
      <c r="G4" s="17"/>
    </row>
    <row r="5" spans="1:7" x14ac:dyDescent="0.3">
      <c r="A5" s="58" t="s">
        <v>43</v>
      </c>
      <c r="B5" s="60" t="s">
        <v>44</v>
      </c>
      <c r="C5" s="60" t="s">
        <v>28</v>
      </c>
      <c r="D5" s="62" t="s">
        <v>45</v>
      </c>
      <c r="E5" s="63"/>
      <c r="F5" s="64"/>
      <c r="G5" s="65" t="s">
        <v>46</v>
      </c>
    </row>
    <row r="6" spans="1:7" ht="39.6" x14ac:dyDescent="0.3">
      <c r="A6" s="59"/>
      <c r="B6" s="61"/>
      <c r="C6" s="61"/>
      <c r="D6" s="19" t="s">
        <v>47</v>
      </c>
      <c r="E6" s="20" t="s">
        <v>48</v>
      </c>
      <c r="F6" s="19" t="s">
        <v>21</v>
      </c>
      <c r="G6" s="66"/>
    </row>
    <row r="7" spans="1:7" x14ac:dyDescent="0.3">
      <c r="A7" s="5">
        <v>1</v>
      </c>
      <c r="B7" s="25" t="str">
        <f>Sheet1!B4</f>
        <v>8/16</v>
      </c>
      <c r="C7" s="5" t="str">
        <f>Evidencija!B8</f>
        <v>Marija Jovanović</v>
      </c>
      <c r="D7" s="5">
        <v>6</v>
      </c>
      <c r="E7" s="5"/>
      <c r="F7" s="5">
        <v>6</v>
      </c>
      <c r="G7" s="24" t="str">
        <f>Sheet1!L4</f>
        <v>F</v>
      </c>
    </row>
    <row r="8" spans="1:7" x14ac:dyDescent="0.3">
      <c r="A8" s="5">
        <f>A7+1</f>
        <v>2</v>
      </c>
      <c r="B8" s="25" t="str">
        <f>Sheet1!B5</f>
        <v>14/16</v>
      </c>
      <c r="C8" s="5" t="str">
        <f>Evidencija!B9</f>
        <v>Danica Đurović</v>
      </c>
      <c r="D8" s="5">
        <v>31</v>
      </c>
      <c r="E8" s="5">
        <v>19</v>
      </c>
      <c r="F8" s="5">
        <v>50</v>
      </c>
      <c r="G8" s="24" t="s">
        <v>71</v>
      </c>
    </row>
    <row r="9" spans="1:7" x14ac:dyDescent="0.3">
      <c r="A9" s="5">
        <f t="shared" ref="A9:A10" si="0">A8+1</f>
        <v>3</v>
      </c>
      <c r="B9" s="25" t="str">
        <f>Sheet1!B6</f>
        <v>30/15</v>
      </c>
      <c r="C9" s="5" t="str">
        <f>Evidencija!B10</f>
        <v>Jelena  Vešović</v>
      </c>
      <c r="D9" s="5">
        <v>23</v>
      </c>
      <c r="E9" s="5">
        <v>17</v>
      </c>
      <c r="F9" s="5">
        <v>40</v>
      </c>
      <c r="G9" s="24" t="str">
        <f>Sheet1!L6</f>
        <v>F</v>
      </c>
    </row>
    <row r="10" spans="1:7" x14ac:dyDescent="0.3">
      <c r="A10" s="5">
        <f t="shared" si="0"/>
        <v>4</v>
      </c>
      <c r="B10" s="25" t="str">
        <f>Sheet1!B7</f>
        <v>38/13</v>
      </c>
      <c r="C10" s="5" t="str">
        <f>Evidencija!B11</f>
        <v>Haris Džogović</v>
      </c>
      <c r="D10" s="5">
        <f>Sheet1!H7</f>
        <v>12</v>
      </c>
      <c r="E10" s="5">
        <v>1</v>
      </c>
      <c r="F10" s="5">
        <f>Sheet1!K7</f>
        <v>13</v>
      </c>
      <c r="G10" s="24" t="str">
        <f>Sheet1!L7</f>
        <v>F</v>
      </c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3"/>
  <pageSetup orientation="portrait" r:id="rId1"/>
  <headerFooter>
    <oddFooter>&amp;LDatum
__________&amp;RProdekan za nastavu
Doc. dr Ivana Ćipranić
____________________________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Evidencija</vt:lpstr>
      <vt:lpstr>Zaključne</vt:lpstr>
      <vt:lpstr>Statistika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2021-09-14T21:08:50Z</dcterms:modified>
</cp:coreProperties>
</file>