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9330" activeTab="5"/>
  </bookViews>
  <sheets>
    <sheet name="Parametri" sheetId="1" r:id="rId1"/>
    <sheet name="Spisak" sheetId="2" r:id="rId2"/>
    <sheet name="Posle ispita" sheetId="3" state="hidden" r:id="rId3"/>
    <sheet name="Sheet1" sheetId="4" state="hidden" r:id="rId4"/>
    <sheet name="OB1" sheetId="5" r:id="rId5"/>
    <sheet name="OB2" sheetId="6" r:id="rId6"/>
  </sheets>
  <definedNames>
    <definedName name="Citava_tabela" localSheetId="4">'OB1'!#REF!</definedName>
    <definedName name="Citava_tabela" localSheetId="5">'OB2'!#REF!</definedName>
    <definedName name="Citava_tabela" localSheetId="1">'Spisak'!$B$1:$X$1</definedName>
    <definedName name="Citava_tabela">#REF!</definedName>
    <definedName name="_xlnm.Print_Area" localSheetId="5">'OB2'!$A$1:$H$53</definedName>
    <definedName name="_xlnm.Print_Area" localSheetId="1">'Spisak'!$A$1:$X$7</definedName>
    <definedName name="_xlnm.Print_Titles" localSheetId="4">'OB1'!$1:$11</definedName>
    <definedName name="_xlnm.Print_Titles" localSheetId="5">'OB2'!$1:$11</definedName>
    <definedName name="_xlnm.Print_Titles" localSheetId="1">'Spisak'!$1:$1</definedName>
    <definedName name="Tocjene">'Parametri'!$D$19:$E$30</definedName>
  </definedNames>
  <calcPr fullCalcOnLoad="1"/>
</workbook>
</file>

<file path=xl/sharedStrings.xml><?xml version="1.0" encoding="utf-8"?>
<sst xmlns="http://schemas.openxmlformats.org/spreadsheetml/2006/main" count="1049" uniqueCount="393">
  <si>
    <t>K1</t>
  </si>
  <si>
    <t>K2</t>
  </si>
  <si>
    <t>Ispit</t>
  </si>
  <si>
    <t>Ocjena</t>
  </si>
  <si>
    <t>Zbir</t>
  </si>
  <si>
    <t>Br</t>
  </si>
  <si>
    <t>God</t>
  </si>
  <si>
    <t>Kolona sa brojem indeksa</t>
  </si>
  <si>
    <t>Kolona sa godinom upisa</t>
  </si>
  <si>
    <t>Vrsta prvog studenta</t>
  </si>
  <si>
    <t>Vrsta poslednjeg studenta</t>
  </si>
  <si>
    <t>A</t>
  </si>
  <si>
    <t>B</t>
  </si>
  <si>
    <t>C</t>
  </si>
  <si>
    <t>Prezime i ime</t>
  </si>
  <si>
    <t>Kolona sa imenom</t>
  </si>
  <si>
    <t>VELIKO SLOVO JE OBAVEZNO!</t>
  </si>
  <si>
    <t xml:space="preserve">Nazivi kolona moraju biti u skladu sa spiskom. </t>
  </si>
  <si>
    <t>Sva pretraživanja vrše se u ovom opsegu redova</t>
  </si>
  <si>
    <t>Podrazumijeva se da je vrsta iznad prvog studenta zaglavlje</t>
  </si>
  <si>
    <t>Parametri softvera za unos bodova</t>
  </si>
  <si>
    <t>Popravni</t>
  </si>
  <si>
    <t>D</t>
  </si>
  <si>
    <t>E</t>
  </si>
  <si>
    <t>Broj</t>
  </si>
  <si>
    <t>F</t>
  </si>
  <si>
    <t>K1p</t>
  </si>
  <si>
    <t>K2p</t>
  </si>
  <si>
    <t>Studijski program:</t>
  </si>
  <si>
    <t>Predmet:</t>
  </si>
  <si>
    <t>Broj ECTS kredita:</t>
  </si>
  <si>
    <t>Redni broj</t>
  </si>
  <si>
    <t>Evidencioni broj</t>
  </si>
  <si>
    <t>Prezime i ime studenta</t>
  </si>
  <si>
    <t>Broj osvojenih poena za svaki oblik provjere znanja studenta</t>
  </si>
  <si>
    <t>Ukupan broj poena</t>
  </si>
  <si>
    <t>Predlog ocjene</t>
  </si>
  <si>
    <t>Završni ispit</t>
  </si>
  <si>
    <t>I</t>
  </si>
  <si>
    <t>II</t>
  </si>
  <si>
    <t>III</t>
  </si>
  <si>
    <t>IV</t>
  </si>
  <si>
    <t>V</t>
  </si>
  <si>
    <t>Redovni</t>
  </si>
  <si>
    <t>Kolokvijumi</t>
  </si>
  <si>
    <t>Laboratorije</t>
  </si>
  <si>
    <t>U toku semestra</t>
  </si>
  <si>
    <t>Na završnom ispitu</t>
  </si>
  <si>
    <t>Broj osvojenih poena</t>
  </si>
  <si>
    <t>Prodekan za nastavu</t>
  </si>
  <si>
    <t>Nije položilo:</t>
  </si>
  <si>
    <t>Položilo:</t>
  </si>
  <si>
    <t>Index</t>
  </si>
  <si>
    <t>Slovima</t>
  </si>
  <si>
    <t>(odličan)</t>
  </si>
  <si>
    <t>(vrlodobar)</t>
  </si>
  <si>
    <t>(dobar)</t>
  </si>
  <si>
    <t>(zadovoljava)</t>
  </si>
  <si>
    <t>(dovoljan)</t>
  </si>
  <si>
    <t>(nedovoljan)</t>
  </si>
  <si>
    <t>(pet)</t>
  </si>
  <si>
    <t>(šest)</t>
  </si>
  <si>
    <t>(sedam)</t>
  </si>
  <si>
    <t>(osam)</t>
  </si>
  <si>
    <t>(devet)</t>
  </si>
  <si>
    <t>(deset)</t>
  </si>
  <si>
    <t>K1r</t>
  </si>
  <si>
    <t>K2r</t>
  </si>
  <si>
    <t>Polagalo:</t>
  </si>
  <si>
    <t>T1</t>
  </si>
  <si>
    <t>T2</t>
  </si>
  <si>
    <t>T3</t>
  </si>
  <si>
    <t>T4</t>
  </si>
  <si>
    <t>T5</t>
  </si>
  <si>
    <t>T+K+L</t>
  </si>
  <si>
    <t>Studije:</t>
  </si>
  <si>
    <t>OSNOVNE</t>
  </si>
  <si>
    <t>TESTOVI</t>
  </si>
  <si>
    <t>K1p2</t>
  </si>
  <si>
    <t>K2p2</t>
  </si>
  <si>
    <t>Broj ECTS kredita: 5,00</t>
  </si>
  <si>
    <t>OBRAZAC ZA ZAKLJUČNE OCJENE, studijske 2016/2017. ljetnji semestar</t>
  </si>
  <si>
    <t>OBRAZAC za evidenciju osvojenih poena na predmetu i predlog ocjene, studijske 2016/2017. ljetnji semestar</t>
  </si>
  <si>
    <t>2016</t>
  </si>
  <si>
    <t>27</t>
  </si>
  <si>
    <t>31</t>
  </si>
  <si>
    <t>46</t>
  </si>
  <si>
    <t>76</t>
  </si>
  <si>
    <t>84</t>
  </si>
  <si>
    <t>121</t>
  </si>
  <si>
    <t>2015</t>
  </si>
  <si>
    <t>2014</t>
  </si>
  <si>
    <t>Andrija Joković</t>
  </si>
  <si>
    <t>Andrija Orešković</t>
  </si>
  <si>
    <t>Đorđe Cmiljanić</t>
  </si>
  <si>
    <t>Milan Čupić</t>
  </si>
  <si>
    <t>Jovana Gudelj</t>
  </si>
  <si>
    <t>Todor Nikolić</t>
  </si>
  <si>
    <t>Nikola Vraneš</t>
  </si>
  <si>
    <t>Danilo Vavić</t>
  </si>
  <si>
    <t>Miomir Vujadinović</t>
  </si>
  <si>
    <t>Đorđe Kovačević</t>
  </si>
  <si>
    <t>Marina Popović</t>
  </si>
  <si>
    <t>Boris Živković</t>
  </si>
  <si>
    <t>Novo Pejović</t>
  </si>
  <si>
    <t>Marko Bulatović</t>
  </si>
  <si>
    <t>Damjan Begu</t>
  </si>
  <si>
    <t>Milivoje Radović</t>
  </si>
  <si>
    <t>Jelena Marković</t>
  </si>
  <si>
    <t>Nikola Vojvodić</t>
  </si>
  <si>
    <t>Miloš Blagojević</t>
  </si>
  <si>
    <t>Miljan Perišić</t>
  </si>
  <si>
    <t>Mirko Janičić</t>
  </si>
  <si>
    <t>Miloš Petković</t>
  </si>
  <si>
    <t>Mirza Bektešević</t>
  </si>
  <si>
    <t>Samir Ašćerić</t>
  </si>
  <si>
    <t>Nikola Dragaš</t>
  </si>
  <si>
    <t>Nikola Janković</t>
  </si>
  <si>
    <t>Janko Katić</t>
  </si>
  <si>
    <t>Mitar Šljivančanin</t>
  </si>
  <si>
    <t>Dejan Jovović</t>
  </si>
  <si>
    <t>Božo Strugar</t>
  </si>
  <si>
    <t>Ismet Lavrović</t>
  </si>
  <si>
    <t>Balša Jovanović</t>
  </si>
  <si>
    <t>Ivan Kovačević</t>
  </si>
  <si>
    <t>Andrea Blečić</t>
  </si>
  <si>
    <t>Nikolina Vojvodić</t>
  </si>
  <si>
    <t>Matija Matković</t>
  </si>
  <si>
    <t>Ilda Trubljanin</t>
  </si>
  <si>
    <t>Ahmed Hasanagić</t>
  </si>
  <si>
    <t>Miloš Radanović</t>
  </si>
  <si>
    <t>Aleksandar Vojinović</t>
  </si>
  <si>
    <t>Kristina Mujović</t>
  </si>
  <si>
    <t>Ivan Deletić</t>
  </si>
  <si>
    <t>Jovan Dedeić</t>
  </si>
  <si>
    <t>Marko Čekaj</t>
  </si>
  <si>
    <t>Danka Vojinović</t>
  </si>
  <si>
    <t>Slađana Gagović</t>
  </si>
  <si>
    <t>Danijela Jelić</t>
  </si>
  <si>
    <t>Damjan Milošević</t>
  </si>
  <si>
    <t>Ivan Mijušković</t>
  </si>
  <si>
    <t>Marko Vasić</t>
  </si>
  <si>
    <t>Janko Kaljević</t>
  </si>
  <si>
    <t>Radovan Minić</t>
  </si>
  <si>
    <t>Lazar Bulatović</t>
  </si>
  <si>
    <t>Ana Vuković</t>
  </si>
  <si>
    <t>Nikola Čolović</t>
  </si>
  <si>
    <t>Matija Uskoković</t>
  </si>
  <si>
    <t>Tamara Šipčić</t>
  </si>
  <si>
    <t>Luka Šofranac</t>
  </si>
  <si>
    <t>Aleksa Mandić</t>
  </si>
  <si>
    <t>Danijela Janković</t>
  </si>
  <si>
    <t>Mile Ćuzović</t>
  </si>
  <si>
    <t>Đorđe Jakić</t>
  </si>
  <si>
    <t>Lidija Aleksić</t>
  </si>
  <si>
    <t>Pavle Čvorović</t>
  </si>
  <si>
    <t>Dejan Vujičić</t>
  </si>
  <si>
    <t>Darko Miranović</t>
  </si>
  <si>
    <t>Petar Filipović</t>
  </si>
  <si>
    <t>Dušan Perović</t>
  </si>
  <si>
    <t>Danilo Zagarčanin</t>
  </si>
  <si>
    <t>Vid Vujačić</t>
  </si>
  <si>
    <t>Branimir Barović</t>
  </si>
  <si>
    <t>Jovan Mijanović</t>
  </si>
  <si>
    <t>Lazar Đolević</t>
  </si>
  <si>
    <t>Radoš Pođanin</t>
  </si>
  <si>
    <t>Zdravko Markuš</t>
  </si>
  <si>
    <t>Uroš Kaljević</t>
  </si>
  <si>
    <t>Marija Mijajlović</t>
  </si>
  <si>
    <t>Vladan Radinović</t>
  </si>
  <si>
    <t>Miloš Kartal</t>
  </si>
  <si>
    <t>Aleksandar Radunović</t>
  </si>
  <si>
    <t>Vuk Tadić</t>
  </si>
  <si>
    <t>Filip Laličić</t>
  </si>
  <si>
    <t>Ivan Danilović</t>
  </si>
  <si>
    <t>Nikola Jovanović</t>
  </si>
  <si>
    <t>Marko Jovanović</t>
  </si>
  <si>
    <t>Rizo Feratović</t>
  </si>
  <si>
    <t>Ljubiša Grandov</t>
  </si>
  <si>
    <t>Dražen Skrobanović</t>
  </si>
  <si>
    <t>Filip Jelovac</t>
  </si>
  <si>
    <t>Jovana Ilinčić</t>
  </si>
  <si>
    <t>Ivan Đukić</t>
  </si>
  <si>
    <t>Milovan Gačević</t>
  </si>
  <si>
    <t>Nikola Damjanović</t>
  </si>
  <si>
    <t>Luka Redžić</t>
  </si>
  <si>
    <t>Saša Janković</t>
  </si>
  <si>
    <t>Nikola Radunović</t>
  </si>
  <si>
    <t>Ilija Radojičić</t>
  </si>
  <si>
    <t>Zdravko Bokovac</t>
  </si>
  <si>
    <t>Aldin Kajević</t>
  </si>
  <si>
    <t>Branko Vukčević</t>
  </si>
  <si>
    <t>Marko Nikezić</t>
  </si>
  <si>
    <t>Filip Vlahović</t>
  </si>
  <si>
    <t>Savo Tomić</t>
  </si>
  <si>
    <t>Ljubomir Janković</t>
  </si>
  <si>
    <t>Nikola Vuković</t>
  </si>
  <si>
    <t>Viktor Ivanović</t>
  </si>
  <si>
    <t>Ivan Kalezić</t>
  </si>
  <si>
    <t>Aleksandar Španjević</t>
  </si>
  <si>
    <t>Marko Đurović</t>
  </si>
  <si>
    <t>Batrić Krstajić</t>
  </si>
  <si>
    <t>Nikola Jestrović</t>
  </si>
  <si>
    <t>Jakov Radičević</t>
  </si>
  <si>
    <t>Miloš Milačić</t>
  </si>
  <si>
    <t>Svetlana Raičević</t>
  </si>
  <si>
    <t>Ksenija Lazarević</t>
  </si>
  <si>
    <t>Marina Šćepanović</t>
  </si>
  <si>
    <t>Jovan Brnović</t>
  </si>
  <si>
    <t>Tihomir Kapor</t>
  </si>
  <si>
    <t>Bojan Dukić</t>
  </si>
  <si>
    <t>Petar Vujović</t>
  </si>
  <si>
    <t>Petar Čarapić</t>
  </si>
  <si>
    <t>Nikola Bogavac</t>
  </si>
  <si>
    <t>Ratko Peruničić</t>
  </si>
  <si>
    <t>Belmin Bektašević</t>
  </si>
  <si>
    <t>Stefan Đukić</t>
  </si>
  <si>
    <t>Stefan Slavković</t>
  </si>
  <si>
    <t>Ilija Jočić</t>
  </si>
  <si>
    <t>Nikolina Boljević</t>
  </si>
  <si>
    <t>Aleksa Bigović</t>
  </si>
  <si>
    <t>Darko Madžgalj</t>
  </si>
  <si>
    <t>Boris Stijepović</t>
  </si>
  <si>
    <t>Nikša Hrvatin</t>
  </si>
  <si>
    <t>Adnan Kojašević</t>
  </si>
  <si>
    <t>Lazar Mišković</t>
  </si>
  <si>
    <t>Momčilo Jovović</t>
  </si>
  <si>
    <t>Radovan Radulović</t>
  </si>
  <si>
    <t>Boris Ćetković</t>
  </si>
  <si>
    <t>Pavle Džaković</t>
  </si>
  <si>
    <t>Reihan Omeranović</t>
  </si>
  <si>
    <t>Mihailo Ristić</t>
  </si>
  <si>
    <t>Lazar Svrzić</t>
  </si>
  <si>
    <t>Pjeter Lešaj</t>
  </si>
  <si>
    <t>Edin Karastanović</t>
  </si>
  <si>
    <t>Milan Fatić</t>
  </si>
  <si>
    <t>Dejan Pejović</t>
  </si>
  <si>
    <t>ELEKTROTEHNIČKI FAKULTET PODGORICA</t>
  </si>
  <si>
    <t>SPR</t>
  </si>
  <si>
    <t>APLIKATIVNI SOFTVER II</t>
  </si>
  <si>
    <t>2/16</t>
  </si>
  <si>
    <t>3/16</t>
  </si>
  <si>
    <t>4/16</t>
  </si>
  <si>
    <t>5/16</t>
  </si>
  <si>
    <t>6/16</t>
  </si>
  <si>
    <t>7/16</t>
  </si>
  <si>
    <t>8/16</t>
  </si>
  <si>
    <t>9/16</t>
  </si>
  <si>
    <t>10/16</t>
  </si>
  <si>
    <t>11/16</t>
  </si>
  <si>
    <t>12/16</t>
  </si>
  <si>
    <t>13/16</t>
  </si>
  <si>
    <t>14/16</t>
  </si>
  <si>
    <t>15/16</t>
  </si>
  <si>
    <t>16/16</t>
  </si>
  <si>
    <t>17/16</t>
  </si>
  <si>
    <t>19/16</t>
  </si>
  <si>
    <t>20/16</t>
  </si>
  <si>
    <t>21/16</t>
  </si>
  <si>
    <t>22/16</t>
  </si>
  <si>
    <t>23/16</t>
  </si>
  <si>
    <t>24/16</t>
  </si>
  <si>
    <t>25/16</t>
  </si>
  <si>
    <t>26/16</t>
  </si>
  <si>
    <t>27/16</t>
  </si>
  <si>
    <t>28/16</t>
  </si>
  <si>
    <t>29/16</t>
  </si>
  <si>
    <t>30/16</t>
  </si>
  <si>
    <t>31/16</t>
  </si>
  <si>
    <t>32/16</t>
  </si>
  <si>
    <t>33/16</t>
  </si>
  <si>
    <t>34/16</t>
  </si>
  <si>
    <t>35/16</t>
  </si>
  <si>
    <t>36/16</t>
  </si>
  <si>
    <t>38/16</t>
  </si>
  <si>
    <t>39/16</t>
  </si>
  <si>
    <t>40/16</t>
  </si>
  <si>
    <t>41/16</t>
  </si>
  <si>
    <t>42/16</t>
  </si>
  <si>
    <t>43/16</t>
  </si>
  <si>
    <t>44/16</t>
  </si>
  <si>
    <t>45/16</t>
  </si>
  <si>
    <t>46/16</t>
  </si>
  <si>
    <t>47/16</t>
  </si>
  <si>
    <t>48/16</t>
  </si>
  <si>
    <t>49/16</t>
  </si>
  <si>
    <t>50/16</t>
  </si>
  <si>
    <t>51/16</t>
  </si>
  <si>
    <t>52/16</t>
  </si>
  <si>
    <t>53/16</t>
  </si>
  <si>
    <t>54/16</t>
  </si>
  <si>
    <t>55/16</t>
  </si>
  <si>
    <t>56/16</t>
  </si>
  <si>
    <t>57/16</t>
  </si>
  <si>
    <t>58/16</t>
  </si>
  <si>
    <t>60/16</t>
  </si>
  <si>
    <t>61/16</t>
  </si>
  <si>
    <t>62/16</t>
  </si>
  <si>
    <t>63/16</t>
  </si>
  <si>
    <t>64/16</t>
  </si>
  <si>
    <t>65/16</t>
  </si>
  <si>
    <t>66/16</t>
  </si>
  <si>
    <t>67/16</t>
  </si>
  <si>
    <t>68/16</t>
  </si>
  <si>
    <t>69/16</t>
  </si>
  <si>
    <t>70/16</t>
  </si>
  <si>
    <t>71/16</t>
  </si>
  <si>
    <t>72/16</t>
  </si>
  <si>
    <t>73/16</t>
  </si>
  <si>
    <t>74/16</t>
  </si>
  <si>
    <t>75/16</t>
  </si>
  <si>
    <t>76/16</t>
  </si>
  <si>
    <t>77/16</t>
  </si>
  <si>
    <t>78/16</t>
  </si>
  <si>
    <t>79/16</t>
  </si>
  <si>
    <t>80/16</t>
  </si>
  <si>
    <t>82/16</t>
  </si>
  <si>
    <t>83/16</t>
  </si>
  <si>
    <t>84/16</t>
  </si>
  <si>
    <t>85/16</t>
  </si>
  <si>
    <t>86/16</t>
  </si>
  <si>
    <t>87/16</t>
  </si>
  <si>
    <t>88/16</t>
  </si>
  <si>
    <t>89/16</t>
  </si>
  <si>
    <t>90/16</t>
  </si>
  <si>
    <t>91/16</t>
  </si>
  <si>
    <t>92/16</t>
  </si>
  <si>
    <t>93/16</t>
  </si>
  <si>
    <t>94/16</t>
  </si>
  <si>
    <t>95/16</t>
  </si>
  <si>
    <t>96/16</t>
  </si>
  <si>
    <t>98/16</t>
  </si>
  <si>
    <t>99/16</t>
  </si>
  <si>
    <t>100/16</t>
  </si>
  <si>
    <t>101/16</t>
  </si>
  <si>
    <t>102/16</t>
  </si>
  <si>
    <t>103/16</t>
  </si>
  <si>
    <t>104/16</t>
  </si>
  <si>
    <t>105/16</t>
  </si>
  <si>
    <t>106/16</t>
  </si>
  <si>
    <t>107/16</t>
  </si>
  <si>
    <t>108/16</t>
  </si>
  <si>
    <t>109/16</t>
  </si>
  <si>
    <t>110/16</t>
  </si>
  <si>
    <t>111/16</t>
  </si>
  <si>
    <t>112/16</t>
  </si>
  <si>
    <t>113/16</t>
  </si>
  <si>
    <t>114/16</t>
  </si>
  <si>
    <t>115/16</t>
  </si>
  <si>
    <t>116/16</t>
  </si>
  <si>
    <t>117/16</t>
  </si>
  <si>
    <t>118/16</t>
  </si>
  <si>
    <t>119/16</t>
  </si>
  <si>
    <t>120/16</t>
  </si>
  <si>
    <t>121/16</t>
  </si>
  <si>
    <t>122/16</t>
  </si>
  <si>
    <t>123/16</t>
  </si>
  <si>
    <t>124/16</t>
  </si>
  <si>
    <t>125/16</t>
  </si>
  <si>
    <t>126/16</t>
  </si>
  <si>
    <t>127/16</t>
  </si>
  <si>
    <t>128/16</t>
  </si>
  <si>
    <t>129/16</t>
  </si>
  <si>
    <t>130/16</t>
  </si>
  <si>
    <t>7/15</t>
  </si>
  <si>
    <t>10/15</t>
  </si>
  <si>
    <t>20/15</t>
  </si>
  <si>
    <t>31/15</t>
  </si>
  <si>
    <t>43/15</t>
  </si>
  <si>
    <t>51/15</t>
  </si>
  <si>
    <t>60/15</t>
  </si>
  <si>
    <t>82/15</t>
  </si>
  <si>
    <t>95/15</t>
  </si>
  <si>
    <t>37/14</t>
  </si>
  <si>
    <t>46/14</t>
  </si>
  <si>
    <t>48/14</t>
  </si>
  <si>
    <t>130/14</t>
  </si>
  <si>
    <t>143/14</t>
  </si>
  <si>
    <t>3/13</t>
  </si>
  <si>
    <t>35/13</t>
  </si>
  <si>
    <t>72/13</t>
  </si>
  <si>
    <t>3/12</t>
  </si>
  <si>
    <t>87/12</t>
  </si>
  <si>
    <t>204/12</t>
  </si>
  <si>
    <t>96/11</t>
  </si>
  <si>
    <t>146/11</t>
  </si>
  <si>
    <t>170/11</t>
  </si>
  <si>
    <t>Prof.dr Vladan Vujičić</t>
  </si>
  <si>
    <t>Prof. dr Vesna Rubežić</t>
  </si>
  <si>
    <t>Predmetni nastavnici</t>
  </si>
  <si>
    <t>K1pS</t>
  </si>
  <si>
    <t>K2pS</t>
  </si>
  <si>
    <t>PopravniS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</si>
</sst>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dd/mm/yy"/>
    <numFmt numFmtId="181" formatCode="0.0;;"/>
    <numFmt numFmtId="182" formatCode="0.0;\-0;0"/>
    <numFmt numFmtId="183" formatCode="0.0%"/>
    <numFmt numFmtId="184" formatCode="0.0;0;"/>
    <numFmt numFmtId="185" formatCode="0.0"/>
    <numFmt numFmtId="186" formatCode="mm/dd/yy"/>
    <numFmt numFmtId="187" formatCode="mmm/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0%"/>
    <numFmt numFmtId="193" formatCode="0.00;\-0.0;0.0"/>
  </numFmts>
  <fonts count="4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2"/>
    </font>
    <font>
      <sz val="8"/>
      <color indexed="12"/>
      <name val="Arial Narrow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hair"/>
      <top style="medium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Font="1" applyAlignment="1" applyProtection="1">
      <alignment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/>
    </xf>
    <xf numFmtId="0" fontId="0" fillId="4" borderId="10" xfId="0" applyFill="1" applyBorder="1" applyAlignment="1">
      <alignment horizontal="right"/>
    </xf>
    <xf numFmtId="0" fontId="0" fillId="4" borderId="11" xfId="0" applyFill="1" applyBorder="1" applyAlignment="1">
      <alignment horizontal="right"/>
    </xf>
    <xf numFmtId="0" fontId="0" fillId="4" borderId="12" xfId="0" applyFill="1" applyBorder="1" applyAlignment="1">
      <alignment horizontal="right"/>
    </xf>
    <xf numFmtId="0" fontId="0" fillId="32" borderId="0" xfId="0" applyFill="1" applyAlignment="1">
      <alignment/>
    </xf>
    <xf numFmtId="0" fontId="0" fillId="32" borderId="0" xfId="0" applyFill="1" applyBorder="1" applyAlignment="1">
      <alignment horizontal="right"/>
    </xf>
    <xf numFmtId="0" fontId="1" fillId="32" borderId="0" xfId="0" applyFont="1" applyFill="1" applyBorder="1" applyAlignment="1">
      <alignment horizontal="center"/>
    </xf>
    <xf numFmtId="0" fontId="0" fillId="32" borderId="13" xfId="0" applyFill="1" applyBorder="1" applyAlignment="1">
      <alignment horizontal="right"/>
    </xf>
    <xf numFmtId="0" fontId="1" fillId="32" borderId="13" xfId="0" applyFont="1" applyFill="1" applyBorder="1" applyAlignment="1">
      <alignment horizontal="center"/>
    </xf>
    <xf numFmtId="0" fontId="1" fillId="32" borderId="0" xfId="0" applyFont="1" applyFill="1" applyBorder="1" applyAlignment="1">
      <alignment horizontal="left"/>
    </xf>
    <xf numFmtId="0" fontId="1" fillId="4" borderId="14" xfId="0" applyFont="1" applyFill="1" applyBorder="1" applyAlignment="1" applyProtection="1">
      <alignment horizontal="center"/>
      <protection locked="0"/>
    </xf>
    <xf numFmtId="0" fontId="1" fillId="4" borderId="15" xfId="0" applyFont="1" applyFill="1" applyBorder="1" applyAlignment="1" applyProtection="1">
      <alignment horizontal="center"/>
      <protection locked="0"/>
    </xf>
    <xf numFmtId="0" fontId="1" fillId="4" borderId="16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NumberFormat="1" applyAlignment="1" applyProtection="1">
      <alignment horizontal="right"/>
      <protection/>
    </xf>
    <xf numFmtId="0" fontId="0" fillId="0" borderId="0" xfId="0" applyNumberFormat="1" applyFont="1" applyAlignment="1" applyProtection="1">
      <alignment horizontal="center"/>
      <protection locked="0"/>
    </xf>
    <xf numFmtId="0" fontId="0" fillId="0" borderId="0" xfId="0" applyNumberFormat="1" applyFont="1" applyAlignment="1" applyProtection="1">
      <alignment/>
      <protection locked="0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Font="1" applyAlignment="1" applyProtection="1">
      <alignment/>
      <protection locked="0"/>
    </xf>
    <xf numFmtId="0" fontId="0" fillId="0" borderId="17" xfId="0" applyFont="1" applyFill="1" applyBorder="1" applyAlignment="1">
      <alignment horizontal="center"/>
    </xf>
    <xf numFmtId="0" fontId="0" fillId="0" borderId="17" xfId="0" applyNumberFormat="1" applyFont="1" applyFill="1" applyBorder="1" applyAlignment="1">
      <alignment horizontal="center"/>
    </xf>
    <xf numFmtId="0" fontId="0" fillId="0" borderId="17" xfId="0" applyNumberFormat="1" applyFont="1" applyFill="1" applyBorder="1" applyAlignment="1" applyProtection="1">
      <alignment horizontal="center"/>
      <protection locked="0"/>
    </xf>
    <xf numFmtId="185" fontId="0" fillId="0" borderId="17" xfId="0" applyNumberFormat="1" applyFont="1" applyFill="1" applyBorder="1" applyAlignment="1" applyProtection="1">
      <alignment horizontal="right"/>
      <protection locked="0"/>
    </xf>
    <xf numFmtId="185" fontId="0" fillId="0" borderId="17" xfId="0" applyNumberFormat="1" applyFont="1" applyFill="1" applyBorder="1" applyAlignment="1" applyProtection="1">
      <alignment/>
      <protection locked="0"/>
    </xf>
    <xf numFmtId="185" fontId="0" fillId="0" borderId="17" xfId="0" applyNumberFormat="1" applyFont="1" applyFill="1" applyBorder="1" applyAlignment="1" applyProtection="1">
      <alignment/>
      <protection locked="0"/>
    </xf>
    <xf numFmtId="185" fontId="0" fillId="0" borderId="17" xfId="0" applyNumberFormat="1" applyFont="1" applyFill="1" applyBorder="1" applyAlignment="1" applyProtection="1">
      <alignment/>
      <protection/>
    </xf>
    <xf numFmtId="0" fontId="7" fillId="0" borderId="0" xfId="0" applyFont="1" applyAlignment="1">
      <alignment horizontal="right" vertical="center"/>
    </xf>
    <xf numFmtId="0" fontId="0" fillId="0" borderId="0" xfId="0" applyFont="1" applyAlignment="1" applyProtection="1">
      <alignment/>
      <protection locked="0"/>
    </xf>
    <xf numFmtId="0" fontId="10" fillId="0" borderId="18" xfId="0" applyFont="1" applyBorder="1" applyAlignment="1">
      <alignment horizontal="center" vertical="center" wrapText="1"/>
    </xf>
    <xf numFmtId="0" fontId="0" fillId="0" borderId="0" xfId="0" applyFont="1" applyAlignment="1" applyProtection="1">
      <alignment/>
      <protection locked="0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0" fillId="0" borderId="17" xfId="0" applyNumberFormat="1" applyFont="1" applyFill="1" applyBorder="1" applyAlignment="1">
      <alignment horizontal="left"/>
    </xf>
    <xf numFmtId="0" fontId="1" fillId="32" borderId="0" xfId="0" applyFont="1" applyFill="1" applyAlignment="1">
      <alignment/>
    </xf>
    <xf numFmtId="0" fontId="0" fillId="32" borderId="0" xfId="0" applyFont="1" applyFill="1" applyAlignment="1">
      <alignment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185" fontId="0" fillId="0" borderId="17" xfId="0" applyNumberFormat="1" applyFont="1" applyFill="1" applyBorder="1" applyAlignment="1" applyProtection="1">
      <alignment vertical="center"/>
      <protection locked="0"/>
    </xf>
    <xf numFmtId="185" fontId="0" fillId="0" borderId="17" xfId="0" applyNumberFormat="1" applyFont="1" applyFill="1" applyBorder="1" applyAlignment="1" applyProtection="1">
      <alignment vertical="center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horizontal="center"/>
      <protection locked="0"/>
    </xf>
    <xf numFmtId="0" fontId="7" fillId="0" borderId="0" xfId="0" applyNumberFormat="1" applyFont="1" applyAlignment="1" applyProtection="1">
      <alignment horizontal="right"/>
      <protection locked="0"/>
    </xf>
    <xf numFmtId="0" fontId="0" fillId="0" borderId="20" xfId="0" applyNumberFormat="1" applyFont="1" applyFill="1" applyBorder="1" applyAlignment="1">
      <alignment horizontal="center"/>
    </xf>
    <xf numFmtId="185" fontId="0" fillId="0" borderId="20" xfId="0" applyNumberFormat="1" applyFont="1" applyFill="1" applyBorder="1" applyAlignment="1" applyProtection="1">
      <alignment horizontal="center"/>
      <protection locked="0"/>
    </xf>
    <xf numFmtId="182" fontId="0" fillId="0" borderId="20" xfId="0" applyNumberFormat="1" applyFont="1" applyFill="1" applyBorder="1" applyAlignment="1" applyProtection="1">
      <alignment horizontal="center"/>
      <protection locked="0"/>
    </xf>
    <xf numFmtId="182" fontId="0" fillId="0" borderId="20" xfId="0" applyNumberFormat="1" applyFont="1" applyFill="1" applyBorder="1" applyAlignment="1" applyProtection="1">
      <alignment horizontal="right"/>
      <protection locked="0"/>
    </xf>
    <xf numFmtId="185" fontId="0" fillId="0" borderId="20" xfId="0" applyNumberFormat="1" applyFont="1" applyFill="1" applyBorder="1" applyAlignment="1" applyProtection="1">
      <alignment/>
      <protection locked="0"/>
    </xf>
    <xf numFmtId="185" fontId="0" fillId="0" borderId="20" xfId="0" applyNumberFormat="1" applyFont="1" applyFill="1" applyBorder="1" applyAlignment="1" applyProtection="1">
      <alignment/>
      <protection locked="0"/>
    </xf>
    <xf numFmtId="181" fontId="0" fillId="0" borderId="20" xfId="0" applyNumberFormat="1" applyFont="1" applyFill="1" applyBorder="1" applyAlignment="1" applyProtection="1">
      <alignment horizontal="right"/>
      <protection locked="0"/>
    </xf>
    <xf numFmtId="181" fontId="0" fillId="0" borderId="20" xfId="0" applyNumberFormat="1" applyFont="1" applyFill="1" applyBorder="1" applyAlignment="1" applyProtection="1">
      <alignment/>
      <protection/>
    </xf>
    <xf numFmtId="0" fontId="0" fillId="0" borderId="20" xfId="0" applyNumberFormat="1" applyFont="1" applyFill="1" applyBorder="1" applyAlignment="1" applyProtection="1">
      <alignment horizontal="center"/>
      <protection/>
    </xf>
    <xf numFmtId="0" fontId="0" fillId="0" borderId="20" xfId="0" applyFont="1" applyFill="1" applyBorder="1" applyAlignment="1" applyProtection="1">
      <alignment/>
      <protection locked="0"/>
    </xf>
    <xf numFmtId="0" fontId="0" fillId="0" borderId="17" xfId="0" applyNumberFormat="1" applyFont="1" applyFill="1" applyBorder="1" applyAlignment="1" applyProtection="1">
      <alignment horizontal="right" vertical="center"/>
      <protection/>
    </xf>
    <xf numFmtId="0" fontId="0" fillId="0" borderId="17" xfId="0" applyNumberFormat="1" applyFont="1" applyFill="1" applyBorder="1" applyAlignment="1" applyProtection="1">
      <alignment horizontal="right"/>
      <protection/>
    </xf>
    <xf numFmtId="0" fontId="0" fillId="0" borderId="17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>
      <alignment horizontal="center"/>
    </xf>
    <xf numFmtId="182" fontId="0" fillId="0" borderId="0" xfId="0" applyNumberFormat="1" applyFont="1" applyFill="1" applyBorder="1" applyAlignment="1" applyProtection="1">
      <alignment horizontal="center"/>
      <protection locked="0"/>
    </xf>
    <xf numFmtId="182" fontId="0" fillId="0" borderId="0" xfId="0" applyNumberFormat="1" applyFont="1" applyFill="1" applyBorder="1" applyAlignment="1" applyProtection="1">
      <alignment horizontal="right"/>
      <protection locked="0"/>
    </xf>
    <xf numFmtId="185" fontId="0" fillId="0" borderId="0" xfId="0" applyNumberFormat="1" applyFont="1" applyFill="1" applyBorder="1" applyAlignment="1" applyProtection="1">
      <alignment/>
      <protection locked="0"/>
    </xf>
    <xf numFmtId="185" fontId="0" fillId="0" borderId="0" xfId="0" applyNumberFormat="1" applyFont="1" applyFill="1" applyBorder="1" applyAlignment="1" applyProtection="1">
      <alignment/>
      <protection locked="0"/>
    </xf>
    <xf numFmtId="181" fontId="0" fillId="0" borderId="0" xfId="0" applyNumberFormat="1" applyFont="1" applyFill="1" applyBorder="1" applyAlignment="1" applyProtection="1">
      <alignment horizontal="right"/>
      <protection locked="0"/>
    </xf>
    <xf numFmtId="181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NumberFormat="1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10" fillId="0" borderId="1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21" xfId="0" applyFont="1" applyFill="1" applyBorder="1" applyAlignment="1" applyProtection="1">
      <alignment horizontal="center"/>
      <protection locked="0"/>
    </xf>
    <xf numFmtId="0" fontId="1" fillId="0" borderId="22" xfId="0" applyNumberFormat="1" applyFont="1" applyFill="1" applyBorder="1" applyAlignment="1" applyProtection="1">
      <alignment horizontal="center"/>
      <protection locked="0"/>
    </xf>
    <xf numFmtId="0" fontId="1" fillId="0" borderId="23" xfId="0" applyFont="1" applyFill="1" applyBorder="1" applyAlignment="1" applyProtection="1">
      <alignment horizontal="center"/>
      <protection locked="0"/>
    </xf>
    <xf numFmtId="0" fontId="1" fillId="0" borderId="24" xfId="0" applyFont="1" applyFill="1" applyBorder="1" applyAlignment="1" applyProtection="1">
      <alignment horizontal="left"/>
      <protection locked="0"/>
    </xf>
    <xf numFmtId="0" fontId="1" fillId="0" borderId="24" xfId="0" applyNumberFormat="1" applyFont="1" applyFill="1" applyBorder="1" applyAlignment="1" applyProtection="1">
      <alignment horizontal="center"/>
      <protection locked="0"/>
    </xf>
    <xf numFmtId="0" fontId="1" fillId="0" borderId="25" xfId="0" applyNumberFormat="1" applyFont="1" applyFill="1" applyBorder="1" applyAlignment="1" applyProtection="1">
      <alignment horizontal="center"/>
      <protection locked="0"/>
    </xf>
    <xf numFmtId="0" fontId="1" fillId="0" borderId="25" xfId="0" applyNumberFormat="1" applyFont="1" applyFill="1" applyBorder="1" applyAlignment="1" applyProtection="1">
      <alignment horizontal="center"/>
      <protection locked="0"/>
    </xf>
    <xf numFmtId="0" fontId="1" fillId="0" borderId="26" xfId="0" applyNumberFormat="1" applyFont="1" applyFill="1" applyBorder="1" applyAlignment="1" applyProtection="1">
      <alignment horizontal="center"/>
      <protection locked="0"/>
    </xf>
    <xf numFmtId="0" fontId="1" fillId="0" borderId="27" xfId="0" applyNumberFormat="1" applyFont="1" applyFill="1" applyBorder="1" applyAlignment="1" applyProtection="1">
      <alignment horizontal="center"/>
      <protection/>
    </xf>
    <xf numFmtId="0" fontId="1" fillId="0" borderId="22" xfId="0" applyNumberFormat="1" applyFont="1" applyFill="1" applyBorder="1" applyAlignment="1" applyProtection="1">
      <alignment horizontal="center"/>
      <protection/>
    </xf>
    <xf numFmtId="16" fontId="1" fillId="0" borderId="0" xfId="0" applyNumberFormat="1" applyFont="1" applyFill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0" fillId="0" borderId="20" xfId="0" applyFill="1" applyBorder="1" applyAlignment="1">
      <alignment/>
    </xf>
    <xf numFmtId="0" fontId="0" fillId="0" borderId="20" xfId="57" applyFill="1" applyBorder="1">
      <alignment/>
      <protection/>
    </xf>
    <xf numFmtId="185" fontId="0" fillId="0" borderId="28" xfId="0" applyNumberFormat="1" applyFill="1" applyBorder="1" applyAlignment="1">
      <alignment/>
    </xf>
    <xf numFmtId="0" fontId="0" fillId="0" borderId="0" xfId="0" applyFill="1" applyBorder="1" applyAlignment="1">
      <alignment/>
    </xf>
    <xf numFmtId="185" fontId="0" fillId="0" borderId="0" xfId="0" applyNumberFormat="1" applyFill="1" applyBorder="1" applyAlignment="1">
      <alignment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NumberFormat="1" applyFill="1" applyAlignment="1" applyProtection="1">
      <alignment horizontal="center"/>
      <protection locked="0"/>
    </xf>
    <xf numFmtId="0" fontId="0" fillId="0" borderId="0" xfId="0" applyNumberFormat="1" applyFont="1" applyFill="1" applyAlignment="1" applyProtection="1">
      <alignment horizontal="center"/>
      <protection locked="0"/>
    </xf>
    <xf numFmtId="0" fontId="0" fillId="0" borderId="0" xfId="0" applyNumberFormat="1" applyFont="1" applyFill="1" applyAlignment="1" applyProtection="1">
      <alignment/>
      <protection locked="0"/>
    </xf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center"/>
      <protection/>
    </xf>
    <xf numFmtId="0" fontId="4" fillId="0" borderId="29" xfId="0" applyNumberFormat="1" applyFont="1" applyFill="1" applyBorder="1" applyAlignment="1" applyProtection="1">
      <alignment horizontal="center"/>
      <protection locked="0"/>
    </xf>
    <xf numFmtId="0" fontId="4" fillId="0" borderId="29" xfId="0" applyFont="1" applyFill="1" applyBorder="1" applyAlignment="1" applyProtection="1">
      <alignment horizontal="right"/>
      <protection locked="0"/>
    </xf>
    <xf numFmtId="0" fontId="4" fillId="0" borderId="29" xfId="0" applyNumberFormat="1" applyFont="1" applyFill="1" applyBorder="1" applyAlignment="1" applyProtection="1">
      <alignment horizontal="center"/>
      <protection locked="0"/>
    </xf>
    <xf numFmtId="0" fontId="4" fillId="0" borderId="30" xfId="0" applyNumberFormat="1" applyFont="1" applyFill="1" applyBorder="1" applyAlignment="1" applyProtection="1">
      <alignment horizontal="center"/>
      <protection locked="0"/>
    </xf>
    <xf numFmtId="0" fontId="4" fillId="0" borderId="30" xfId="0" applyFont="1" applyFill="1" applyBorder="1" applyAlignment="1" applyProtection="1">
      <alignment horizontal="right"/>
      <protection locked="0"/>
    </xf>
    <xf numFmtId="9" fontId="5" fillId="0" borderId="30" xfId="60" applyFont="1" applyFill="1" applyBorder="1" applyAlignment="1" applyProtection="1">
      <alignment horizontal="center"/>
      <protection locked="0"/>
    </xf>
    <xf numFmtId="0" fontId="4" fillId="0" borderId="31" xfId="0" applyFont="1" applyFill="1" applyBorder="1" applyAlignment="1" applyProtection="1">
      <alignment horizontal="center"/>
      <protection locked="0"/>
    </xf>
    <xf numFmtId="0" fontId="4" fillId="0" borderId="31" xfId="0" applyNumberFormat="1" applyFont="1" applyFill="1" applyBorder="1" applyAlignment="1" applyProtection="1">
      <alignment horizontal="center"/>
      <protection locked="0"/>
    </xf>
    <xf numFmtId="0" fontId="4" fillId="0" borderId="31" xfId="0" applyFont="1" applyFill="1" applyBorder="1" applyAlignment="1" applyProtection="1">
      <alignment horizontal="right"/>
      <protection locked="0"/>
    </xf>
    <xf numFmtId="182" fontId="4" fillId="0" borderId="31" xfId="0" applyNumberFormat="1" applyFont="1" applyFill="1" applyBorder="1" applyAlignment="1" applyProtection="1">
      <alignment/>
      <protection locked="0"/>
    </xf>
    <xf numFmtId="0" fontId="4" fillId="0" borderId="31" xfId="0" applyNumberFormat="1" applyFont="1" applyFill="1" applyBorder="1" applyAlignment="1" applyProtection="1">
      <alignment horizontal="center"/>
      <protection locked="0"/>
    </xf>
    <xf numFmtId="182" fontId="4" fillId="0" borderId="31" xfId="0" applyNumberFormat="1" applyFont="1" applyFill="1" applyBorder="1" applyAlignment="1" applyProtection="1">
      <alignment/>
      <protection locked="0"/>
    </xf>
    <xf numFmtId="9" fontId="0" fillId="0" borderId="0" xfId="60" applyFont="1" applyFill="1" applyBorder="1" applyAlignment="1" applyProtection="1">
      <alignment/>
      <protection locked="0"/>
    </xf>
    <xf numFmtId="9" fontId="0" fillId="0" borderId="0" xfId="60" applyNumberFormat="1" applyFont="1" applyFill="1" applyAlignment="1" applyProtection="1">
      <alignment/>
      <protection locked="0"/>
    </xf>
    <xf numFmtId="0" fontId="0" fillId="0" borderId="0" xfId="0" applyNumberFormat="1" applyFill="1" applyAlignment="1" applyProtection="1">
      <alignment horizontal="right"/>
      <protection/>
    </xf>
    <xf numFmtId="9" fontId="0" fillId="0" borderId="0" xfId="60" applyFont="1" applyFill="1" applyAlignment="1" applyProtection="1">
      <alignment/>
      <protection locked="0"/>
    </xf>
    <xf numFmtId="9" fontId="0" fillId="0" borderId="0" xfId="60" applyFont="1" applyFill="1" applyAlignment="1" applyProtection="1">
      <alignment/>
      <protection/>
    </xf>
    <xf numFmtId="9" fontId="0" fillId="0" borderId="0" xfId="60" applyFont="1" applyFill="1" applyAlignment="1" applyProtection="1">
      <alignment/>
      <protection locked="0"/>
    </xf>
    <xf numFmtId="185" fontId="0" fillId="0" borderId="0" xfId="0" applyNumberFormat="1" applyFill="1" applyAlignment="1" applyProtection="1">
      <alignment/>
      <protection/>
    </xf>
    <xf numFmtId="9" fontId="0" fillId="0" borderId="0" xfId="60" applyFont="1" applyFill="1" applyAlignment="1" applyProtection="1">
      <alignment horizontal="center"/>
      <protection locked="0"/>
    </xf>
    <xf numFmtId="0" fontId="0" fillId="0" borderId="0" xfId="0" applyNumberFormat="1" applyFont="1" applyAlignment="1" applyProtection="1">
      <alignment horizontal="center"/>
      <protection/>
    </xf>
    <xf numFmtId="0" fontId="0" fillId="0" borderId="32" xfId="0" applyNumberFormat="1" applyFont="1" applyFill="1" applyBorder="1" applyAlignment="1" applyProtection="1">
      <alignment/>
      <protection locked="0"/>
    </xf>
    <xf numFmtId="0" fontId="0" fillId="0" borderId="32" xfId="0" applyNumberFormat="1" applyBorder="1" applyAlignment="1" applyProtection="1">
      <alignment/>
      <protection/>
    </xf>
    <xf numFmtId="0" fontId="0" fillId="0" borderId="32" xfId="0" applyNumberFormat="1" applyBorder="1" applyAlignment="1" applyProtection="1">
      <alignment horizontal="right"/>
      <protection/>
    </xf>
    <xf numFmtId="0" fontId="0" fillId="0" borderId="32" xfId="0" applyNumberFormat="1" applyBorder="1" applyAlignment="1" applyProtection="1">
      <alignment horizontal="center"/>
      <protection/>
    </xf>
    <xf numFmtId="0" fontId="10" fillId="0" borderId="33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0" fontId="10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185" fontId="0" fillId="33" borderId="20" xfId="0" applyNumberFormat="1" applyFont="1" applyFill="1" applyBorder="1" applyAlignment="1" applyProtection="1">
      <alignment/>
      <protection locked="0"/>
    </xf>
    <xf numFmtId="182" fontId="0" fillId="33" borderId="20" xfId="0" applyNumberFormat="1" applyFont="1" applyFill="1" applyBorder="1" applyAlignment="1" applyProtection="1">
      <alignment horizontal="right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pisak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Raspodjela ocjena</a:t>
            </a:r>
          </a:p>
        </c:rich>
      </c:tx>
      <c:layout>
        <c:manualLayout>
          <c:xMode val="factor"/>
          <c:yMode val="factor"/>
          <c:x val="-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"/>
          <c:y val="0.1065"/>
          <c:w val="0.93975"/>
          <c:h val="0.79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Spisak!$W$15:$W$20</c:f>
              <c:strCache/>
            </c:strRef>
          </c:cat>
          <c:val>
            <c:numRef>
              <c:f>Spisak!$X$15:$X$20</c:f>
              <c:numCache/>
            </c:numRef>
          </c:val>
        </c:ser>
        <c:axId val="47594615"/>
        <c:axId val="25698352"/>
      </c:barChart>
      <c:catAx>
        <c:axId val="475946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Ocjena</a:t>
                </a:r>
              </a:p>
            </c:rich>
          </c:tx>
          <c:layout>
            <c:manualLayout>
              <c:xMode val="factor"/>
              <c:yMode val="factor"/>
              <c:x val="-0.014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698352"/>
        <c:crosses val="autoZero"/>
        <c:auto val="1"/>
        <c:lblOffset val="100"/>
        <c:tickLblSkip val="1"/>
        <c:noMultiLvlLbl val="0"/>
      </c:catAx>
      <c:valAx>
        <c:axId val="256983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Broj studenata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5946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Raspodjela ocjena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OB1!#REF!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OB1!#REF!</c:f>
              <c:numCache>
                <c:ptCount val="1"/>
                <c:pt idx="0">
                  <c:v>1</c:v>
                </c:pt>
              </c:numCache>
            </c:numRef>
          </c:val>
        </c:ser>
        <c:axId val="29958577"/>
        <c:axId val="1191738"/>
      </c:barChart>
      <c:catAx>
        <c:axId val="299585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Ocjena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91738"/>
        <c:crosses val="autoZero"/>
        <c:auto val="1"/>
        <c:lblOffset val="100"/>
        <c:tickLblSkip val="1"/>
        <c:noMultiLvlLbl val="0"/>
      </c:catAx>
      <c:valAx>
        <c:axId val="11917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Broj studenata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9585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Raspodjela ocjena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OB2!#REF!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OB2!#REF!</c:f>
              <c:numCache>
                <c:ptCount val="1"/>
                <c:pt idx="0">
                  <c:v>1</c:v>
                </c:pt>
              </c:numCache>
            </c:numRef>
          </c:val>
        </c:ser>
        <c:axId val="10725643"/>
        <c:axId val="29421924"/>
      </c:barChart>
      <c:catAx>
        <c:axId val="107256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Ocjena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421924"/>
        <c:crosses val="autoZero"/>
        <c:auto val="1"/>
        <c:lblOffset val="100"/>
        <c:tickLblSkip val="1"/>
        <c:noMultiLvlLbl val="0"/>
      </c:catAx>
      <c:valAx>
        <c:axId val="294219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Broj studenata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7256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13</xdr:row>
      <xdr:rowOff>0</xdr:rowOff>
    </xdr:from>
    <xdr:to>
      <xdr:col>20</xdr:col>
      <xdr:colOff>0</xdr:colOff>
      <xdr:row>28</xdr:row>
      <xdr:rowOff>0</xdr:rowOff>
    </xdr:to>
    <xdr:graphicFrame>
      <xdr:nvGraphicFramePr>
        <xdr:cNvPr id="1" name="Chart 142"/>
        <xdr:cNvGraphicFramePr/>
      </xdr:nvGraphicFramePr>
      <xdr:xfrm>
        <a:off x="438150" y="2152650"/>
        <a:ext cx="72961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0</xdr:rowOff>
    </xdr:from>
    <xdr:to>
      <xdr:col>16</xdr:col>
      <xdr:colOff>0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0" y="3648075"/>
        <a:ext cx="66389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0</xdr:rowOff>
    </xdr:from>
    <xdr:to>
      <xdr:col>2</xdr:col>
      <xdr:colOff>0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0" y="4362450"/>
        <a:ext cx="11334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E30"/>
  <sheetViews>
    <sheetView zoomScalePageLayoutView="0" workbookViewId="0" topLeftCell="A1">
      <selection activeCell="I33" sqref="I33"/>
    </sheetView>
  </sheetViews>
  <sheetFormatPr defaultColWidth="9.140625" defaultRowHeight="12.75"/>
  <cols>
    <col min="1" max="1" width="4.57421875" style="10" customWidth="1"/>
    <col min="2" max="2" width="22.57421875" style="10" bestFit="1" customWidth="1"/>
    <col min="3" max="16384" width="9.140625" style="10" customWidth="1"/>
  </cols>
  <sheetData>
    <row r="2" spans="2:3" ht="12.75">
      <c r="B2" s="15" t="s">
        <v>20</v>
      </c>
      <c r="C2" s="12"/>
    </row>
    <row r="3" spans="2:3" ht="13.5" thickBot="1">
      <c r="B3" s="11"/>
      <c r="C3" s="12"/>
    </row>
    <row r="4" spans="2:5" ht="12.75">
      <c r="B4" s="7" t="s">
        <v>7</v>
      </c>
      <c r="C4" s="16" t="s">
        <v>12</v>
      </c>
      <c r="E4" s="10" t="s">
        <v>17</v>
      </c>
    </row>
    <row r="5" spans="2:5" ht="12.75">
      <c r="B5" s="8" t="s">
        <v>8</v>
      </c>
      <c r="C5" s="17" t="s">
        <v>13</v>
      </c>
      <c r="E5" s="10" t="s">
        <v>16</v>
      </c>
    </row>
    <row r="6" spans="2:3" ht="13.5" thickBot="1">
      <c r="B6" s="9" t="s">
        <v>15</v>
      </c>
      <c r="C6" s="18" t="s">
        <v>22</v>
      </c>
    </row>
    <row r="7" spans="2:3" ht="13.5" thickBot="1">
      <c r="B7" s="13"/>
      <c r="C7" s="14"/>
    </row>
    <row r="8" spans="2:5" ht="12.75">
      <c r="B8" s="7" t="s">
        <v>9</v>
      </c>
      <c r="C8" s="16">
        <v>2</v>
      </c>
      <c r="E8" s="10" t="s">
        <v>18</v>
      </c>
    </row>
    <row r="9" spans="2:5" ht="13.5" thickBot="1">
      <c r="B9" s="9" t="s">
        <v>10</v>
      </c>
      <c r="C9" s="18">
        <v>339</v>
      </c>
      <c r="E9" s="10" t="s">
        <v>19</v>
      </c>
    </row>
    <row r="18" spans="4:5" ht="12.75">
      <c r="D18" s="44" t="s">
        <v>3</v>
      </c>
      <c r="E18" s="10" t="s">
        <v>53</v>
      </c>
    </row>
    <row r="19" spans="4:5" ht="12.75">
      <c r="D19" s="45">
        <v>5</v>
      </c>
      <c r="E19" s="45" t="s">
        <v>60</v>
      </c>
    </row>
    <row r="20" spans="4:5" ht="12.75">
      <c r="D20" s="45">
        <v>6</v>
      </c>
      <c r="E20" s="45" t="s">
        <v>61</v>
      </c>
    </row>
    <row r="21" spans="4:5" ht="12.75">
      <c r="D21" s="45">
        <v>7</v>
      </c>
      <c r="E21" s="45" t="s">
        <v>62</v>
      </c>
    </row>
    <row r="22" spans="4:5" ht="12.75">
      <c r="D22" s="45">
        <v>8</v>
      </c>
      <c r="E22" s="45" t="s">
        <v>63</v>
      </c>
    </row>
    <row r="23" spans="4:5" ht="12.75">
      <c r="D23" s="45">
        <v>9</v>
      </c>
      <c r="E23" s="45" t="s">
        <v>64</v>
      </c>
    </row>
    <row r="24" spans="4:5" ht="12.75">
      <c r="D24" s="45">
        <v>10</v>
      </c>
      <c r="E24" s="45" t="s">
        <v>65</v>
      </c>
    </row>
    <row r="25" spans="4:5" ht="12.75">
      <c r="D25" s="45" t="s">
        <v>11</v>
      </c>
      <c r="E25" s="45" t="s">
        <v>54</v>
      </c>
    </row>
    <row r="26" spans="4:5" ht="12.75">
      <c r="D26" s="45" t="s">
        <v>12</v>
      </c>
      <c r="E26" s="45" t="s">
        <v>55</v>
      </c>
    </row>
    <row r="27" spans="4:5" ht="12.75">
      <c r="D27" s="45" t="s">
        <v>13</v>
      </c>
      <c r="E27" s="45" t="s">
        <v>56</v>
      </c>
    </row>
    <row r="28" spans="4:5" ht="12.75">
      <c r="D28" s="45" t="s">
        <v>22</v>
      </c>
      <c r="E28" s="45" t="s">
        <v>57</v>
      </c>
    </row>
    <row r="29" spans="4:5" ht="12.75">
      <c r="D29" s="45" t="s">
        <v>23</v>
      </c>
      <c r="E29" s="45" t="s">
        <v>58</v>
      </c>
    </row>
    <row r="30" spans="4:5" ht="12.75">
      <c r="D30" s="45" t="s">
        <v>25</v>
      </c>
      <c r="E30" s="45" t="s">
        <v>59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4"/>
  <dimension ref="A1:Y152"/>
  <sheetViews>
    <sheetView zoomScalePageLayoutView="0" workbookViewId="0" topLeftCell="A1">
      <pane xSplit="4" ySplit="1" topLeftCell="E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V27" sqref="V27"/>
    </sheetView>
  </sheetViews>
  <sheetFormatPr defaultColWidth="9.140625" defaultRowHeight="12.75" zeroHeight="1"/>
  <cols>
    <col min="1" max="1" width="6.57421875" style="102" customWidth="1"/>
    <col min="2" max="2" width="5.00390625" style="103" bestFit="1" customWidth="1"/>
    <col min="3" max="3" width="5.7109375" style="102" customWidth="1"/>
    <col min="4" max="4" width="21.140625" style="19" bestFit="1" customWidth="1"/>
    <col min="5" max="9" width="3.7109375" style="104" customWidth="1"/>
    <col min="10" max="13" width="5.28125" style="104" customWidth="1"/>
    <col min="14" max="19" width="5.28125" style="105" customWidth="1"/>
    <col min="20" max="20" width="6.140625" style="79" customWidth="1"/>
    <col min="21" max="21" width="9.140625" style="79" customWidth="1"/>
    <col min="22" max="22" width="7.57421875" style="105" customWidth="1"/>
    <col min="23" max="23" width="6.28125" style="106" customWidth="1"/>
    <col min="24" max="24" width="7.7109375" style="107" customWidth="1"/>
    <col min="25" max="16384" width="9.140625" style="77" customWidth="1"/>
  </cols>
  <sheetData>
    <row r="1" spans="1:25" s="96" customFormat="1" ht="13.5" thickTop="1">
      <c r="A1" s="85" t="s">
        <v>52</v>
      </c>
      <c r="B1" s="86" t="s">
        <v>5</v>
      </c>
      <c r="C1" s="87" t="s">
        <v>6</v>
      </c>
      <c r="D1" s="88" t="s">
        <v>14</v>
      </c>
      <c r="E1" s="89" t="s">
        <v>69</v>
      </c>
      <c r="F1" s="89" t="s">
        <v>70</v>
      </c>
      <c r="G1" s="89" t="s">
        <v>71</v>
      </c>
      <c r="H1" s="89" t="s">
        <v>72</v>
      </c>
      <c r="I1" s="89" t="s">
        <v>73</v>
      </c>
      <c r="J1" s="89" t="s">
        <v>66</v>
      </c>
      <c r="K1" s="89" t="s">
        <v>26</v>
      </c>
      <c r="L1" s="89" t="s">
        <v>78</v>
      </c>
      <c r="M1" s="89" t="s">
        <v>390</v>
      </c>
      <c r="N1" s="89" t="s">
        <v>67</v>
      </c>
      <c r="O1" s="89" t="s">
        <v>27</v>
      </c>
      <c r="P1" s="89" t="s">
        <v>79</v>
      </c>
      <c r="Q1" s="90" t="s">
        <v>391</v>
      </c>
      <c r="R1" s="90" t="s">
        <v>0</v>
      </c>
      <c r="S1" s="90" t="s">
        <v>1</v>
      </c>
      <c r="T1" s="91" t="s">
        <v>2</v>
      </c>
      <c r="U1" s="92" t="s">
        <v>392</v>
      </c>
      <c r="V1" s="89" t="s">
        <v>74</v>
      </c>
      <c r="W1" s="93" t="s">
        <v>4</v>
      </c>
      <c r="X1" s="94" t="s">
        <v>3</v>
      </c>
      <c r="Y1" s="95"/>
    </row>
    <row r="2" spans="1:25" s="19" customFormat="1" ht="12.75">
      <c r="A2" s="55" t="str">
        <f>B2&amp;"/"&amp;RIGHT(C2,2)</f>
        <v>27/16</v>
      </c>
      <c r="B2" s="97" t="s">
        <v>84</v>
      </c>
      <c r="C2" s="97" t="s">
        <v>83</v>
      </c>
      <c r="D2" s="98" t="s">
        <v>116</v>
      </c>
      <c r="E2" s="99"/>
      <c r="F2" s="56"/>
      <c r="G2" s="57"/>
      <c r="H2" s="57"/>
      <c r="I2" s="57"/>
      <c r="J2" s="58"/>
      <c r="K2" s="58"/>
      <c r="L2" s="58"/>
      <c r="M2" s="58"/>
      <c r="N2" s="58">
        <v>13</v>
      </c>
      <c r="O2" s="58"/>
      <c r="P2" s="58"/>
      <c r="Q2" s="149">
        <v>18.5</v>
      </c>
      <c r="R2" s="58">
        <f>MAX(J2,K2,L2:M2)</f>
        <v>0</v>
      </c>
      <c r="S2" s="58">
        <f>MAX(N2,Q2)</f>
        <v>18.5</v>
      </c>
      <c r="T2" s="59"/>
      <c r="U2" s="148">
        <v>24</v>
      </c>
      <c r="V2" s="61">
        <f>R2+S2+E2+F2+G2+H2+I2</f>
        <v>18.5</v>
      </c>
      <c r="W2" s="62">
        <f>V2+IF(ISNUMBER(U2),U2,T2)</f>
        <v>42.5</v>
      </c>
      <c r="X2" s="63" t="str">
        <f>IF(W2&gt;89.9,"A",IF(W2&gt;79.9,"B",IF(W2&gt;69.9,"C",IF(W2&gt;59.9,"D",IF(W2&gt;49.9,"E","F")))))</f>
        <v>F</v>
      </c>
      <c r="Y2" s="64"/>
    </row>
    <row r="3" spans="1:25" s="19" customFormat="1" ht="12.75">
      <c r="A3" s="55" t="str">
        <f>B3&amp;"/"&amp;RIGHT(C3,2)</f>
        <v>76/16</v>
      </c>
      <c r="B3" s="97" t="s">
        <v>87</v>
      </c>
      <c r="C3" s="97" t="s">
        <v>83</v>
      </c>
      <c r="D3" s="98" t="s">
        <v>163</v>
      </c>
      <c r="E3" s="99"/>
      <c r="F3" s="56">
        <v>1</v>
      </c>
      <c r="G3" s="57"/>
      <c r="H3" s="57">
        <v>1</v>
      </c>
      <c r="I3" s="57"/>
      <c r="J3" s="58">
        <v>11.5</v>
      </c>
      <c r="K3" s="58"/>
      <c r="L3" s="58"/>
      <c r="M3" s="58"/>
      <c r="N3" s="58">
        <v>20</v>
      </c>
      <c r="O3" s="58"/>
      <c r="P3" s="58"/>
      <c r="Q3" s="58"/>
      <c r="R3" s="58">
        <f>MAX(J3,K3,L3:M3)</f>
        <v>11.5</v>
      </c>
      <c r="S3" s="58">
        <f>MAX(N3,O3)</f>
        <v>20</v>
      </c>
      <c r="T3" s="59">
        <v>11</v>
      </c>
      <c r="U3" s="148">
        <v>48</v>
      </c>
      <c r="V3" s="61">
        <f>R3+S3+E3+F3+G3+H3+I3</f>
        <v>33.5</v>
      </c>
      <c r="W3" s="62">
        <f>V3+IF(ISNUMBER(U3),U3,T3)</f>
        <v>81.5</v>
      </c>
      <c r="X3" s="63" t="str">
        <f>IF(W3&gt;89.9,"A",IF(W3&gt;79.9,"B",IF(W3&gt;69.9,"C",IF(W3&gt;59.9,"D",IF(W3&gt;49.9,"E","F")))))</f>
        <v>B</v>
      </c>
      <c r="Y3" s="64"/>
    </row>
    <row r="4" spans="1:25" s="19" customFormat="1" ht="12.75">
      <c r="A4" s="55" t="str">
        <f>B4&amp;"/"&amp;RIGHT(C4,2)</f>
        <v>84/16</v>
      </c>
      <c r="B4" s="97" t="s">
        <v>88</v>
      </c>
      <c r="C4" s="97" t="s">
        <v>83</v>
      </c>
      <c r="D4" s="98" t="s">
        <v>170</v>
      </c>
      <c r="E4" s="99">
        <v>1</v>
      </c>
      <c r="F4" s="56"/>
      <c r="G4" s="57">
        <v>1</v>
      </c>
      <c r="H4" s="57"/>
      <c r="I4" s="57"/>
      <c r="J4" s="58">
        <v>5</v>
      </c>
      <c r="K4" s="58"/>
      <c r="L4" s="58"/>
      <c r="M4" s="149">
        <v>16</v>
      </c>
      <c r="N4" s="58">
        <v>0</v>
      </c>
      <c r="O4" s="58">
        <v>17.5</v>
      </c>
      <c r="P4" s="58"/>
      <c r="Q4" s="58"/>
      <c r="R4" s="58">
        <f>MAX(J4,K4,L4:M4)</f>
        <v>16</v>
      </c>
      <c r="S4" s="58">
        <f>MAX(N4,O4)</f>
        <v>17.5</v>
      </c>
      <c r="T4" s="59"/>
      <c r="U4" s="148">
        <v>30</v>
      </c>
      <c r="V4" s="61">
        <f>R4+S4+E4+F4+G4+H4+I4</f>
        <v>35.5</v>
      </c>
      <c r="W4" s="62">
        <f>V4+IF(ISNUMBER(U4),U4,T4)</f>
        <v>65.5</v>
      </c>
      <c r="X4" s="63" t="str">
        <f>IF(W4&gt;89.9,"A",IF(W4&gt;79.9,"B",IF(W4&gt;69.9,"C",IF(W4&gt;59.9,"D",IF(W4&gt;49.9,"E","F")))))</f>
        <v>D</v>
      </c>
      <c r="Y4" s="64"/>
    </row>
    <row r="5" spans="1:25" s="19" customFormat="1" ht="12.75">
      <c r="A5" s="55" t="str">
        <f>B5&amp;"/"&amp;RIGHT(C5,2)</f>
        <v>121/16</v>
      </c>
      <c r="B5" s="97" t="s">
        <v>89</v>
      </c>
      <c r="C5" s="97" t="s">
        <v>83</v>
      </c>
      <c r="D5" s="98" t="s">
        <v>206</v>
      </c>
      <c r="E5" s="99"/>
      <c r="F5" s="56"/>
      <c r="G5" s="57">
        <v>1</v>
      </c>
      <c r="H5" s="57"/>
      <c r="I5" s="57"/>
      <c r="J5" s="58"/>
      <c r="K5" s="58"/>
      <c r="L5" s="58"/>
      <c r="M5" s="149">
        <v>2</v>
      </c>
      <c r="N5" s="58"/>
      <c r="O5" s="58"/>
      <c r="P5" s="58"/>
      <c r="Q5" s="149">
        <v>14.5</v>
      </c>
      <c r="R5" s="58">
        <f>MAX(J5,K5,L5:M5)</f>
        <v>2</v>
      </c>
      <c r="S5" s="58">
        <f>MAX(N5,Q5)</f>
        <v>14.5</v>
      </c>
      <c r="T5" s="59">
        <v>7</v>
      </c>
      <c r="U5" s="148">
        <v>27</v>
      </c>
      <c r="V5" s="61">
        <f>R5+S5+E5+F5+G5+H5+I5</f>
        <v>17.5</v>
      </c>
      <c r="W5" s="62">
        <f>V5+IF(ISNUMBER(U5),U5,T5)</f>
        <v>44.5</v>
      </c>
      <c r="X5" s="63" t="str">
        <f>IF(W5&gt;89.9,"A",IF(W5&gt;79.9,"B",IF(W5&gt;69.9,"C",IF(W5&gt;59.9,"D",IF(W5&gt;49.9,"E","F")))))</f>
        <v>F</v>
      </c>
      <c r="Y5" s="64"/>
    </row>
    <row r="6" spans="1:25" s="19" customFormat="1" ht="12.75">
      <c r="A6" s="55" t="str">
        <f>B6&amp;"/"&amp;RIGHT(C6,2)</f>
        <v>31/15</v>
      </c>
      <c r="B6" s="97" t="s">
        <v>85</v>
      </c>
      <c r="C6" s="97" t="s">
        <v>90</v>
      </c>
      <c r="D6" s="98" t="s">
        <v>217</v>
      </c>
      <c r="E6" s="99"/>
      <c r="F6" s="56"/>
      <c r="G6" s="57"/>
      <c r="H6" s="57"/>
      <c r="I6" s="57"/>
      <c r="J6" s="58">
        <v>1</v>
      </c>
      <c r="K6" s="58"/>
      <c r="L6" s="58"/>
      <c r="M6" s="149">
        <v>5.5</v>
      </c>
      <c r="N6" s="58">
        <v>8.5</v>
      </c>
      <c r="O6" s="58"/>
      <c r="P6" s="58"/>
      <c r="Q6" s="149">
        <v>18</v>
      </c>
      <c r="R6" s="58">
        <f>MAX(J6,K6,L6:M6)</f>
        <v>5.5</v>
      </c>
      <c r="S6" s="58">
        <f>MAX(N6,O6)</f>
        <v>8.5</v>
      </c>
      <c r="T6" s="59">
        <v>15</v>
      </c>
      <c r="U6" s="148">
        <v>18</v>
      </c>
      <c r="V6" s="61">
        <f>R6+S6+E6+F6+G6+H6+I6</f>
        <v>14</v>
      </c>
      <c r="W6" s="62">
        <f>V6+IF(ISNUMBER(U6),U6,T6)</f>
        <v>32</v>
      </c>
      <c r="X6" s="63" t="str">
        <f>IF(W6&gt;89.9,"A",IF(W6&gt;79.9,"B",IF(W6&gt;69.9,"C",IF(W6&gt;59.9,"D",IF(W6&gt;49.9,"E","F")))))</f>
        <v>F</v>
      </c>
      <c r="Y6" s="64"/>
    </row>
    <row r="7" spans="1:25" s="19" customFormat="1" ht="12.75">
      <c r="A7" s="55" t="str">
        <f>B7&amp;"/"&amp;RIGHT(C7,2)</f>
        <v>46/14</v>
      </c>
      <c r="B7" s="97" t="s">
        <v>86</v>
      </c>
      <c r="C7" s="97" t="s">
        <v>91</v>
      </c>
      <c r="D7" s="98" t="s">
        <v>224</v>
      </c>
      <c r="E7" s="99"/>
      <c r="F7" s="56"/>
      <c r="G7" s="57"/>
      <c r="H7" s="57"/>
      <c r="I7" s="57"/>
      <c r="J7" s="58">
        <v>6.5</v>
      </c>
      <c r="K7" s="58"/>
      <c r="L7" s="58"/>
      <c r="M7" s="149">
        <v>15</v>
      </c>
      <c r="N7" s="58">
        <v>21</v>
      </c>
      <c r="O7" s="58"/>
      <c r="P7" s="58"/>
      <c r="Q7" s="58"/>
      <c r="R7" s="58">
        <f>MAX(J7,K7,L7:M7)</f>
        <v>15</v>
      </c>
      <c r="S7" s="58">
        <f>MAX(N7,O7)</f>
        <v>21</v>
      </c>
      <c r="T7" s="59">
        <v>17</v>
      </c>
      <c r="U7" s="60"/>
      <c r="V7" s="61">
        <f>R7+S7+E7+F7+G7+H7+I7</f>
        <v>36</v>
      </c>
      <c r="W7" s="62">
        <f>V7+IF(ISNUMBER(U7),U7,T7)</f>
        <v>53</v>
      </c>
      <c r="X7" s="63" t="str">
        <f>IF(W7&gt;89.9,"A",IF(W7&gt;79.9,"B",IF(W7&gt;69.9,"C",IF(W7&gt;59.9,"D",IF(W7&gt;49.9,"E","F")))))</f>
        <v>E</v>
      </c>
      <c r="Y7" s="64"/>
    </row>
    <row r="8" spans="1:25" s="19" customFormat="1" ht="12.75">
      <c r="A8" s="68"/>
      <c r="B8" s="100"/>
      <c r="C8" s="100"/>
      <c r="D8" s="76"/>
      <c r="E8" s="101"/>
      <c r="F8" s="69"/>
      <c r="G8" s="69"/>
      <c r="H8" s="69"/>
      <c r="I8" s="69"/>
      <c r="J8" s="70"/>
      <c r="K8" s="70"/>
      <c r="L8" s="70"/>
      <c r="M8" s="70"/>
      <c r="N8" s="70"/>
      <c r="O8" s="70"/>
      <c r="P8" s="70"/>
      <c r="Q8" s="70"/>
      <c r="R8" s="70"/>
      <c r="S8" s="70"/>
      <c r="T8" s="71"/>
      <c r="U8" s="72"/>
      <c r="V8" s="73"/>
      <c r="W8" s="74"/>
      <c r="X8" s="75"/>
      <c r="Y8" s="76"/>
    </row>
    <row r="9" spans="1:25" s="19" customFormat="1" ht="13.5" thickBot="1">
      <c r="A9" s="102"/>
      <c r="B9" s="103"/>
      <c r="C9" s="102"/>
      <c r="E9" s="104"/>
      <c r="F9" s="104"/>
      <c r="G9" s="104"/>
      <c r="H9" s="104"/>
      <c r="I9" s="104"/>
      <c r="J9" s="104">
        <f>COUNTIF(J2:J7,"&gt;=12,5")</f>
        <v>0</v>
      </c>
      <c r="K9" s="104">
        <f>COUNTIF(K2:K7,"&gt;=12,5")</f>
        <v>0</v>
      </c>
      <c r="L9" s="104">
        <f>COUNTIF(L2:L7,"&gt;=12,5")</f>
        <v>0</v>
      </c>
      <c r="M9" s="104"/>
      <c r="N9" s="104">
        <f>COUNTIF(N2:N7,"&gt;=12,5")</f>
        <v>0</v>
      </c>
      <c r="O9" s="104">
        <f>COUNTIF(O2:O7,"&gt;=12,5")</f>
        <v>0</v>
      </c>
      <c r="P9" s="104">
        <f>COUNTIF(P2:P7,"&gt;=12,5")</f>
        <v>0</v>
      </c>
      <c r="Q9" s="104"/>
      <c r="R9" s="104">
        <f>COUNTIF(R2:R7,"&gt;=12,5")</f>
        <v>0</v>
      </c>
      <c r="S9" s="104">
        <f>COUNTIF(S2:S7,"&gt;=12,5")</f>
        <v>0</v>
      </c>
      <c r="T9" s="79"/>
      <c r="U9" s="79"/>
      <c r="V9" s="105"/>
      <c r="W9" s="106"/>
      <c r="X9" s="107"/>
      <c r="Y9" s="77"/>
    </row>
    <row r="10" spans="1:25" s="19" customFormat="1" ht="13.5" thickBot="1">
      <c r="A10" s="108"/>
      <c r="B10" s="108"/>
      <c r="C10" s="108"/>
      <c r="D10" s="109"/>
      <c r="E10" s="110">
        <f>COUNT(E2:E7)</f>
        <v>1</v>
      </c>
      <c r="F10" s="110">
        <f>COUNT(F2:F7)</f>
        <v>1</v>
      </c>
      <c r="G10" s="110">
        <f>COUNT(G2:G7)</f>
        <v>2</v>
      </c>
      <c r="H10" s="110">
        <f>COUNT(H2:H7)</f>
        <v>1</v>
      </c>
      <c r="I10" s="110">
        <f>COUNT(I2:I7)</f>
        <v>0</v>
      </c>
      <c r="J10" s="110">
        <f>COUNT(J2:J7)</f>
        <v>4</v>
      </c>
      <c r="K10" s="110">
        <f>COUNT(K2:K7)</f>
        <v>0</v>
      </c>
      <c r="L10" s="110">
        <f>COUNT(L2:L7)</f>
        <v>0</v>
      </c>
      <c r="M10" s="110">
        <f>COUNT(M2:M7)</f>
        <v>4</v>
      </c>
      <c r="N10" s="110">
        <f>COUNT(N2:N7)</f>
        <v>5</v>
      </c>
      <c r="O10" s="110">
        <f>COUNT(O2:O7)</f>
        <v>1</v>
      </c>
      <c r="P10" s="110"/>
      <c r="Q10" s="110">
        <f>COUNT(Q2:Q7)</f>
        <v>3</v>
      </c>
      <c r="R10" s="110">
        <f>COUNT(R2:R7)</f>
        <v>6</v>
      </c>
      <c r="S10" s="110">
        <f>COUNT(S2:S7)</f>
        <v>6</v>
      </c>
      <c r="T10" s="110">
        <f>COUNT(T2:T7)</f>
        <v>4</v>
      </c>
      <c r="U10" s="110">
        <f>COUNT(U2:U7)</f>
        <v>5</v>
      </c>
      <c r="V10" s="108">
        <f>COUNTA(V2:V7)</f>
        <v>6</v>
      </c>
      <c r="W10" s="108">
        <f>COUNTA(W2:W7)</f>
        <v>6</v>
      </c>
      <c r="X10" s="108">
        <f>COUNTA(X2:X7)</f>
        <v>6</v>
      </c>
      <c r="Y10" s="77"/>
    </row>
    <row r="11" spans="1:25" s="19" customFormat="1" ht="13.5">
      <c r="A11" s="111"/>
      <c r="B11" s="111"/>
      <c r="C11" s="108">
        <v>6</v>
      </c>
      <c r="D11" s="112"/>
      <c r="E11" s="113">
        <f aca="true" t="shared" si="0" ref="E11:O11">E10/$C11</f>
        <v>0.16666666666666666</v>
      </c>
      <c r="F11" s="113">
        <f t="shared" si="0"/>
        <v>0.16666666666666666</v>
      </c>
      <c r="G11" s="113">
        <f t="shared" si="0"/>
        <v>0.3333333333333333</v>
      </c>
      <c r="H11" s="113">
        <f t="shared" si="0"/>
        <v>0.16666666666666666</v>
      </c>
      <c r="I11" s="113">
        <f t="shared" si="0"/>
        <v>0</v>
      </c>
      <c r="J11" s="113">
        <f t="shared" si="0"/>
        <v>0.6666666666666666</v>
      </c>
      <c r="K11" s="113">
        <f t="shared" si="0"/>
        <v>0</v>
      </c>
      <c r="L11" s="113"/>
      <c r="M11" s="113"/>
      <c r="N11" s="113">
        <f t="shared" si="0"/>
        <v>0.8333333333333334</v>
      </c>
      <c r="O11" s="113">
        <f t="shared" si="0"/>
        <v>0.16666666666666666</v>
      </c>
      <c r="P11" s="113"/>
      <c r="Q11" s="113"/>
      <c r="R11" s="113"/>
      <c r="S11" s="113"/>
      <c r="T11" s="113">
        <f>T10/$C11</f>
        <v>0.6666666666666666</v>
      </c>
      <c r="U11" s="113">
        <f>U10/$C11</f>
        <v>0.8333333333333334</v>
      </c>
      <c r="V11" s="113">
        <f>V10/$C11</f>
        <v>1</v>
      </c>
      <c r="W11" s="113">
        <f>W10/$C11</f>
        <v>1</v>
      </c>
      <c r="X11" s="113">
        <f>X10/$C11</f>
        <v>1</v>
      </c>
      <c r="Y11" s="77"/>
    </row>
    <row r="12" spans="1:25" s="19" customFormat="1" ht="13.5" thickBot="1">
      <c r="A12" s="114"/>
      <c r="B12" s="115"/>
      <c r="C12" s="114"/>
      <c r="D12" s="116"/>
      <c r="E12" s="117"/>
      <c r="F12" s="118"/>
      <c r="G12" s="117"/>
      <c r="H12" s="118"/>
      <c r="I12" s="118"/>
      <c r="J12" s="117">
        <f>IF(J10&gt;0,AVERAGE(J2:J7),"")</f>
        <v>6</v>
      </c>
      <c r="K12" s="117">
        <f>IF(K10&gt;0,AVERAGE(K2:K7),"")</f>
      </c>
      <c r="L12" s="117">
        <f>IF(L10&gt;0,AVERAGE(L2:L7),"")</f>
      </c>
      <c r="M12" s="117"/>
      <c r="N12" s="117">
        <f>IF(N10&gt;0,AVERAGE(N2:N7),"")</f>
        <v>12.5</v>
      </c>
      <c r="O12" s="117">
        <f>IF(O10&gt;0,AVERAGE(O2:O7),"")</f>
        <v>17.5</v>
      </c>
      <c r="P12" s="117"/>
      <c r="Q12" s="117">
        <f>IF(Q10&gt;0,AVERAGE(Q2:Q7),"")</f>
        <v>17</v>
      </c>
      <c r="R12" s="117">
        <f>IF(R10&gt;0,AVERAGE(R2:R7),"")</f>
        <v>8.333333333333334</v>
      </c>
      <c r="S12" s="117">
        <f>IF(S10&gt;0,AVERAGE(S2:S7),"")</f>
        <v>16.666666666666668</v>
      </c>
      <c r="T12" s="119">
        <f>IF(T10&gt;0,AVERAGE(T2:T7),"")</f>
        <v>12.5</v>
      </c>
      <c r="U12" s="119">
        <f>IF(U10&gt;0,AVERAGE(U2:U7),"")</f>
        <v>29.4</v>
      </c>
      <c r="V12" s="117">
        <f>IF(V10&gt;0,SUM(V2:V7)/V10,"")</f>
        <v>25.833333333333332</v>
      </c>
      <c r="W12" s="119">
        <f>IF(W10&gt;0,AVERAGE(W2:W7),"")</f>
        <v>53.166666666666664</v>
      </c>
      <c r="X12" s="119"/>
      <c r="Y12" s="77"/>
    </row>
    <row r="13" spans="1:25" s="19" customFormat="1" ht="12.75">
      <c r="A13" s="102"/>
      <c r="B13" s="103"/>
      <c r="C13" s="102"/>
      <c r="E13" s="104"/>
      <c r="F13" s="104"/>
      <c r="G13" s="104"/>
      <c r="H13" s="104"/>
      <c r="I13" s="104"/>
      <c r="J13" s="104"/>
      <c r="K13" s="104"/>
      <c r="L13" s="104"/>
      <c r="M13" s="104"/>
      <c r="N13" s="105"/>
      <c r="O13" s="105"/>
      <c r="P13" s="105"/>
      <c r="Q13" s="105"/>
      <c r="R13" s="105"/>
      <c r="S13" s="105"/>
      <c r="T13" s="79"/>
      <c r="U13" s="79"/>
      <c r="V13" s="105"/>
      <c r="W13" s="106"/>
      <c r="X13" s="107"/>
      <c r="Y13" s="77"/>
    </row>
    <row r="14" spans="1:25" s="19" customFormat="1" ht="12.75">
      <c r="A14" s="102"/>
      <c r="B14" s="103"/>
      <c r="C14" s="102"/>
      <c r="E14" s="104"/>
      <c r="F14" s="104"/>
      <c r="G14" s="104"/>
      <c r="H14" s="104"/>
      <c r="I14" s="104"/>
      <c r="J14" s="104"/>
      <c r="K14" s="104"/>
      <c r="L14" s="104"/>
      <c r="M14" s="104"/>
      <c r="N14" s="120"/>
      <c r="O14" s="120"/>
      <c r="P14" s="120"/>
      <c r="Q14" s="120"/>
      <c r="R14" s="120"/>
      <c r="S14" s="120"/>
      <c r="T14" s="79"/>
      <c r="U14" s="79"/>
      <c r="V14" s="105"/>
      <c r="W14" s="107" t="s">
        <v>3</v>
      </c>
      <c r="X14" s="107" t="s">
        <v>24</v>
      </c>
      <c r="Y14" s="77"/>
    </row>
    <row r="15" spans="1:25" s="19" customFormat="1" ht="12.75">
      <c r="A15" s="102"/>
      <c r="B15" s="103"/>
      <c r="C15" s="102"/>
      <c r="E15" s="104"/>
      <c r="F15" s="104"/>
      <c r="G15" s="104"/>
      <c r="H15" s="104"/>
      <c r="I15" s="104"/>
      <c r="J15" s="104"/>
      <c r="K15" s="104"/>
      <c r="L15" s="104"/>
      <c r="M15" s="104"/>
      <c r="N15" s="105"/>
      <c r="O15" s="105"/>
      <c r="P15" s="105"/>
      <c r="Q15" s="105"/>
      <c r="R15" s="105"/>
      <c r="S15" s="105"/>
      <c r="T15" s="79"/>
      <c r="U15" s="79"/>
      <c r="V15" s="105"/>
      <c r="W15" s="107" t="s">
        <v>11</v>
      </c>
      <c r="X15" s="107">
        <f>COUNTIF(X$2:X$7,"="&amp;W15)</f>
        <v>0</v>
      </c>
      <c r="Y15" s="121">
        <f aca="true" t="shared" si="1" ref="Y15:Y20">X15/$X$23</f>
        <v>0</v>
      </c>
    </row>
    <row r="16" spans="1:25" s="19" customFormat="1" ht="12.75">
      <c r="A16" s="102"/>
      <c r="B16" s="103"/>
      <c r="C16" s="102"/>
      <c r="E16" s="104"/>
      <c r="F16" s="104"/>
      <c r="G16" s="104"/>
      <c r="H16" s="104"/>
      <c r="I16" s="104"/>
      <c r="J16" s="104"/>
      <c r="K16" s="104"/>
      <c r="L16" s="104"/>
      <c r="M16" s="104"/>
      <c r="N16" s="105"/>
      <c r="O16" s="105"/>
      <c r="P16" s="105"/>
      <c r="Q16" s="105"/>
      <c r="R16" s="105"/>
      <c r="S16" s="105"/>
      <c r="T16" s="79"/>
      <c r="U16" s="79"/>
      <c r="V16" s="105"/>
      <c r="W16" s="107" t="s">
        <v>12</v>
      </c>
      <c r="X16" s="107">
        <f>COUNTIF(X$2:X$7,"="&amp;W16)</f>
        <v>1</v>
      </c>
      <c r="Y16" s="121">
        <f t="shared" si="1"/>
        <v>0.16666666666666666</v>
      </c>
    </row>
    <row r="17" spans="1:25" s="19" customFormat="1" ht="12.75">
      <c r="A17" s="102"/>
      <c r="B17" s="103"/>
      <c r="C17" s="102"/>
      <c r="E17" s="104"/>
      <c r="F17" s="104"/>
      <c r="G17" s="104"/>
      <c r="H17" s="104"/>
      <c r="I17" s="104"/>
      <c r="J17" s="104"/>
      <c r="K17" s="104"/>
      <c r="L17" s="104"/>
      <c r="M17" s="104"/>
      <c r="N17" s="105"/>
      <c r="O17" s="105"/>
      <c r="P17" s="105"/>
      <c r="Q17" s="105"/>
      <c r="R17" s="105"/>
      <c r="S17" s="105"/>
      <c r="T17" s="79"/>
      <c r="U17" s="79"/>
      <c r="V17" s="105"/>
      <c r="W17" s="107" t="s">
        <v>13</v>
      </c>
      <c r="X17" s="107">
        <f>COUNTIF(X$2:X$7,"="&amp;W17)</f>
        <v>0</v>
      </c>
      <c r="Y17" s="121">
        <f t="shared" si="1"/>
        <v>0</v>
      </c>
    </row>
    <row r="18" spans="1:25" s="19" customFormat="1" ht="12.75">
      <c r="A18" s="102"/>
      <c r="B18" s="103"/>
      <c r="C18" s="102"/>
      <c r="E18" s="104"/>
      <c r="F18" s="104"/>
      <c r="G18" s="104"/>
      <c r="H18" s="104"/>
      <c r="I18" s="104"/>
      <c r="J18" s="104"/>
      <c r="K18" s="104"/>
      <c r="L18" s="104"/>
      <c r="M18" s="104"/>
      <c r="N18" s="105"/>
      <c r="O18" s="105"/>
      <c r="P18" s="105"/>
      <c r="Q18" s="105"/>
      <c r="R18" s="105"/>
      <c r="S18" s="105"/>
      <c r="T18" s="79"/>
      <c r="U18" s="79"/>
      <c r="V18" s="105"/>
      <c r="W18" s="107" t="s">
        <v>22</v>
      </c>
      <c r="X18" s="107">
        <f>COUNTIF(X$2:X$7,"="&amp;W18)</f>
        <v>1</v>
      </c>
      <c r="Y18" s="121">
        <f t="shared" si="1"/>
        <v>0.16666666666666666</v>
      </c>
    </row>
    <row r="19" spans="1:25" s="19" customFormat="1" ht="12.75">
      <c r="A19" s="102"/>
      <c r="B19" s="103"/>
      <c r="C19" s="102"/>
      <c r="E19" s="104"/>
      <c r="F19" s="104"/>
      <c r="G19" s="104"/>
      <c r="H19" s="104"/>
      <c r="I19" s="104"/>
      <c r="J19" s="104"/>
      <c r="K19" s="104"/>
      <c r="L19" s="104"/>
      <c r="M19" s="104"/>
      <c r="N19" s="105"/>
      <c r="O19" s="105"/>
      <c r="P19" s="105"/>
      <c r="Q19" s="105"/>
      <c r="R19" s="105"/>
      <c r="S19" s="105"/>
      <c r="T19" s="79"/>
      <c r="U19" s="79"/>
      <c r="V19" s="105"/>
      <c r="W19" s="107" t="s">
        <v>23</v>
      </c>
      <c r="X19" s="107">
        <f>COUNTIF(X$2:X$7,"="&amp;W19)</f>
        <v>1</v>
      </c>
      <c r="Y19" s="121">
        <f t="shared" si="1"/>
        <v>0.16666666666666666</v>
      </c>
    </row>
    <row r="20" spans="1:25" s="19" customFormat="1" ht="12.75">
      <c r="A20" s="102"/>
      <c r="B20" s="103"/>
      <c r="C20" s="102"/>
      <c r="E20" s="104"/>
      <c r="F20" s="104"/>
      <c r="G20" s="104"/>
      <c r="H20" s="104"/>
      <c r="I20" s="104"/>
      <c r="J20" s="104"/>
      <c r="K20" s="104"/>
      <c r="L20" s="104"/>
      <c r="M20" s="104"/>
      <c r="N20" s="105"/>
      <c r="O20" s="105"/>
      <c r="P20" s="105"/>
      <c r="Q20" s="105"/>
      <c r="R20" s="105"/>
      <c r="S20" s="105"/>
      <c r="T20" s="79"/>
      <c r="U20" s="79"/>
      <c r="V20" s="105"/>
      <c r="W20" s="107" t="s">
        <v>25</v>
      </c>
      <c r="X20" s="107">
        <f>COUNTIF(X$2:X$7,"="&amp;W20)</f>
        <v>3</v>
      </c>
      <c r="Y20" s="121">
        <f t="shared" si="1"/>
        <v>0.5</v>
      </c>
    </row>
    <row r="21" spans="1:25" s="19" customFormat="1" ht="12.75">
      <c r="A21" s="102"/>
      <c r="B21" s="103"/>
      <c r="C21" s="102"/>
      <c r="E21" s="104"/>
      <c r="F21" s="104"/>
      <c r="G21" s="104"/>
      <c r="H21" s="104"/>
      <c r="I21" s="104"/>
      <c r="J21" s="104"/>
      <c r="K21" s="104"/>
      <c r="L21" s="104"/>
      <c r="M21" s="104"/>
      <c r="N21" s="105"/>
      <c r="O21" s="105"/>
      <c r="P21" s="105"/>
      <c r="Q21" s="105"/>
      <c r="R21" s="105"/>
      <c r="S21" s="105"/>
      <c r="T21" s="79"/>
      <c r="U21" s="79"/>
      <c r="V21" s="105"/>
      <c r="W21" s="122" t="s">
        <v>51</v>
      </c>
      <c r="X21" s="107">
        <f>SUM(X15:X19)</f>
        <v>3</v>
      </c>
      <c r="Y21" s="123"/>
    </row>
    <row r="22" spans="1:25" s="19" customFormat="1" ht="12.75">
      <c r="A22" s="102"/>
      <c r="B22" s="103"/>
      <c r="C22" s="102"/>
      <c r="E22" s="104"/>
      <c r="F22" s="104"/>
      <c r="G22" s="104"/>
      <c r="H22" s="104"/>
      <c r="I22" s="104"/>
      <c r="J22" s="104"/>
      <c r="K22" s="104"/>
      <c r="L22" s="104"/>
      <c r="M22" s="104"/>
      <c r="N22" s="105"/>
      <c r="O22" s="105"/>
      <c r="P22" s="105"/>
      <c r="Q22" s="105"/>
      <c r="R22" s="105"/>
      <c r="S22" s="105"/>
      <c r="T22" s="79"/>
      <c r="U22" s="79"/>
      <c r="V22" s="105"/>
      <c r="W22" s="122" t="s">
        <v>50</v>
      </c>
      <c r="X22" s="107">
        <f>C11-X21</f>
        <v>3</v>
      </c>
      <c r="Y22" s="77"/>
    </row>
    <row r="23" spans="1:25" s="19" customFormat="1" ht="12.75">
      <c r="A23" s="102"/>
      <c r="B23" s="103"/>
      <c r="C23" s="102"/>
      <c r="E23" s="104"/>
      <c r="F23" s="104"/>
      <c r="G23" s="104"/>
      <c r="H23" s="104"/>
      <c r="I23" s="104"/>
      <c r="J23" s="104"/>
      <c r="K23" s="104"/>
      <c r="L23" s="104"/>
      <c r="M23" s="104"/>
      <c r="N23" s="105"/>
      <c r="O23" s="105"/>
      <c r="P23" s="105"/>
      <c r="Q23" s="105"/>
      <c r="R23" s="105"/>
      <c r="S23" s="105"/>
      <c r="T23" s="79"/>
      <c r="U23" s="79"/>
      <c r="V23" s="105"/>
      <c r="W23" s="122" t="s">
        <v>68</v>
      </c>
      <c r="X23" s="107">
        <f>SUBTOTAL(9,X15:X20)</f>
        <v>6</v>
      </c>
      <c r="Y23" s="77"/>
    </row>
    <row r="24" spans="1:25" s="19" customFormat="1" ht="12.75">
      <c r="A24" s="102"/>
      <c r="B24" s="103"/>
      <c r="C24" s="102"/>
      <c r="E24" s="104"/>
      <c r="F24" s="104"/>
      <c r="G24" s="104"/>
      <c r="H24" s="104"/>
      <c r="I24" s="104"/>
      <c r="J24" s="104"/>
      <c r="K24" s="104"/>
      <c r="L24" s="104"/>
      <c r="M24" s="104"/>
      <c r="N24" s="105"/>
      <c r="O24" s="105"/>
      <c r="P24" s="105"/>
      <c r="Q24" s="105"/>
      <c r="R24" s="105"/>
      <c r="S24" s="105"/>
      <c r="T24" s="79"/>
      <c r="U24" s="79"/>
      <c r="V24" s="105"/>
      <c r="W24" s="106"/>
      <c r="X24" s="107"/>
      <c r="Y24" s="77"/>
    </row>
    <row r="25" spans="1:25" s="19" customFormat="1" ht="12.75">
      <c r="A25" s="102"/>
      <c r="B25" s="103"/>
      <c r="C25" s="102"/>
      <c r="E25" s="104"/>
      <c r="F25" s="104"/>
      <c r="G25" s="104"/>
      <c r="H25" s="104"/>
      <c r="I25" s="104"/>
      <c r="J25" s="104"/>
      <c r="K25" s="104"/>
      <c r="L25" s="104"/>
      <c r="M25" s="104"/>
      <c r="N25" s="105"/>
      <c r="O25" s="105"/>
      <c r="P25" s="105"/>
      <c r="Q25" s="105"/>
      <c r="R25" s="105"/>
      <c r="S25" s="105"/>
      <c r="T25" s="79"/>
      <c r="U25" s="79"/>
      <c r="V25" s="105"/>
      <c r="W25" s="106"/>
      <c r="X25" s="107"/>
      <c r="Y25" s="77"/>
    </row>
    <row r="26" spans="1:25" s="19" customFormat="1" ht="12.75">
      <c r="A26" s="102"/>
      <c r="B26" s="103"/>
      <c r="C26" s="102"/>
      <c r="E26" s="104"/>
      <c r="F26" s="104"/>
      <c r="G26" s="104"/>
      <c r="H26" s="104"/>
      <c r="I26" s="104"/>
      <c r="J26" s="104"/>
      <c r="K26" s="104"/>
      <c r="L26" s="104"/>
      <c r="M26" s="104"/>
      <c r="N26" s="105"/>
      <c r="O26" s="105"/>
      <c r="P26" s="105"/>
      <c r="Q26" s="105"/>
      <c r="R26" s="105"/>
      <c r="S26" s="105"/>
      <c r="T26" s="79"/>
      <c r="U26" s="79"/>
      <c r="V26" s="105"/>
      <c r="W26" s="122"/>
      <c r="X26" s="107"/>
      <c r="Y26" s="77"/>
    </row>
    <row r="27" spans="1:25" s="19" customFormat="1" ht="12.75">
      <c r="A27" s="102"/>
      <c r="B27" s="103"/>
      <c r="C27" s="102"/>
      <c r="E27" s="104"/>
      <c r="F27" s="104"/>
      <c r="G27" s="104"/>
      <c r="H27" s="104"/>
      <c r="I27" s="104"/>
      <c r="J27" s="104"/>
      <c r="K27" s="104"/>
      <c r="L27" s="104"/>
      <c r="M27" s="104"/>
      <c r="N27" s="105"/>
      <c r="O27" s="105"/>
      <c r="P27" s="105"/>
      <c r="Q27" s="105"/>
      <c r="R27" s="105"/>
      <c r="S27" s="105"/>
      <c r="T27" s="79"/>
      <c r="U27" s="79"/>
      <c r="V27" s="105"/>
      <c r="W27" s="106"/>
      <c r="X27" s="107"/>
      <c r="Y27" s="77"/>
    </row>
    <row r="28" spans="1:25" s="19" customFormat="1" ht="12.75">
      <c r="A28" s="102"/>
      <c r="B28" s="103"/>
      <c r="C28" s="102"/>
      <c r="E28" s="104"/>
      <c r="F28" s="104"/>
      <c r="G28" s="104"/>
      <c r="H28" s="104"/>
      <c r="I28" s="104"/>
      <c r="J28" s="104"/>
      <c r="K28" s="104"/>
      <c r="L28" s="104"/>
      <c r="M28" s="104"/>
      <c r="N28" s="105"/>
      <c r="O28" s="105"/>
      <c r="P28" s="105"/>
      <c r="Q28" s="105"/>
      <c r="R28" s="105"/>
      <c r="S28" s="105"/>
      <c r="T28" s="79"/>
      <c r="U28" s="79"/>
      <c r="V28" s="105"/>
      <c r="W28" s="124"/>
      <c r="X28" s="107"/>
      <c r="Y28" s="77"/>
    </row>
    <row r="29" spans="1:25" s="19" customFormat="1" ht="12.75">
      <c r="A29" s="102"/>
      <c r="B29" s="103"/>
      <c r="C29" s="102"/>
      <c r="E29" s="104"/>
      <c r="F29" s="104"/>
      <c r="G29" s="104"/>
      <c r="H29" s="104"/>
      <c r="I29" s="104"/>
      <c r="J29" s="104"/>
      <c r="K29" s="104"/>
      <c r="L29" s="104"/>
      <c r="M29" s="104"/>
      <c r="N29" s="105"/>
      <c r="O29" s="105"/>
      <c r="P29" s="105"/>
      <c r="Q29" s="105"/>
      <c r="R29" s="105"/>
      <c r="S29" s="105"/>
      <c r="T29" s="79"/>
      <c r="U29" s="79"/>
      <c r="V29" s="105"/>
      <c r="W29" s="106"/>
      <c r="X29" s="107"/>
      <c r="Y29" s="77"/>
    </row>
    <row r="30" spans="1:25" s="19" customFormat="1" ht="12.75">
      <c r="A30" s="102"/>
      <c r="B30" s="103"/>
      <c r="C30" s="102"/>
      <c r="E30" s="104"/>
      <c r="F30" s="104"/>
      <c r="G30" s="104"/>
      <c r="H30" s="104"/>
      <c r="I30" s="104"/>
      <c r="J30" s="104"/>
      <c r="K30" s="104"/>
      <c r="L30" s="104"/>
      <c r="M30" s="104"/>
      <c r="N30" s="105"/>
      <c r="O30" s="105"/>
      <c r="P30" s="105"/>
      <c r="Q30" s="105"/>
      <c r="R30" s="105"/>
      <c r="S30" s="105"/>
      <c r="T30" s="79"/>
      <c r="U30" s="125"/>
      <c r="V30" s="105"/>
      <c r="W30" s="106"/>
      <c r="X30" s="107"/>
      <c r="Y30" s="77"/>
    </row>
    <row r="31" spans="1:25" s="19" customFormat="1" ht="12.75">
      <c r="A31" s="102"/>
      <c r="B31" s="103"/>
      <c r="C31" s="102"/>
      <c r="E31" s="104"/>
      <c r="F31" s="104"/>
      <c r="G31" s="104"/>
      <c r="H31" s="104"/>
      <c r="I31" s="104"/>
      <c r="J31" s="104"/>
      <c r="K31" s="104"/>
      <c r="L31" s="104"/>
      <c r="M31" s="104"/>
      <c r="N31" s="105"/>
      <c r="O31" s="105"/>
      <c r="P31" s="105"/>
      <c r="Q31" s="105"/>
      <c r="R31" s="105"/>
      <c r="S31" s="105"/>
      <c r="T31" s="79"/>
      <c r="U31" s="125"/>
      <c r="V31" s="105"/>
      <c r="W31" s="126"/>
      <c r="X31" s="107"/>
      <c r="Y31" s="77"/>
    </row>
    <row r="32" spans="1:25" s="19" customFormat="1" ht="12.75">
      <c r="A32" s="102"/>
      <c r="B32" s="103"/>
      <c r="C32" s="102"/>
      <c r="E32" s="104"/>
      <c r="F32" s="104"/>
      <c r="G32" s="104"/>
      <c r="H32" s="104"/>
      <c r="I32" s="104"/>
      <c r="J32" s="104"/>
      <c r="K32" s="104"/>
      <c r="L32" s="104"/>
      <c r="M32" s="104"/>
      <c r="N32" s="105"/>
      <c r="O32" s="105"/>
      <c r="P32" s="105"/>
      <c r="Q32" s="105"/>
      <c r="R32" s="105"/>
      <c r="S32" s="105"/>
      <c r="T32" s="79"/>
      <c r="U32" s="125"/>
      <c r="V32" s="105"/>
      <c r="W32" s="126"/>
      <c r="X32" s="107"/>
      <c r="Y32" s="77"/>
    </row>
    <row r="33" spans="1:25" s="19" customFormat="1" ht="12.75">
      <c r="A33" s="102"/>
      <c r="B33" s="103"/>
      <c r="C33" s="102"/>
      <c r="E33" s="104"/>
      <c r="F33" s="104"/>
      <c r="G33" s="104"/>
      <c r="H33" s="104"/>
      <c r="I33" s="104"/>
      <c r="J33" s="104"/>
      <c r="K33" s="104"/>
      <c r="L33" s="104"/>
      <c r="M33" s="104"/>
      <c r="N33" s="105"/>
      <c r="O33" s="105"/>
      <c r="P33" s="105"/>
      <c r="Q33" s="105"/>
      <c r="R33" s="105"/>
      <c r="S33" s="105"/>
      <c r="T33" s="79"/>
      <c r="U33" s="125"/>
      <c r="V33" s="105"/>
      <c r="W33" s="126"/>
      <c r="X33" s="107"/>
      <c r="Y33" s="77"/>
    </row>
    <row r="34" spans="1:25" s="19" customFormat="1" ht="12.75">
      <c r="A34" s="102"/>
      <c r="B34" s="103"/>
      <c r="C34" s="102"/>
      <c r="E34" s="104"/>
      <c r="F34" s="104"/>
      <c r="G34" s="104"/>
      <c r="H34" s="104"/>
      <c r="I34" s="104"/>
      <c r="J34" s="104"/>
      <c r="K34" s="104"/>
      <c r="L34" s="104"/>
      <c r="M34" s="104"/>
      <c r="N34" s="105"/>
      <c r="O34" s="105"/>
      <c r="P34" s="105"/>
      <c r="Q34" s="105"/>
      <c r="R34" s="105"/>
      <c r="S34" s="105"/>
      <c r="T34" s="79"/>
      <c r="U34" s="125"/>
      <c r="V34" s="105"/>
      <c r="W34" s="126"/>
      <c r="X34" s="107"/>
      <c r="Y34" s="77"/>
    </row>
    <row r="35" spans="1:25" s="19" customFormat="1" ht="12.75">
      <c r="A35" s="102"/>
      <c r="B35" s="103"/>
      <c r="C35" s="102"/>
      <c r="E35" s="104"/>
      <c r="F35" s="104"/>
      <c r="G35" s="104"/>
      <c r="H35" s="104"/>
      <c r="I35" s="104"/>
      <c r="J35" s="104"/>
      <c r="K35" s="104"/>
      <c r="L35" s="104"/>
      <c r="M35" s="104"/>
      <c r="N35" s="105"/>
      <c r="O35" s="105"/>
      <c r="P35" s="105"/>
      <c r="Q35" s="105"/>
      <c r="R35" s="105"/>
      <c r="S35" s="105"/>
      <c r="T35" s="79"/>
      <c r="U35" s="79"/>
      <c r="V35" s="105"/>
      <c r="W35" s="106"/>
      <c r="X35" s="107"/>
      <c r="Y35" s="77"/>
    </row>
    <row r="36" spans="1:25" s="19" customFormat="1" ht="12.75">
      <c r="A36" s="102"/>
      <c r="B36" s="103"/>
      <c r="C36" s="102"/>
      <c r="E36" s="104"/>
      <c r="F36" s="104"/>
      <c r="G36" s="104"/>
      <c r="H36" s="104"/>
      <c r="I36" s="104"/>
      <c r="J36" s="104"/>
      <c r="K36" s="104"/>
      <c r="L36" s="104"/>
      <c r="M36" s="104"/>
      <c r="N36" s="105"/>
      <c r="O36" s="105"/>
      <c r="P36" s="105"/>
      <c r="Q36" s="105"/>
      <c r="R36" s="105"/>
      <c r="S36" s="105"/>
      <c r="T36" s="79"/>
      <c r="U36" s="79"/>
      <c r="V36" s="105"/>
      <c r="W36" s="106"/>
      <c r="X36" s="107"/>
      <c r="Y36" s="77"/>
    </row>
    <row r="37" spans="1:25" s="19" customFormat="1" ht="12.75">
      <c r="A37" s="102"/>
      <c r="B37" s="103"/>
      <c r="C37" s="102"/>
      <c r="E37" s="104"/>
      <c r="F37" s="104"/>
      <c r="G37" s="104"/>
      <c r="H37" s="104"/>
      <c r="I37" s="104"/>
      <c r="J37" s="104"/>
      <c r="K37" s="104"/>
      <c r="L37" s="104"/>
      <c r="M37" s="104"/>
      <c r="N37" s="105"/>
      <c r="O37" s="105"/>
      <c r="P37" s="105"/>
      <c r="Q37" s="105"/>
      <c r="R37" s="105"/>
      <c r="S37" s="105"/>
      <c r="T37" s="79"/>
      <c r="U37" s="79"/>
      <c r="V37" s="105"/>
      <c r="W37" s="106"/>
      <c r="X37" s="107"/>
      <c r="Y37" s="77"/>
    </row>
    <row r="38" spans="1:25" s="19" customFormat="1" ht="12.75">
      <c r="A38" s="102"/>
      <c r="B38" s="103"/>
      <c r="C38" s="102"/>
      <c r="E38" s="104"/>
      <c r="F38" s="104"/>
      <c r="G38" s="104"/>
      <c r="H38" s="104"/>
      <c r="I38" s="104"/>
      <c r="J38" s="104"/>
      <c r="K38" s="104"/>
      <c r="L38" s="104"/>
      <c r="M38" s="104"/>
      <c r="N38" s="105"/>
      <c r="O38" s="105"/>
      <c r="P38" s="105"/>
      <c r="Q38" s="105"/>
      <c r="R38" s="105"/>
      <c r="S38" s="105"/>
      <c r="T38" s="79"/>
      <c r="U38" s="79"/>
      <c r="V38" s="105"/>
      <c r="W38" s="106"/>
      <c r="X38" s="107"/>
      <c r="Y38" s="77"/>
    </row>
    <row r="39" spans="1:25" s="19" customFormat="1" ht="12.75">
      <c r="A39" s="102"/>
      <c r="B39" s="103"/>
      <c r="C39" s="102"/>
      <c r="E39" s="104"/>
      <c r="F39" s="104"/>
      <c r="G39" s="104"/>
      <c r="H39" s="104"/>
      <c r="I39" s="104"/>
      <c r="J39" s="104"/>
      <c r="K39" s="104"/>
      <c r="L39" s="104"/>
      <c r="M39" s="104"/>
      <c r="N39" s="105"/>
      <c r="O39" s="105"/>
      <c r="P39" s="105"/>
      <c r="Q39" s="105"/>
      <c r="R39" s="105"/>
      <c r="S39" s="105"/>
      <c r="T39" s="79"/>
      <c r="U39" s="79"/>
      <c r="V39" s="105"/>
      <c r="W39" s="106"/>
      <c r="X39" s="107"/>
      <c r="Y39" s="77"/>
    </row>
    <row r="40" spans="1:25" s="19" customFormat="1" ht="12.75">
      <c r="A40" s="102"/>
      <c r="B40" s="103"/>
      <c r="C40" s="102"/>
      <c r="E40" s="104"/>
      <c r="F40" s="104"/>
      <c r="G40" s="104"/>
      <c r="H40" s="104"/>
      <c r="I40" s="104"/>
      <c r="J40" s="104"/>
      <c r="K40" s="104"/>
      <c r="L40" s="104"/>
      <c r="M40" s="104"/>
      <c r="N40" s="105"/>
      <c r="O40" s="105"/>
      <c r="P40" s="105"/>
      <c r="Q40" s="105"/>
      <c r="R40" s="105"/>
      <c r="S40" s="105"/>
      <c r="T40" s="79"/>
      <c r="U40" s="79"/>
      <c r="V40" s="105"/>
      <c r="W40" s="106"/>
      <c r="X40" s="107"/>
      <c r="Y40" s="77"/>
    </row>
    <row r="41" spans="1:25" s="19" customFormat="1" ht="12.75">
      <c r="A41" s="102"/>
      <c r="B41" s="103"/>
      <c r="C41" s="102"/>
      <c r="E41" s="104"/>
      <c r="F41" s="104"/>
      <c r="G41" s="104"/>
      <c r="H41" s="104"/>
      <c r="I41" s="104"/>
      <c r="J41" s="127"/>
      <c r="K41" s="104"/>
      <c r="L41" s="104"/>
      <c r="M41" s="104"/>
      <c r="N41" s="105"/>
      <c r="O41" s="105"/>
      <c r="P41" s="105"/>
      <c r="Q41" s="105"/>
      <c r="R41" s="105"/>
      <c r="S41" s="105"/>
      <c r="T41" s="79"/>
      <c r="U41" s="79"/>
      <c r="V41" s="105"/>
      <c r="W41" s="106"/>
      <c r="X41" s="107"/>
      <c r="Y41" s="77"/>
    </row>
    <row r="42" spans="1:25" s="19" customFormat="1" ht="12.75">
      <c r="A42" s="102"/>
      <c r="B42" s="103"/>
      <c r="C42" s="102"/>
      <c r="E42" s="104"/>
      <c r="F42" s="104"/>
      <c r="G42" s="104"/>
      <c r="H42" s="104"/>
      <c r="I42" s="104"/>
      <c r="J42" s="104"/>
      <c r="K42" s="104"/>
      <c r="L42" s="104"/>
      <c r="M42" s="104"/>
      <c r="N42" s="105"/>
      <c r="O42" s="105"/>
      <c r="P42" s="105"/>
      <c r="Q42" s="105"/>
      <c r="R42" s="105"/>
      <c r="S42" s="105"/>
      <c r="T42" s="79"/>
      <c r="U42" s="79"/>
      <c r="V42" s="105"/>
      <c r="W42" s="106"/>
      <c r="X42" s="107"/>
      <c r="Y42" s="77"/>
    </row>
    <row r="43" spans="1:25" s="19" customFormat="1" ht="12.75">
      <c r="A43" s="102"/>
      <c r="B43" s="103"/>
      <c r="C43" s="102"/>
      <c r="E43" s="104"/>
      <c r="F43" s="104"/>
      <c r="G43" s="104"/>
      <c r="H43" s="104"/>
      <c r="I43" s="104"/>
      <c r="J43" s="104"/>
      <c r="K43" s="104"/>
      <c r="L43" s="104"/>
      <c r="M43" s="104"/>
      <c r="N43" s="105"/>
      <c r="O43" s="105"/>
      <c r="P43" s="105"/>
      <c r="Q43" s="105"/>
      <c r="R43" s="105"/>
      <c r="S43" s="105"/>
      <c r="T43" s="79"/>
      <c r="U43" s="79"/>
      <c r="V43" s="105"/>
      <c r="W43" s="106"/>
      <c r="X43" s="107"/>
      <c r="Y43" s="77"/>
    </row>
    <row r="44" spans="1:25" s="19" customFormat="1" ht="12.75">
      <c r="A44" s="102"/>
      <c r="B44" s="103"/>
      <c r="C44" s="102"/>
      <c r="E44" s="104"/>
      <c r="F44" s="104"/>
      <c r="G44" s="104"/>
      <c r="H44" s="104"/>
      <c r="I44" s="104"/>
      <c r="J44" s="104"/>
      <c r="K44" s="104"/>
      <c r="L44" s="104"/>
      <c r="M44" s="104"/>
      <c r="N44" s="105"/>
      <c r="O44" s="105"/>
      <c r="P44" s="105"/>
      <c r="Q44" s="105"/>
      <c r="R44" s="105"/>
      <c r="S44" s="105"/>
      <c r="T44" s="79"/>
      <c r="U44" s="79"/>
      <c r="V44" s="105"/>
      <c r="W44" s="106"/>
      <c r="X44" s="107"/>
      <c r="Y44" s="77"/>
    </row>
    <row r="45" spans="1:25" s="19" customFormat="1" ht="12.75">
      <c r="A45" s="102"/>
      <c r="B45" s="103"/>
      <c r="C45" s="102"/>
      <c r="E45" s="104"/>
      <c r="F45" s="104"/>
      <c r="G45" s="104"/>
      <c r="H45" s="104"/>
      <c r="I45" s="104"/>
      <c r="J45" s="104"/>
      <c r="K45" s="104"/>
      <c r="L45" s="104"/>
      <c r="M45" s="104"/>
      <c r="N45" s="105"/>
      <c r="O45" s="105"/>
      <c r="P45" s="105"/>
      <c r="Q45" s="105"/>
      <c r="R45" s="105"/>
      <c r="S45" s="105"/>
      <c r="T45" s="79"/>
      <c r="U45" s="79"/>
      <c r="V45" s="105"/>
      <c r="W45" s="106"/>
      <c r="X45" s="107"/>
      <c r="Y45" s="77"/>
    </row>
    <row r="46" spans="1:25" s="19" customFormat="1" ht="12.75">
      <c r="A46" s="102"/>
      <c r="B46" s="103"/>
      <c r="C46" s="102"/>
      <c r="E46" s="104"/>
      <c r="F46" s="104"/>
      <c r="G46" s="104"/>
      <c r="H46" s="104"/>
      <c r="I46" s="104"/>
      <c r="J46" s="104"/>
      <c r="K46" s="104"/>
      <c r="L46" s="104"/>
      <c r="M46" s="104"/>
      <c r="N46" s="105"/>
      <c r="O46" s="105"/>
      <c r="P46" s="105"/>
      <c r="Q46" s="105"/>
      <c r="R46" s="105"/>
      <c r="S46" s="105"/>
      <c r="T46" s="79"/>
      <c r="U46" s="79"/>
      <c r="V46" s="105"/>
      <c r="W46" s="106"/>
      <c r="X46" s="107"/>
      <c r="Y46" s="77"/>
    </row>
    <row r="47" spans="1:25" s="19" customFormat="1" ht="12.75">
      <c r="A47" s="102"/>
      <c r="B47" s="103"/>
      <c r="C47" s="102"/>
      <c r="E47" s="104"/>
      <c r="F47" s="104"/>
      <c r="G47" s="104"/>
      <c r="H47" s="104"/>
      <c r="I47" s="104"/>
      <c r="J47" s="104"/>
      <c r="K47" s="104"/>
      <c r="L47" s="104"/>
      <c r="M47" s="104"/>
      <c r="N47" s="105"/>
      <c r="O47" s="105"/>
      <c r="P47" s="105"/>
      <c r="Q47" s="105"/>
      <c r="R47" s="105"/>
      <c r="S47" s="105"/>
      <c r="T47" s="79"/>
      <c r="U47" s="79"/>
      <c r="V47" s="105"/>
      <c r="W47" s="106"/>
      <c r="X47" s="107"/>
      <c r="Y47" s="77"/>
    </row>
    <row r="48" spans="1:25" s="19" customFormat="1" ht="12.75">
      <c r="A48" s="102"/>
      <c r="B48" s="103"/>
      <c r="C48" s="102"/>
      <c r="E48" s="104"/>
      <c r="F48" s="104"/>
      <c r="G48" s="104"/>
      <c r="H48" s="104"/>
      <c r="I48" s="104"/>
      <c r="J48" s="104"/>
      <c r="K48" s="104"/>
      <c r="L48" s="104"/>
      <c r="M48" s="104"/>
      <c r="N48" s="105"/>
      <c r="O48" s="105"/>
      <c r="P48" s="105"/>
      <c r="Q48" s="105"/>
      <c r="R48" s="105"/>
      <c r="S48" s="105"/>
      <c r="T48" s="79"/>
      <c r="U48" s="79"/>
      <c r="V48" s="105"/>
      <c r="W48" s="106"/>
      <c r="X48" s="107"/>
      <c r="Y48" s="77"/>
    </row>
    <row r="49" spans="1:25" s="19" customFormat="1" ht="12.75">
      <c r="A49" s="102"/>
      <c r="B49" s="103"/>
      <c r="C49" s="102"/>
      <c r="E49" s="104"/>
      <c r="F49" s="104"/>
      <c r="G49" s="104"/>
      <c r="H49" s="104"/>
      <c r="I49" s="104"/>
      <c r="J49" s="104"/>
      <c r="K49" s="104"/>
      <c r="L49" s="104"/>
      <c r="M49" s="104"/>
      <c r="N49" s="105"/>
      <c r="O49" s="105"/>
      <c r="P49" s="105"/>
      <c r="Q49" s="105"/>
      <c r="R49" s="105"/>
      <c r="S49" s="105"/>
      <c r="T49" s="79"/>
      <c r="U49" s="79"/>
      <c r="V49" s="105"/>
      <c r="W49" s="106"/>
      <c r="X49" s="107"/>
      <c r="Y49" s="77"/>
    </row>
    <row r="50" spans="1:25" s="19" customFormat="1" ht="12.75">
      <c r="A50" s="102"/>
      <c r="B50" s="103"/>
      <c r="C50" s="102"/>
      <c r="E50" s="104"/>
      <c r="F50" s="104"/>
      <c r="G50" s="104"/>
      <c r="H50" s="104"/>
      <c r="I50" s="104"/>
      <c r="J50" s="104"/>
      <c r="K50" s="104"/>
      <c r="L50" s="104"/>
      <c r="M50" s="104"/>
      <c r="N50" s="105"/>
      <c r="O50" s="105"/>
      <c r="P50" s="105"/>
      <c r="Q50" s="105"/>
      <c r="R50" s="105"/>
      <c r="S50" s="105"/>
      <c r="T50" s="79"/>
      <c r="U50" s="79"/>
      <c r="V50" s="105"/>
      <c r="W50" s="106"/>
      <c r="X50" s="107"/>
      <c r="Y50" s="77"/>
    </row>
    <row r="51" spans="1:25" s="19" customFormat="1" ht="12.75">
      <c r="A51" s="102"/>
      <c r="B51" s="103"/>
      <c r="C51" s="102"/>
      <c r="E51" s="104"/>
      <c r="F51" s="104"/>
      <c r="G51" s="104"/>
      <c r="H51" s="104"/>
      <c r="I51" s="104"/>
      <c r="J51" s="104"/>
      <c r="K51" s="104"/>
      <c r="L51" s="104"/>
      <c r="M51" s="104"/>
      <c r="N51" s="105"/>
      <c r="O51" s="105"/>
      <c r="P51" s="105"/>
      <c r="Q51" s="105"/>
      <c r="R51" s="105"/>
      <c r="S51" s="105"/>
      <c r="T51" s="79"/>
      <c r="U51" s="79"/>
      <c r="V51" s="105"/>
      <c r="W51" s="106"/>
      <c r="X51" s="107"/>
      <c r="Y51" s="77"/>
    </row>
    <row r="52" spans="1:25" s="19" customFormat="1" ht="12.75">
      <c r="A52" s="102"/>
      <c r="B52" s="103"/>
      <c r="C52" s="102"/>
      <c r="E52" s="104"/>
      <c r="F52" s="104"/>
      <c r="G52" s="104"/>
      <c r="H52" s="104"/>
      <c r="I52" s="104"/>
      <c r="J52" s="104"/>
      <c r="K52" s="104"/>
      <c r="L52" s="104"/>
      <c r="M52" s="104"/>
      <c r="N52" s="105"/>
      <c r="O52" s="105"/>
      <c r="P52" s="105"/>
      <c r="Q52" s="105"/>
      <c r="R52" s="105"/>
      <c r="S52" s="105"/>
      <c r="T52" s="79"/>
      <c r="U52" s="79"/>
      <c r="V52" s="105"/>
      <c r="W52" s="106"/>
      <c r="X52" s="107"/>
      <c r="Y52" s="77"/>
    </row>
    <row r="53" spans="1:25" s="19" customFormat="1" ht="12.75">
      <c r="A53" s="102"/>
      <c r="B53" s="103"/>
      <c r="C53" s="102"/>
      <c r="E53" s="104"/>
      <c r="F53" s="104"/>
      <c r="G53" s="104"/>
      <c r="H53" s="104"/>
      <c r="I53" s="104"/>
      <c r="J53" s="104"/>
      <c r="K53" s="104"/>
      <c r="L53" s="104"/>
      <c r="M53" s="104"/>
      <c r="N53" s="105"/>
      <c r="O53" s="105"/>
      <c r="P53" s="105"/>
      <c r="Q53" s="105"/>
      <c r="R53" s="105"/>
      <c r="S53" s="105"/>
      <c r="T53" s="79"/>
      <c r="U53" s="79"/>
      <c r="V53" s="105"/>
      <c r="W53" s="106"/>
      <c r="X53" s="107"/>
      <c r="Y53" s="77"/>
    </row>
    <row r="54" spans="1:25" s="19" customFormat="1" ht="12.75">
      <c r="A54" s="102"/>
      <c r="B54" s="103"/>
      <c r="C54" s="102"/>
      <c r="E54" s="104"/>
      <c r="F54" s="104"/>
      <c r="G54" s="104"/>
      <c r="H54" s="104"/>
      <c r="I54" s="104"/>
      <c r="J54" s="104"/>
      <c r="K54" s="104"/>
      <c r="L54" s="104"/>
      <c r="M54" s="104"/>
      <c r="N54" s="105"/>
      <c r="O54" s="105"/>
      <c r="P54" s="105"/>
      <c r="Q54" s="105"/>
      <c r="R54" s="105"/>
      <c r="S54" s="105"/>
      <c r="T54" s="79"/>
      <c r="U54" s="79"/>
      <c r="V54" s="105"/>
      <c r="W54" s="106"/>
      <c r="X54" s="107"/>
      <c r="Y54" s="77"/>
    </row>
    <row r="55" spans="1:25" s="19" customFormat="1" ht="12.75">
      <c r="A55" s="102"/>
      <c r="B55" s="103"/>
      <c r="C55" s="102"/>
      <c r="E55" s="104"/>
      <c r="F55" s="104"/>
      <c r="G55" s="104"/>
      <c r="H55" s="104"/>
      <c r="I55" s="104"/>
      <c r="J55" s="104"/>
      <c r="K55" s="104"/>
      <c r="L55" s="104"/>
      <c r="M55" s="104"/>
      <c r="N55" s="105"/>
      <c r="O55" s="105"/>
      <c r="P55" s="105"/>
      <c r="Q55" s="105"/>
      <c r="R55" s="105"/>
      <c r="S55" s="105"/>
      <c r="T55" s="79"/>
      <c r="U55" s="79"/>
      <c r="V55" s="105"/>
      <c r="W55" s="106"/>
      <c r="X55" s="107"/>
      <c r="Y55" s="77"/>
    </row>
    <row r="56" spans="1:25" s="19" customFormat="1" ht="12.75">
      <c r="A56" s="102"/>
      <c r="B56" s="103"/>
      <c r="C56" s="102"/>
      <c r="E56" s="104"/>
      <c r="F56" s="104"/>
      <c r="G56" s="104"/>
      <c r="H56" s="104"/>
      <c r="I56" s="104"/>
      <c r="J56" s="104"/>
      <c r="K56" s="104"/>
      <c r="L56" s="104"/>
      <c r="M56" s="104"/>
      <c r="N56" s="105"/>
      <c r="O56" s="105"/>
      <c r="P56" s="105"/>
      <c r="Q56" s="105"/>
      <c r="R56" s="105"/>
      <c r="S56" s="105"/>
      <c r="T56" s="79"/>
      <c r="U56" s="79"/>
      <c r="V56" s="105"/>
      <c r="W56" s="106"/>
      <c r="X56" s="107"/>
      <c r="Y56" s="77"/>
    </row>
    <row r="57" spans="1:25" s="19" customFormat="1" ht="12.75">
      <c r="A57" s="102"/>
      <c r="B57" s="103"/>
      <c r="C57" s="102"/>
      <c r="E57" s="104"/>
      <c r="F57" s="104"/>
      <c r="G57" s="104"/>
      <c r="H57" s="104"/>
      <c r="I57" s="104"/>
      <c r="J57" s="104"/>
      <c r="K57" s="104"/>
      <c r="L57" s="104"/>
      <c r="M57" s="104"/>
      <c r="N57" s="105"/>
      <c r="O57" s="105"/>
      <c r="P57" s="105"/>
      <c r="Q57" s="105"/>
      <c r="R57" s="105"/>
      <c r="S57" s="105"/>
      <c r="T57" s="79"/>
      <c r="U57" s="79"/>
      <c r="V57" s="105"/>
      <c r="W57" s="106"/>
      <c r="X57" s="107"/>
      <c r="Y57" s="77"/>
    </row>
    <row r="58" spans="1:25" s="19" customFormat="1" ht="12.75">
      <c r="A58" s="102"/>
      <c r="B58" s="103"/>
      <c r="C58" s="102"/>
      <c r="E58" s="104"/>
      <c r="F58" s="104"/>
      <c r="G58" s="104"/>
      <c r="H58" s="104"/>
      <c r="I58" s="104"/>
      <c r="J58" s="104"/>
      <c r="K58" s="104"/>
      <c r="L58" s="104"/>
      <c r="M58" s="104"/>
      <c r="N58" s="105"/>
      <c r="O58" s="105"/>
      <c r="P58" s="105"/>
      <c r="Q58" s="105"/>
      <c r="R58" s="105"/>
      <c r="S58" s="105"/>
      <c r="T58" s="79"/>
      <c r="U58" s="79"/>
      <c r="V58" s="105"/>
      <c r="W58" s="106"/>
      <c r="X58" s="107"/>
      <c r="Y58" s="77"/>
    </row>
    <row r="59" spans="1:25" s="19" customFormat="1" ht="12.75">
      <c r="A59" s="102"/>
      <c r="B59" s="103"/>
      <c r="C59" s="102"/>
      <c r="E59" s="104"/>
      <c r="F59" s="104"/>
      <c r="G59" s="104"/>
      <c r="H59" s="104"/>
      <c r="I59" s="104"/>
      <c r="J59" s="104"/>
      <c r="K59" s="104"/>
      <c r="L59" s="104"/>
      <c r="M59" s="104"/>
      <c r="N59" s="105"/>
      <c r="O59" s="105"/>
      <c r="P59" s="105"/>
      <c r="Q59" s="105"/>
      <c r="R59" s="105"/>
      <c r="S59" s="105"/>
      <c r="T59" s="79"/>
      <c r="U59" s="79"/>
      <c r="V59" s="105"/>
      <c r="W59" s="106"/>
      <c r="X59" s="107"/>
      <c r="Y59" s="77"/>
    </row>
    <row r="60" spans="1:25" s="19" customFormat="1" ht="12.75">
      <c r="A60" s="102"/>
      <c r="B60" s="103"/>
      <c r="C60" s="102"/>
      <c r="E60" s="104"/>
      <c r="F60" s="104"/>
      <c r="G60" s="104"/>
      <c r="H60" s="104"/>
      <c r="I60" s="104"/>
      <c r="J60" s="104"/>
      <c r="K60" s="104"/>
      <c r="L60" s="104"/>
      <c r="M60" s="104"/>
      <c r="N60" s="105"/>
      <c r="O60" s="105"/>
      <c r="P60" s="105"/>
      <c r="Q60" s="105"/>
      <c r="R60" s="105"/>
      <c r="S60" s="105"/>
      <c r="T60" s="79"/>
      <c r="U60" s="79"/>
      <c r="V60" s="105"/>
      <c r="W60" s="106"/>
      <c r="X60" s="107"/>
      <c r="Y60" s="77"/>
    </row>
    <row r="61" spans="1:25" s="19" customFormat="1" ht="12.75">
      <c r="A61" s="102"/>
      <c r="B61" s="103"/>
      <c r="C61" s="102"/>
      <c r="E61" s="104"/>
      <c r="F61" s="104"/>
      <c r="G61" s="104"/>
      <c r="H61" s="104"/>
      <c r="I61" s="104"/>
      <c r="J61" s="104"/>
      <c r="K61" s="104"/>
      <c r="L61" s="104"/>
      <c r="M61" s="104"/>
      <c r="N61" s="105"/>
      <c r="O61" s="105"/>
      <c r="P61" s="105"/>
      <c r="Q61" s="105"/>
      <c r="R61" s="105"/>
      <c r="S61" s="105"/>
      <c r="T61" s="79"/>
      <c r="U61" s="79"/>
      <c r="V61" s="105"/>
      <c r="W61" s="106"/>
      <c r="X61" s="107"/>
      <c r="Y61" s="77"/>
    </row>
    <row r="62" spans="1:25" s="19" customFormat="1" ht="12.75">
      <c r="A62" s="102"/>
      <c r="B62" s="103"/>
      <c r="C62" s="102"/>
      <c r="E62" s="104"/>
      <c r="F62" s="104"/>
      <c r="G62" s="104"/>
      <c r="H62" s="104"/>
      <c r="I62" s="104"/>
      <c r="J62" s="104"/>
      <c r="K62" s="104"/>
      <c r="L62" s="104"/>
      <c r="M62" s="104"/>
      <c r="N62" s="105"/>
      <c r="O62" s="105"/>
      <c r="P62" s="105"/>
      <c r="Q62" s="105"/>
      <c r="R62" s="105"/>
      <c r="S62" s="105"/>
      <c r="T62" s="79"/>
      <c r="U62" s="79"/>
      <c r="V62" s="105"/>
      <c r="W62" s="106"/>
      <c r="X62" s="107"/>
      <c r="Y62" s="77"/>
    </row>
    <row r="63" spans="1:25" s="19" customFormat="1" ht="12.75">
      <c r="A63" s="102"/>
      <c r="B63" s="103"/>
      <c r="C63" s="102"/>
      <c r="E63" s="104"/>
      <c r="F63" s="104"/>
      <c r="G63" s="104"/>
      <c r="H63" s="104"/>
      <c r="I63" s="104"/>
      <c r="J63" s="104"/>
      <c r="K63" s="104"/>
      <c r="L63" s="104"/>
      <c r="M63" s="104"/>
      <c r="N63" s="105"/>
      <c r="O63" s="105"/>
      <c r="P63" s="105"/>
      <c r="Q63" s="105"/>
      <c r="R63" s="105"/>
      <c r="S63" s="105"/>
      <c r="T63" s="79"/>
      <c r="U63" s="79"/>
      <c r="V63" s="105"/>
      <c r="W63" s="106"/>
      <c r="X63" s="107"/>
      <c r="Y63" s="77"/>
    </row>
    <row r="64" spans="1:25" s="19" customFormat="1" ht="12.75">
      <c r="A64" s="102"/>
      <c r="B64" s="103"/>
      <c r="C64" s="102"/>
      <c r="E64" s="104"/>
      <c r="F64" s="104"/>
      <c r="G64" s="104"/>
      <c r="H64" s="104"/>
      <c r="I64" s="104"/>
      <c r="J64" s="104"/>
      <c r="K64" s="104"/>
      <c r="L64" s="104"/>
      <c r="M64" s="104"/>
      <c r="N64" s="105"/>
      <c r="O64" s="105"/>
      <c r="P64" s="105"/>
      <c r="Q64" s="105"/>
      <c r="R64" s="105"/>
      <c r="S64" s="105"/>
      <c r="T64" s="79"/>
      <c r="U64" s="79"/>
      <c r="V64" s="105"/>
      <c r="W64" s="106"/>
      <c r="X64" s="107"/>
      <c r="Y64" s="77"/>
    </row>
    <row r="65" spans="1:25" s="19" customFormat="1" ht="12.75">
      <c r="A65" s="102"/>
      <c r="B65" s="103"/>
      <c r="C65" s="102"/>
      <c r="E65" s="104"/>
      <c r="F65" s="104"/>
      <c r="G65" s="104"/>
      <c r="H65" s="104"/>
      <c r="I65" s="104"/>
      <c r="J65" s="104"/>
      <c r="K65" s="104"/>
      <c r="L65" s="104"/>
      <c r="M65" s="104"/>
      <c r="N65" s="105"/>
      <c r="O65" s="105"/>
      <c r="P65" s="105"/>
      <c r="Q65" s="105"/>
      <c r="R65" s="105"/>
      <c r="S65" s="105"/>
      <c r="T65" s="79"/>
      <c r="U65" s="79"/>
      <c r="V65" s="105"/>
      <c r="W65" s="106"/>
      <c r="X65" s="107"/>
      <c r="Y65" s="77"/>
    </row>
    <row r="66" spans="1:25" s="19" customFormat="1" ht="12.75">
      <c r="A66" s="102"/>
      <c r="B66" s="103"/>
      <c r="C66" s="102"/>
      <c r="E66" s="104"/>
      <c r="F66" s="104"/>
      <c r="G66" s="104"/>
      <c r="H66" s="104"/>
      <c r="I66" s="104"/>
      <c r="J66" s="104"/>
      <c r="K66" s="104"/>
      <c r="L66" s="104"/>
      <c r="M66" s="104"/>
      <c r="N66" s="105"/>
      <c r="O66" s="105"/>
      <c r="P66" s="105"/>
      <c r="Q66" s="105"/>
      <c r="R66" s="105"/>
      <c r="S66" s="105"/>
      <c r="T66" s="79"/>
      <c r="U66" s="79"/>
      <c r="V66" s="105"/>
      <c r="W66" s="106"/>
      <c r="X66" s="107"/>
      <c r="Y66" s="77"/>
    </row>
    <row r="67" spans="1:25" s="19" customFormat="1" ht="12.75">
      <c r="A67" s="102"/>
      <c r="B67" s="103"/>
      <c r="C67" s="102"/>
      <c r="E67" s="104"/>
      <c r="F67" s="104"/>
      <c r="G67" s="104"/>
      <c r="H67" s="104"/>
      <c r="I67" s="104"/>
      <c r="J67" s="104"/>
      <c r="K67" s="104"/>
      <c r="L67" s="104"/>
      <c r="M67" s="104"/>
      <c r="N67" s="105"/>
      <c r="O67" s="105"/>
      <c r="P67" s="105"/>
      <c r="Q67" s="105"/>
      <c r="R67" s="105"/>
      <c r="S67" s="105"/>
      <c r="T67" s="79"/>
      <c r="U67" s="79"/>
      <c r="V67" s="105"/>
      <c r="W67" s="106"/>
      <c r="X67" s="107"/>
      <c r="Y67" s="77"/>
    </row>
    <row r="68" spans="1:25" s="19" customFormat="1" ht="12.75">
      <c r="A68" s="102"/>
      <c r="B68" s="103"/>
      <c r="C68" s="102"/>
      <c r="E68" s="104"/>
      <c r="F68" s="104"/>
      <c r="G68" s="104"/>
      <c r="H68" s="104"/>
      <c r="I68" s="104"/>
      <c r="J68" s="104"/>
      <c r="K68" s="104"/>
      <c r="L68" s="104"/>
      <c r="M68" s="104"/>
      <c r="N68" s="105"/>
      <c r="O68" s="105"/>
      <c r="P68" s="105"/>
      <c r="Q68" s="105"/>
      <c r="R68" s="105"/>
      <c r="S68" s="105"/>
      <c r="T68" s="79"/>
      <c r="U68" s="79"/>
      <c r="V68" s="105"/>
      <c r="W68" s="106"/>
      <c r="X68" s="107"/>
      <c r="Y68" s="77"/>
    </row>
    <row r="69" spans="1:25" s="19" customFormat="1" ht="12.75">
      <c r="A69" s="102"/>
      <c r="B69" s="103"/>
      <c r="C69" s="102"/>
      <c r="E69" s="104"/>
      <c r="F69" s="104"/>
      <c r="G69" s="104"/>
      <c r="H69" s="104"/>
      <c r="I69" s="104"/>
      <c r="J69" s="104"/>
      <c r="K69" s="104"/>
      <c r="L69" s="104"/>
      <c r="M69" s="104"/>
      <c r="N69" s="105"/>
      <c r="O69" s="105"/>
      <c r="P69" s="105"/>
      <c r="Q69" s="105"/>
      <c r="R69" s="105"/>
      <c r="S69" s="105"/>
      <c r="T69" s="79"/>
      <c r="U69" s="79"/>
      <c r="V69" s="105"/>
      <c r="W69" s="106"/>
      <c r="X69" s="107"/>
      <c r="Y69" s="77"/>
    </row>
    <row r="70" spans="1:25" s="19" customFormat="1" ht="12.75">
      <c r="A70" s="102"/>
      <c r="B70" s="103"/>
      <c r="C70" s="102"/>
      <c r="E70" s="104"/>
      <c r="F70" s="104"/>
      <c r="G70" s="104"/>
      <c r="H70" s="104"/>
      <c r="I70" s="104"/>
      <c r="J70" s="104"/>
      <c r="K70" s="104"/>
      <c r="L70" s="104"/>
      <c r="M70" s="104"/>
      <c r="N70" s="105"/>
      <c r="O70" s="105"/>
      <c r="P70" s="105"/>
      <c r="Q70" s="105"/>
      <c r="R70" s="105"/>
      <c r="S70" s="105"/>
      <c r="T70" s="79"/>
      <c r="U70" s="79"/>
      <c r="V70" s="105"/>
      <c r="W70" s="106"/>
      <c r="X70" s="107"/>
      <c r="Y70" s="77"/>
    </row>
    <row r="71" spans="1:25" s="19" customFormat="1" ht="12.75">
      <c r="A71" s="102"/>
      <c r="B71" s="103"/>
      <c r="C71" s="102"/>
      <c r="E71" s="104"/>
      <c r="F71" s="104"/>
      <c r="G71" s="104"/>
      <c r="H71" s="104"/>
      <c r="I71" s="104"/>
      <c r="J71" s="104"/>
      <c r="K71" s="104"/>
      <c r="L71" s="104"/>
      <c r="M71" s="104"/>
      <c r="N71" s="105"/>
      <c r="O71" s="105"/>
      <c r="P71" s="105"/>
      <c r="Q71" s="105"/>
      <c r="R71" s="105"/>
      <c r="S71" s="105"/>
      <c r="T71" s="79"/>
      <c r="U71" s="79"/>
      <c r="V71" s="105"/>
      <c r="W71" s="106"/>
      <c r="X71" s="107"/>
      <c r="Y71" s="77"/>
    </row>
    <row r="72" spans="1:25" s="19" customFormat="1" ht="12.75">
      <c r="A72" s="102"/>
      <c r="B72" s="103"/>
      <c r="C72" s="102"/>
      <c r="E72" s="104"/>
      <c r="F72" s="104"/>
      <c r="G72" s="104"/>
      <c r="H72" s="104"/>
      <c r="I72" s="104"/>
      <c r="J72" s="104"/>
      <c r="K72" s="104"/>
      <c r="L72" s="104"/>
      <c r="M72" s="104"/>
      <c r="N72" s="105"/>
      <c r="O72" s="105"/>
      <c r="P72" s="105"/>
      <c r="Q72" s="105"/>
      <c r="R72" s="105"/>
      <c r="S72" s="105"/>
      <c r="T72" s="79"/>
      <c r="U72" s="79"/>
      <c r="V72" s="105"/>
      <c r="W72" s="106"/>
      <c r="X72" s="107"/>
      <c r="Y72" s="77"/>
    </row>
    <row r="73" spans="1:25" s="19" customFormat="1" ht="12.75">
      <c r="A73" s="102"/>
      <c r="B73" s="103"/>
      <c r="C73" s="102"/>
      <c r="E73" s="104"/>
      <c r="F73" s="104"/>
      <c r="G73" s="104"/>
      <c r="H73" s="104"/>
      <c r="I73" s="104"/>
      <c r="J73" s="104"/>
      <c r="K73" s="104"/>
      <c r="L73" s="104"/>
      <c r="M73" s="104"/>
      <c r="N73" s="105"/>
      <c r="O73" s="105"/>
      <c r="P73" s="105"/>
      <c r="Q73" s="105"/>
      <c r="R73" s="105"/>
      <c r="S73" s="105"/>
      <c r="T73" s="79"/>
      <c r="U73" s="79"/>
      <c r="V73" s="105"/>
      <c r="W73" s="106"/>
      <c r="X73" s="107"/>
      <c r="Y73" s="77"/>
    </row>
    <row r="74" spans="1:25" s="19" customFormat="1" ht="12.75">
      <c r="A74" s="102"/>
      <c r="B74" s="103"/>
      <c r="C74" s="102"/>
      <c r="E74" s="104"/>
      <c r="F74" s="104"/>
      <c r="G74" s="104"/>
      <c r="H74" s="104"/>
      <c r="I74" s="104"/>
      <c r="J74" s="104"/>
      <c r="K74" s="104"/>
      <c r="L74" s="104"/>
      <c r="M74" s="104"/>
      <c r="N74" s="105"/>
      <c r="O74" s="105"/>
      <c r="P74" s="105"/>
      <c r="Q74" s="105"/>
      <c r="R74" s="105"/>
      <c r="S74" s="105"/>
      <c r="T74" s="79"/>
      <c r="U74" s="79"/>
      <c r="V74" s="105"/>
      <c r="W74" s="106"/>
      <c r="X74" s="107"/>
      <c r="Y74" s="77"/>
    </row>
    <row r="75" spans="1:25" s="19" customFormat="1" ht="12.75">
      <c r="A75" s="102"/>
      <c r="B75" s="103"/>
      <c r="C75" s="102"/>
      <c r="E75" s="104"/>
      <c r="F75" s="104"/>
      <c r="G75" s="104"/>
      <c r="H75" s="104"/>
      <c r="I75" s="104"/>
      <c r="J75" s="104"/>
      <c r="K75" s="104"/>
      <c r="L75" s="104"/>
      <c r="M75" s="104"/>
      <c r="N75" s="105"/>
      <c r="O75" s="105"/>
      <c r="P75" s="105"/>
      <c r="Q75" s="105"/>
      <c r="R75" s="105"/>
      <c r="S75" s="105"/>
      <c r="T75" s="79"/>
      <c r="U75" s="79"/>
      <c r="V75" s="105"/>
      <c r="W75" s="106"/>
      <c r="X75" s="107"/>
      <c r="Y75" s="77"/>
    </row>
    <row r="76" spans="1:25" s="19" customFormat="1" ht="12.75">
      <c r="A76" s="102"/>
      <c r="B76" s="103"/>
      <c r="C76" s="102"/>
      <c r="E76" s="104"/>
      <c r="F76" s="104"/>
      <c r="G76" s="104"/>
      <c r="H76" s="104"/>
      <c r="I76" s="104"/>
      <c r="J76" s="104"/>
      <c r="K76" s="104"/>
      <c r="L76" s="104"/>
      <c r="M76" s="104"/>
      <c r="N76" s="105"/>
      <c r="O76" s="105"/>
      <c r="P76" s="105"/>
      <c r="Q76" s="105"/>
      <c r="R76" s="105"/>
      <c r="S76" s="105"/>
      <c r="T76" s="79"/>
      <c r="U76" s="79"/>
      <c r="V76" s="105"/>
      <c r="W76" s="106"/>
      <c r="X76" s="107"/>
      <c r="Y76" s="77"/>
    </row>
    <row r="77" spans="1:25" s="19" customFormat="1" ht="12.75">
      <c r="A77" s="102"/>
      <c r="B77" s="103"/>
      <c r="C77" s="102"/>
      <c r="E77" s="104"/>
      <c r="F77" s="104"/>
      <c r="G77" s="104"/>
      <c r="H77" s="104"/>
      <c r="I77" s="104"/>
      <c r="J77" s="104"/>
      <c r="K77" s="104"/>
      <c r="L77" s="104"/>
      <c r="M77" s="104"/>
      <c r="N77" s="105"/>
      <c r="O77" s="105"/>
      <c r="P77" s="105"/>
      <c r="Q77" s="105"/>
      <c r="R77" s="105"/>
      <c r="S77" s="105"/>
      <c r="T77" s="79"/>
      <c r="U77" s="79"/>
      <c r="V77" s="105"/>
      <c r="W77" s="106"/>
      <c r="X77" s="107"/>
      <c r="Y77" s="77"/>
    </row>
    <row r="78" spans="1:25" s="19" customFormat="1" ht="12.75">
      <c r="A78" s="102"/>
      <c r="B78" s="103"/>
      <c r="C78" s="102"/>
      <c r="E78" s="104"/>
      <c r="F78" s="104"/>
      <c r="G78" s="104"/>
      <c r="H78" s="104"/>
      <c r="I78" s="104"/>
      <c r="J78" s="104"/>
      <c r="K78" s="104"/>
      <c r="L78" s="104"/>
      <c r="M78" s="104"/>
      <c r="N78" s="105"/>
      <c r="O78" s="105"/>
      <c r="P78" s="105"/>
      <c r="Q78" s="105"/>
      <c r="R78" s="105"/>
      <c r="S78" s="105"/>
      <c r="T78" s="79"/>
      <c r="U78" s="79"/>
      <c r="V78" s="105"/>
      <c r="W78" s="106"/>
      <c r="X78" s="107"/>
      <c r="Y78" s="77"/>
    </row>
    <row r="79" spans="1:25" s="19" customFormat="1" ht="12.75">
      <c r="A79" s="102"/>
      <c r="B79" s="103"/>
      <c r="C79" s="102"/>
      <c r="E79" s="104"/>
      <c r="F79" s="104"/>
      <c r="G79" s="104"/>
      <c r="H79" s="104"/>
      <c r="I79" s="104"/>
      <c r="J79" s="104"/>
      <c r="K79" s="104"/>
      <c r="L79" s="104"/>
      <c r="M79" s="104"/>
      <c r="N79" s="105"/>
      <c r="O79" s="105"/>
      <c r="P79" s="105"/>
      <c r="Q79" s="105"/>
      <c r="R79" s="105"/>
      <c r="S79" s="105"/>
      <c r="T79" s="79"/>
      <c r="U79" s="79"/>
      <c r="V79" s="105"/>
      <c r="W79" s="106"/>
      <c r="X79" s="107"/>
      <c r="Y79" s="77"/>
    </row>
    <row r="80" spans="1:25" s="19" customFormat="1" ht="12.75">
      <c r="A80" s="102"/>
      <c r="B80" s="103"/>
      <c r="C80" s="102"/>
      <c r="E80" s="104"/>
      <c r="F80" s="104"/>
      <c r="G80" s="104"/>
      <c r="H80" s="104"/>
      <c r="I80" s="104"/>
      <c r="J80" s="104"/>
      <c r="K80" s="104"/>
      <c r="L80" s="104"/>
      <c r="M80" s="104"/>
      <c r="N80" s="105"/>
      <c r="O80" s="105"/>
      <c r="P80" s="105"/>
      <c r="Q80" s="105"/>
      <c r="R80" s="105"/>
      <c r="S80" s="105"/>
      <c r="T80" s="79"/>
      <c r="U80" s="79"/>
      <c r="V80" s="105"/>
      <c r="W80" s="106"/>
      <c r="X80" s="107"/>
      <c r="Y80" s="77"/>
    </row>
    <row r="81" spans="1:25" s="19" customFormat="1" ht="12.75">
      <c r="A81" s="102"/>
      <c r="B81" s="103"/>
      <c r="C81" s="102"/>
      <c r="E81" s="104"/>
      <c r="F81" s="104"/>
      <c r="G81" s="104"/>
      <c r="H81" s="104"/>
      <c r="I81" s="104"/>
      <c r="J81" s="104"/>
      <c r="K81" s="104"/>
      <c r="L81" s="104"/>
      <c r="M81" s="104"/>
      <c r="N81" s="105"/>
      <c r="O81" s="105"/>
      <c r="P81" s="105"/>
      <c r="Q81" s="105"/>
      <c r="R81" s="105"/>
      <c r="S81" s="105"/>
      <c r="T81" s="79"/>
      <c r="U81" s="79"/>
      <c r="V81" s="105"/>
      <c r="W81" s="106"/>
      <c r="X81" s="107"/>
      <c r="Y81" s="77"/>
    </row>
    <row r="82" spans="1:25" s="19" customFormat="1" ht="12.75">
      <c r="A82" s="102"/>
      <c r="B82" s="103"/>
      <c r="C82" s="102"/>
      <c r="E82" s="104"/>
      <c r="F82" s="104"/>
      <c r="G82" s="104"/>
      <c r="H82" s="104"/>
      <c r="I82" s="104"/>
      <c r="J82" s="104"/>
      <c r="K82" s="104"/>
      <c r="L82" s="104"/>
      <c r="M82" s="104"/>
      <c r="N82" s="105"/>
      <c r="O82" s="105"/>
      <c r="P82" s="105"/>
      <c r="Q82" s="105"/>
      <c r="R82" s="105"/>
      <c r="S82" s="105"/>
      <c r="T82" s="79"/>
      <c r="U82" s="79"/>
      <c r="V82" s="105"/>
      <c r="W82" s="106"/>
      <c r="X82" s="107"/>
      <c r="Y82" s="77"/>
    </row>
    <row r="83" spans="1:25" s="19" customFormat="1" ht="12.75">
      <c r="A83" s="102"/>
      <c r="B83" s="103"/>
      <c r="C83" s="102"/>
      <c r="E83" s="104"/>
      <c r="F83" s="104"/>
      <c r="G83" s="104"/>
      <c r="H83" s="104"/>
      <c r="I83" s="104"/>
      <c r="J83" s="104"/>
      <c r="K83" s="104"/>
      <c r="L83" s="104"/>
      <c r="M83" s="104"/>
      <c r="N83" s="105"/>
      <c r="O83" s="105"/>
      <c r="P83" s="105"/>
      <c r="Q83" s="105"/>
      <c r="R83" s="105"/>
      <c r="S83" s="105"/>
      <c r="T83" s="79"/>
      <c r="U83" s="79"/>
      <c r="V83" s="105"/>
      <c r="W83" s="106"/>
      <c r="X83" s="107"/>
      <c r="Y83" s="77"/>
    </row>
    <row r="84" spans="1:25" s="19" customFormat="1" ht="12.75">
      <c r="A84" s="102"/>
      <c r="B84" s="103"/>
      <c r="C84" s="102"/>
      <c r="E84" s="104"/>
      <c r="F84" s="104"/>
      <c r="G84" s="104"/>
      <c r="H84" s="104"/>
      <c r="I84" s="104"/>
      <c r="J84" s="104"/>
      <c r="K84" s="104"/>
      <c r="L84" s="104"/>
      <c r="M84" s="104"/>
      <c r="N84" s="105"/>
      <c r="O84" s="105"/>
      <c r="P84" s="105"/>
      <c r="Q84" s="105"/>
      <c r="R84" s="105"/>
      <c r="S84" s="105"/>
      <c r="T84" s="79"/>
      <c r="U84" s="79"/>
      <c r="V84" s="105"/>
      <c r="W84" s="106"/>
      <c r="X84" s="107"/>
      <c r="Y84" s="77"/>
    </row>
    <row r="85" spans="1:25" s="19" customFormat="1" ht="12.75">
      <c r="A85" s="102"/>
      <c r="B85" s="103"/>
      <c r="C85" s="102"/>
      <c r="E85" s="104"/>
      <c r="F85" s="104"/>
      <c r="G85" s="104"/>
      <c r="H85" s="104"/>
      <c r="I85" s="104"/>
      <c r="J85" s="104"/>
      <c r="K85" s="104"/>
      <c r="L85" s="104"/>
      <c r="M85" s="104"/>
      <c r="N85" s="105"/>
      <c r="O85" s="105"/>
      <c r="P85" s="105"/>
      <c r="Q85" s="105"/>
      <c r="R85" s="105"/>
      <c r="S85" s="105"/>
      <c r="T85" s="79"/>
      <c r="U85" s="79"/>
      <c r="V85" s="105"/>
      <c r="W85" s="106"/>
      <c r="X85" s="107"/>
      <c r="Y85" s="77"/>
    </row>
    <row r="86" spans="1:25" s="19" customFormat="1" ht="12.75">
      <c r="A86" s="102"/>
      <c r="B86" s="103"/>
      <c r="C86" s="102"/>
      <c r="E86" s="104"/>
      <c r="F86" s="104"/>
      <c r="G86" s="104"/>
      <c r="H86" s="104"/>
      <c r="I86" s="104"/>
      <c r="J86" s="104"/>
      <c r="K86" s="104"/>
      <c r="L86" s="104"/>
      <c r="M86" s="104"/>
      <c r="N86" s="105"/>
      <c r="O86" s="105"/>
      <c r="P86" s="105"/>
      <c r="Q86" s="105"/>
      <c r="R86" s="105"/>
      <c r="S86" s="105"/>
      <c r="T86" s="79"/>
      <c r="U86" s="79"/>
      <c r="V86" s="105"/>
      <c r="W86" s="106"/>
      <c r="X86" s="107"/>
      <c r="Y86" s="77"/>
    </row>
    <row r="87" spans="1:25" s="19" customFormat="1" ht="12.75">
      <c r="A87" s="102"/>
      <c r="B87" s="103"/>
      <c r="C87" s="102"/>
      <c r="E87" s="104"/>
      <c r="F87" s="104"/>
      <c r="G87" s="104"/>
      <c r="H87" s="104"/>
      <c r="I87" s="104"/>
      <c r="J87" s="104"/>
      <c r="K87" s="104"/>
      <c r="L87" s="104"/>
      <c r="M87" s="104"/>
      <c r="N87" s="105"/>
      <c r="O87" s="105"/>
      <c r="P87" s="105"/>
      <c r="Q87" s="105"/>
      <c r="R87" s="105"/>
      <c r="S87" s="105"/>
      <c r="T87" s="79"/>
      <c r="U87" s="79"/>
      <c r="V87" s="105"/>
      <c r="W87" s="106"/>
      <c r="X87" s="107"/>
      <c r="Y87" s="77"/>
    </row>
    <row r="88" spans="1:25" s="19" customFormat="1" ht="12.75">
      <c r="A88" s="102"/>
      <c r="B88" s="103"/>
      <c r="C88" s="102"/>
      <c r="E88" s="104"/>
      <c r="F88" s="104"/>
      <c r="G88" s="104"/>
      <c r="H88" s="104"/>
      <c r="I88" s="104"/>
      <c r="J88" s="104"/>
      <c r="K88" s="104"/>
      <c r="L88" s="104"/>
      <c r="M88" s="104"/>
      <c r="N88" s="105"/>
      <c r="O88" s="105"/>
      <c r="P88" s="105"/>
      <c r="Q88" s="105"/>
      <c r="R88" s="105"/>
      <c r="S88" s="105"/>
      <c r="T88" s="79"/>
      <c r="U88" s="79"/>
      <c r="V88" s="105"/>
      <c r="W88" s="106"/>
      <c r="X88" s="107"/>
      <c r="Y88" s="77"/>
    </row>
    <row r="89" spans="1:25" s="19" customFormat="1" ht="12.75">
      <c r="A89" s="102"/>
      <c r="B89" s="103"/>
      <c r="C89" s="102"/>
      <c r="E89" s="104"/>
      <c r="F89" s="104"/>
      <c r="G89" s="104"/>
      <c r="H89" s="104"/>
      <c r="I89" s="104"/>
      <c r="J89" s="104"/>
      <c r="K89" s="104"/>
      <c r="L89" s="104"/>
      <c r="M89" s="104"/>
      <c r="N89" s="105"/>
      <c r="O89" s="105"/>
      <c r="P89" s="105"/>
      <c r="Q89" s="105"/>
      <c r="R89" s="105"/>
      <c r="S89" s="105"/>
      <c r="T89" s="79"/>
      <c r="U89" s="79"/>
      <c r="V89" s="105"/>
      <c r="W89" s="106"/>
      <c r="X89" s="107"/>
      <c r="Y89" s="77"/>
    </row>
    <row r="90" spans="1:25" s="19" customFormat="1" ht="12.75">
      <c r="A90" s="102"/>
      <c r="B90" s="103"/>
      <c r="C90" s="102"/>
      <c r="E90" s="104"/>
      <c r="F90" s="104"/>
      <c r="G90" s="104"/>
      <c r="H90" s="104"/>
      <c r="I90" s="104"/>
      <c r="J90" s="104"/>
      <c r="K90" s="104"/>
      <c r="L90" s="104"/>
      <c r="M90" s="104"/>
      <c r="N90" s="105"/>
      <c r="O90" s="105"/>
      <c r="P90" s="105"/>
      <c r="Q90" s="105"/>
      <c r="R90" s="105"/>
      <c r="S90" s="105"/>
      <c r="T90" s="79"/>
      <c r="U90" s="79"/>
      <c r="V90" s="105"/>
      <c r="W90" s="106"/>
      <c r="X90" s="107"/>
      <c r="Y90" s="77"/>
    </row>
    <row r="91" spans="1:25" s="19" customFormat="1" ht="12.75">
      <c r="A91" s="102"/>
      <c r="B91" s="103"/>
      <c r="C91" s="102"/>
      <c r="E91" s="104"/>
      <c r="F91" s="104"/>
      <c r="G91" s="104"/>
      <c r="H91" s="104"/>
      <c r="I91" s="104"/>
      <c r="J91" s="104"/>
      <c r="K91" s="104"/>
      <c r="L91" s="104"/>
      <c r="M91" s="104"/>
      <c r="N91" s="105"/>
      <c r="O91" s="105"/>
      <c r="P91" s="105"/>
      <c r="Q91" s="105"/>
      <c r="R91" s="105"/>
      <c r="S91" s="105"/>
      <c r="T91" s="79"/>
      <c r="U91" s="79"/>
      <c r="V91" s="105"/>
      <c r="W91" s="106"/>
      <c r="X91" s="107"/>
      <c r="Y91" s="77"/>
    </row>
    <row r="92" spans="1:25" s="19" customFormat="1" ht="12.75">
      <c r="A92" s="102"/>
      <c r="B92" s="103"/>
      <c r="C92" s="102"/>
      <c r="E92" s="104"/>
      <c r="F92" s="104"/>
      <c r="G92" s="104"/>
      <c r="H92" s="104"/>
      <c r="I92" s="104"/>
      <c r="J92" s="104"/>
      <c r="K92" s="104"/>
      <c r="L92" s="104"/>
      <c r="M92" s="104"/>
      <c r="N92" s="105"/>
      <c r="O92" s="105"/>
      <c r="P92" s="105"/>
      <c r="Q92" s="105"/>
      <c r="R92" s="105"/>
      <c r="S92" s="105"/>
      <c r="T92" s="79"/>
      <c r="U92" s="79"/>
      <c r="V92" s="105"/>
      <c r="W92" s="106"/>
      <c r="X92" s="107"/>
      <c r="Y92" s="77"/>
    </row>
    <row r="93" spans="1:25" s="19" customFormat="1" ht="12.75">
      <c r="A93" s="102"/>
      <c r="B93" s="103"/>
      <c r="C93" s="102"/>
      <c r="E93" s="104"/>
      <c r="F93" s="104"/>
      <c r="G93" s="104"/>
      <c r="H93" s="104"/>
      <c r="I93" s="104"/>
      <c r="J93" s="104"/>
      <c r="K93" s="104"/>
      <c r="L93" s="104"/>
      <c r="M93" s="104"/>
      <c r="N93" s="105"/>
      <c r="O93" s="105"/>
      <c r="P93" s="105"/>
      <c r="Q93" s="105"/>
      <c r="R93" s="105"/>
      <c r="S93" s="105"/>
      <c r="T93" s="79"/>
      <c r="U93" s="79"/>
      <c r="V93" s="105"/>
      <c r="W93" s="106"/>
      <c r="X93" s="107"/>
      <c r="Y93" s="77"/>
    </row>
    <row r="94" spans="1:25" s="19" customFormat="1" ht="12.75">
      <c r="A94" s="102"/>
      <c r="B94" s="103"/>
      <c r="C94" s="102"/>
      <c r="E94" s="104"/>
      <c r="F94" s="104"/>
      <c r="G94" s="104"/>
      <c r="H94" s="104"/>
      <c r="I94" s="104"/>
      <c r="J94" s="104"/>
      <c r="K94" s="104"/>
      <c r="L94" s="104"/>
      <c r="M94" s="104"/>
      <c r="N94" s="105"/>
      <c r="O94" s="105"/>
      <c r="P94" s="105"/>
      <c r="Q94" s="105"/>
      <c r="R94" s="105"/>
      <c r="S94" s="105"/>
      <c r="T94" s="79"/>
      <c r="U94" s="79"/>
      <c r="V94" s="105"/>
      <c r="W94" s="106"/>
      <c r="X94" s="107"/>
      <c r="Y94" s="77"/>
    </row>
    <row r="95" spans="1:25" s="19" customFormat="1" ht="12.75">
      <c r="A95" s="102"/>
      <c r="B95" s="103"/>
      <c r="C95" s="102"/>
      <c r="E95" s="104"/>
      <c r="F95" s="104"/>
      <c r="G95" s="104"/>
      <c r="H95" s="104"/>
      <c r="I95" s="104"/>
      <c r="J95" s="104"/>
      <c r="K95" s="104"/>
      <c r="L95" s="104"/>
      <c r="M95" s="104"/>
      <c r="N95" s="105"/>
      <c r="O95" s="105"/>
      <c r="P95" s="105"/>
      <c r="Q95" s="105"/>
      <c r="R95" s="105"/>
      <c r="S95" s="105"/>
      <c r="T95" s="79"/>
      <c r="U95" s="79"/>
      <c r="V95" s="105"/>
      <c r="W95" s="106"/>
      <c r="X95" s="107"/>
      <c r="Y95" s="77"/>
    </row>
    <row r="96" spans="1:25" s="19" customFormat="1" ht="12.75">
      <c r="A96" s="102"/>
      <c r="B96" s="103"/>
      <c r="C96" s="102"/>
      <c r="E96" s="104"/>
      <c r="F96" s="104"/>
      <c r="G96" s="104"/>
      <c r="H96" s="104"/>
      <c r="I96" s="104"/>
      <c r="J96" s="104"/>
      <c r="K96" s="104"/>
      <c r="L96" s="104"/>
      <c r="M96" s="104"/>
      <c r="N96" s="105"/>
      <c r="O96" s="105"/>
      <c r="P96" s="105"/>
      <c r="Q96" s="105"/>
      <c r="R96" s="105"/>
      <c r="S96" s="105"/>
      <c r="T96" s="79"/>
      <c r="U96" s="79"/>
      <c r="V96" s="105"/>
      <c r="W96" s="106"/>
      <c r="X96" s="107"/>
      <c r="Y96" s="77"/>
    </row>
    <row r="97" spans="1:25" s="19" customFormat="1" ht="12.75">
      <c r="A97" s="102"/>
      <c r="B97" s="103"/>
      <c r="C97" s="102"/>
      <c r="E97" s="104"/>
      <c r="F97" s="104"/>
      <c r="G97" s="104"/>
      <c r="H97" s="104"/>
      <c r="I97" s="104"/>
      <c r="J97" s="104"/>
      <c r="K97" s="104"/>
      <c r="L97" s="104"/>
      <c r="M97" s="104"/>
      <c r="N97" s="105"/>
      <c r="O97" s="105"/>
      <c r="P97" s="105"/>
      <c r="Q97" s="105"/>
      <c r="R97" s="105"/>
      <c r="S97" s="105"/>
      <c r="T97" s="79"/>
      <c r="U97" s="79"/>
      <c r="V97" s="105"/>
      <c r="W97" s="106"/>
      <c r="X97" s="107"/>
      <c r="Y97" s="77"/>
    </row>
    <row r="98" spans="1:25" s="19" customFormat="1" ht="12.75">
      <c r="A98" s="102"/>
      <c r="B98" s="103"/>
      <c r="C98" s="102"/>
      <c r="E98" s="104"/>
      <c r="F98" s="104"/>
      <c r="G98" s="104"/>
      <c r="H98" s="104"/>
      <c r="I98" s="104"/>
      <c r="J98" s="104"/>
      <c r="K98" s="104"/>
      <c r="L98" s="104"/>
      <c r="M98" s="104"/>
      <c r="N98" s="105"/>
      <c r="O98" s="105"/>
      <c r="P98" s="105"/>
      <c r="Q98" s="105"/>
      <c r="R98" s="105"/>
      <c r="S98" s="105"/>
      <c r="T98" s="79"/>
      <c r="U98" s="79"/>
      <c r="V98" s="105"/>
      <c r="W98" s="106"/>
      <c r="X98" s="107"/>
      <c r="Y98" s="77"/>
    </row>
    <row r="99" spans="1:25" s="19" customFormat="1" ht="12.75">
      <c r="A99" s="102"/>
      <c r="B99" s="103"/>
      <c r="C99" s="102"/>
      <c r="E99" s="104"/>
      <c r="F99" s="104"/>
      <c r="G99" s="104"/>
      <c r="H99" s="104"/>
      <c r="I99" s="104"/>
      <c r="J99" s="104"/>
      <c r="K99" s="104"/>
      <c r="L99" s="104"/>
      <c r="M99" s="104"/>
      <c r="N99" s="105"/>
      <c r="O99" s="105"/>
      <c r="P99" s="105"/>
      <c r="Q99" s="105"/>
      <c r="R99" s="105"/>
      <c r="S99" s="105"/>
      <c r="T99" s="79"/>
      <c r="U99" s="79"/>
      <c r="V99" s="105"/>
      <c r="W99" s="106"/>
      <c r="X99" s="107"/>
      <c r="Y99" s="77"/>
    </row>
    <row r="100" spans="1:25" s="19" customFormat="1" ht="12.75">
      <c r="A100" s="102"/>
      <c r="B100" s="103"/>
      <c r="C100" s="102"/>
      <c r="E100" s="104"/>
      <c r="F100" s="104"/>
      <c r="G100" s="104"/>
      <c r="H100" s="104"/>
      <c r="I100" s="104"/>
      <c r="J100" s="104"/>
      <c r="K100" s="104"/>
      <c r="L100" s="104"/>
      <c r="M100" s="104"/>
      <c r="N100" s="105"/>
      <c r="O100" s="105"/>
      <c r="P100" s="105"/>
      <c r="Q100" s="105"/>
      <c r="R100" s="105"/>
      <c r="S100" s="105"/>
      <c r="T100" s="79"/>
      <c r="U100" s="79"/>
      <c r="V100" s="105"/>
      <c r="W100" s="106"/>
      <c r="X100" s="107"/>
      <c r="Y100" s="77"/>
    </row>
    <row r="101" spans="1:25" s="19" customFormat="1" ht="12.75">
      <c r="A101" s="102"/>
      <c r="B101" s="103"/>
      <c r="C101" s="102"/>
      <c r="E101" s="104"/>
      <c r="F101" s="104"/>
      <c r="G101" s="104"/>
      <c r="H101" s="104"/>
      <c r="I101" s="104"/>
      <c r="J101" s="104"/>
      <c r="K101" s="104"/>
      <c r="L101" s="104"/>
      <c r="M101" s="104"/>
      <c r="N101" s="105"/>
      <c r="O101" s="105"/>
      <c r="P101" s="105"/>
      <c r="Q101" s="105"/>
      <c r="R101" s="105"/>
      <c r="S101" s="105"/>
      <c r="T101" s="79"/>
      <c r="U101" s="79"/>
      <c r="V101" s="105"/>
      <c r="W101" s="106"/>
      <c r="X101" s="107"/>
      <c r="Y101" s="77"/>
    </row>
    <row r="102" spans="1:25" s="19" customFormat="1" ht="12.75">
      <c r="A102" s="102"/>
      <c r="B102" s="103"/>
      <c r="C102" s="102"/>
      <c r="E102" s="104"/>
      <c r="F102" s="104"/>
      <c r="G102" s="104"/>
      <c r="H102" s="104"/>
      <c r="I102" s="104"/>
      <c r="J102" s="104"/>
      <c r="K102" s="104"/>
      <c r="L102" s="104"/>
      <c r="M102" s="104"/>
      <c r="N102" s="105"/>
      <c r="O102" s="105"/>
      <c r="P102" s="105"/>
      <c r="Q102" s="105"/>
      <c r="R102" s="105"/>
      <c r="S102" s="105"/>
      <c r="T102" s="79"/>
      <c r="U102" s="79"/>
      <c r="V102" s="105"/>
      <c r="W102" s="106"/>
      <c r="X102" s="107"/>
      <c r="Y102" s="77"/>
    </row>
    <row r="103" spans="1:25" s="19" customFormat="1" ht="12.75">
      <c r="A103" s="102"/>
      <c r="B103" s="103"/>
      <c r="C103" s="102"/>
      <c r="E103" s="104"/>
      <c r="F103" s="104"/>
      <c r="G103" s="104"/>
      <c r="H103" s="104"/>
      <c r="I103" s="104"/>
      <c r="J103" s="104"/>
      <c r="K103" s="104"/>
      <c r="L103" s="104"/>
      <c r="M103" s="104"/>
      <c r="N103" s="105"/>
      <c r="O103" s="105"/>
      <c r="P103" s="105"/>
      <c r="Q103" s="105"/>
      <c r="R103" s="105"/>
      <c r="S103" s="105"/>
      <c r="T103" s="79"/>
      <c r="U103" s="79"/>
      <c r="V103" s="105"/>
      <c r="W103" s="106"/>
      <c r="X103" s="107"/>
      <c r="Y103" s="77"/>
    </row>
    <row r="104" spans="1:25" s="19" customFormat="1" ht="12.75">
      <c r="A104" s="102"/>
      <c r="B104" s="103"/>
      <c r="C104" s="102"/>
      <c r="E104" s="104"/>
      <c r="F104" s="104"/>
      <c r="G104" s="104"/>
      <c r="H104" s="104"/>
      <c r="I104" s="104"/>
      <c r="J104" s="104"/>
      <c r="K104" s="104"/>
      <c r="L104" s="104"/>
      <c r="M104" s="104"/>
      <c r="N104" s="105"/>
      <c r="O104" s="105"/>
      <c r="P104" s="105"/>
      <c r="Q104" s="105"/>
      <c r="R104" s="105"/>
      <c r="S104" s="105"/>
      <c r="T104" s="79"/>
      <c r="U104" s="79"/>
      <c r="V104" s="105"/>
      <c r="W104" s="106"/>
      <c r="X104" s="107"/>
      <c r="Y104" s="77"/>
    </row>
    <row r="105" spans="1:25" s="19" customFormat="1" ht="12.75">
      <c r="A105" s="102"/>
      <c r="B105" s="103"/>
      <c r="C105" s="102"/>
      <c r="E105" s="104"/>
      <c r="F105" s="104"/>
      <c r="G105" s="104"/>
      <c r="H105" s="104"/>
      <c r="I105" s="104"/>
      <c r="J105" s="104"/>
      <c r="K105" s="104"/>
      <c r="L105" s="104"/>
      <c r="M105" s="104"/>
      <c r="N105" s="105"/>
      <c r="O105" s="105"/>
      <c r="P105" s="105"/>
      <c r="Q105" s="105"/>
      <c r="R105" s="105"/>
      <c r="S105" s="105"/>
      <c r="T105" s="79"/>
      <c r="U105" s="79"/>
      <c r="V105" s="105"/>
      <c r="W105" s="106"/>
      <c r="X105" s="107"/>
      <c r="Y105" s="77"/>
    </row>
    <row r="106" spans="1:25" s="19" customFormat="1" ht="12.75">
      <c r="A106" s="102"/>
      <c r="B106" s="103"/>
      <c r="C106" s="102"/>
      <c r="E106" s="104"/>
      <c r="F106" s="104"/>
      <c r="G106" s="104"/>
      <c r="H106" s="104"/>
      <c r="I106" s="104"/>
      <c r="J106" s="104"/>
      <c r="K106" s="104"/>
      <c r="L106" s="104"/>
      <c r="M106" s="104"/>
      <c r="N106" s="105"/>
      <c r="O106" s="105"/>
      <c r="P106" s="105"/>
      <c r="Q106" s="105"/>
      <c r="R106" s="105"/>
      <c r="S106" s="105"/>
      <c r="T106" s="79"/>
      <c r="U106" s="79"/>
      <c r="V106" s="105"/>
      <c r="W106" s="106"/>
      <c r="X106" s="107"/>
      <c r="Y106" s="77"/>
    </row>
    <row r="107" spans="1:25" s="19" customFormat="1" ht="12.75">
      <c r="A107" s="102"/>
      <c r="B107" s="103"/>
      <c r="C107" s="102"/>
      <c r="E107" s="104"/>
      <c r="F107" s="104"/>
      <c r="G107" s="104"/>
      <c r="H107" s="104"/>
      <c r="I107" s="104"/>
      <c r="J107" s="104"/>
      <c r="K107" s="104"/>
      <c r="L107" s="104"/>
      <c r="M107" s="104"/>
      <c r="N107" s="105"/>
      <c r="O107" s="105"/>
      <c r="P107" s="105"/>
      <c r="Q107" s="105"/>
      <c r="R107" s="105"/>
      <c r="S107" s="105"/>
      <c r="T107" s="79"/>
      <c r="U107" s="79"/>
      <c r="V107" s="105"/>
      <c r="W107" s="106"/>
      <c r="X107" s="107"/>
      <c r="Y107" s="77"/>
    </row>
    <row r="108" spans="1:25" s="19" customFormat="1" ht="12.75">
      <c r="A108" s="102"/>
      <c r="B108" s="103"/>
      <c r="C108" s="102"/>
      <c r="E108" s="104"/>
      <c r="F108" s="104"/>
      <c r="G108" s="104"/>
      <c r="H108" s="104"/>
      <c r="I108" s="104"/>
      <c r="J108" s="104"/>
      <c r="K108" s="104"/>
      <c r="L108" s="104"/>
      <c r="M108" s="104"/>
      <c r="N108" s="105"/>
      <c r="O108" s="105"/>
      <c r="P108" s="105"/>
      <c r="Q108" s="105"/>
      <c r="R108" s="105"/>
      <c r="S108" s="105"/>
      <c r="T108" s="79"/>
      <c r="U108" s="79"/>
      <c r="V108" s="105"/>
      <c r="W108" s="106"/>
      <c r="X108" s="107"/>
      <c r="Y108" s="77"/>
    </row>
    <row r="109" spans="1:25" s="19" customFormat="1" ht="12.75">
      <c r="A109" s="102"/>
      <c r="B109" s="103"/>
      <c r="C109" s="102"/>
      <c r="E109" s="104"/>
      <c r="F109" s="104"/>
      <c r="G109" s="104"/>
      <c r="H109" s="104"/>
      <c r="I109" s="104"/>
      <c r="J109" s="104"/>
      <c r="K109" s="104"/>
      <c r="L109" s="104"/>
      <c r="M109" s="104"/>
      <c r="N109" s="105"/>
      <c r="O109" s="105"/>
      <c r="P109" s="105"/>
      <c r="Q109" s="105"/>
      <c r="R109" s="105"/>
      <c r="S109" s="105"/>
      <c r="T109" s="79"/>
      <c r="U109" s="79"/>
      <c r="V109" s="105"/>
      <c r="W109" s="106"/>
      <c r="X109" s="107"/>
      <c r="Y109" s="77"/>
    </row>
    <row r="110" spans="1:25" s="19" customFormat="1" ht="12.75">
      <c r="A110" s="102"/>
      <c r="B110" s="103"/>
      <c r="C110" s="102"/>
      <c r="E110" s="104"/>
      <c r="F110" s="104"/>
      <c r="G110" s="104"/>
      <c r="H110" s="104"/>
      <c r="I110" s="104"/>
      <c r="J110" s="104"/>
      <c r="K110" s="104"/>
      <c r="L110" s="104"/>
      <c r="M110" s="104"/>
      <c r="N110" s="105"/>
      <c r="O110" s="105"/>
      <c r="P110" s="105"/>
      <c r="Q110" s="105"/>
      <c r="R110" s="105"/>
      <c r="S110" s="105"/>
      <c r="T110" s="79"/>
      <c r="U110" s="79"/>
      <c r="V110" s="105"/>
      <c r="W110" s="106"/>
      <c r="X110" s="107"/>
      <c r="Y110" s="77"/>
    </row>
    <row r="111" spans="1:25" s="19" customFormat="1" ht="12.75">
      <c r="A111" s="102"/>
      <c r="B111" s="103"/>
      <c r="C111" s="102"/>
      <c r="E111" s="104"/>
      <c r="F111" s="104"/>
      <c r="G111" s="104"/>
      <c r="H111" s="104"/>
      <c r="I111" s="104"/>
      <c r="J111" s="104"/>
      <c r="K111" s="104"/>
      <c r="L111" s="104"/>
      <c r="M111" s="104"/>
      <c r="N111" s="105"/>
      <c r="O111" s="105"/>
      <c r="P111" s="105"/>
      <c r="Q111" s="105"/>
      <c r="R111" s="105"/>
      <c r="S111" s="105"/>
      <c r="T111" s="79"/>
      <c r="U111" s="79"/>
      <c r="V111" s="105"/>
      <c r="W111" s="106"/>
      <c r="X111" s="107"/>
      <c r="Y111" s="77"/>
    </row>
    <row r="112" spans="1:25" s="19" customFormat="1" ht="12.75">
      <c r="A112" s="102"/>
      <c r="B112" s="103"/>
      <c r="C112" s="102"/>
      <c r="E112" s="104"/>
      <c r="F112" s="104"/>
      <c r="G112" s="104"/>
      <c r="H112" s="104"/>
      <c r="I112" s="104"/>
      <c r="J112" s="104"/>
      <c r="K112" s="104"/>
      <c r="L112" s="104"/>
      <c r="M112" s="104"/>
      <c r="N112" s="105"/>
      <c r="O112" s="105"/>
      <c r="P112" s="105"/>
      <c r="Q112" s="105"/>
      <c r="R112" s="105"/>
      <c r="S112" s="105"/>
      <c r="T112" s="79"/>
      <c r="U112" s="79"/>
      <c r="V112" s="105"/>
      <c r="W112" s="106"/>
      <c r="X112" s="107"/>
      <c r="Y112" s="77"/>
    </row>
    <row r="113" spans="1:25" s="19" customFormat="1" ht="12.75">
      <c r="A113" s="102"/>
      <c r="B113" s="103"/>
      <c r="C113" s="102"/>
      <c r="E113" s="104"/>
      <c r="F113" s="104"/>
      <c r="G113" s="104"/>
      <c r="H113" s="104"/>
      <c r="I113" s="104"/>
      <c r="J113" s="104"/>
      <c r="K113" s="104"/>
      <c r="L113" s="104"/>
      <c r="M113" s="104"/>
      <c r="N113" s="105"/>
      <c r="O113" s="105"/>
      <c r="P113" s="105"/>
      <c r="Q113" s="105"/>
      <c r="R113" s="105"/>
      <c r="S113" s="105"/>
      <c r="T113" s="79"/>
      <c r="U113" s="79"/>
      <c r="V113" s="105"/>
      <c r="W113" s="106"/>
      <c r="X113" s="107"/>
      <c r="Y113" s="77"/>
    </row>
    <row r="114" spans="1:25" s="19" customFormat="1" ht="12.75">
      <c r="A114" s="102"/>
      <c r="B114" s="103"/>
      <c r="C114" s="102"/>
      <c r="E114" s="104"/>
      <c r="F114" s="104"/>
      <c r="G114" s="104"/>
      <c r="H114" s="104"/>
      <c r="I114" s="104"/>
      <c r="J114" s="104"/>
      <c r="K114" s="104"/>
      <c r="L114" s="104"/>
      <c r="M114" s="104"/>
      <c r="N114" s="105"/>
      <c r="O114" s="105"/>
      <c r="P114" s="105"/>
      <c r="Q114" s="105"/>
      <c r="R114" s="105"/>
      <c r="S114" s="105"/>
      <c r="T114" s="79"/>
      <c r="U114" s="79"/>
      <c r="V114" s="105"/>
      <c r="W114" s="106"/>
      <c r="X114" s="107"/>
      <c r="Y114" s="77"/>
    </row>
    <row r="115" spans="1:25" s="19" customFormat="1" ht="12.75">
      <c r="A115" s="102"/>
      <c r="B115" s="103"/>
      <c r="C115" s="102"/>
      <c r="E115" s="104"/>
      <c r="F115" s="104"/>
      <c r="G115" s="104"/>
      <c r="H115" s="104"/>
      <c r="I115" s="104"/>
      <c r="J115" s="104"/>
      <c r="K115" s="104"/>
      <c r="L115" s="104"/>
      <c r="M115" s="104"/>
      <c r="N115" s="105"/>
      <c r="O115" s="105"/>
      <c r="P115" s="105"/>
      <c r="Q115" s="105"/>
      <c r="R115" s="105"/>
      <c r="S115" s="105"/>
      <c r="T115" s="79"/>
      <c r="U115" s="79"/>
      <c r="V115" s="105"/>
      <c r="W115" s="106"/>
      <c r="X115" s="107"/>
      <c r="Y115" s="77"/>
    </row>
    <row r="116" spans="1:25" s="19" customFormat="1" ht="12.75">
      <c r="A116" s="102"/>
      <c r="B116" s="103"/>
      <c r="C116" s="102"/>
      <c r="E116" s="104"/>
      <c r="F116" s="104"/>
      <c r="G116" s="104"/>
      <c r="H116" s="104"/>
      <c r="I116" s="104"/>
      <c r="J116" s="104"/>
      <c r="K116" s="104"/>
      <c r="L116" s="104"/>
      <c r="M116" s="104"/>
      <c r="N116" s="105"/>
      <c r="O116" s="105"/>
      <c r="P116" s="105"/>
      <c r="Q116" s="105"/>
      <c r="R116" s="105"/>
      <c r="S116" s="105"/>
      <c r="T116" s="79"/>
      <c r="U116" s="79"/>
      <c r="V116" s="105"/>
      <c r="W116" s="106"/>
      <c r="X116" s="107"/>
      <c r="Y116" s="77"/>
    </row>
    <row r="117" spans="1:25" s="19" customFormat="1" ht="12.75">
      <c r="A117" s="102"/>
      <c r="B117" s="103"/>
      <c r="C117" s="102"/>
      <c r="E117" s="104"/>
      <c r="F117" s="104"/>
      <c r="G117" s="104"/>
      <c r="H117" s="104"/>
      <c r="I117" s="104"/>
      <c r="J117" s="104"/>
      <c r="K117" s="104"/>
      <c r="L117" s="104"/>
      <c r="M117" s="104"/>
      <c r="N117" s="105"/>
      <c r="O117" s="105"/>
      <c r="P117" s="105"/>
      <c r="Q117" s="105"/>
      <c r="R117" s="105"/>
      <c r="S117" s="105"/>
      <c r="T117" s="79"/>
      <c r="U117" s="79"/>
      <c r="V117" s="105"/>
      <c r="W117" s="106"/>
      <c r="X117" s="107"/>
      <c r="Y117" s="77"/>
    </row>
    <row r="118" spans="1:25" s="19" customFormat="1" ht="12.75">
      <c r="A118" s="102"/>
      <c r="B118" s="103"/>
      <c r="C118" s="102"/>
      <c r="E118" s="104"/>
      <c r="F118" s="104"/>
      <c r="G118" s="104"/>
      <c r="H118" s="104"/>
      <c r="I118" s="104"/>
      <c r="J118" s="104"/>
      <c r="K118" s="104"/>
      <c r="L118" s="104"/>
      <c r="M118" s="104"/>
      <c r="N118" s="105"/>
      <c r="O118" s="105"/>
      <c r="P118" s="105"/>
      <c r="Q118" s="105"/>
      <c r="R118" s="105"/>
      <c r="S118" s="105"/>
      <c r="T118" s="79"/>
      <c r="U118" s="79"/>
      <c r="V118" s="105"/>
      <c r="W118" s="106"/>
      <c r="X118" s="107"/>
      <c r="Y118" s="77"/>
    </row>
    <row r="119" spans="1:25" s="19" customFormat="1" ht="12.75">
      <c r="A119" s="102"/>
      <c r="B119" s="103"/>
      <c r="C119" s="102"/>
      <c r="E119" s="104"/>
      <c r="F119" s="104"/>
      <c r="G119" s="104"/>
      <c r="H119" s="104"/>
      <c r="I119" s="104"/>
      <c r="J119" s="104"/>
      <c r="K119" s="104"/>
      <c r="L119" s="104"/>
      <c r="M119" s="104"/>
      <c r="N119" s="105"/>
      <c r="O119" s="105"/>
      <c r="P119" s="105"/>
      <c r="Q119" s="105"/>
      <c r="R119" s="105"/>
      <c r="S119" s="105"/>
      <c r="T119" s="79"/>
      <c r="U119" s="79"/>
      <c r="V119" s="105"/>
      <c r="W119" s="106"/>
      <c r="X119" s="107"/>
      <c r="Y119" s="77"/>
    </row>
    <row r="120" spans="1:25" s="19" customFormat="1" ht="12.75">
      <c r="A120" s="102"/>
      <c r="B120" s="103"/>
      <c r="C120" s="102"/>
      <c r="E120" s="104"/>
      <c r="F120" s="104"/>
      <c r="G120" s="104"/>
      <c r="H120" s="104"/>
      <c r="I120" s="104"/>
      <c r="J120" s="104"/>
      <c r="K120" s="104"/>
      <c r="L120" s="104"/>
      <c r="M120" s="104"/>
      <c r="N120" s="105"/>
      <c r="O120" s="105"/>
      <c r="P120" s="105"/>
      <c r="Q120" s="105"/>
      <c r="R120" s="105"/>
      <c r="S120" s="105"/>
      <c r="T120" s="79"/>
      <c r="U120" s="79"/>
      <c r="V120" s="105"/>
      <c r="W120" s="106"/>
      <c r="X120" s="107"/>
      <c r="Y120" s="77"/>
    </row>
    <row r="121" spans="1:25" s="19" customFormat="1" ht="12.75">
      <c r="A121" s="102"/>
      <c r="B121" s="103"/>
      <c r="C121" s="102"/>
      <c r="E121" s="104"/>
      <c r="F121" s="104"/>
      <c r="G121" s="104"/>
      <c r="H121" s="104"/>
      <c r="I121" s="104"/>
      <c r="J121" s="104"/>
      <c r="K121" s="104"/>
      <c r="L121" s="104"/>
      <c r="M121" s="104"/>
      <c r="N121" s="105"/>
      <c r="O121" s="105"/>
      <c r="P121" s="105"/>
      <c r="Q121" s="105"/>
      <c r="R121" s="105"/>
      <c r="S121" s="105"/>
      <c r="T121" s="79"/>
      <c r="U121" s="79"/>
      <c r="V121" s="105"/>
      <c r="W121" s="106"/>
      <c r="X121" s="107"/>
      <c r="Y121" s="77"/>
    </row>
    <row r="122" spans="1:25" s="19" customFormat="1" ht="12.75">
      <c r="A122" s="102"/>
      <c r="B122" s="103"/>
      <c r="C122" s="102"/>
      <c r="E122" s="104"/>
      <c r="F122" s="104"/>
      <c r="G122" s="104"/>
      <c r="H122" s="104"/>
      <c r="I122" s="104"/>
      <c r="J122" s="104"/>
      <c r="K122" s="104"/>
      <c r="L122" s="104"/>
      <c r="M122" s="104"/>
      <c r="N122" s="105"/>
      <c r="O122" s="105"/>
      <c r="P122" s="105"/>
      <c r="Q122" s="105"/>
      <c r="R122" s="105"/>
      <c r="S122" s="105"/>
      <c r="T122" s="79"/>
      <c r="U122" s="79"/>
      <c r="V122" s="105"/>
      <c r="W122" s="106"/>
      <c r="X122" s="107"/>
      <c r="Y122" s="77"/>
    </row>
    <row r="123" spans="1:25" s="19" customFormat="1" ht="12.75">
      <c r="A123" s="102"/>
      <c r="B123" s="103"/>
      <c r="C123" s="102"/>
      <c r="E123" s="104"/>
      <c r="F123" s="104"/>
      <c r="G123" s="104"/>
      <c r="H123" s="104"/>
      <c r="I123" s="104"/>
      <c r="J123" s="104"/>
      <c r="K123" s="104"/>
      <c r="L123" s="104"/>
      <c r="M123" s="104"/>
      <c r="N123" s="105"/>
      <c r="O123" s="105"/>
      <c r="P123" s="105"/>
      <c r="Q123" s="105"/>
      <c r="R123" s="105"/>
      <c r="S123" s="105"/>
      <c r="T123" s="79"/>
      <c r="U123" s="79"/>
      <c r="V123" s="105"/>
      <c r="W123" s="106"/>
      <c r="X123" s="107"/>
      <c r="Y123" s="77"/>
    </row>
    <row r="124" spans="1:25" s="19" customFormat="1" ht="12.75">
      <c r="A124" s="102"/>
      <c r="B124" s="103"/>
      <c r="C124" s="102"/>
      <c r="E124" s="104"/>
      <c r="F124" s="104"/>
      <c r="G124" s="104"/>
      <c r="H124" s="104"/>
      <c r="I124" s="104"/>
      <c r="J124" s="104"/>
      <c r="K124" s="104"/>
      <c r="L124" s="104"/>
      <c r="M124" s="104"/>
      <c r="N124" s="105"/>
      <c r="O124" s="105"/>
      <c r="P124" s="105"/>
      <c r="Q124" s="105"/>
      <c r="R124" s="105"/>
      <c r="S124" s="105"/>
      <c r="T124" s="79"/>
      <c r="U124" s="79"/>
      <c r="V124" s="105"/>
      <c r="W124" s="106"/>
      <c r="X124" s="107"/>
      <c r="Y124" s="77"/>
    </row>
    <row r="125" spans="1:25" s="19" customFormat="1" ht="12.75">
      <c r="A125" s="102"/>
      <c r="B125" s="103"/>
      <c r="C125" s="102"/>
      <c r="E125" s="104"/>
      <c r="F125" s="104"/>
      <c r="G125" s="104"/>
      <c r="H125" s="104"/>
      <c r="I125" s="104"/>
      <c r="J125" s="104"/>
      <c r="K125" s="104"/>
      <c r="L125" s="104"/>
      <c r="M125" s="104"/>
      <c r="N125" s="105"/>
      <c r="O125" s="105"/>
      <c r="P125" s="105"/>
      <c r="Q125" s="105"/>
      <c r="R125" s="105"/>
      <c r="S125" s="105"/>
      <c r="T125" s="79"/>
      <c r="U125" s="79"/>
      <c r="V125" s="105"/>
      <c r="W125" s="106"/>
      <c r="X125" s="107"/>
      <c r="Y125" s="77"/>
    </row>
    <row r="126" spans="1:25" s="19" customFormat="1" ht="12.75">
      <c r="A126" s="102"/>
      <c r="B126" s="103"/>
      <c r="C126" s="102"/>
      <c r="E126" s="104"/>
      <c r="F126" s="104"/>
      <c r="G126" s="104"/>
      <c r="H126" s="104"/>
      <c r="I126" s="104"/>
      <c r="J126" s="104"/>
      <c r="K126" s="104"/>
      <c r="L126" s="104"/>
      <c r="M126" s="104"/>
      <c r="N126" s="105"/>
      <c r="O126" s="105"/>
      <c r="P126" s="105"/>
      <c r="Q126" s="105"/>
      <c r="R126" s="105"/>
      <c r="S126" s="105"/>
      <c r="T126" s="79"/>
      <c r="U126" s="79"/>
      <c r="V126" s="105"/>
      <c r="W126" s="106"/>
      <c r="X126" s="107"/>
      <c r="Y126" s="77"/>
    </row>
    <row r="127" spans="1:25" s="19" customFormat="1" ht="12.75">
      <c r="A127" s="102"/>
      <c r="B127" s="103"/>
      <c r="C127" s="102"/>
      <c r="E127" s="104"/>
      <c r="F127" s="104"/>
      <c r="G127" s="104"/>
      <c r="H127" s="104"/>
      <c r="I127" s="104"/>
      <c r="J127" s="104"/>
      <c r="K127" s="104"/>
      <c r="L127" s="104"/>
      <c r="M127" s="104"/>
      <c r="N127" s="105"/>
      <c r="O127" s="105"/>
      <c r="P127" s="105"/>
      <c r="Q127" s="105"/>
      <c r="R127" s="105"/>
      <c r="S127" s="105"/>
      <c r="T127" s="79"/>
      <c r="U127" s="79"/>
      <c r="V127" s="105"/>
      <c r="W127" s="106"/>
      <c r="X127" s="107"/>
      <c r="Y127" s="77"/>
    </row>
    <row r="128" spans="1:25" s="19" customFormat="1" ht="12.75">
      <c r="A128" s="102"/>
      <c r="B128" s="103"/>
      <c r="C128" s="102"/>
      <c r="E128" s="104"/>
      <c r="F128" s="104"/>
      <c r="G128" s="104"/>
      <c r="H128" s="104"/>
      <c r="I128" s="104"/>
      <c r="J128" s="104"/>
      <c r="K128" s="104"/>
      <c r="L128" s="104"/>
      <c r="M128" s="104"/>
      <c r="N128" s="105"/>
      <c r="O128" s="105"/>
      <c r="P128" s="105"/>
      <c r="Q128" s="105"/>
      <c r="R128" s="105"/>
      <c r="S128" s="105"/>
      <c r="T128" s="79"/>
      <c r="U128" s="79"/>
      <c r="V128" s="105"/>
      <c r="W128" s="106"/>
      <c r="X128" s="107"/>
      <c r="Y128" s="77"/>
    </row>
    <row r="129" spans="1:25" s="19" customFormat="1" ht="12.75">
      <c r="A129" s="102"/>
      <c r="B129" s="103"/>
      <c r="C129" s="102"/>
      <c r="E129" s="104"/>
      <c r="F129" s="104"/>
      <c r="G129" s="104"/>
      <c r="H129" s="104"/>
      <c r="I129" s="104"/>
      <c r="J129" s="104"/>
      <c r="K129" s="104"/>
      <c r="L129" s="104"/>
      <c r="M129" s="104"/>
      <c r="N129" s="105"/>
      <c r="O129" s="105"/>
      <c r="P129" s="105"/>
      <c r="Q129" s="105"/>
      <c r="R129" s="105"/>
      <c r="S129" s="105"/>
      <c r="T129" s="79"/>
      <c r="U129" s="79"/>
      <c r="V129" s="105"/>
      <c r="W129" s="106"/>
      <c r="X129" s="107"/>
      <c r="Y129" s="77"/>
    </row>
    <row r="130" spans="1:25" s="19" customFormat="1" ht="12.75">
      <c r="A130" s="102"/>
      <c r="B130" s="103"/>
      <c r="C130" s="102"/>
      <c r="E130" s="104"/>
      <c r="F130" s="104"/>
      <c r="G130" s="104"/>
      <c r="H130" s="104"/>
      <c r="I130" s="104"/>
      <c r="J130" s="104"/>
      <c r="K130" s="104"/>
      <c r="L130" s="104"/>
      <c r="M130" s="104"/>
      <c r="N130" s="105"/>
      <c r="O130" s="105"/>
      <c r="P130" s="105"/>
      <c r="Q130" s="105"/>
      <c r="R130" s="105"/>
      <c r="S130" s="105"/>
      <c r="T130" s="79"/>
      <c r="U130" s="79"/>
      <c r="V130" s="105"/>
      <c r="W130" s="106"/>
      <c r="X130" s="107"/>
      <c r="Y130" s="77"/>
    </row>
    <row r="131" spans="1:25" s="19" customFormat="1" ht="12.75">
      <c r="A131" s="102"/>
      <c r="B131" s="103"/>
      <c r="C131" s="102"/>
      <c r="E131" s="104"/>
      <c r="F131" s="104"/>
      <c r="G131" s="104"/>
      <c r="H131" s="104"/>
      <c r="I131" s="104"/>
      <c r="J131" s="104"/>
      <c r="K131" s="104"/>
      <c r="L131" s="104"/>
      <c r="M131" s="104"/>
      <c r="N131" s="105"/>
      <c r="O131" s="105"/>
      <c r="P131" s="105"/>
      <c r="Q131" s="105"/>
      <c r="R131" s="105"/>
      <c r="S131" s="105"/>
      <c r="T131" s="79"/>
      <c r="U131" s="79"/>
      <c r="V131" s="105"/>
      <c r="W131" s="106"/>
      <c r="X131" s="107"/>
      <c r="Y131" s="77"/>
    </row>
    <row r="132" spans="1:25" s="19" customFormat="1" ht="12.75">
      <c r="A132" s="102"/>
      <c r="B132" s="103"/>
      <c r="C132" s="102"/>
      <c r="E132" s="104"/>
      <c r="F132" s="104"/>
      <c r="G132" s="104"/>
      <c r="H132" s="104"/>
      <c r="I132" s="104"/>
      <c r="J132" s="104"/>
      <c r="K132" s="104"/>
      <c r="L132" s="104"/>
      <c r="M132" s="104"/>
      <c r="N132" s="105"/>
      <c r="O132" s="105"/>
      <c r="P132" s="105"/>
      <c r="Q132" s="105"/>
      <c r="R132" s="105"/>
      <c r="S132" s="105"/>
      <c r="T132" s="79"/>
      <c r="U132" s="79"/>
      <c r="V132" s="105"/>
      <c r="W132" s="106"/>
      <c r="X132" s="107"/>
      <c r="Y132" s="77"/>
    </row>
    <row r="133" spans="1:25" s="19" customFormat="1" ht="12.75">
      <c r="A133" s="102"/>
      <c r="B133" s="103"/>
      <c r="C133" s="102"/>
      <c r="E133" s="104"/>
      <c r="F133" s="104"/>
      <c r="G133" s="104"/>
      <c r="H133" s="104"/>
      <c r="I133" s="104"/>
      <c r="J133" s="104"/>
      <c r="K133" s="104"/>
      <c r="L133" s="104"/>
      <c r="M133" s="104"/>
      <c r="N133" s="105"/>
      <c r="O133" s="105"/>
      <c r="P133" s="105"/>
      <c r="Q133" s="105"/>
      <c r="R133" s="105"/>
      <c r="S133" s="105"/>
      <c r="T133" s="79"/>
      <c r="U133" s="79"/>
      <c r="V133" s="105"/>
      <c r="W133" s="106"/>
      <c r="X133" s="107"/>
      <c r="Y133" s="77"/>
    </row>
    <row r="134" spans="1:25" s="19" customFormat="1" ht="12.75">
      <c r="A134" s="102"/>
      <c r="B134" s="103"/>
      <c r="C134" s="102"/>
      <c r="E134" s="104"/>
      <c r="F134" s="104"/>
      <c r="G134" s="104"/>
      <c r="H134" s="104"/>
      <c r="I134" s="104"/>
      <c r="J134" s="104"/>
      <c r="K134" s="104"/>
      <c r="L134" s="104"/>
      <c r="M134" s="104"/>
      <c r="N134" s="105"/>
      <c r="O134" s="105"/>
      <c r="P134" s="105"/>
      <c r="Q134" s="105"/>
      <c r="R134" s="105"/>
      <c r="S134" s="105"/>
      <c r="T134" s="79"/>
      <c r="U134" s="79"/>
      <c r="V134" s="105"/>
      <c r="W134" s="106"/>
      <c r="X134" s="107"/>
      <c r="Y134" s="77"/>
    </row>
    <row r="135" spans="1:25" s="19" customFormat="1" ht="12.75">
      <c r="A135" s="102"/>
      <c r="B135" s="103"/>
      <c r="C135" s="102"/>
      <c r="E135" s="104"/>
      <c r="F135" s="104"/>
      <c r="G135" s="104"/>
      <c r="H135" s="104"/>
      <c r="I135" s="104"/>
      <c r="J135" s="104"/>
      <c r="K135" s="104"/>
      <c r="L135" s="104"/>
      <c r="M135" s="104"/>
      <c r="N135" s="105"/>
      <c r="O135" s="105"/>
      <c r="P135" s="105"/>
      <c r="Q135" s="105"/>
      <c r="R135" s="105"/>
      <c r="S135" s="105"/>
      <c r="T135" s="79"/>
      <c r="U135" s="79"/>
      <c r="V135" s="105"/>
      <c r="W135" s="106"/>
      <c r="X135" s="107"/>
      <c r="Y135" s="77"/>
    </row>
    <row r="136" spans="1:25" s="19" customFormat="1" ht="12.75">
      <c r="A136" s="102"/>
      <c r="B136" s="103"/>
      <c r="C136" s="102"/>
      <c r="E136" s="104"/>
      <c r="F136" s="104"/>
      <c r="G136" s="104"/>
      <c r="H136" s="104"/>
      <c r="I136" s="104"/>
      <c r="J136" s="104"/>
      <c r="K136" s="104"/>
      <c r="L136" s="104"/>
      <c r="M136" s="104"/>
      <c r="N136" s="105"/>
      <c r="O136" s="105"/>
      <c r="P136" s="105"/>
      <c r="Q136" s="105"/>
      <c r="R136" s="105"/>
      <c r="S136" s="105"/>
      <c r="T136" s="79"/>
      <c r="U136" s="79"/>
      <c r="V136" s="105"/>
      <c r="W136" s="106"/>
      <c r="X136" s="107"/>
      <c r="Y136" s="77"/>
    </row>
    <row r="137" spans="1:25" s="19" customFormat="1" ht="12.75">
      <c r="A137" s="102"/>
      <c r="B137" s="103"/>
      <c r="C137" s="102"/>
      <c r="E137" s="104"/>
      <c r="F137" s="104"/>
      <c r="G137" s="104"/>
      <c r="H137" s="104"/>
      <c r="I137" s="104"/>
      <c r="J137" s="104"/>
      <c r="K137" s="104"/>
      <c r="L137" s="104"/>
      <c r="M137" s="104"/>
      <c r="N137" s="105"/>
      <c r="O137" s="105"/>
      <c r="P137" s="105"/>
      <c r="Q137" s="105"/>
      <c r="R137" s="105"/>
      <c r="S137" s="105"/>
      <c r="T137" s="79"/>
      <c r="U137" s="79"/>
      <c r="V137" s="105"/>
      <c r="W137" s="106"/>
      <c r="X137" s="107"/>
      <c r="Y137" s="77"/>
    </row>
    <row r="138" spans="1:25" s="19" customFormat="1" ht="12.75">
      <c r="A138" s="102"/>
      <c r="B138" s="103"/>
      <c r="C138" s="102"/>
      <c r="E138" s="104"/>
      <c r="F138" s="104"/>
      <c r="G138" s="104"/>
      <c r="H138" s="104"/>
      <c r="I138" s="104"/>
      <c r="J138" s="104"/>
      <c r="K138" s="104"/>
      <c r="L138" s="104"/>
      <c r="M138" s="104"/>
      <c r="N138" s="105"/>
      <c r="O138" s="105"/>
      <c r="P138" s="105"/>
      <c r="Q138" s="105"/>
      <c r="R138" s="105"/>
      <c r="S138" s="105"/>
      <c r="T138" s="79"/>
      <c r="U138" s="79"/>
      <c r="V138" s="105"/>
      <c r="W138" s="106"/>
      <c r="X138" s="107"/>
      <c r="Y138" s="77"/>
    </row>
    <row r="139" spans="1:25" s="19" customFormat="1" ht="12.75">
      <c r="A139" s="102"/>
      <c r="B139" s="103"/>
      <c r="C139" s="102"/>
      <c r="E139" s="104"/>
      <c r="F139" s="104"/>
      <c r="G139" s="104"/>
      <c r="H139" s="104"/>
      <c r="I139" s="104"/>
      <c r="J139" s="104"/>
      <c r="K139" s="104"/>
      <c r="L139" s="104"/>
      <c r="M139" s="104"/>
      <c r="N139" s="105"/>
      <c r="O139" s="105"/>
      <c r="P139" s="105"/>
      <c r="Q139" s="105"/>
      <c r="R139" s="105"/>
      <c r="S139" s="105"/>
      <c r="T139" s="79"/>
      <c r="U139" s="79"/>
      <c r="V139" s="105"/>
      <c r="W139" s="106"/>
      <c r="X139" s="107"/>
      <c r="Y139" s="77"/>
    </row>
    <row r="140" spans="1:25" s="19" customFormat="1" ht="12.75">
      <c r="A140" s="102"/>
      <c r="B140" s="103"/>
      <c r="C140" s="102"/>
      <c r="E140" s="104"/>
      <c r="F140" s="104"/>
      <c r="G140" s="104"/>
      <c r="H140" s="104"/>
      <c r="I140" s="104"/>
      <c r="J140" s="104"/>
      <c r="K140" s="104"/>
      <c r="L140" s="104"/>
      <c r="M140" s="104"/>
      <c r="N140" s="105"/>
      <c r="O140" s="105"/>
      <c r="P140" s="105"/>
      <c r="Q140" s="105"/>
      <c r="R140" s="105"/>
      <c r="S140" s="105"/>
      <c r="T140" s="79"/>
      <c r="U140" s="79"/>
      <c r="V140" s="105"/>
      <c r="W140" s="106"/>
      <c r="X140" s="107"/>
      <c r="Y140" s="77"/>
    </row>
    <row r="141" spans="1:25" s="19" customFormat="1" ht="12.75">
      <c r="A141" s="102"/>
      <c r="B141" s="103"/>
      <c r="C141" s="102"/>
      <c r="E141" s="104"/>
      <c r="F141" s="104"/>
      <c r="G141" s="104"/>
      <c r="H141" s="104"/>
      <c r="I141" s="104"/>
      <c r="J141" s="104"/>
      <c r="K141" s="104"/>
      <c r="L141" s="104"/>
      <c r="M141" s="104"/>
      <c r="N141" s="105"/>
      <c r="O141" s="105"/>
      <c r="P141" s="105"/>
      <c r="Q141" s="105"/>
      <c r="R141" s="105"/>
      <c r="S141" s="105"/>
      <c r="T141" s="79"/>
      <c r="U141" s="79"/>
      <c r="V141" s="105"/>
      <c r="W141" s="106"/>
      <c r="X141" s="107"/>
      <c r="Y141" s="77"/>
    </row>
    <row r="142" spans="1:25" s="19" customFormat="1" ht="12.75">
      <c r="A142" s="102"/>
      <c r="B142" s="103"/>
      <c r="C142" s="102"/>
      <c r="E142" s="104"/>
      <c r="F142" s="104"/>
      <c r="G142" s="104"/>
      <c r="H142" s="104"/>
      <c r="I142" s="104"/>
      <c r="J142" s="104"/>
      <c r="K142" s="104"/>
      <c r="L142" s="104"/>
      <c r="M142" s="104"/>
      <c r="N142" s="105"/>
      <c r="O142" s="105"/>
      <c r="P142" s="105"/>
      <c r="Q142" s="105"/>
      <c r="R142" s="105"/>
      <c r="S142" s="105"/>
      <c r="T142" s="79"/>
      <c r="U142" s="79"/>
      <c r="V142" s="105"/>
      <c r="W142" s="106"/>
      <c r="X142" s="107"/>
      <c r="Y142" s="77"/>
    </row>
    <row r="143" spans="1:25" s="19" customFormat="1" ht="12.75">
      <c r="A143" s="102"/>
      <c r="B143" s="103"/>
      <c r="C143" s="102"/>
      <c r="E143" s="104"/>
      <c r="F143" s="104"/>
      <c r="G143" s="104"/>
      <c r="H143" s="104"/>
      <c r="I143" s="104"/>
      <c r="J143" s="104"/>
      <c r="K143" s="104"/>
      <c r="L143" s="104"/>
      <c r="M143" s="104"/>
      <c r="N143" s="105"/>
      <c r="O143" s="105"/>
      <c r="P143" s="105"/>
      <c r="Q143" s="105"/>
      <c r="R143" s="105"/>
      <c r="S143" s="105"/>
      <c r="T143" s="79"/>
      <c r="U143" s="79"/>
      <c r="V143" s="105"/>
      <c r="W143" s="106"/>
      <c r="X143" s="107"/>
      <c r="Y143" s="77"/>
    </row>
    <row r="144" spans="1:25" s="19" customFormat="1" ht="12.75">
      <c r="A144" s="102"/>
      <c r="B144" s="103"/>
      <c r="C144" s="102"/>
      <c r="E144" s="104"/>
      <c r="F144" s="104"/>
      <c r="G144" s="104"/>
      <c r="H144" s="104"/>
      <c r="I144" s="104"/>
      <c r="J144" s="104"/>
      <c r="K144" s="104"/>
      <c r="L144" s="104"/>
      <c r="M144" s="104"/>
      <c r="N144" s="105"/>
      <c r="O144" s="105"/>
      <c r="P144" s="105"/>
      <c r="Q144" s="105"/>
      <c r="R144" s="105"/>
      <c r="S144" s="105"/>
      <c r="T144" s="79"/>
      <c r="U144" s="79"/>
      <c r="V144" s="105"/>
      <c r="W144" s="106"/>
      <c r="X144" s="107"/>
      <c r="Y144" s="77"/>
    </row>
    <row r="145" spans="1:25" s="19" customFormat="1" ht="12.75">
      <c r="A145" s="102"/>
      <c r="B145" s="103"/>
      <c r="C145" s="102"/>
      <c r="E145" s="104"/>
      <c r="F145" s="104"/>
      <c r="G145" s="104"/>
      <c r="H145" s="104"/>
      <c r="I145" s="104"/>
      <c r="J145" s="104"/>
      <c r="K145" s="104"/>
      <c r="L145" s="104"/>
      <c r="M145" s="104"/>
      <c r="N145" s="105"/>
      <c r="O145" s="105"/>
      <c r="P145" s="105"/>
      <c r="Q145" s="105"/>
      <c r="R145" s="105"/>
      <c r="S145" s="105"/>
      <c r="T145" s="79"/>
      <c r="U145" s="79"/>
      <c r="V145" s="105"/>
      <c r="W145" s="106"/>
      <c r="X145" s="107"/>
      <c r="Y145" s="77"/>
    </row>
    <row r="146" spans="1:25" s="19" customFormat="1" ht="12.75">
      <c r="A146" s="102"/>
      <c r="B146" s="103"/>
      <c r="C146" s="102"/>
      <c r="E146" s="104"/>
      <c r="F146" s="104"/>
      <c r="G146" s="104"/>
      <c r="H146" s="104"/>
      <c r="I146" s="104"/>
      <c r="J146" s="104"/>
      <c r="K146" s="104"/>
      <c r="L146" s="104"/>
      <c r="M146" s="104"/>
      <c r="N146" s="105"/>
      <c r="O146" s="105"/>
      <c r="P146" s="105"/>
      <c r="Q146" s="105"/>
      <c r="R146" s="105"/>
      <c r="S146" s="105"/>
      <c r="T146" s="79"/>
      <c r="U146" s="79"/>
      <c r="V146" s="105"/>
      <c r="W146" s="106"/>
      <c r="X146" s="107"/>
      <c r="Y146" s="77"/>
    </row>
    <row r="147" spans="1:25" s="19" customFormat="1" ht="12.75">
      <c r="A147" s="102"/>
      <c r="B147" s="103"/>
      <c r="C147" s="102"/>
      <c r="E147" s="104"/>
      <c r="F147" s="104"/>
      <c r="G147" s="104"/>
      <c r="H147" s="104"/>
      <c r="I147" s="104"/>
      <c r="J147" s="104"/>
      <c r="K147" s="104"/>
      <c r="L147" s="104"/>
      <c r="M147" s="104"/>
      <c r="N147" s="105"/>
      <c r="O147" s="105"/>
      <c r="P147" s="105"/>
      <c r="Q147" s="105"/>
      <c r="R147" s="105"/>
      <c r="S147" s="105"/>
      <c r="T147" s="79"/>
      <c r="U147" s="79"/>
      <c r="V147" s="105"/>
      <c r="W147" s="106"/>
      <c r="X147" s="107"/>
      <c r="Y147" s="77"/>
    </row>
    <row r="148" spans="1:25" s="19" customFormat="1" ht="12.75">
      <c r="A148" s="102"/>
      <c r="B148" s="103"/>
      <c r="C148" s="102"/>
      <c r="E148" s="104"/>
      <c r="F148" s="104"/>
      <c r="G148" s="104"/>
      <c r="H148" s="104"/>
      <c r="I148" s="104"/>
      <c r="J148" s="104"/>
      <c r="K148" s="104"/>
      <c r="L148" s="104"/>
      <c r="M148" s="104"/>
      <c r="N148" s="105"/>
      <c r="O148" s="105"/>
      <c r="P148" s="105"/>
      <c r="Q148" s="105"/>
      <c r="R148" s="105"/>
      <c r="S148" s="105"/>
      <c r="T148" s="79"/>
      <c r="U148" s="79"/>
      <c r="V148" s="105"/>
      <c r="W148" s="106"/>
      <c r="X148" s="107"/>
      <c r="Y148" s="77"/>
    </row>
    <row r="149" spans="1:25" s="19" customFormat="1" ht="12.75">
      <c r="A149" s="102"/>
      <c r="B149" s="103"/>
      <c r="C149" s="102"/>
      <c r="E149" s="104"/>
      <c r="F149" s="104"/>
      <c r="G149" s="104"/>
      <c r="H149" s="104"/>
      <c r="I149" s="104"/>
      <c r="J149" s="104"/>
      <c r="K149" s="104"/>
      <c r="L149" s="104"/>
      <c r="M149" s="104"/>
      <c r="N149" s="105"/>
      <c r="O149" s="105"/>
      <c r="P149" s="105"/>
      <c r="Q149" s="105"/>
      <c r="R149" s="105"/>
      <c r="S149" s="105"/>
      <c r="T149" s="79"/>
      <c r="U149" s="79"/>
      <c r="V149" s="105"/>
      <c r="W149" s="106"/>
      <c r="X149" s="107"/>
      <c r="Y149" s="77"/>
    </row>
    <row r="150" spans="1:25" s="19" customFormat="1" ht="12.75">
      <c r="A150" s="102"/>
      <c r="B150" s="103"/>
      <c r="C150" s="102"/>
      <c r="E150" s="104"/>
      <c r="F150" s="104"/>
      <c r="G150" s="104"/>
      <c r="H150" s="104"/>
      <c r="I150" s="104"/>
      <c r="J150" s="104"/>
      <c r="K150" s="104"/>
      <c r="L150" s="104"/>
      <c r="M150" s="104"/>
      <c r="N150" s="105"/>
      <c r="O150" s="105"/>
      <c r="P150" s="105"/>
      <c r="Q150" s="105"/>
      <c r="R150" s="105"/>
      <c r="S150" s="105"/>
      <c r="T150" s="79"/>
      <c r="U150" s="79"/>
      <c r="V150" s="105"/>
      <c r="W150" s="106"/>
      <c r="X150" s="107"/>
      <c r="Y150" s="77"/>
    </row>
    <row r="151" spans="1:25" s="19" customFormat="1" ht="12.75">
      <c r="A151" s="102"/>
      <c r="B151" s="103"/>
      <c r="C151" s="102"/>
      <c r="E151" s="104"/>
      <c r="F151" s="104"/>
      <c r="G151" s="104"/>
      <c r="H151" s="104"/>
      <c r="I151" s="104"/>
      <c r="J151" s="104"/>
      <c r="K151" s="104"/>
      <c r="L151" s="104"/>
      <c r="M151" s="104"/>
      <c r="N151" s="105"/>
      <c r="O151" s="105"/>
      <c r="P151" s="105"/>
      <c r="Q151" s="105"/>
      <c r="R151" s="105"/>
      <c r="S151" s="105"/>
      <c r="T151" s="79"/>
      <c r="U151" s="79"/>
      <c r="V151" s="105"/>
      <c r="W151" s="106"/>
      <c r="X151" s="107"/>
      <c r="Y151" s="77"/>
    </row>
    <row r="152" spans="1:25" s="19" customFormat="1" ht="12.75">
      <c r="A152" s="102"/>
      <c r="B152" s="103"/>
      <c r="C152" s="102"/>
      <c r="E152" s="104"/>
      <c r="F152" s="104"/>
      <c r="G152" s="104"/>
      <c r="H152" s="104"/>
      <c r="I152" s="104"/>
      <c r="J152" s="104"/>
      <c r="K152" s="104"/>
      <c r="L152" s="104"/>
      <c r="M152" s="104"/>
      <c r="N152" s="105"/>
      <c r="O152" s="105"/>
      <c r="P152" s="105"/>
      <c r="Q152" s="105"/>
      <c r="R152" s="105"/>
      <c r="S152" s="105"/>
      <c r="T152" s="79"/>
      <c r="U152" s="79"/>
      <c r="V152" s="105"/>
      <c r="W152" s="106"/>
      <c r="X152" s="107"/>
      <c r="Y152" s="77"/>
    </row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</sheetData>
  <sheetProtection/>
  <printOptions horizontalCentered="1"/>
  <pageMargins left="0.16" right="0.26" top="0.71" bottom="0.42" header="0.22" footer="0.16"/>
  <pageSetup horizontalDpi="600" verticalDpi="600" orientation="landscape" paperSize="9" r:id="rId2"/>
  <headerFooter alignWithMargins="0">
    <oddHeader>&amp;LFakultet za pomorstvo
POMORSKE NAUKE&amp;C&amp;"Arial,Bold"BRODSKA AUTOMATIKA I
REZULTATI ISPITA SA PREDLOGOM OCJENA 
&amp;R&amp;P/&amp;N</oddHeader>
    <oddFooter>&amp;L
&amp;D&amp;R
PREDMETNI NASTAVNIK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8"/>
  <sheetViews>
    <sheetView zoomScalePageLayoutView="0" workbookViewId="0" topLeftCell="A123">
      <selection activeCell="B155" sqref="B155"/>
    </sheetView>
  </sheetViews>
  <sheetFormatPr defaultColWidth="7.8515625" defaultRowHeight="12.75"/>
  <cols>
    <col min="1" max="1" width="6.57421875" style="0" bestFit="1" customWidth="1"/>
    <col min="2" max="2" width="19.28125" style="0" bestFit="1" customWidth="1"/>
    <col min="3" max="7" width="3.00390625" style="82" bestFit="1" customWidth="1"/>
    <col min="8" max="11" width="5.00390625" style="82" bestFit="1" customWidth="1"/>
    <col min="12" max="12" width="4.28125" style="82" bestFit="1" customWidth="1"/>
    <col min="13" max="13" width="5.00390625" style="82" bestFit="1" customWidth="1"/>
    <col min="14" max="14" width="7.28125" style="82" bestFit="1" customWidth="1"/>
  </cols>
  <sheetData>
    <row r="1" spans="1:14" s="83" customFormat="1" ht="25.5">
      <c r="A1" s="83" t="s">
        <v>52</v>
      </c>
      <c r="B1" s="83" t="s">
        <v>14</v>
      </c>
      <c r="C1" s="83" t="s">
        <v>69</v>
      </c>
      <c r="D1" s="83" t="s">
        <v>70</v>
      </c>
      <c r="E1" s="83" t="s">
        <v>71</v>
      </c>
      <c r="F1" s="83" t="s">
        <v>72</v>
      </c>
      <c r="G1" s="83" t="s">
        <v>73</v>
      </c>
      <c r="H1" s="83" t="s">
        <v>66</v>
      </c>
      <c r="I1" s="83" t="s">
        <v>26</v>
      </c>
      <c r="J1" s="83" t="s">
        <v>67</v>
      </c>
      <c r="K1" s="83" t="s">
        <v>27</v>
      </c>
      <c r="L1" s="83" t="s">
        <v>2</v>
      </c>
      <c r="M1" s="83" t="s">
        <v>4</v>
      </c>
      <c r="N1" s="84" t="s">
        <v>36</v>
      </c>
    </row>
    <row r="2" spans="1:14" ht="12.75">
      <c r="A2" t="s">
        <v>240</v>
      </c>
      <c r="B2" t="s">
        <v>92</v>
      </c>
      <c r="C2" s="82">
        <v>1</v>
      </c>
      <c r="D2" s="82">
        <v>1</v>
      </c>
      <c r="E2" s="82">
        <v>1</v>
      </c>
      <c r="F2" s="82">
        <v>1</v>
      </c>
      <c r="G2" s="82">
        <v>1</v>
      </c>
      <c r="H2" s="82">
        <v>22.5</v>
      </c>
      <c r="J2" s="82">
        <v>22.5</v>
      </c>
      <c r="L2" s="82">
        <v>45</v>
      </c>
      <c r="M2" s="82">
        <v>90</v>
      </c>
      <c r="N2" s="82" t="s">
        <v>11</v>
      </c>
    </row>
    <row r="3" spans="1:14" ht="12.75">
      <c r="A3" t="s">
        <v>241</v>
      </c>
      <c r="B3" t="s">
        <v>93</v>
      </c>
      <c r="C3" s="82">
        <v>1</v>
      </c>
      <c r="D3" s="82">
        <v>1</v>
      </c>
      <c r="E3" s="82">
        <v>1</v>
      </c>
      <c r="F3" s="82">
        <v>1</v>
      </c>
      <c r="H3" s="82">
        <v>15</v>
      </c>
      <c r="J3" s="82">
        <v>13.5</v>
      </c>
      <c r="K3" s="82">
        <v>17.5</v>
      </c>
      <c r="L3" s="82">
        <v>33</v>
      </c>
      <c r="M3" s="82">
        <v>65.5</v>
      </c>
      <c r="N3" s="82" t="s">
        <v>22</v>
      </c>
    </row>
    <row r="4" spans="1:14" ht="12.75">
      <c r="A4" t="s">
        <v>242</v>
      </c>
      <c r="B4" t="s">
        <v>94</v>
      </c>
      <c r="C4" s="82">
        <v>1</v>
      </c>
      <c r="D4" s="82">
        <v>1</v>
      </c>
      <c r="E4" s="82">
        <v>1</v>
      </c>
      <c r="H4" s="82">
        <v>16.5</v>
      </c>
      <c r="J4" s="82">
        <v>21.5</v>
      </c>
      <c r="L4" s="82">
        <v>50</v>
      </c>
      <c r="M4" s="82">
        <v>88</v>
      </c>
      <c r="N4" s="82" t="s">
        <v>12</v>
      </c>
    </row>
    <row r="5" spans="1:14" ht="12.75">
      <c r="A5" t="s">
        <v>243</v>
      </c>
      <c r="B5" t="s">
        <v>95</v>
      </c>
      <c r="I5" s="82">
        <v>12</v>
      </c>
      <c r="J5" s="82">
        <v>17</v>
      </c>
      <c r="L5" s="82">
        <v>49</v>
      </c>
      <c r="M5" s="82">
        <v>78</v>
      </c>
      <c r="N5" s="82" t="s">
        <v>13</v>
      </c>
    </row>
    <row r="6" spans="1:14" ht="12.75">
      <c r="A6" t="s">
        <v>244</v>
      </c>
      <c r="B6" t="s">
        <v>96</v>
      </c>
      <c r="C6" s="82">
        <v>1</v>
      </c>
      <c r="F6" s="82">
        <v>1</v>
      </c>
      <c r="H6" s="82">
        <v>14.5</v>
      </c>
      <c r="J6" s="82">
        <v>17.5</v>
      </c>
      <c r="L6" s="82">
        <v>40</v>
      </c>
      <c r="M6" s="82">
        <v>72</v>
      </c>
      <c r="N6" s="82" t="s">
        <v>13</v>
      </c>
    </row>
    <row r="7" spans="1:14" ht="12.75">
      <c r="A7" t="s">
        <v>245</v>
      </c>
      <c r="B7" t="s">
        <v>97</v>
      </c>
      <c r="C7" s="82">
        <v>1</v>
      </c>
      <c r="E7" s="82">
        <v>1</v>
      </c>
      <c r="F7" s="82">
        <v>1</v>
      </c>
      <c r="G7" s="82">
        <v>1</v>
      </c>
      <c r="H7" s="82">
        <v>19</v>
      </c>
      <c r="J7" s="82">
        <v>22.5</v>
      </c>
      <c r="L7" s="82">
        <v>40</v>
      </c>
      <c r="M7" s="82">
        <v>81.5</v>
      </c>
      <c r="N7" s="82" t="s">
        <v>12</v>
      </c>
    </row>
    <row r="8" spans="1:14" ht="12.75">
      <c r="A8" t="s">
        <v>246</v>
      </c>
      <c r="B8" t="s">
        <v>98</v>
      </c>
      <c r="H8" s="82">
        <v>16</v>
      </c>
      <c r="J8" s="82">
        <v>17</v>
      </c>
      <c r="L8" s="82">
        <v>45</v>
      </c>
      <c r="M8" s="82">
        <v>78</v>
      </c>
      <c r="N8" s="82" t="s">
        <v>13</v>
      </c>
    </row>
    <row r="9" spans="1:14" ht="12.75">
      <c r="A9" t="s">
        <v>247</v>
      </c>
      <c r="B9" t="s">
        <v>99</v>
      </c>
      <c r="C9" s="82">
        <v>1</v>
      </c>
      <c r="D9" s="82">
        <v>1</v>
      </c>
      <c r="E9" s="82">
        <v>1</v>
      </c>
      <c r="F9" s="82">
        <v>1</v>
      </c>
      <c r="H9" s="82">
        <v>19</v>
      </c>
      <c r="J9" s="82">
        <v>19</v>
      </c>
      <c r="L9" s="82">
        <v>49</v>
      </c>
      <c r="M9" s="82">
        <v>87</v>
      </c>
      <c r="N9" s="82" t="s">
        <v>12</v>
      </c>
    </row>
    <row r="10" spans="1:14" ht="12.75">
      <c r="A10" t="s">
        <v>248</v>
      </c>
      <c r="B10" t="s">
        <v>100</v>
      </c>
      <c r="M10" s="82">
        <v>0</v>
      </c>
      <c r="N10" s="82" t="s">
        <v>25</v>
      </c>
    </row>
    <row r="11" spans="1:14" ht="12.75">
      <c r="A11" t="s">
        <v>249</v>
      </c>
      <c r="B11" t="s">
        <v>101</v>
      </c>
      <c r="M11" s="82">
        <v>0</v>
      </c>
      <c r="N11" s="82" t="s">
        <v>25</v>
      </c>
    </row>
    <row r="12" spans="1:14" ht="12.75">
      <c r="A12" t="s">
        <v>250</v>
      </c>
      <c r="B12" t="s">
        <v>102</v>
      </c>
      <c r="F12" s="82">
        <v>1</v>
      </c>
      <c r="H12" s="82">
        <v>17.5</v>
      </c>
      <c r="J12" s="82">
        <v>15.5</v>
      </c>
      <c r="L12" s="82">
        <v>35</v>
      </c>
      <c r="M12" s="82">
        <v>68</v>
      </c>
      <c r="N12" s="82" t="s">
        <v>22</v>
      </c>
    </row>
    <row r="13" spans="1:14" ht="12.75">
      <c r="A13" t="s">
        <v>251</v>
      </c>
      <c r="B13" t="s">
        <v>103</v>
      </c>
      <c r="F13" s="82">
        <v>1</v>
      </c>
      <c r="H13" s="82">
        <v>14</v>
      </c>
      <c r="K13" s="82">
        <v>22.5</v>
      </c>
      <c r="L13" s="82">
        <v>49</v>
      </c>
      <c r="M13" s="82">
        <v>85.5</v>
      </c>
      <c r="N13" s="82" t="s">
        <v>12</v>
      </c>
    </row>
    <row r="14" spans="1:14" ht="12.75">
      <c r="A14" t="s">
        <v>252</v>
      </c>
      <c r="B14" t="s">
        <v>104</v>
      </c>
      <c r="C14" s="82">
        <v>1</v>
      </c>
      <c r="E14" s="82">
        <v>1</v>
      </c>
      <c r="F14" s="82">
        <v>1</v>
      </c>
      <c r="H14" s="82">
        <v>2</v>
      </c>
      <c r="I14" s="82">
        <v>9</v>
      </c>
      <c r="J14" s="82">
        <v>15</v>
      </c>
      <c r="L14" s="82">
        <v>20</v>
      </c>
      <c r="M14" s="82">
        <v>44</v>
      </c>
      <c r="N14" s="82" t="s">
        <v>25</v>
      </c>
    </row>
    <row r="15" spans="1:14" ht="12.75">
      <c r="A15" t="s">
        <v>253</v>
      </c>
      <c r="B15" t="s">
        <v>105</v>
      </c>
      <c r="C15" s="82">
        <v>1</v>
      </c>
      <c r="D15" s="82">
        <v>1</v>
      </c>
      <c r="E15" s="82">
        <v>1</v>
      </c>
      <c r="H15" s="82">
        <v>5.5</v>
      </c>
      <c r="I15" s="82">
        <v>15.5</v>
      </c>
      <c r="J15" s="82">
        <v>22.5</v>
      </c>
      <c r="L15" s="82">
        <v>42</v>
      </c>
      <c r="M15" s="82">
        <v>80</v>
      </c>
      <c r="N15" s="82" t="s">
        <v>12</v>
      </c>
    </row>
    <row r="16" spans="1:14" ht="12.75">
      <c r="A16" t="s">
        <v>254</v>
      </c>
      <c r="B16" t="s">
        <v>106</v>
      </c>
      <c r="J16" s="82">
        <v>6.5</v>
      </c>
      <c r="L16" s="82">
        <v>11</v>
      </c>
      <c r="M16" s="82">
        <v>17.5</v>
      </c>
      <c r="N16" s="82" t="s">
        <v>25</v>
      </c>
    </row>
    <row r="17" spans="1:14" ht="12.75">
      <c r="A17" t="s">
        <v>255</v>
      </c>
      <c r="B17" t="s">
        <v>107</v>
      </c>
      <c r="C17" s="82">
        <v>1</v>
      </c>
      <c r="D17" s="82">
        <v>1</v>
      </c>
      <c r="E17" s="82">
        <v>1</v>
      </c>
      <c r="F17" s="82">
        <v>1</v>
      </c>
      <c r="H17" s="82">
        <v>10.5</v>
      </c>
      <c r="J17" s="82">
        <v>11</v>
      </c>
      <c r="L17" s="82">
        <v>30</v>
      </c>
      <c r="M17" s="82">
        <v>51.5</v>
      </c>
      <c r="N17" s="82" t="s">
        <v>23</v>
      </c>
    </row>
    <row r="18" spans="1:14" ht="12.75">
      <c r="A18" t="s">
        <v>256</v>
      </c>
      <c r="B18" t="s">
        <v>108</v>
      </c>
      <c r="C18" s="82">
        <v>1</v>
      </c>
      <c r="D18" s="82">
        <v>1</v>
      </c>
      <c r="E18" s="82">
        <v>1</v>
      </c>
      <c r="F18" s="82">
        <v>1</v>
      </c>
      <c r="G18" s="82">
        <v>1</v>
      </c>
      <c r="H18" s="82">
        <v>14.5</v>
      </c>
      <c r="J18" s="82">
        <v>11</v>
      </c>
      <c r="K18" s="82">
        <v>13.8</v>
      </c>
      <c r="L18" s="82">
        <v>33</v>
      </c>
      <c r="M18" s="82">
        <v>61.3</v>
      </c>
      <c r="N18" s="82" t="s">
        <v>22</v>
      </c>
    </row>
    <row r="19" spans="1:14" ht="12.75">
      <c r="A19" t="s">
        <v>257</v>
      </c>
      <c r="B19" t="s">
        <v>109</v>
      </c>
      <c r="D19" s="82">
        <v>1</v>
      </c>
      <c r="H19" s="82">
        <v>21.5</v>
      </c>
      <c r="J19" s="82">
        <v>21</v>
      </c>
      <c r="L19" s="82">
        <v>45</v>
      </c>
      <c r="M19" s="82">
        <v>87.5</v>
      </c>
      <c r="N19" s="82" t="s">
        <v>12</v>
      </c>
    </row>
    <row r="20" spans="1:14" ht="12.75">
      <c r="A20" t="s">
        <v>258</v>
      </c>
      <c r="B20" t="s">
        <v>110</v>
      </c>
      <c r="H20" s="82">
        <v>0</v>
      </c>
      <c r="I20" s="82">
        <v>14</v>
      </c>
      <c r="J20" s="82">
        <v>16</v>
      </c>
      <c r="L20" s="82">
        <v>31</v>
      </c>
      <c r="M20" s="82">
        <v>61</v>
      </c>
      <c r="N20" s="82" t="s">
        <v>22</v>
      </c>
    </row>
    <row r="21" spans="1:14" ht="12.75">
      <c r="A21" t="s">
        <v>259</v>
      </c>
      <c r="B21" t="s">
        <v>111</v>
      </c>
      <c r="D21" s="82">
        <v>1</v>
      </c>
      <c r="E21" s="82">
        <v>1</v>
      </c>
      <c r="F21" s="82">
        <v>1</v>
      </c>
      <c r="G21" s="82">
        <v>1</v>
      </c>
      <c r="H21" s="82">
        <v>22</v>
      </c>
      <c r="J21" s="82">
        <v>20</v>
      </c>
      <c r="L21" s="82">
        <v>48</v>
      </c>
      <c r="M21" s="82">
        <v>90</v>
      </c>
      <c r="N21" s="82" t="s">
        <v>11</v>
      </c>
    </row>
    <row r="22" spans="1:14" ht="12.75">
      <c r="A22" t="s">
        <v>260</v>
      </c>
      <c r="B22" t="s">
        <v>112</v>
      </c>
      <c r="D22" s="82">
        <v>1</v>
      </c>
      <c r="F22" s="82">
        <v>1</v>
      </c>
      <c r="G22" s="82">
        <v>1</v>
      </c>
      <c r="H22" s="82">
        <v>17</v>
      </c>
      <c r="J22" s="82">
        <v>12.5</v>
      </c>
      <c r="K22" s="82">
        <v>22.5</v>
      </c>
      <c r="L22" s="82">
        <v>37</v>
      </c>
      <c r="M22" s="82">
        <v>76.5</v>
      </c>
      <c r="N22" s="82" t="s">
        <v>13</v>
      </c>
    </row>
    <row r="23" spans="1:14" ht="12.75">
      <c r="A23" t="s">
        <v>261</v>
      </c>
      <c r="B23" t="s">
        <v>113</v>
      </c>
      <c r="D23" s="82">
        <v>1</v>
      </c>
      <c r="E23" s="82">
        <v>1</v>
      </c>
      <c r="H23" s="82">
        <v>19</v>
      </c>
      <c r="J23" s="82">
        <v>22.5</v>
      </c>
      <c r="L23" s="82">
        <v>30</v>
      </c>
      <c r="M23" s="82">
        <v>71.5</v>
      </c>
      <c r="N23" s="82" t="s">
        <v>13</v>
      </c>
    </row>
    <row r="24" spans="1:14" ht="12.75">
      <c r="A24" t="s">
        <v>262</v>
      </c>
      <c r="B24" t="s">
        <v>114</v>
      </c>
      <c r="D24" s="82">
        <v>1</v>
      </c>
      <c r="E24" s="82">
        <v>1</v>
      </c>
      <c r="H24" s="82">
        <v>7</v>
      </c>
      <c r="J24" s="82">
        <v>14.5</v>
      </c>
      <c r="L24" s="82">
        <v>39</v>
      </c>
      <c r="M24" s="82">
        <v>60.5</v>
      </c>
      <c r="N24" s="82" t="s">
        <v>22</v>
      </c>
    </row>
    <row r="25" spans="1:14" ht="12.75">
      <c r="A25" t="s">
        <v>263</v>
      </c>
      <c r="B25" t="s">
        <v>115</v>
      </c>
      <c r="C25" s="82">
        <v>1</v>
      </c>
      <c r="D25" s="82">
        <v>1</v>
      </c>
      <c r="E25" s="82">
        <v>1</v>
      </c>
      <c r="F25" s="82">
        <v>1</v>
      </c>
      <c r="H25" s="82">
        <v>12</v>
      </c>
      <c r="J25" s="82">
        <v>8</v>
      </c>
      <c r="L25" s="82">
        <v>30</v>
      </c>
      <c r="M25" s="82">
        <v>50</v>
      </c>
      <c r="N25" s="82" t="s">
        <v>23</v>
      </c>
    </row>
    <row r="26" spans="1:14" ht="12.75">
      <c r="A26" t="s">
        <v>264</v>
      </c>
      <c r="B26" t="s">
        <v>116</v>
      </c>
      <c r="J26" s="82">
        <v>13</v>
      </c>
      <c r="M26" s="82">
        <v>13</v>
      </c>
      <c r="N26" s="82" t="s">
        <v>25</v>
      </c>
    </row>
    <row r="27" spans="1:14" ht="12.75">
      <c r="A27" t="s">
        <v>265</v>
      </c>
      <c r="B27" t="s">
        <v>117</v>
      </c>
      <c r="M27" s="82">
        <v>0</v>
      </c>
      <c r="N27" s="82" t="s">
        <v>25</v>
      </c>
    </row>
    <row r="28" spans="1:14" ht="12.75">
      <c r="A28" t="s">
        <v>266</v>
      </c>
      <c r="B28" t="s">
        <v>118</v>
      </c>
      <c r="C28" s="82">
        <v>1</v>
      </c>
      <c r="D28" s="82">
        <v>1</v>
      </c>
      <c r="E28" s="82">
        <v>1</v>
      </c>
      <c r="F28" s="82">
        <v>1</v>
      </c>
      <c r="G28" s="82">
        <v>1</v>
      </c>
      <c r="H28" s="82">
        <v>14</v>
      </c>
      <c r="J28" s="82">
        <v>15.5</v>
      </c>
      <c r="L28" s="82">
        <v>46</v>
      </c>
      <c r="M28" s="82">
        <v>75.5</v>
      </c>
      <c r="N28" s="82" t="s">
        <v>13</v>
      </c>
    </row>
    <row r="29" spans="1:14" ht="12.75">
      <c r="A29" t="s">
        <v>267</v>
      </c>
      <c r="B29" t="s">
        <v>119</v>
      </c>
      <c r="H29" s="82">
        <v>15.5</v>
      </c>
      <c r="J29" s="82">
        <v>13.5</v>
      </c>
      <c r="L29" s="82">
        <v>37</v>
      </c>
      <c r="M29" s="82">
        <v>66</v>
      </c>
      <c r="N29" s="82" t="s">
        <v>22</v>
      </c>
    </row>
    <row r="30" spans="1:14" ht="12.75">
      <c r="A30" t="s">
        <v>268</v>
      </c>
      <c r="B30" t="s">
        <v>120</v>
      </c>
      <c r="H30" s="82">
        <v>5</v>
      </c>
      <c r="I30" s="82">
        <v>14</v>
      </c>
      <c r="J30" s="82">
        <v>8.5</v>
      </c>
      <c r="L30" s="82">
        <v>20</v>
      </c>
      <c r="M30" s="82">
        <v>42.5</v>
      </c>
      <c r="N30" s="82" t="s">
        <v>25</v>
      </c>
    </row>
    <row r="31" spans="1:14" ht="12.75">
      <c r="A31" t="s">
        <v>269</v>
      </c>
      <c r="B31" t="s">
        <v>121</v>
      </c>
      <c r="C31" s="82">
        <v>1</v>
      </c>
      <c r="D31" s="82">
        <v>1</v>
      </c>
      <c r="E31" s="82">
        <v>1</v>
      </c>
      <c r="F31" s="82">
        <v>1</v>
      </c>
      <c r="G31" s="82">
        <v>1</v>
      </c>
      <c r="H31" s="82">
        <v>10.5</v>
      </c>
      <c r="J31" s="82">
        <v>15.5</v>
      </c>
      <c r="L31" s="82">
        <v>30</v>
      </c>
      <c r="M31" s="82">
        <v>56</v>
      </c>
      <c r="N31" s="82" t="s">
        <v>23</v>
      </c>
    </row>
    <row r="32" spans="1:14" ht="12.75">
      <c r="A32" t="s">
        <v>270</v>
      </c>
      <c r="B32" t="s">
        <v>122</v>
      </c>
      <c r="E32" s="82">
        <v>1</v>
      </c>
      <c r="H32" s="82">
        <v>9</v>
      </c>
      <c r="K32" s="82">
        <v>18.9</v>
      </c>
      <c r="L32" s="82">
        <v>34</v>
      </c>
      <c r="M32" s="82">
        <v>61.9</v>
      </c>
      <c r="N32" s="82" t="s">
        <v>22</v>
      </c>
    </row>
    <row r="33" spans="1:14" ht="12.75">
      <c r="A33" t="s">
        <v>271</v>
      </c>
      <c r="B33" t="s">
        <v>123</v>
      </c>
      <c r="H33" s="82">
        <v>15.5</v>
      </c>
      <c r="J33" s="82">
        <v>19</v>
      </c>
      <c r="L33" s="82">
        <v>38</v>
      </c>
      <c r="M33" s="82">
        <v>72.5</v>
      </c>
      <c r="N33" s="82" t="s">
        <v>13</v>
      </c>
    </row>
    <row r="34" spans="1:14" ht="12.75">
      <c r="A34" t="s">
        <v>272</v>
      </c>
      <c r="B34" t="s">
        <v>124</v>
      </c>
      <c r="C34" s="82">
        <v>1</v>
      </c>
      <c r="D34" s="82">
        <v>1</v>
      </c>
      <c r="E34" s="82">
        <v>1</v>
      </c>
      <c r="H34" s="82">
        <v>0</v>
      </c>
      <c r="I34" s="82">
        <v>9.5</v>
      </c>
      <c r="J34" s="82">
        <v>18</v>
      </c>
      <c r="L34" s="82">
        <v>26</v>
      </c>
      <c r="M34" s="82">
        <v>53.5</v>
      </c>
      <c r="N34" s="82" t="s">
        <v>23</v>
      </c>
    </row>
    <row r="35" spans="1:14" ht="12.75">
      <c r="A35" t="s">
        <v>273</v>
      </c>
      <c r="B35" t="s">
        <v>125</v>
      </c>
      <c r="D35" s="82">
        <v>1</v>
      </c>
      <c r="F35" s="82">
        <v>1</v>
      </c>
      <c r="H35" s="82">
        <v>0</v>
      </c>
      <c r="I35" s="82">
        <v>7</v>
      </c>
      <c r="J35" s="82">
        <v>14.5</v>
      </c>
      <c r="L35" s="82">
        <v>22</v>
      </c>
      <c r="M35" s="82">
        <v>43.5</v>
      </c>
      <c r="N35" s="82" t="s">
        <v>25</v>
      </c>
    </row>
    <row r="36" spans="1:14" ht="12.75">
      <c r="A36" t="s">
        <v>274</v>
      </c>
      <c r="B36" t="s">
        <v>126</v>
      </c>
      <c r="H36" s="82">
        <v>4</v>
      </c>
      <c r="J36" s="82">
        <v>0</v>
      </c>
      <c r="M36" s="82">
        <v>4</v>
      </c>
      <c r="N36" s="82" t="s">
        <v>25</v>
      </c>
    </row>
    <row r="37" spans="1:14" ht="12.75">
      <c r="A37" t="s">
        <v>275</v>
      </c>
      <c r="B37" t="s">
        <v>127</v>
      </c>
      <c r="E37" s="82">
        <v>1</v>
      </c>
      <c r="F37" s="82">
        <v>1</v>
      </c>
      <c r="H37" s="82">
        <v>11</v>
      </c>
      <c r="J37" s="82">
        <v>15.5</v>
      </c>
      <c r="L37" s="82">
        <v>34</v>
      </c>
      <c r="M37" s="82">
        <v>60.5</v>
      </c>
      <c r="N37" s="82" t="s">
        <v>22</v>
      </c>
    </row>
    <row r="38" spans="1:14" ht="12.75">
      <c r="A38" t="s">
        <v>276</v>
      </c>
      <c r="B38" t="s">
        <v>128</v>
      </c>
      <c r="C38" s="82">
        <v>1</v>
      </c>
      <c r="D38" s="82">
        <v>1</v>
      </c>
      <c r="E38" s="82">
        <v>1</v>
      </c>
      <c r="G38" s="82">
        <v>1</v>
      </c>
      <c r="H38" s="82">
        <v>8.5</v>
      </c>
      <c r="I38" s="82">
        <v>16</v>
      </c>
      <c r="J38" s="82">
        <v>8.5</v>
      </c>
      <c r="L38" s="82">
        <v>26</v>
      </c>
      <c r="M38" s="82">
        <v>50.5</v>
      </c>
      <c r="N38" s="82" t="s">
        <v>23</v>
      </c>
    </row>
    <row r="39" spans="1:14" ht="12.75">
      <c r="A39" t="s">
        <v>277</v>
      </c>
      <c r="B39" t="s">
        <v>129</v>
      </c>
      <c r="C39" s="82">
        <v>1</v>
      </c>
      <c r="D39" s="82">
        <v>1</v>
      </c>
      <c r="E39" s="82">
        <v>1</v>
      </c>
      <c r="F39" s="82">
        <v>1</v>
      </c>
      <c r="G39" s="82">
        <v>1</v>
      </c>
      <c r="H39" s="82">
        <v>22</v>
      </c>
      <c r="J39" s="82">
        <v>22.5</v>
      </c>
      <c r="L39" s="82">
        <v>30</v>
      </c>
      <c r="M39" s="82">
        <v>74.5</v>
      </c>
      <c r="N39" s="82" t="s">
        <v>13</v>
      </c>
    </row>
    <row r="40" spans="1:14" ht="12.75">
      <c r="A40" t="s">
        <v>278</v>
      </c>
      <c r="B40" t="s">
        <v>130</v>
      </c>
      <c r="H40" s="82">
        <v>4</v>
      </c>
      <c r="I40" s="82">
        <v>21.5</v>
      </c>
      <c r="J40" s="82">
        <v>19</v>
      </c>
      <c r="L40" s="82">
        <v>32</v>
      </c>
      <c r="M40" s="82">
        <v>72.5</v>
      </c>
      <c r="N40" s="82" t="s">
        <v>13</v>
      </c>
    </row>
    <row r="41" spans="1:14" ht="12.75">
      <c r="A41" t="s">
        <v>279</v>
      </c>
      <c r="B41" t="s">
        <v>131</v>
      </c>
      <c r="D41" s="82">
        <v>1</v>
      </c>
      <c r="H41" s="82">
        <v>22</v>
      </c>
      <c r="J41" s="82">
        <v>19</v>
      </c>
      <c r="L41" s="82">
        <v>32</v>
      </c>
      <c r="M41" s="82">
        <v>73</v>
      </c>
      <c r="N41" s="82" t="s">
        <v>13</v>
      </c>
    </row>
    <row r="42" spans="1:14" ht="12.75">
      <c r="A42" t="s">
        <v>280</v>
      </c>
      <c r="B42" t="s">
        <v>132</v>
      </c>
      <c r="M42" s="82">
        <v>0</v>
      </c>
      <c r="N42" s="82" t="s">
        <v>25</v>
      </c>
    </row>
    <row r="43" spans="1:14" ht="12.75">
      <c r="A43" t="s">
        <v>281</v>
      </c>
      <c r="B43" t="s">
        <v>133</v>
      </c>
      <c r="H43" s="82">
        <v>0</v>
      </c>
      <c r="J43" s="82">
        <v>12</v>
      </c>
      <c r="M43" s="82">
        <v>12</v>
      </c>
      <c r="N43" s="82" t="s">
        <v>25</v>
      </c>
    </row>
    <row r="44" spans="1:14" ht="12.75">
      <c r="A44" t="s">
        <v>282</v>
      </c>
      <c r="B44" t="s">
        <v>134</v>
      </c>
      <c r="H44" s="82">
        <v>0</v>
      </c>
      <c r="I44" s="82">
        <v>12.5</v>
      </c>
      <c r="J44" s="82">
        <v>8.5</v>
      </c>
      <c r="L44" s="82">
        <v>24</v>
      </c>
      <c r="M44" s="82">
        <v>45</v>
      </c>
      <c r="N44" s="82" t="s">
        <v>25</v>
      </c>
    </row>
    <row r="45" spans="1:14" ht="12.75">
      <c r="A45" t="s">
        <v>283</v>
      </c>
      <c r="B45" t="s">
        <v>135</v>
      </c>
      <c r="C45" s="82">
        <v>1</v>
      </c>
      <c r="D45" s="82">
        <v>1</v>
      </c>
      <c r="F45" s="82">
        <v>1</v>
      </c>
      <c r="G45" s="82">
        <v>1</v>
      </c>
      <c r="H45" s="82">
        <v>6</v>
      </c>
      <c r="I45" s="82">
        <v>19.5</v>
      </c>
      <c r="J45" s="82">
        <v>22.5</v>
      </c>
      <c r="L45" s="82">
        <v>35</v>
      </c>
      <c r="M45" s="82">
        <v>77</v>
      </c>
      <c r="N45" s="82" t="s">
        <v>13</v>
      </c>
    </row>
    <row r="46" spans="1:14" ht="12.75">
      <c r="A46" t="s">
        <v>284</v>
      </c>
      <c r="B46" t="s">
        <v>136</v>
      </c>
      <c r="C46" s="82">
        <v>1</v>
      </c>
      <c r="D46" s="82">
        <v>1</v>
      </c>
      <c r="E46" s="82">
        <v>1</v>
      </c>
      <c r="F46" s="82">
        <v>1</v>
      </c>
      <c r="G46" s="82">
        <v>1</v>
      </c>
      <c r="H46" s="82">
        <v>21</v>
      </c>
      <c r="J46" s="82">
        <v>9</v>
      </c>
      <c r="K46" s="82">
        <v>22.5</v>
      </c>
      <c r="L46" s="82">
        <v>42</v>
      </c>
      <c r="M46" s="82">
        <v>85.5</v>
      </c>
      <c r="N46" s="82" t="s">
        <v>12</v>
      </c>
    </row>
    <row r="47" spans="1:14" ht="12.75">
      <c r="A47" t="s">
        <v>285</v>
      </c>
      <c r="B47" t="s">
        <v>137</v>
      </c>
      <c r="C47" s="82">
        <v>1</v>
      </c>
      <c r="D47" s="82">
        <v>1</v>
      </c>
      <c r="E47" s="82">
        <v>1</v>
      </c>
      <c r="F47" s="82">
        <v>1</v>
      </c>
      <c r="G47" s="82">
        <v>1</v>
      </c>
      <c r="H47" s="82">
        <v>18</v>
      </c>
      <c r="J47" s="82">
        <v>16</v>
      </c>
      <c r="L47" s="82">
        <v>33</v>
      </c>
      <c r="M47" s="82">
        <v>67</v>
      </c>
      <c r="N47" s="82" t="s">
        <v>22</v>
      </c>
    </row>
    <row r="48" spans="1:14" ht="12.75">
      <c r="A48" t="s">
        <v>286</v>
      </c>
      <c r="B48" t="s">
        <v>138</v>
      </c>
      <c r="C48" s="82">
        <v>1</v>
      </c>
      <c r="D48" s="82">
        <v>1</v>
      </c>
      <c r="E48" s="82">
        <v>1</v>
      </c>
      <c r="F48" s="82">
        <v>1</v>
      </c>
      <c r="G48" s="82">
        <v>1</v>
      </c>
      <c r="H48" s="82">
        <v>7</v>
      </c>
      <c r="I48" s="82">
        <v>18</v>
      </c>
      <c r="J48" s="82">
        <v>11</v>
      </c>
      <c r="L48" s="82">
        <v>26</v>
      </c>
      <c r="M48" s="82">
        <v>55</v>
      </c>
      <c r="N48" s="82" t="s">
        <v>23</v>
      </c>
    </row>
    <row r="49" spans="1:14" ht="12.75">
      <c r="A49" t="s">
        <v>287</v>
      </c>
      <c r="B49" t="s">
        <v>139</v>
      </c>
      <c r="C49" s="82">
        <v>1</v>
      </c>
      <c r="D49" s="82">
        <v>1</v>
      </c>
      <c r="E49" s="82">
        <v>1</v>
      </c>
      <c r="H49" s="82">
        <v>16</v>
      </c>
      <c r="J49" s="82">
        <v>22.5</v>
      </c>
      <c r="L49" s="82">
        <v>40</v>
      </c>
      <c r="M49" s="82">
        <v>78.5</v>
      </c>
      <c r="N49" s="82" t="s">
        <v>13</v>
      </c>
    </row>
    <row r="50" spans="1:14" ht="12.75">
      <c r="A50" t="s">
        <v>288</v>
      </c>
      <c r="B50" t="s">
        <v>140</v>
      </c>
      <c r="H50" s="82">
        <v>0</v>
      </c>
      <c r="I50" s="82">
        <v>14</v>
      </c>
      <c r="J50" s="82">
        <v>17</v>
      </c>
      <c r="L50" s="82">
        <v>32</v>
      </c>
      <c r="M50" s="82">
        <v>63</v>
      </c>
      <c r="N50" s="82" t="s">
        <v>22</v>
      </c>
    </row>
    <row r="51" spans="1:14" ht="12.75">
      <c r="A51" t="s">
        <v>289</v>
      </c>
      <c r="B51" t="s">
        <v>141</v>
      </c>
      <c r="D51" s="82">
        <v>1</v>
      </c>
      <c r="I51" s="82">
        <v>10.5</v>
      </c>
      <c r="J51" s="82">
        <v>20.5</v>
      </c>
      <c r="L51" s="82">
        <v>43</v>
      </c>
      <c r="M51" s="82">
        <v>74</v>
      </c>
      <c r="N51" s="82" t="s">
        <v>13</v>
      </c>
    </row>
    <row r="52" spans="1:14" ht="12.75">
      <c r="A52" t="s">
        <v>290</v>
      </c>
      <c r="B52" t="s">
        <v>142</v>
      </c>
      <c r="C52" s="82">
        <v>1</v>
      </c>
      <c r="E52" s="82">
        <v>1</v>
      </c>
      <c r="H52" s="82">
        <v>12</v>
      </c>
      <c r="I52" s="82">
        <v>18.5</v>
      </c>
      <c r="J52" s="82">
        <v>12.5</v>
      </c>
      <c r="L52" s="82">
        <v>34</v>
      </c>
      <c r="M52" s="82">
        <v>65</v>
      </c>
      <c r="N52" s="82" t="s">
        <v>22</v>
      </c>
    </row>
    <row r="53" spans="1:14" ht="12.75">
      <c r="A53" t="s">
        <v>291</v>
      </c>
      <c r="B53" t="s">
        <v>143</v>
      </c>
      <c r="M53" s="82">
        <v>0</v>
      </c>
      <c r="N53" s="82" t="s">
        <v>25</v>
      </c>
    </row>
    <row r="54" spans="1:14" ht="12.75">
      <c r="A54" t="s">
        <v>292</v>
      </c>
      <c r="B54" t="s">
        <v>144</v>
      </c>
      <c r="H54" s="82">
        <v>4.5</v>
      </c>
      <c r="I54" s="82">
        <v>19</v>
      </c>
      <c r="L54" s="82">
        <v>35</v>
      </c>
      <c r="M54" s="82">
        <v>54</v>
      </c>
      <c r="N54" s="82" t="s">
        <v>23</v>
      </c>
    </row>
    <row r="55" spans="1:14" ht="12.75">
      <c r="A55" t="s">
        <v>293</v>
      </c>
      <c r="B55" t="s">
        <v>145</v>
      </c>
      <c r="C55" s="82">
        <v>1</v>
      </c>
      <c r="D55" s="82">
        <v>1</v>
      </c>
      <c r="H55" s="82">
        <v>6.5</v>
      </c>
      <c r="I55" s="82">
        <v>12</v>
      </c>
      <c r="J55" s="82">
        <v>14</v>
      </c>
      <c r="L55" s="82">
        <v>24</v>
      </c>
      <c r="M55" s="82">
        <v>50</v>
      </c>
      <c r="N55" s="82" t="s">
        <v>23</v>
      </c>
    </row>
    <row r="56" spans="1:14" ht="12.75">
      <c r="A56" t="s">
        <v>294</v>
      </c>
      <c r="B56" t="s">
        <v>146</v>
      </c>
      <c r="C56" s="82">
        <v>1</v>
      </c>
      <c r="D56" s="82">
        <v>1</v>
      </c>
      <c r="E56" s="82">
        <v>1</v>
      </c>
      <c r="F56" s="82">
        <v>1</v>
      </c>
      <c r="G56" s="82">
        <v>1</v>
      </c>
      <c r="H56" s="82">
        <v>19.5</v>
      </c>
      <c r="J56" s="82">
        <v>22.5</v>
      </c>
      <c r="L56" s="82">
        <v>45</v>
      </c>
      <c r="M56" s="82">
        <v>87</v>
      </c>
      <c r="N56" s="82" t="s">
        <v>12</v>
      </c>
    </row>
    <row r="57" spans="1:14" ht="12.75">
      <c r="A57" t="s">
        <v>295</v>
      </c>
      <c r="B57" t="s">
        <v>147</v>
      </c>
      <c r="C57" s="82">
        <v>1</v>
      </c>
      <c r="D57" s="82">
        <v>1</v>
      </c>
      <c r="E57" s="82">
        <v>1</v>
      </c>
      <c r="H57" s="82">
        <v>18</v>
      </c>
      <c r="J57" s="82">
        <v>14.5</v>
      </c>
      <c r="L57" s="82">
        <v>38</v>
      </c>
      <c r="M57" s="82">
        <v>70.5</v>
      </c>
      <c r="N57" s="82" t="s">
        <v>13</v>
      </c>
    </row>
    <row r="58" spans="1:14" ht="12.75">
      <c r="A58" t="s">
        <v>296</v>
      </c>
      <c r="B58" t="s">
        <v>148</v>
      </c>
      <c r="C58" s="82">
        <v>1</v>
      </c>
      <c r="D58" s="82">
        <v>1</v>
      </c>
      <c r="E58" s="82">
        <v>1</v>
      </c>
      <c r="H58" s="82">
        <v>6.5</v>
      </c>
      <c r="I58" s="82">
        <v>21</v>
      </c>
      <c r="J58" s="82">
        <v>19</v>
      </c>
      <c r="L58" s="82">
        <v>50</v>
      </c>
      <c r="M58" s="82">
        <v>90</v>
      </c>
      <c r="N58" s="82" t="s">
        <v>11</v>
      </c>
    </row>
    <row r="59" spans="1:14" ht="12.75">
      <c r="A59" t="s">
        <v>297</v>
      </c>
      <c r="B59" t="s">
        <v>149</v>
      </c>
      <c r="M59" s="82">
        <v>0</v>
      </c>
      <c r="N59" s="82" t="s">
        <v>25</v>
      </c>
    </row>
    <row r="60" spans="1:14" ht="12.75">
      <c r="A60" t="s">
        <v>298</v>
      </c>
      <c r="B60" t="s">
        <v>150</v>
      </c>
      <c r="D60" s="82">
        <v>1</v>
      </c>
      <c r="E60" s="82">
        <v>1</v>
      </c>
      <c r="G60" s="82">
        <v>1</v>
      </c>
      <c r="H60" s="82">
        <v>22</v>
      </c>
      <c r="J60" s="82">
        <v>21.5</v>
      </c>
      <c r="L60" s="82">
        <v>47</v>
      </c>
      <c r="M60" s="82">
        <v>90.5</v>
      </c>
      <c r="N60" s="82" t="s">
        <v>11</v>
      </c>
    </row>
    <row r="61" spans="1:14" ht="12.75">
      <c r="A61" t="s">
        <v>299</v>
      </c>
      <c r="B61" t="s">
        <v>151</v>
      </c>
      <c r="H61" s="82">
        <v>1</v>
      </c>
      <c r="I61" s="82">
        <v>5</v>
      </c>
      <c r="M61" s="82">
        <v>5</v>
      </c>
      <c r="N61" s="82" t="s">
        <v>25</v>
      </c>
    </row>
    <row r="62" spans="1:14" ht="12.75">
      <c r="A62" t="s">
        <v>300</v>
      </c>
      <c r="B62" t="s">
        <v>152</v>
      </c>
      <c r="M62" s="82">
        <v>0</v>
      </c>
      <c r="N62" s="82" t="s">
        <v>25</v>
      </c>
    </row>
    <row r="63" spans="1:14" ht="12.75">
      <c r="A63" t="s">
        <v>301</v>
      </c>
      <c r="B63" t="s">
        <v>153</v>
      </c>
      <c r="C63" s="82">
        <v>1</v>
      </c>
      <c r="F63" s="82">
        <v>1</v>
      </c>
      <c r="G63" s="82">
        <v>1</v>
      </c>
      <c r="H63" s="82">
        <v>6</v>
      </c>
      <c r="I63" s="82">
        <v>16.5</v>
      </c>
      <c r="J63" s="82">
        <v>13</v>
      </c>
      <c r="L63" s="82">
        <v>37</v>
      </c>
      <c r="M63" s="82">
        <v>66.5</v>
      </c>
      <c r="N63" s="82" t="s">
        <v>22</v>
      </c>
    </row>
    <row r="64" spans="1:14" ht="12.75">
      <c r="A64" t="s">
        <v>302</v>
      </c>
      <c r="B64" t="s">
        <v>154</v>
      </c>
      <c r="C64" s="82">
        <v>1</v>
      </c>
      <c r="D64" s="82">
        <v>1</v>
      </c>
      <c r="E64" s="82">
        <v>1</v>
      </c>
      <c r="F64" s="82">
        <v>1</v>
      </c>
      <c r="G64" s="82">
        <v>1</v>
      </c>
      <c r="H64" s="82">
        <v>16.5</v>
      </c>
      <c r="J64" s="82">
        <v>11.5</v>
      </c>
      <c r="L64" s="82">
        <v>29</v>
      </c>
      <c r="M64" s="82">
        <v>57</v>
      </c>
      <c r="N64" s="82" t="s">
        <v>23</v>
      </c>
    </row>
    <row r="65" spans="1:14" ht="12.75">
      <c r="A65" t="s">
        <v>303</v>
      </c>
      <c r="B65" t="s">
        <v>155</v>
      </c>
      <c r="H65" s="82">
        <v>6</v>
      </c>
      <c r="I65" s="82">
        <v>14.5</v>
      </c>
      <c r="J65" s="82">
        <v>13.5</v>
      </c>
      <c r="L65" s="82">
        <v>26</v>
      </c>
      <c r="M65" s="82">
        <v>54</v>
      </c>
      <c r="N65" s="82" t="s">
        <v>23</v>
      </c>
    </row>
    <row r="66" spans="1:14" ht="12.75">
      <c r="A66" t="s">
        <v>304</v>
      </c>
      <c r="B66" t="s">
        <v>156</v>
      </c>
      <c r="H66" s="82">
        <v>10.5</v>
      </c>
      <c r="J66" s="82">
        <v>18.5</v>
      </c>
      <c r="L66" s="82">
        <v>21</v>
      </c>
      <c r="M66" s="82">
        <v>50</v>
      </c>
      <c r="N66" s="82" t="s">
        <v>23</v>
      </c>
    </row>
    <row r="67" spans="1:14" ht="12.75">
      <c r="A67" t="s">
        <v>305</v>
      </c>
      <c r="B67" t="s">
        <v>157</v>
      </c>
      <c r="C67" s="82">
        <v>1</v>
      </c>
      <c r="D67" s="82">
        <v>1</v>
      </c>
      <c r="H67" s="82">
        <v>0</v>
      </c>
      <c r="I67" s="82">
        <v>7.5</v>
      </c>
      <c r="J67" s="82">
        <v>11.5</v>
      </c>
      <c r="L67" s="82">
        <v>23</v>
      </c>
      <c r="M67" s="82">
        <v>42</v>
      </c>
      <c r="N67" s="82" t="s">
        <v>25</v>
      </c>
    </row>
    <row r="68" spans="1:14" ht="12.75">
      <c r="A68" t="s">
        <v>306</v>
      </c>
      <c r="B68" t="s">
        <v>158</v>
      </c>
      <c r="D68" s="82">
        <v>1</v>
      </c>
      <c r="E68" s="82">
        <v>1</v>
      </c>
      <c r="I68" s="82">
        <v>12.5</v>
      </c>
      <c r="J68" s="82">
        <v>9</v>
      </c>
      <c r="L68" s="82">
        <v>22</v>
      </c>
      <c r="M68" s="82">
        <v>43.5</v>
      </c>
      <c r="N68" s="82" t="s">
        <v>25</v>
      </c>
    </row>
    <row r="69" spans="1:14" ht="12.75">
      <c r="A69" t="s">
        <v>307</v>
      </c>
      <c r="B69" t="s">
        <v>159</v>
      </c>
      <c r="D69" s="82">
        <v>1</v>
      </c>
      <c r="F69" s="82">
        <v>1</v>
      </c>
      <c r="H69" s="82">
        <v>17</v>
      </c>
      <c r="J69" s="82">
        <v>19.5</v>
      </c>
      <c r="L69" s="82">
        <v>31</v>
      </c>
      <c r="M69" s="82">
        <v>67.5</v>
      </c>
      <c r="N69" s="82" t="s">
        <v>22</v>
      </c>
    </row>
    <row r="70" spans="1:14" ht="12.75">
      <c r="A70" t="s">
        <v>308</v>
      </c>
      <c r="B70" t="s">
        <v>160</v>
      </c>
      <c r="H70" s="82">
        <v>16</v>
      </c>
      <c r="K70" s="82">
        <v>17.8</v>
      </c>
      <c r="L70" s="82">
        <v>23</v>
      </c>
      <c r="M70" s="82">
        <v>56.8</v>
      </c>
      <c r="N70" s="82" t="s">
        <v>23</v>
      </c>
    </row>
    <row r="71" spans="1:14" ht="12.75">
      <c r="A71" t="s">
        <v>309</v>
      </c>
      <c r="B71" t="s">
        <v>161</v>
      </c>
      <c r="M71" s="82">
        <v>0</v>
      </c>
      <c r="N71" s="82" t="s">
        <v>25</v>
      </c>
    </row>
    <row r="72" spans="1:14" ht="12.75">
      <c r="A72" t="s">
        <v>310</v>
      </c>
      <c r="B72" t="s">
        <v>162</v>
      </c>
      <c r="E72" s="82">
        <v>1</v>
      </c>
      <c r="F72" s="82">
        <v>1</v>
      </c>
      <c r="H72" s="82">
        <v>0</v>
      </c>
      <c r="J72" s="82">
        <v>2.5</v>
      </c>
      <c r="K72" s="82">
        <v>22.5</v>
      </c>
      <c r="L72" s="82">
        <v>24</v>
      </c>
      <c r="M72" s="82">
        <v>46.5</v>
      </c>
      <c r="N72" s="82" t="s">
        <v>25</v>
      </c>
    </row>
    <row r="73" spans="1:14" ht="12.75">
      <c r="A73" t="s">
        <v>311</v>
      </c>
      <c r="B73" t="s">
        <v>163</v>
      </c>
      <c r="D73" s="82">
        <v>1</v>
      </c>
      <c r="F73" s="82">
        <v>1</v>
      </c>
      <c r="H73" s="82">
        <v>11.5</v>
      </c>
      <c r="J73" s="82">
        <v>20</v>
      </c>
      <c r="L73" s="82">
        <v>11</v>
      </c>
      <c r="M73" s="82">
        <v>42.5</v>
      </c>
      <c r="N73" s="82" t="s">
        <v>25</v>
      </c>
    </row>
    <row r="74" spans="1:14" ht="12.75">
      <c r="A74" t="s">
        <v>312</v>
      </c>
      <c r="B74" t="s">
        <v>164</v>
      </c>
      <c r="I74" s="82">
        <v>19.5</v>
      </c>
      <c r="M74" s="82">
        <v>19.5</v>
      </c>
      <c r="N74" s="82" t="s">
        <v>25</v>
      </c>
    </row>
    <row r="75" spans="1:14" ht="12.75">
      <c r="A75" t="s">
        <v>313</v>
      </c>
      <c r="B75" t="s">
        <v>165</v>
      </c>
      <c r="H75" s="82">
        <v>0</v>
      </c>
      <c r="I75" s="82">
        <v>17.5</v>
      </c>
      <c r="J75" s="82">
        <v>6.5</v>
      </c>
      <c r="L75" s="82">
        <v>14</v>
      </c>
      <c r="M75" s="82">
        <v>38</v>
      </c>
      <c r="N75" s="82" t="s">
        <v>25</v>
      </c>
    </row>
    <row r="76" spans="1:14" ht="12.75">
      <c r="A76" t="s">
        <v>314</v>
      </c>
      <c r="B76" t="s">
        <v>166</v>
      </c>
      <c r="H76" s="82">
        <v>10</v>
      </c>
      <c r="J76" s="82">
        <v>15</v>
      </c>
      <c r="L76" s="82">
        <v>32</v>
      </c>
      <c r="M76" s="82">
        <v>57</v>
      </c>
      <c r="N76" s="82" t="s">
        <v>23</v>
      </c>
    </row>
    <row r="77" spans="1:14" ht="12.75">
      <c r="A77" t="s">
        <v>315</v>
      </c>
      <c r="B77" t="s">
        <v>167</v>
      </c>
      <c r="H77" s="82">
        <v>8</v>
      </c>
      <c r="I77" s="82">
        <v>17.5</v>
      </c>
      <c r="J77" s="82">
        <v>16.5</v>
      </c>
      <c r="L77" s="82">
        <v>40</v>
      </c>
      <c r="M77" s="82">
        <v>74</v>
      </c>
      <c r="N77" s="82" t="s">
        <v>13</v>
      </c>
    </row>
    <row r="78" spans="1:14" ht="12.75">
      <c r="A78" t="s">
        <v>316</v>
      </c>
      <c r="B78" t="s">
        <v>168</v>
      </c>
      <c r="M78" s="82">
        <v>0</v>
      </c>
      <c r="N78" s="82" t="s">
        <v>25</v>
      </c>
    </row>
    <row r="79" spans="1:14" ht="12.75">
      <c r="A79" t="s">
        <v>317</v>
      </c>
      <c r="B79" t="s">
        <v>169</v>
      </c>
      <c r="H79" s="82">
        <v>1</v>
      </c>
      <c r="M79" s="82">
        <v>1</v>
      </c>
      <c r="N79" s="82" t="s">
        <v>25</v>
      </c>
    </row>
    <row r="80" spans="1:14" ht="12.75">
      <c r="A80" t="s">
        <v>318</v>
      </c>
      <c r="B80" t="s">
        <v>170</v>
      </c>
      <c r="C80" s="82">
        <v>1</v>
      </c>
      <c r="E80" s="82">
        <v>1</v>
      </c>
      <c r="H80" s="82">
        <v>5</v>
      </c>
      <c r="J80" s="82">
        <v>0</v>
      </c>
      <c r="K80" s="82">
        <v>17.5</v>
      </c>
      <c r="M80" s="82">
        <v>22.5</v>
      </c>
      <c r="N80" s="82" t="s">
        <v>25</v>
      </c>
    </row>
    <row r="81" spans="1:14" ht="12.75">
      <c r="A81" t="s">
        <v>319</v>
      </c>
      <c r="B81" t="s">
        <v>171</v>
      </c>
      <c r="H81" s="82">
        <v>11</v>
      </c>
      <c r="K81" s="82">
        <v>21.5</v>
      </c>
      <c r="L81" s="82">
        <v>38</v>
      </c>
      <c r="M81" s="82">
        <v>70.5</v>
      </c>
      <c r="N81" s="82" t="s">
        <v>13</v>
      </c>
    </row>
    <row r="82" spans="1:14" ht="12.75">
      <c r="A82" t="s">
        <v>320</v>
      </c>
      <c r="B82" t="s">
        <v>172</v>
      </c>
      <c r="H82" s="82">
        <v>21.5</v>
      </c>
      <c r="K82" s="82">
        <v>21.5</v>
      </c>
      <c r="M82" s="82">
        <v>43</v>
      </c>
      <c r="N82" s="82" t="s">
        <v>25</v>
      </c>
    </row>
    <row r="83" spans="1:14" ht="12.75">
      <c r="A83" t="s">
        <v>321</v>
      </c>
      <c r="B83" t="s">
        <v>173</v>
      </c>
      <c r="D83" s="82">
        <v>1</v>
      </c>
      <c r="E83" s="82">
        <v>1</v>
      </c>
      <c r="G83" s="82">
        <v>1</v>
      </c>
      <c r="H83" s="82">
        <v>8.5</v>
      </c>
      <c r="J83" s="82">
        <v>17.5</v>
      </c>
      <c r="L83" s="82">
        <v>24</v>
      </c>
      <c r="M83" s="82">
        <v>50</v>
      </c>
      <c r="N83" s="82" t="s">
        <v>23</v>
      </c>
    </row>
    <row r="84" spans="1:14" ht="12.75">
      <c r="A84" t="s">
        <v>322</v>
      </c>
      <c r="B84" t="s">
        <v>174</v>
      </c>
      <c r="C84" s="82">
        <v>1</v>
      </c>
      <c r="D84" s="82">
        <v>1</v>
      </c>
      <c r="E84" s="82">
        <v>1</v>
      </c>
      <c r="F84" s="82">
        <v>1</v>
      </c>
      <c r="H84" s="82">
        <v>19</v>
      </c>
      <c r="J84" s="82">
        <v>22</v>
      </c>
      <c r="L84" s="82">
        <v>40</v>
      </c>
      <c r="M84" s="82">
        <v>81</v>
      </c>
      <c r="N84" s="82" t="s">
        <v>12</v>
      </c>
    </row>
    <row r="85" spans="1:14" ht="12.75">
      <c r="A85" t="s">
        <v>323</v>
      </c>
      <c r="B85" t="s">
        <v>175</v>
      </c>
      <c r="D85" s="82">
        <v>1</v>
      </c>
      <c r="E85" s="82">
        <v>1</v>
      </c>
      <c r="H85" s="82">
        <v>12.5</v>
      </c>
      <c r="J85" s="82">
        <v>20.5</v>
      </c>
      <c r="L85" s="82">
        <v>47</v>
      </c>
      <c r="M85" s="82">
        <v>80</v>
      </c>
      <c r="N85" s="82" t="s">
        <v>12</v>
      </c>
    </row>
    <row r="86" spans="1:14" ht="12.75">
      <c r="A86" t="s">
        <v>324</v>
      </c>
      <c r="B86" t="s">
        <v>176</v>
      </c>
      <c r="C86" s="82">
        <v>1</v>
      </c>
      <c r="D86" s="82">
        <v>1</v>
      </c>
      <c r="E86" s="82">
        <v>1</v>
      </c>
      <c r="H86" s="82">
        <v>18.5</v>
      </c>
      <c r="J86" s="82">
        <v>16</v>
      </c>
      <c r="L86" s="82">
        <v>41</v>
      </c>
      <c r="M86" s="82">
        <v>75.5</v>
      </c>
      <c r="N86" s="82" t="s">
        <v>13</v>
      </c>
    </row>
    <row r="87" spans="1:14" ht="12.75">
      <c r="A87" t="s">
        <v>325</v>
      </c>
      <c r="B87" t="s">
        <v>177</v>
      </c>
      <c r="I87" s="82">
        <v>20.5</v>
      </c>
      <c r="J87" s="82">
        <v>14</v>
      </c>
      <c r="M87" s="82">
        <v>34.5</v>
      </c>
      <c r="N87" s="82" t="s">
        <v>25</v>
      </c>
    </row>
    <row r="88" spans="1:14" ht="12.75">
      <c r="A88" t="s">
        <v>326</v>
      </c>
      <c r="B88" t="s">
        <v>178</v>
      </c>
      <c r="M88" s="82">
        <v>0</v>
      </c>
      <c r="N88" s="82" t="s">
        <v>25</v>
      </c>
    </row>
    <row r="89" spans="1:14" ht="12.75">
      <c r="A89" t="s">
        <v>327</v>
      </c>
      <c r="B89" t="s">
        <v>179</v>
      </c>
      <c r="C89" s="82">
        <v>1</v>
      </c>
      <c r="D89" s="82">
        <v>1</v>
      </c>
      <c r="F89" s="82">
        <v>1</v>
      </c>
      <c r="G89" s="82">
        <v>1</v>
      </c>
      <c r="H89" s="82">
        <v>18</v>
      </c>
      <c r="J89" s="82">
        <v>22.5</v>
      </c>
      <c r="L89" s="82">
        <v>35</v>
      </c>
      <c r="M89" s="82">
        <v>75.5</v>
      </c>
      <c r="N89" s="82" t="s">
        <v>13</v>
      </c>
    </row>
    <row r="90" spans="1:14" ht="12.75">
      <c r="A90" t="s">
        <v>328</v>
      </c>
      <c r="B90" t="s">
        <v>180</v>
      </c>
      <c r="M90" s="82">
        <v>0</v>
      </c>
      <c r="N90" s="82" t="s">
        <v>25</v>
      </c>
    </row>
    <row r="91" spans="1:14" ht="12.75">
      <c r="A91" t="s">
        <v>329</v>
      </c>
      <c r="B91" t="s">
        <v>181</v>
      </c>
      <c r="C91" s="82">
        <v>1</v>
      </c>
      <c r="D91" s="82">
        <v>1</v>
      </c>
      <c r="E91" s="82">
        <v>1</v>
      </c>
      <c r="H91" s="82">
        <v>20.5</v>
      </c>
      <c r="J91" s="82">
        <v>17.5</v>
      </c>
      <c r="L91" s="82">
        <v>37</v>
      </c>
      <c r="M91" s="82">
        <v>75</v>
      </c>
      <c r="N91" s="82" t="s">
        <v>13</v>
      </c>
    </row>
    <row r="92" spans="1:14" ht="12.75">
      <c r="A92" t="s">
        <v>330</v>
      </c>
      <c r="B92" t="s">
        <v>182</v>
      </c>
      <c r="D92" s="82">
        <v>1</v>
      </c>
      <c r="F92" s="82">
        <v>1</v>
      </c>
      <c r="H92" s="82">
        <v>21.5</v>
      </c>
      <c r="J92" s="82">
        <v>18</v>
      </c>
      <c r="L92" s="82">
        <v>45</v>
      </c>
      <c r="M92" s="82">
        <v>84.5</v>
      </c>
      <c r="N92" s="82" t="s">
        <v>12</v>
      </c>
    </row>
    <row r="93" spans="1:14" ht="12.75">
      <c r="A93" t="s">
        <v>331</v>
      </c>
      <c r="B93" t="s">
        <v>183</v>
      </c>
      <c r="C93" s="82">
        <v>1</v>
      </c>
      <c r="D93" s="82">
        <v>1</v>
      </c>
      <c r="E93" s="82">
        <v>1</v>
      </c>
      <c r="F93" s="82">
        <v>1</v>
      </c>
      <c r="G93" s="82">
        <v>1</v>
      </c>
      <c r="H93" s="82">
        <v>21.5</v>
      </c>
      <c r="J93" s="82">
        <v>13.5</v>
      </c>
      <c r="L93" s="82">
        <v>17</v>
      </c>
      <c r="M93" s="82">
        <v>52</v>
      </c>
      <c r="N93" s="82" t="s">
        <v>23</v>
      </c>
    </row>
    <row r="94" spans="1:14" ht="12.75">
      <c r="A94" t="s">
        <v>332</v>
      </c>
      <c r="B94" t="s">
        <v>184</v>
      </c>
      <c r="M94" s="82">
        <v>0</v>
      </c>
      <c r="N94" s="82" t="s">
        <v>25</v>
      </c>
    </row>
    <row r="95" spans="1:14" ht="12.75">
      <c r="A95" t="s">
        <v>333</v>
      </c>
      <c r="B95" t="s">
        <v>185</v>
      </c>
      <c r="M95" s="82">
        <v>0</v>
      </c>
      <c r="N95" s="82" t="s">
        <v>25</v>
      </c>
    </row>
    <row r="96" spans="1:14" ht="12.75">
      <c r="A96" t="s">
        <v>334</v>
      </c>
      <c r="B96" t="s">
        <v>186</v>
      </c>
      <c r="C96" s="82">
        <v>1</v>
      </c>
      <c r="D96" s="82">
        <v>1</v>
      </c>
      <c r="E96" s="82">
        <v>1</v>
      </c>
      <c r="F96" s="82">
        <v>1</v>
      </c>
      <c r="G96" s="82">
        <v>1</v>
      </c>
      <c r="H96" s="82">
        <v>22</v>
      </c>
      <c r="J96" s="82">
        <v>10</v>
      </c>
      <c r="L96" s="82">
        <v>26</v>
      </c>
      <c r="M96" s="82">
        <v>58</v>
      </c>
      <c r="N96" s="82" t="s">
        <v>23</v>
      </c>
    </row>
    <row r="97" spans="1:14" ht="12.75">
      <c r="A97" t="s">
        <v>335</v>
      </c>
      <c r="B97" t="s">
        <v>187</v>
      </c>
      <c r="C97" s="82">
        <v>1</v>
      </c>
      <c r="D97" s="82">
        <v>1</v>
      </c>
      <c r="E97" s="82">
        <v>1</v>
      </c>
      <c r="H97" s="82">
        <v>18</v>
      </c>
      <c r="J97" s="82">
        <v>4.5</v>
      </c>
      <c r="K97" s="82">
        <v>21.3</v>
      </c>
      <c r="L97" s="82">
        <v>15</v>
      </c>
      <c r="M97" s="82">
        <v>54.3</v>
      </c>
      <c r="N97" s="82" t="s">
        <v>23</v>
      </c>
    </row>
    <row r="98" spans="1:14" ht="12.75">
      <c r="A98" t="s">
        <v>336</v>
      </c>
      <c r="B98" t="s">
        <v>188</v>
      </c>
      <c r="D98" s="82">
        <v>1</v>
      </c>
      <c r="E98" s="82">
        <v>1</v>
      </c>
      <c r="F98" s="82">
        <v>1</v>
      </c>
      <c r="H98" s="82">
        <v>13.5</v>
      </c>
      <c r="J98" s="82">
        <v>18.5</v>
      </c>
      <c r="L98" s="82">
        <v>46</v>
      </c>
      <c r="M98" s="82">
        <v>78</v>
      </c>
      <c r="N98" s="82" t="s">
        <v>13</v>
      </c>
    </row>
    <row r="99" spans="1:14" ht="12.75">
      <c r="A99" t="s">
        <v>337</v>
      </c>
      <c r="B99" t="s">
        <v>189</v>
      </c>
      <c r="I99" s="82">
        <v>10</v>
      </c>
      <c r="M99" s="82">
        <v>10</v>
      </c>
      <c r="N99" s="82" t="s">
        <v>25</v>
      </c>
    </row>
    <row r="100" spans="1:14" ht="12.75">
      <c r="A100" t="s">
        <v>338</v>
      </c>
      <c r="B100" t="s">
        <v>190</v>
      </c>
      <c r="C100" s="82">
        <v>1</v>
      </c>
      <c r="D100" s="82">
        <v>1</v>
      </c>
      <c r="E100" s="82">
        <v>1</v>
      </c>
      <c r="F100" s="82">
        <v>1</v>
      </c>
      <c r="G100" s="82">
        <v>1</v>
      </c>
      <c r="I100" s="82">
        <v>18</v>
      </c>
      <c r="L100" s="82">
        <v>45</v>
      </c>
      <c r="M100" s="82">
        <v>63</v>
      </c>
      <c r="N100" s="82" t="s">
        <v>22</v>
      </c>
    </row>
    <row r="101" spans="1:14" ht="12.75">
      <c r="A101" t="s">
        <v>339</v>
      </c>
      <c r="B101" t="s">
        <v>191</v>
      </c>
      <c r="C101" s="82">
        <v>1</v>
      </c>
      <c r="D101" s="82">
        <v>1</v>
      </c>
      <c r="E101" s="82">
        <v>1</v>
      </c>
      <c r="G101" s="82">
        <v>1</v>
      </c>
      <c r="H101" s="82">
        <v>7</v>
      </c>
      <c r="I101" s="82">
        <v>22.5</v>
      </c>
      <c r="J101" s="82">
        <v>21</v>
      </c>
      <c r="L101" s="82">
        <v>40</v>
      </c>
      <c r="M101" s="82">
        <v>83.5</v>
      </c>
      <c r="N101" s="82" t="s">
        <v>12</v>
      </c>
    </row>
    <row r="102" spans="1:14" ht="12.75">
      <c r="A102" t="s">
        <v>340</v>
      </c>
      <c r="B102" t="s">
        <v>192</v>
      </c>
      <c r="C102" s="82">
        <v>1</v>
      </c>
      <c r="D102" s="82">
        <v>1</v>
      </c>
      <c r="G102" s="82">
        <v>1</v>
      </c>
      <c r="H102" s="82">
        <v>18.5</v>
      </c>
      <c r="J102" s="82">
        <v>15.5</v>
      </c>
      <c r="K102" s="82">
        <v>22.5</v>
      </c>
      <c r="L102" s="82">
        <v>41</v>
      </c>
      <c r="M102" s="82">
        <v>82</v>
      </c>
      <c r="N102" s="82" t="s">
        <v>12</v>
      </c>
    </row>
    <row r="103" spans="1:14" ht="12.75">
      <c r="A103" t="s">
        <v>341</v>
      </c>
      <c r="B103" t="s">
        <v>193</v>
      </c>
      <c r="E103" s="82">
        <v>1</v>
      </c>
      <c r="F103" s="82">
        <v>1</v>
      </c>
      <c r="H103" s="82">
        <v>7.5</v>
      </c>
      <c r="I103" s="82">
        <v>15.5</v>
      </c>
      <c r="J103" s="82">
        <v>17</v>
      </c>
      <c r="L103" s="82">
        <v>24</v>
      </c>
      <c r="M103" s="82">
        <v>56.5</v>
      </c>
      <c r="N103" s="82" t="s">
        <v>23</v>
      </c>
    </row>
    <row r="104" spans="1:14" ht="12.75">
      <c r="A104" t="s">
        <v>342</v>
      </c>
      <c r="B104" t="s">
        <v>194</v>
      </c>
      <c r="H104" s="82">
        <v>19</v>
      </c>
      <c r="J104" s="82">
        <v>8.5</v>
      </c>
      <c r="L104" s="82">
        <v>33</v>
      </c>
      <c r="M104" s="82">
        <v>60.5</v>
      </c>
      <c r="N104" s="82" t="s">
        <v>22</v>
      </c>
    </row>
    <row r="105" spans="1:14" ht="12.75">
      <c r="A105" t="s">
        <v>343</v>
      </c>
      <c r="B105" t="s">
        <v>195</v>
      </c>
      <c r="C105" s="82">
        <v>1</v>
      </c>
      <c r="D105" s="82">
        <v>1</v>
      </c>
      <c r="H105" s="82">
        <v>0</v>
      </c>
      <c r="I105" s="82">
        <v>8</v>
      </c>
      <c r="J105" s="82">
        <v>15</v>
      </c>
      <c r="L105" s="82">
        <v>29</v>
      </c>
      <c r="M105" s="82">
        <v>52</v>
      </c>
      <c r="N105" s="82" t="s">
        <v>23</v>
      </c>
    </row>
    <row r="106" spans="1:14" ht="12.75">
      <c r="A106" t="s">
        <v>344</v>
      </c>
      <c r="B106" t="s">
        <v>196</v>
      </c>
      <c r="M106" s="82">
        <v>0</v>
      </c>
      <c r="N106" s="82" t="s">
        <v>25</v>
      </c>
    </row>
    <row r="107" spans="1:14" ht="12.75">
      <c r="A107" t="s">
        <v>345</v>
      </c>
      <c r="B107" t="s">
        <v>197</v>
      </c>
      <c r="H107" s="82">
        <v>1</v>
      </c>
      <c r="M107" s="82">
        <v>1</v>
      </c>
      <c r="N107" s="82" t="s">
        <v>25</v>
      </c>
    </row>
    <row r="108" spans="1:14" ht="12.75">
      <c r="A108" t="s">
        <v>346</v>
      </c>
      <c r="B108" t="s">
        <v>198</v>
      </c>
      <c r="M108" s="82">
        <v>0</v>
      </c>
      <c r="N108" s="82" t="s">
        <v>25</v>
      </c>
    </row>
    <row r="109" spans="1:14" ht="12.75">
      <c r="A109" t="s">
        <v>347</v>
      </c>
      <c r="B109" t="s">
        <v>199</v>
      </c>
      <c r="I109" s="82">
        <v>22.5</v>
      </c>
      <c r="J109" s="82">
        <v>14.5</v>
      </c>
      <c r="L109" s="82">
        <v>43</v>
      </c>
      <c r="M109" s="82">
        <v>80</v>
      </c>
      <c r="N109" s="82" t="s">
        <v>12</v>
      </c>
    </row>
    <row r="110" spans="1:14" ht="12.75">
      <c r="A110" t="s">
        <v>348</v>
      </c>
      <c r="B110" t="s">
        <v>200</v>
      </c>
      <c r="M110" s="82">
        <v>0</v>
      </c>
      <c r="N110" s="82" t="s">
        <v>25</v>
      </c>
    </row>
    <row r="111" spans="1:14" ht="12.75">
      <c r="A111" t="s">
        <v>349</v>
      </c>
      <c r="B111" t="s">
        <v>201</v>
      </c>
      <c r="C111" s="82">
        <v>1</v>
      </c>
      <c r="D111" s="82">
        <v>1</v>
      </c>
      <c r="E111" s="82">
        <v>1</v>
      </c>
      <c r="F111" s="82">
        <v>1</v>
      </c>
      <c r="G111" s="82">
        <v>1</v>
      </c>
      <c r="H111" s="82">
        <v>22</v>
      </c>
      <c r="J111" s="82">
        <v>21.5</v>
      </c>
      <c r="L111" s="82">
        <v>50</v>
      </c>
      <c r="M111" s="82">
        <v>93.5</v>
      </c>
      <c r="N111" s="82" t="s">
        <v>11</v>
      </c>
    </row>
    <row r="112" spans="1:14" ht="12.75">
      <c r="A112" t="s">
        <v>350</v>
      </c>
      <c r="B112" t="s">
        <v>202</v>
      </c>
      <c r="C112" s="82">
        <v>1</v>
      </c>
      <c r="F112" s="82">
        <v>1</v>
      </c>
      <c r="G112" s="82">
        <v>1</v>
      </c>
      <c r="H112" s="82">
        <v>11</v>
      </c>
      <c r="J112" s="82">
        <v>15.5</v>
      </c>
      <c r="L112" s="82">
        <v>40</v>
      </c>
      <c r="M112" s="82">
        <v>66.5</v>
      </c>
      <c r="N112" s="82" t="s">
        <v>22</v>
      </c>
    </row>
    <row r="113" spans="1:14" ht="12.75">
      <c r="A113" t="s">
        <v>351</v>
      </c>
      <c r="B113" t="s">
        <v>203</v>
      </c>
      <c r="M113" s="82">
        <v>0</v>
      </c>
      <c r="N113" s="82" t="s">
        <v>25</v>
      </c>
    </row>
    <row r="114" spans="1:14" ht="12.75">
      <c r="A114" t="s">
        <v>352</v>
      </c>
      <c r="B114" t="s">
        <v>204</v>
      </c>
      <c r="H114" s="82">
        <v>1</v>
      </c>
      <c r="I114" s="82">
        <v>19</v>
      </c>
      <c r="J114" s="82">
        <v>22.5</v>
      </c>
      <c r="L114" s="82">
        <v>50</v>
      </c>
      <c r="M114" s="82">
        <v>91.5</v>
      </c>
      <c r="N114" s="82" t="s">
        <v>11</v>
      </c>
    </row>
    <row r="115" spans="1:14" ht="12.75">
      <c r="A115" t="s">
        <v>353</v>
      </c>
      <c r="B115" t="s">
        <v>205</v>
      </c>
      <c r="F115" s="82">
        <v>1</v>
      </c>
      <c r="H115" s="82">
        <v>4.5</v>
      </c>
      <c r="I115" s="82">
        <v>10.5</v>
      </c>
      <c r="J115" s="82">
        <v>10</v>
      </c>
      <c r="L115" s="82">
        <v>30</v>
      </c>
      <c r="M115" s="82">
        <v>50.5</v>
      </c>
      <c r="N115" s="82" t="s">
        <v>23</v>
      </c>
    </row>
    <row r="116" spans="1:14" ht="12.75">
      <c r="A116" t="s">
        <v>354</v>
      </c>
      <c r="B116" t="s">
        <v>206</v>
      </c>
      <c r="E116" s="82">
        <v>1</v>
      </c>
      <c r="L116" s="82">
        <v>7</v>
      </c>
      <c r="M116" s="82">
        <v>7</v>
      </c>
      <c r="N116" s="82" t="s">
        <v>25</v>
      </c>
    </row>
    <row r="117" spans="1:14" ht="12.75">
      <c r="A117" t="s">
        <v>355</v>
      </c>
      <c r="B117" t="s">
        <v>207</v>
      </c>
      <c r="E117" s="82">
        <v>1</v>
      </c>
      <c r="H117" s="82">
        <v>19</v>
      </c>
      <c r="J117" s="82">
        <v>12</v>
      </c>
      <c r="L117" s="82">
        <v>19</v>
      </c>
      <c r="M117" s="82">
        <v>50</v>
      </c>
      <c r="N117" s="82" t="s">
        <v>23</v>
      </c>
    </row>
    <row r="118" spans="1:14" ht="12.75">
      <c r="A118" t="s">
        <v>356</v>
      </c>
      <c r="B118" t="s">
        <v>208</v>
      </c>
      <c r="M118" s="82">
        <v>0</v>
      </c>
      <c r="N118" s="82" t="s">
        <v>25</v>
      </c>
    </row>
    <row r="119" spans="1:14" ht="12.75">
      <c r="A119" t="s">
        <v>357</v>
      </c>
      <c r="B119" t="s">
        <v>209</v>
      </c>
      <c r="F119" s="82">
        <v>1</v>
      </c>
      <c r="H119" s="82">
        <v>8.5</v>
      </c>
      <c r="J119" s="82">
        <v>12.5</v>
      </c>
      <c r="L119" s="82">
        <v>25</v>
      </c>
      <c r="M119" s="82">
        <v>46</v>
      </c>
      <c r="N119" s="82" t="s">
        <v>25</v>
      </c>
    </row>
    <row r="120" spans="1:14" ht="12.75">
      <c r="A120" t="s">
        <v>358</v>
      </c>
      <c r="B120" t="s">
        <v>210</v>
      </c>
      <c r="C120" s="82">
        <v>1</v>
      </c>
      <c r="M120" s="82">
        <v>0</v>
      </c>
      <c r="N120" s="82" t="s">
        <v>25</v>
      </c>
    </row>
    <row r="121" spans="1:14" ht="12.75">
      <c r="A121" t="s">
        <v>359</v>
      </c>
      <c r="B121" t="s">
        <v>146</v>
      </c>
      <c r="M121" s="82">
        <v>0</v>
      </c>
      <c r="N121" s="82" t="s">
        <v>25</v>
      </c>
    </row>
    <row r="122" spans="1:14" ht="12.75">
      <c r="A122" t="s">
        <v>360</v>
      </c>
      <c r="B122" t="s">
        <v>211</v>
      </c>
      <c r="C122" s="82">
        <v>1</v>
      </c>
      <c r="D122" s="82">
        <v>1</v>
      </c>
      <c r="E122" s="82">
        <v>1</v>
      </c>
      <c r="H122" s="82">
        <v>9.5</v>
      </c>
      <c r="J122" s="82">
        <v>12.5</v>
      </c>
      <c r="L122" s="82">
        <v>38</v>
      </c>
      <c r="M122" s="82">
        <v>60</v>
      </c>
      <c r="N122" s="82" t="s">
        <v>22</v>
      </c>
    </row>
    <row r="123" spans="1:14" ht="12.75">
      <c r="A123" t="s">
        <v>361</v>
      </c>
      <c r="B123" t="s">
        <v>212</v>
      </c>
      <c r="D123" s="82">
        <v>1</v>
      </c>
      <c r="H123" s="82">
        <v>2</v>
      </c>
      <c r="I123" s="82">
        <v>13.5</v>
      </c>
      <c r="J123" s="82">
        <v>13.5</v>
      </c>
      <c r="L123" s="82">
        <v>12</v>
      </c>
      <c r="M123" s="82">
        <v>39</v>
      </c>
      <c r="N123" s="82" t="s">
        <v>25</v>
      </c>
    </row>
    <row r="124" spans="1:14" ht="12.75">
      <c r="A124" t="s">
        <v>362</v>
      </c>
      <c r="B124" t="s">
        <v>156</v>
      </c>
      <c r="M124" s="82">
        <v>0</v>
      </c>
      <c r="N124" s="82" t="s">
        <v>25</v>
      </c>
    </row>
    <row r="125" spans="1:14" ht="12.75">
      <c r="A125" t="s">
        <v>363</v>
      </c>
      <c r="B125" t="s">
        <v>213</v>
      </c>
      <c r="C125" s="82">
        <v>1</v>
      </c>
      <c r="E125" s="82">
        <v>1</v>
      </c>
      <c r="F125" s="82">
        <v>1</v>
      </c>
      <c r="H125" s="82">
        <v>15</v>
      </c>
      <c r="J125" s="82">
        <v>16</v>
      </c>
      <c r="L125" s="82">
        <v>29</v>
      </c>
      <c r="M125" s="82">
        <v>60</v>
      </c>
      <c r="N125" s="82" t="s">
        <v>22</v>
      </c>
    </row>
    <row r="126" spans="1:14" ht="12.75">
      <c r="A126" t="s">
        <v>364</v>
      </c>
      <c r="B126" t="s">
        <v>214</v>
      </c>
      <c r="M126" s="82">
        <v>0</v>
      </c>
      <c r="N126" s="82" t="s">
        <v>25</v>
      </c>
    </row>
    <row r="127" spans="1:14" ht="12.75">
      <c r="A127" t="s">
        <v>365</v>
      </c>
      <c r="B127" t="s">
        <v>215</v>
      </c>
      <c r="M127" s="82">
        <v>0</v>
      </c>
      <c r="N127" s="82" t="s">
        <v>25</v>
      </c>
    </row>
    <row r="128" spans="1:14" ht="12.75">
      <c r="A128" t="s">
        <v>366</v>
      </c>
      <c r="B128" t="s">
        <v>216</v>
      </c>
      <c r="M128" s="82">
        <v>0</v>
      </c>
      <c r="N128" s="82" t="s">
        <v>25</v>
      </c>
    </row>
    <row r="129" spans="1:14" ht="12.75">
      <c r="A129" t="s">
        <v>367</v>
      </c>
      <c r="B129" t="s">
        <v>217</v>
      </c>
      <c r="H129" s="82">
        <v>1</v>
      </c>
      <c r="J129" s="82">
        <v>8.5</v>
      </c>
      <c r="L129" s="82">
        <v>15</v>
      </c>
      <c r="M129" s="82">
        <v>24.5</v>
      </c>
      <c r="N129" s="82" t="s">
        <v>25</v>
      </c>
    </row>
    <row r="130" spans="1:14" ht="12.75">
      <c r="A130" t="s">
        <v>368</v>
      </c>
      <c r="B130" t="s">
        <v>218</v>
      </c>
      <c r="M130" s="82">
        <v>0</v>
      </c>
      <c r="N130" s="82" t="s">
        <v>25</v>
      </c>
    </row>
    <row r="131" spans="1:14" ht="12.75">
      <c r="A131" t="s">
        <v>369</v>
      </c>
      <c r="B131" t="s">
        <v>219</v>
      </c>
      <c r="M131" s="82">
        <v>0</v>
      </c>
      <c r="N131" s="82" t="s">
        <v>25</v>
      </c>
    </row>
    <row r="132" spans="1:14" ht="12.75">
      <c r="A132" t="s">
        <v>370</v>
      </c>
      <c r="B132" t="s">
        <v>220</v>
      </c>
      <c r="M132" s="82">
        <v>0</v>
      </c>
      <c r="N132" s="82" t="s">
        <v>25</v>
      </c>
    </row>
    <row r="133" spans="1:14" ht="12.75">
      <c r="A133" t="s">
        <v>371</v>
      </c>
      <c r="B133" t="s">
        <v>221</v>
      </c>
      <c r="M133" s="82">
        <v>0</v>
      </c>
      <c r="N133" s="82" t="s">
        <v>25</v>
      </c>
    </row>
    <row r="134" spans="1:14" ht="12.75">
      <c r="A134" t="s">
        <v>372</v>
      </c>
      <c r="B134" t="s">
        <v>222</v>
      </c>
      <c r="H134" s="82">
        <v>0</v>
      </c>
      <c r="M134" s="82">
        <v>0</v>
      </c>
      <c r="N134" s="82" t="s">
        <v>25</v>
      </c>
    </row>
    <row r="135" spans="1:14" ht="12.75">
      <c r="A135" t="s">
        <v>373</v>
      </c>
      <c r="B135" t="s">
        <v>223</v>
      </c>
      <c r="M135" s="82">
        <v>0</v>
      </c>
      <c r="N135" s="82" t="s">
        <v>25</v>
      </c>
    </row>
    <row r="136" spans="1:14" ht="12.75">
      <c r="A136" t="s">
        <v>374</v>
      </c>
      <c r="B136" t="s">
        <v>224</v>
      </c>
      <c r="H136" s="82">
        <v>6.5</v>
      </c>
      <c r="J136" s="82">
        <v>21</v>
      </c>
      <c r="L136" s="82">
        <v>17</v>
      </c>
      <c r="M136" s="82">
        <v>44.5</v>
      </c>
      <c r="N136" s="82" t="s">
        <v>25</v>
      </c>
    </row>
    <row r="137" spans="1:14" ht="12.75">
      <c r="A137" t="s">
        <v>375</v>
      </c>
      <c r="B137" t="s">
        <v>225</v>
      </c>
      <c r="M137" s="82">
        <v>0</v>
      </c>
      <c r="N137" s="82" t="s">
        <v>25</v>
      </c>
    </row>
    <row r="138" spans="1:14" ht="12.75">
      <c r="A138" t="s">
        <v>376</v>
      </c>
      <c r="B138" t="s">
        <v>226</v>
      </c>
      <c r="M138" s="82">
        <v>0</v>
      </c>
      <c r="N138" s="82" t="s">
        <v>25</v>
      </c>
    </row>
    <row r="139" spans="1:14" ht="12.75">
      <c r="A139" t="s">
        <v>377</v>
      </c>
      <c r="B139" t="s">
        <v>227</v>
      </c>
      <c r="M139" s="82">
        <v>0</v>
      </c>
      <c r="N139" s="82" t="s">
        <v>25</v>
      </c>
    </row>
    <row r="140" spans="1:14" ht="12.75">
      <c r="A140" t="s">
        <v>378</v>
      </c>
      <c r="B140" t="s">
        <v>228</v>
      </c>
      <c r="I140" s="82">
        <v>15.5</v>
      </c>
      <c r="J140" s="82">
        <v>16</v>
      </c>
      <c r="M140" s="82">
        <v>31.5</v>
      </c>
      <c r="N140" s="82" t="s">
        <v>25</v>
      </c>
    </row>
    <row r="141" spans="1:14" ht="12.75">
      <c r="A141" t="s">
        <v>379</v>
      </c>
      <c r="B141" t="s">
        <v>229</v>
      </c>
      <c r="M141" s="82">
        <v>0</v>
      </c>
      <c r="N141" s="82" t="s">
        <v>25</v>
      </c>
    </row>
    <row r="142" spans="1:14" ht="12.75">
      <c r="A142" t="s">
        <v>380</v>
      </c>
      <c r="B142" t="s">
        <v>230</v>
      </c>
      <c r="M142" s="82">
        <v>0</v>
      </c>
      <c r="N142" s="82" t="s">
        <v>25</v>
      </c>
    </row>
    <row r="143" spans="1:14" ht="12.75">
      <c r="A143" t="s">
        <v>381</v>
      </c>
      <c r="B143" t="s">
        <v>231</v>
      </c>
      <c r="M143" s="82">
        <v>0</v>
      </c>
      <c r="N143" s="82" t="s">
        <v>25</v>
      </c>
    </row>
    <row r="144" spans="1:14" ht="12.75">
      <c r="A144" t="s">
        <v>382</v>
      </c>
      <c r="B144" t="s">
        <v>232</v>
      </c>
      <c r="M144" s="82">
        <v>0</v>
      </c>
      <c r="N144" s="82" t="s">
        <v>25</v>
      </c>
    </row>
    <row r="145" spans="1:14" ht="12.75">
      <c r="A145" t="s">
        <v>383</v>
      </c>
      <c r="B145" t="s">
        <v>233</v>
      </c>
      <c r="M145" s="82">
        <v>0</v>
      </c>
      <c r="N145" s="82" t="s">
        <v>25</v>
      </c>
    </row>
    <row r="146" spans="1:14" ht="12.75">
      <c r="A146" t="s">
        <v>384</v>
      </c>
      <c r="B146" t="s">
        <v>234</v>
      </c>
      <c r="M146" s="82">
        <v>0</v>
      </c>
      <c r="N146" s="82" t="s">
        <v>25</v>
      </c>
    </row>
    <row r="147" spans="1:14" ht="12.75">
      <c r="A147" t="s">
        <v>385</v>
      </c>
      <c r="B147" t="s">
        <v>235</v>
      </c>
      <c r="H147" s="82">
        <v>11.5</v>
      </c>
      <c r="J147" s="82">
        <v>21</v>
      </c>
      <c r="L147" s="82">
        <v>48</v>
      </c>
      <c r="M147" s="82">
        <v>80.5</v>
      </c>
      <c r="N147" s="82" t="s">
        <v>12</v>
      </c>
    </row>
    <row r="148" spans="1:14" ht="12.75">
      <c r="A148" t="s">
        <v>386</v>
      </c>
      <c r="B148" t="s">
        <v>236</v>
      </c>
      <c r="M148" s="82">
        <v>0</v>
      </c>
      <c r="N148" s="82" t="s">
        <v>25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48"/>
  <sheetViews>
    <sheetView zoomScalePageLayoutView="0" workbookViewId="0" topLeftCell="A109">
      <selection activeCell="A1" sqref="A1:O148"/>
    </sheetView>
  </sheetViews>
  <sheetFormatPr defaultColWidth="9.140625" defaultRowHeight="12.75"/>
  <cols>
    <col min="1" max="1" width="6.57421875" style="0" bestFit="1" customWidth="1"/>
    <col min="2" max="2" width="19.28125" style="0" bestFit="1" customWidth="1"/>
    <col min="3" max="7" width="3.00390625" style="83" bestFit="1" customWidth="1"/>
    <col min="8" max="12" width="5.00390625" style="83" bestFit="1" customWidth="1"/>
    <col min="13" max="13" width="6.421875" style="83" bestFit="1" customWidth="1"/>
    <col min="14" max="14" width="5.00390625" style="83" bestFit="1" customWidth="1"/>
    <col min="15" max="15" width="7.28125" style="83" bestFit="1" customWidth="1"/>
  </cols>
  <sheetData>
    <row r="1" spans="1:15" s="83" customFormat="1" ht="25.5">
      <c r="A1" s="83" t="s">
        <v>52</v>
      </c>
      <c r="B1" s="83" t="s">
        <v>14</v>
      </c>
      <c r="C1" s="83" t="s">
        <v>69</v>
      </c>
      <c r="D1" s="83" t="s">
        <v>70</v>
      </c>
      <c r="E1" s="83" t="s">
        <v>71</v>
      </c>
      <c r="F1" s="83" t="s">
        <v>72</v>
      </c>
      <c r="G1" s="83" t="s">
        <v>73</v>
      </c>
      <c r="H1" s="83" t="s">
        <v>66</v>
      </c>
      <c r="I1" s="83" t="s">
        <v>26</v>
      </c>
      <c r="J1" s="83" t="s">
        <v>67</v>
      </c>
      <c r="K1" s="83" t="s">
        <v>27</v>
      </c>
      <c r="L1" s="83" t="s">
        <v>2</v>
      </c>
      <c r="M1" s="83" t="s">
        <v>74</v>
      </c>
      <c r="N1" s="83" t="s">
        <v>4</v>
      </c>
      <c r="O1" s="84" t="s">
        <v>36</v>
      </c>
    </row>
    <row r="2" spans="1:15" ht="12.75">
      <c r="A2" t="s">
        <v>240</v>
      </c>
      <c r="B2" t="s">
        <v>92</v>
      </c>
      <c r="C2" s="83">
        <v>1</v>
      </c>
      <c r="D2" s="83">
        <v>1</v>
      </c>
      <c r="E2" s="83">
        <v>1</v>
      </c>
      <c r="F2" s="83">
        <v>1</v>
      </c>
      <c r="G2" s="83">
        <v>1</v>
      </c>
      <c r="H2" s="83">
        <v>22.5</v>
      </c>
      <c r="J2" s="83">
        <v>22.5</v>
      </c>
      <c r="L2" s="83">
        <v>45</v>
      </c>
      <c r="M2" s="83">
        <v>50</v>
      </c>
      <c r="N2" s="83">
        <v>95</v>
      </c>
      <c r="O2" s="83" t="s">
        <v>11</v>
      </c>
    </row>
    <row r="3" spans="1:15" ht="12.75">
      <c r="A3" t="s">
        <v>241</v>
      </c>
      <c r="B3" t="s">
        <v>93</v>
      </c>
      <c r="C3" s="83">
        <v>1</v>
      </c>
      <c r="D3" s="83">
        <v>1</v>
      </c>
      <c r="E3" s="83">
        <v>1</v>
      </c>
      <c r="F3" s="83">
        <v>1</v>
      </c>
      <c r="H3" s="83">
        <v>15</v>
      </c>
      <c r="J3" s="83">
        <v>13.5</v>
      </c>
      <c r="K3" s="83">
        <v>17.5</v>
      </c>
      <c r="L3" s="83">
        <v>34</v>
      </c>
      <c r="M3" s="83">
        <v>36.5</v>
      </c>
      <c r="N3" s="83">
        <v>70.5</v>
      </c>
      <c r="O3" s="83" t="s">
        <v>13</v>
      </c>
    </row>
    <row r="4" spans="1:15" ht="12.75">
      <c r="A4" t="s">
        <v>242</v>
      </c>
      <c r="B4" t="s">
        <v>94</v>
      </c>
      <c r="C4" s="83">
        <v>1</v>
      </c>
      <c r="D4" s="83">
        <v>1</v>
      </c>
      <c r="E4" s="83">
        <v>1</v>
      </c>
      <c r="H4" s="83">
        <v>16.5</v>
      </c>
      <c r="J4" s="83">
        <v>21.5</v>
      </c>
      <c r="L4" s="83">
        <v>50</v>
      </c>
      <c r="M4" s="83">
        <v>41</v>
      </c>
      <c r="N4" s="83">
        <v>91</v>
      </c>
      <c r="O4" s="83" t="s">
        <v>11</v>
      </c>
    </row>
    <row r="5" spans="1:15" ht="12.75">
      <c r="A5" t="s">
        <v>243</v>
      </c>
      <c r="B5" t="s">
        <v>95</v>
      </c>
      <c r="I5" s="83">
        <v>12</v>
      </c>
      <c r="J5" s="83">
        <v>17</v>
      </c>
      <c r="L5" s="83">
        <v>49</v>
      </c>
      <c r="M5" s="83">
        <v>29</v>
      </c>
      <c r="N5" s="83">
        <v>78</v>
      </c>
      <c r="O5" s="83" t="s">
        <v>13</v>
      </c>
    </row>
    <row r="6" spans="1:15" ht="12.75">
      <c r="A6" t="s">
        <v>244</v>
      </c>
      <c r="B6" t="s">
        <v>96</v>
      </c>
      <c r="C6" s="83">
        <v>1</v>
      </c>
      <c r="F6" s="83">
        <v>1</v>
      </c>
      <c r="H6" s="83">
        <v>14.5</v>
      </c>
      <c r="J6" s="83">
        <v>17.5</v>
      </c>
      <c r="L6" s="83">
        <v>40</v>
      </c>
      <c r="M6" s="83">
        <v>34</v>
      </c>
      <c r="N6" s="83">
        <v>74</v>
      </c>
      <c r="O6" s="83" t="s">
        <v>13</v>
      </c>
    </row>
    <row r="7" spans="1:15" ht="12.75">
      <c r="A7" t="s">
        <v>245</v>
      </c>
      <c r="B7" t="s">
        <v>97</v>
      </c>
      <c r="C7" s="83">
        <v>1</v>
      </c>
      <c r="E7" s="83">
        <v>1</v>
      </c>
      <c r="F7" s="83">
        <v>1</v>
      </c>
      <c r="G7" s="83">
        <v>1</v>
      </c>
      <c r="H7" s="83">
        <v>19</v>
      </c>
      <c r="J7" s="83">
        <v>22.5</v>
      </c>
      <c r="L7" s="83">
        <v>40</v>
      </c>
      <c r="M7" s="83">
        <v>45.5</v>
      </c>
      <c r="N7" s="83">
        <v>85.5</v>
      </c>
      <c r="O7" s="83" t="s">
        <v>12</v>
      </c>
    </row>
    <row r="8" spans="1:15" ht="12.75">
      <c r="A8" t="s">
        <v>246</v>
      </c>
      <c r="B8" t="s">
        <v>98</v>
      </c>
      <c r="H8" s="83">
        <v>16</v>
      </c>
      <c r="J8" s="83">
        <v>17</v>
      </c>
      <c r="L8" s="83">
        <v>45</v>
      </c>
      <c r="M8" s="83">
        <v>33</v>
      </c>
      <c r="N8" s="83">
        <v>78</v>
      </c>
      <c r="O8" s="83" t="s">
        <v>13</v>
      </c>
    </row>
    <row r="9" spans="1:15" ht="12.75">
      <c r="A9" t="s">
        <v>247</v>
      </c>
      <c r="B9" t="s">
        <v>99</v>
      </c>
      <c r="C9" s="83">
        <v>1</v>
      </c>
      <c r="D9" s="83">
        <v>1</v>
      </c>
      <c r="E9" s="83">
        <v>1</v>
      </c>
      <c r="F9" s="83">
        <v>1</v>
      </c>
      <c r="H9" s="83">
        <v>19</v>
      </c>
      <c r="J9" s="83">
        <v>19</v>
      </c>
      <c r="L9" s="83">
        <v>49</v>
      </c>
      <c r="M9" s="83">
        <v>42</v>
      </c>
      <c r="N9" s="83">
        <v>91</v>
      </c>
      <c r="O9" s="83" t="s">
        <v>11</v>
      </c>
    </row>
    <row r="10" spans="1:15" ht="12.75">
      <c r="A10" t="s">
        <v>248</v>
      </c>
      <c r="B10" t="s">
        <v>100</v>
      </c>
      <c r="M10" s="83">
        <v>0</v>
      </c>
      <c r="N10" s="83">
        <v>0</v>
      </c>
      <c r="O10" s="83" t="s">
        <v>25</v>
      </c>
    </row>
    <row r="11" spans="1:15" ht="12.75">
      <c r="A11" t="s">
        <v>249</v>
      </c>
      <c r="B11" t="s">
        <v>101</v>
      </c>
      <c r="M11" s="83">
        <v>0</v>
      </c>
      <c r="N11" s="83">
        <v>0</v>
      </c>
      <c r="O11" s="83" t="s">
        <v>25</v>
      </c>
    </row>
    <row r="12" spans="1:15" ht="12.75">
      <c r="A12" t="s">
        <v>250</v>
      </c>
      <c r="B12" t="s">
        <v>102</v>
      </c>
      <c r="F12" s="83">
        <v>1</v>
      </c>
      <c r="H12" s="83">
        <v>17.5</v>
      </c>
      <c r="J12" s="83">
        <v>15.5</v>
      </c>
      <c r="L12" s="83">
        <v>35</v>
      </c>
      <c r="M12" s="83">
        <v>34</v>
      </c>
      <c r="N12" s="83">
        <v>69</v>
      </c>
      <c r="O12" s="83" t="s">
        <v>22</v>
      </c>
    </row>
    <row r="13" spans="1:15" ht="12.75">
      <c r="A13" t="s">
        <v>251</v>
      </c>
      <c r="B13" t="s">
        <v>103</v>
      </c>
      <c r="F13" s="83">
        <v>1</v>
      </c>
      <c r="H13" s="83">
        <v>14</v>
      </c>
      <c r="K13" s="83">
        <v>22.5</v>
      </c>
      <c r="L13" s="83">
        <v>49</v>
      </c>
      <c r="M13" s="83">
        <v>37.5</v>
      </c>
      <c r="N13" s="83">
        <v>86.5</v>
      </c>
      <c r="O13" s="83" t="s">
        <v>12</v>
      </c>
    </row>
    <row r="14" spans="1:15" ht="12.75">
      <c r="A14" t="s">
        <v>252</v>
      </c>
      <c r="B14" t="s">
        <v>104</v>
      </c>
      <c r="C14" s="83">
        <v>1</v>
      </c>
      <c r="D14" s="83">
        <v>1</v>
      </c>
      <c r="E14" s="83">
        <v>1</v>
      </c>
      <c r="F14" s="83">
        <v>1</v>
      </c>
      <c r="G14" s="83">
        <v>1</v>
      </c>
      <c r="H14" s="83">
        <v>2</v>
      </c>
      <c r="I14" s="83">
        <v>9</v>
      </c>
      <c r="J14" s="83">
        <v>15</v>
      </c>
      <c r="L14" s="83">
        <v>21</v>
      </c>
      <c r="M14" s="83">
        <v>29</v>
      </c>
      <c r="N14" s="83">
        <v>50</v>
      </c>
      <c r="O14" s="83" t="s">
        <v>23</v>
      </c>
    </row>
    <row r="15" spans="1:15" ht="12.75">
      <c r="A15" t="s">
        <v>253</v>
      </c>
      <c r="B15" t="s">
        <v>105</v>
      </c>
      <c r="C15" s="83">
        <v>1</v>
      </c>
      <c r="D15" s="83">
        <v>1</v>
      </c>
      <c r="E15" s="83">
        <v>1</v>
      </c>
      <c r="H15" s="83">
        <v>5.5</v>
      </c>
      <c r="I15" s="83">
        <v>15.5</v>
      </c>
      <c r="J15" s="83">
        <v>22.5</v>
      </c>
      <c r="L15" s="83">
        <v>42</v>
      </c>
      <c r="M15" s="83">
        <v>41</v>
      </c>
      <c r="N15" s="83">
        <v>83</v>
      </c>
      <c r="O15" s="83" t="s">
        <v>12</v>
      </c>
    </row>
    <row r="16" spans="1:15" ht="12.75">
      <c r="A16" t="s">
        <v>254</v>
      </c>
      <c r="B16" t="s">
        <v>106</v>
      </c>
      <c r="J16" s="83">
        <v>6.5</v>
      </c>
      <c r="L16" s="83">
        <v>11</v>
      </c>
      <c r="M16" s="83">
        <v>6.5</v>
      </c>
      <c r="N16" s="83">
        <v>17.5</v>
      </c>
      <c r="O16" s="83" t="s">
        <v>25</v>
      </c>
    </row>
    <row r="17" spans="1:15" ht="12.75">
      <c r="A17" t="s">
        <v>255</v>
      </c>
      <c r="B17" t="s">
        <v>107</v>
      </c>
      <c r="C17" s="83">
        <v>1</v>
      </c>
      <c r="D17" s="83">
        <v>1</v>
      </c>
      <c r="E17" s="83">
        <v>1</v>
      </c>
      <c r="F17" s="83">
        <v>1</v>
      </c>
      <c r="H17" s="83">
        <v>10.5</v>
      </c>
      <c r="J17" s="83">
        <v>11</v>
      </c>
      <c r="L17" s="83">
        <v>30</v>
      </c>
      <c r="M17" s="83">
        <v>25.5</v>
      </c>
      <c r="N17" s="83">
        <v>55.5</v>
      </c>
      <c r="O17" s="83" t="s">
        <v>23</v>
      </c>
    </row>
    <row r="18" spans="1:15" ht="12.75">
      <c r="A18" t="s">
        <v>256</v>
      </c>
      <c r="B18" t="s">
        <v>108</v>
      </c>
      <c r="C18" s="83">
        <v>1</v>
      </c>
      <c r="D18" s="83">
        <v>1</v>
      </c>
      <c r="E18" s="83">
        <v>1</v>
      </c>
      <c r="F18" s="83">
        <v>1</v>
      </c>
      <c r="G18" s="83">
        <v>1</v>
      </c>
      <c r="H18" s="83">
        <v>14.5</v>
      </c>
      <c r="J18" s="83">
        <v>11</v>
      </c>
      <c r="K18" s="83">
        <v>13.8</v>
      </c>
      <c r="L18" s="83">
        <v>33</v>
      </c>
      <c r="M18" s="83">
        <v>33.3</v>
      </c>
      <c r="N18" s="83">
        <v>66.3</v>
      </c>
      <c r="O18" s="83" t="s">
        <v>22</v>
      </c>
    </row>
    <row r="19" spans="1:15" ht="12.75">
      <c r="A19" t="s">
        <v>257</v>
      </c>
      <c r="B19" t="s">
        <v>109</v>
      </c>
      <c r="D19" s="83">
        <v>1</v>
      </c>
      <c r="H19" s="83">
        <v>21.5</v>
      </c>
      <c r="J19" s="83">
        <v>21</v>
      </c>
      <c r="L19" s="83">
        <v>45</v>
      </c>
      <c r="M19" s="83">
        <v>43.5</v>
      </c>
      <c r="N19" s="83">
        <v>88.5</v>
      </c>
      <c r="O19" s="83" t="s">
        <v>12</v>
      </c>
    </row>
    <row r="20" spans="1:15" ht="12.75">
      <c r="A20" t="s">
        <v>258</v>
      </c>
      <c r="B20" t="s">
        <v>110</v>
      </c>
      <c r="H20" s="83">
        <v>0</v>
      </c>
      <c r="I20" s="83">
        <v>14</v>
      </c>
      <c r="J20" s="83">
        <v>16</v>
      </c>
      <c r="L20" s="83">
        <v>31</v>
      </c>
      <c r="M20" s="83">
        <v>30</v>
      </c>
      <c r="N20" s="83">
        <v>61</v>
      </c>
      <c r="O20" s="83" t="s">
        <v>22</v>
      </c>
    </row>
    <row r="21" spans="1:15" ht="12.75">
      <c r="A21" t="s">
        <v>259</v>
      </c>
      <c r="B21" t="s">
        <v>111</v>
      </c>
      <c r="D21" s="83">
        <v>1</v>
      </c>
      <c r="E21" s="83">
        <v>1</v>
      </c>
      <c r="F21" s="83">
        <v>1</v>
      </c>
      <c r="G21" s="83">
        <v>1</v>
      </c>
      <c r="H21" s="83">
        <v>22</v>
      </c>
      <c r="J21" s="83">
        <v>20</v>
      </c>
      <c r="L21" s="83">
        <v>48</v>
      </c>
      <c r="M21" s="83">
        <v>46</v>
      </c>
      <c r="N21" s="83">
        <v>94</v>
      </c>
      <c r="O21" s="83" t="s">
        <v>11</v>
      </c>
    </row>
    <row r="22" spans="1:15" ht="12.75">
      <c r="A22" t="s">
        <v>260</v>
      </c>
      <c r="B22" t="s">
        <v>112</v>
      </c>
      <c r="D22" s="83">
        <v>1</v>
      </c>
      <c r="F22" s="83">
        <v>1</v>
      </c>
      <c r="G22" s="83">
        <v>1</v>
      </c>
      <c r="H22" s="83">
        <v>17.5</v>
      </c>
      <c r="J22" s="83">
        <v>12.5</v>
      </c>
      <c r="K22" s="83">
        <v>22.5</v>
      </c>
      <c r="L22" s="83">
        <v>37</v>
      </c>
      <c r="M22" s="83">
        <v>43</v>
      </c>
      <c r="N22" s="83">
        <v>80</v>
      </c>
      <c r="O22" s="83" t="s">
        <v>12</v>
      </c>
    </row>
    <row r="23" spans="1:15" ht="12.75">
      <c r="A23" t="s">
        <v>261</v>
      </c>
      <c r="B23" t="s">
        <v>113</v>
      </c>
      <c r="D23" s="83">
        <v>1</v>
      </c>
      <c r="E23" s="83">
        <v>1</v>
      </c>
      <c r="H23" s="83">
        <v>19</v>
      </c>
      <c r="J23" s="83">
        <v>22.5</v>
      </c>
      <c r="L23" s="83">
        <v>30</v>
      </c>
      <c r="M23" s="83">
        <v>43.5</v>
      </c>
      <c r="N23" s="83">
        <v>73.5</v>
      </c>
      <c r="O23" s="83" t="s">
        <v>13</v>
      </c>
    </row>
    <row r="24" spans="1:15" ht="12.75">
      <c r="A24" t="s">
        <v>262</v>
      </c>
      <c r="B24" t="s">
        <v>114</v>
      </c>
      <c r="D24" s="83">
        <v>1</v>
      </c>
      <c r="E24" s="83">
        <v>1</v>
      </c>
      <c r="H24" s="83">
        <v>7</v>
      </c>
      <c r="J24" s="83">
        <v>14.5</v>
      </c>
      <c r="L24" s="83">
        <v>39</v>
      </c>
      <c r="M24" s="83">
        <v>23.5</v>
      </c>
      <c r="N24" s="83">
        <v>62.5</v>
      </c>
      <c r="O24" s="83" t="s">
        <v>22</v>
      </c>
    </row>
    <row r="25" spans="1:15" ht="12.75">
      <c r="A25" t="s">
        <v>263</v>
      </c>
      <c r="B25" t="s">
        <v>115</v>
      </c>
      <c r="C25" s="83">
        <v>1</v>
      </c>
      <c r="D25" s="83">
        <v>1</v>
      </c>
      <c r="E25" s="83">
        <v>1</v>
      </c>
      <c r="F25" s="83">
        <v>1</v>
      </c>
      <c r="H25" s="83">
        <v>12</v>
      </c>
      <c r="J25" s="83">
        <v>8</v>
      </c>
      <c r="L25" s="83">
        <v>30</v>
      </c>
      <c r="M25" s="83">
        <v>24</v>
      </c>
      <c r="N25" s="83">
        <v>54</v>
      </c>
      <c r="O25" s="83" t="s">
        <v>23</v>
      </c>
    </row>
    <row r="26" spans="1:15" ht="12.75">
      <c r="A26" t="s">
        <v>264</v>
      </c>
      <c r="B26" t="s">
        <v>116</v>
      </c>
      <c r="J26" s="83">
        <v>13</v>
      </c>
      <c r="M26" s="83">
        <v>13</v>
      </c>
      <c r="N26" s="83">
        <v>13</v>
      </c>
      <c r="O26" s="83" t="s">
        <v>25</v>
      </c>
    </row>
    <row r="27" spans="1:15" ht="12.75">
      <c r="A27" t="s">
        <v>265</v>
      </c>
      <c r="B27" t="s">
        <v>117</v>
      </c>
      <c r="M27" s="83">
        <v>0</v>
      </c>
      <c r="N27" s="83">
        <v>0</v>
      </c>
      <c r="O27" s="83" t="s">
        <v>25</v>
      </c>
    </row>
    <row r="28" spans="1:15" ht="12.75">
      <c r="A28" t="s">
        <v>266</v>
      </c>
      <c r="B28" t="s">
        <v>118</v>
      </c>
      <c r="C28" s="83">
        <v>1</v>
      </c>
      <c r="D28" s="83">
        <v>1</v>
      </c>
      <c r="E28" s="83">
        <v>1</v>
      </c>
      <c r="F28" s="83">
        <v>1</v>
      </c>
      <c r="G28" s="83">
        <v>1</v>
      </c>
      <c r="H28" s="83">
        <v>14</v>
      </c>
      <c r="J28" s="83">
        <v>15.5</v>
      </c>
      <c r="L28" s="83">
        <v>46</v>
      </c>
      <c r="M28" s="83">
        <v>34.5</v>
      </c>
      <c r="N28" s="83">
        <v>80.5</v>
      </c>
      <c r="O28" s="83" t="s">
        <v>12</v>
      </c>
    </row>
    <row r="29" spans="1:15" ht="12.75">
      <c r="A29" t="s">
        <v>267</v>
      </c>
      <c r="B29" t="s">
        <v>119</v>
      </c>
      <c r="H29" s="83">
        <v>15.5</v>
      </c>
      <c r="J29" s="83">
        <v>13.5</v>
      </c>
      <c r="L29" s="83">
        <v>37</v>
      </c>
      <c r="M29" s="83">
        <v>29</v>
      </c>
      <c r="N29" s="83">
        <v>66</v>
      </c>
      <c r="O29" s="83" t="s">
        <v>22</v>
      </c>
    </row>
    <row r="30" spans="1:15" ht="12.75">
      <c r="A30" t="s">
        <v>268</v>
      </c>
      <c r="B30" t="s">
        <v>120</v>
      </c>
      <c r="H30" s="83">
        <v>5</v>
      </c>
      <c r="I30" s="83">
        <v>14</v>
      </c>
      <c r="J30" s="83">
        <v>8.5</v>
      </c>
      <c r="L30" s="83">
        <v>20</v>
      </c>
      <c r="M30" s="83">
        <v>22.5</v>
      </c>
      <c r="N30" s="83">
        <v>42.5</v>
      </c>
      <c r="O30" s="83" t="s">
        <v>25</v>
      </c>
    </row>
    <row r="31" spans="1:15" ht="12.75">
      <c r="A31" t="s">
        <v>269</v>
      </c>
      <c r="B31" t="s">
        <v>121</v>
      </c>
      <c r="C31" s="83">
        <v>1</v>
      </c>
      <c r="D31" s="83">
        <v>1</v>
      </c>
      <c r="E31" s="83">
        <v>1</v>
      </c>
      <c r="F31" s="83">
        <v>1</v>
      </c>
      <c r="G31" s="83">
        <v>1</v>
      </c>
      <c r="H31" s="83">
        <v>10.5</v>
      </c>
      <c r="J31" s="83">
        <v>15.5</v>
      </c>
      <c r="L31" s="83">
        <v>30</v>
      </c>
      <c r="M31" s="83">
        <v>31</v>
      </c>
      <c r="N31" s="83">
        <v>61</v>
      </c>
      <c r="O31" s="83" t="s">
        <v>22</v>
      </c>
    </row>
    <row r="32" spans="1:15" ht="12.75">
      <c r="A32" t="s">
        <v>270</v>
      </c>
      <c r="B32" t="s">
        <v>122</v>
      </c>
      <c r="E32" s="83">
        <v>1</v>
      </c>
      <c r="H32" s="83">
        <v>9</v>
      </c>
      <c r="K32" s="83">
        <v>18.9</v>
      </c>
      <c r="L32" s="83">
        <v>34</v>
      </c>
      <c r="M32" s="83">
        <v>28.9</v>
      </c>
      <c r="N32" s="83">
        <v>62.9</v>
      </c>
      <c r="O32" s="83" t="s">
        <v>22</v>
      </c>
    </row>
    <row r="33" spans="1:15" ht="12.75">
      <c r="A33" t="s">
        <v>271</v>
      </c>
      <c r="B33" t="s">
        <v>123</v>
      </c>
      <c r="H33" s="83">
        <v>15.5</v>
      </c>
      <c r="J33" s="83">
        <v>19</v>
      </c>
      <c r="L33" s="83">
        <v>38</v>
      </c>
      <c r="M33" s="83">
        <v>34.5</v>
      </c>
      <c r="N33" s="83">
        <v>72.5</v>
      </c>
      <c r="O33" s="83" t="s">
        <v>13</v>
      </c>
    </row>
    <row r="34" spans="1:15" ht="12.75">
      <c r="A34" t="s">
        <v>272</v>
      </c>
      <c r="B34" t="s">
        <v>124</v>
      </c>
      <c r="C34" s="83">
        <v>1</v>
      </c>
      <c r="D34" s="83">
        <v>1</v>
      </c>
      <c r="E34" s="83">
        <v>1</v>
      </c>
      <c r="H34" s="83">
        <v>0</v>
      </c>
      <c r="I34" s="83">
        <v>9.5</v>
      </c>
      <c r="J34" s="83">
        <v>18</v>
      </c>
      <c r="L34" s="83">
        <v>26</v>
      </c>
      <c r="M34" s="83">
        <v>30.5</v>
      </c>
      <c r="N34" s="83">
        <v>56.5</v>
      </c>
      <c r="O34" s="83" t="s">
        <v>23</v>
      </c>
    </row>
    <row r="35" spans="1:15" ht="12.75">
      <c r="A35" t="s">
        <v>273</v>
      </c>
      <c r="B35" t="s">
        <v>125</v>
      </c>
      <c r="D35" s="83">
        <v>1</v>
      </c>
      <c r="F35" s="83">
        <v>1</v>
      </c>
      <c r="H35" s="83">
        <v>0</v>
      </c>
      <c r="I35" s="83">
        <v>7</v>
      </c>
      <c r="J35" s="83">
        <v>14.5</v>
      </c>
      <c r="L35" s="83">
        <v>22</v>
      </c>
      <c r="M35" s="83">
        <v>23.5</v>
      </c>
      <c r="N35" s="83">
        <v>45.5</v>
      </c>
      <c r="O35" s="83" t="s">
        <v>25</v>
      </c>
    </row>
    <row r="36" spans="1:15" ht="12.75">
      <c r="A36" t="s">
        <v>274</v>
      </c>
      <c r="B36" t="s">
        <v>126</v>
      </c>
      <c r="H36" s="83">
        <v>4</v>
      </c>
      <c r="J36" s="83">
        <v>0</v>
      </c>
      <c r="M36" s="83">
        <v>4</v>
      </c>
      <c r="N36" s="83">
        <v>4</v>
      </c>
      <c r="O36" s="83" t="s">
        <v>25</v>
      </c>
    </row>
    <row r="37" spans="1:15" ht="12.75">
      <c r="A37" t="s">
        <v>275</v>
      </c>
      <c r="B37" t="s">
        <v>127</v>
      </c>
      <c r="E37" s="83">
        <v>1</v>
      </c>
      <c r="F37" s="83">
        <v>1</v>
      </c>
      <c r="H37" s="83">
        <v>11</v>
      </c>
      <c r="J37" s="83">
        <v>15.5</v>
      </c>
      <c r="L37" s="83">
        <v>34</v>
      </c>
      <c r="M37" s="83">
        <v>28.5</v>
      </c>
      <c r="N37" s="83">
        <v>62.5</v>
      </c>
      <c r="O37" s="83" t="s">
        <v>22</v>
      </c>
    </row>
    <row r="38" spans="1:15" ht="12.75">
      <c r="A38" t="s">
        <v>276</v>
      </c>
      <c r="B38" t="s">
        <v>128</v>
      </c>
      <c r="C38" s="83">
        <v>1</v>
      </c>
      <c r="D38" s="83">
        <v>1</v>
      </c>
      <c r="E38" s="83">
        <v>1</v>
      </c>
      <c r="G38" s="83">
        <v>1</v>
      </c>
      <c r="H38" s="83">
        <v>8.5</v>
      </c>
      <c r="I38" s="83">
        <v>16</v>
      </c>
      <c r="J38" s="83">
        <v>8.5</v>
      </c>
      <c r="L38" s="83">
        <v>26</v>
      </c>
      <c r="M38" s="83">
        <v>28.5</v>
      </c>
      <c r="N38" s="83">
        <v>54.5</v>
      </c>
      <c r="O38" s="83" t="s">
        <v>23</v>
      </c>
    </row>
    <row r="39" spans="1:15" ht="12.75">
      <c r="A39" t="s">
        <v>277</v>
      </c>
      <c r="B39" t="s">
        <v>129</v>
      </c>
      <c r="C39" s="83">
        <v>1</v>
      </c>
      <c r="D39" s="83">
        <v>1</v>
      </c>
      <c r="E39" s="83">
        <v>1</v>
      </c>
      <c r="F39" s="83">
        <v>1</v>
      </c>
      <c r="G39" s="83">
        <v>1</v>
      </c>
      <c r="H39" s="83">
        <v>22.5</v>
      </c>
      <c r="J39" s="83">
        <v>22.5</v>
      </c>
      <c r="L39" s="83">
        <v>30</v>
      </c>
      <c r="M39" s="83">
        <v>50</v>
      </c>
      <c r="N39" s="83">
        <v>80</v>
      </c>
      <c r="O39" s="83" t="s">
        <v>12</v>
      </c>
    </row>
    <row r="40" spans="1:15" ht="12.75">
      <c r="A40" t="s">
        <v>278</v>
      </c>
      <c r="B40" t="s">
        <v>130</v>
      </c>
      <c r="H40" s="83">
        <v>4</v>
      </c>
      <c r="I40" s="83">
        <v>21.5</v>
      </c>
      <c r="J40" s="83">
        <v>19</v>
      </c>
      <c r="L40" s="83">
        <v>32</v>
      </c>
      <c r="M40" s="83">
        <v>40.5</v>
      </c>
      <c r="N40" s="83">
        <v>72.5</v>
      </c>
      <c r="O40" s="83" t="s">
        <v>13</v>
      </c>
    </row>
    <row r="41" spans="1:15" ht="12.75">
      <c r="A41" t="s">
        <v>279</v>
      </c>
      <c r="B41" t="s">
        <v>131</v>
      </c>
      <c r="D41" s="83">
        <v>1</v>
      </c>
      <c r="H41" s="83">
        <v>22</v>
      </c>
      <c r="J41" s="83">
        <v>19</v>
      </c>
      <c r="L41" s="83">
        <v>32</v>
      </c>
      <c r="M41" s="83">
        <v>42</v>
      </c>
      <c r="N41" s="83">
        <v>74</v>
      </c>
      <c r="O41" s="83" t="s">
        <v>13</v>
      </c>
    </row>
    <row r="42" spans="1:15" ht="12.75">
      <c r="A42" t="s">
        <v>280</v>
      </c>
      <c r="B42" t="s">
        <v>132</v>
      </c>
      <c r="M42" s="83">
        <v>0</v>
      </c>
      <c r="N42" s="83">
        <v>0</v>
      </c>
      <c r="O42" s="83" t="s">
        <v>25</v>
      </c>
    </row>
    <row r="43" spans="1:15" ht="12.75">
      <c r="A43" t="s">
        <v>281</v>
      </c>
      <c r="B43" t="s">
        <v>133</v>
      </c>
      <c r="H43" s="83">
        <v>0</v>
      </c>
      <c r="J43" s="83">
        <v>12</v>
      </c>
      <c r="M43" s="83">
        <v>12</v>
      </c>
      <c r="N43" s="83">
        <v>12</v>
      </c>
      <c r="O43" s="83" t="s">
        <v>25</v>
      </c>
    </row>
    <row r="44" spans="1:15" ht="12.75">
      <c r="A44" t="s">
        <v>282</v>
      </c>
      <c r="B44" t="s">
        <v>134</v>
      </c>
      <c r="H44" s="83">
        <v>0</v>
      </c>
      <c r="I44" s="83">
        <v>12.5</v>
      </c>
      <c r="J44" s="83">
        <v>8.5</v>
      </c>
      <c r="L44" s="83">
        <v>24</v>
      </c>
      <c r="M44" s="83">
        <v>21</v>
      </c>
      <c r="N44" s="83">
        <v>45</v>
      </c>
      <c r="O44" s="83" t="s">
        <v>25</v>
      </c>
    </row>
    <row r="45" spans="1:15" ht="12.75">
      <c r="A45" t="s">
        <v>283</v>
      </c>
      <c r="B45" t="s">
        <v>135</v>
      </c>
      <c r="C45" s="83">
        <v>1</v>
      </c>
      <c r="D45" s="83">
        <v>1</v>
      </c>
      <c r="F45" s="83">
        <v>1</v>
      </c>
      <c r="G45" s="83">
        <v>1</v>
      </c>
      <c r="H45" s="83">
        <v>6</v>
      </c>
      <c r="I45" s="83">
        <v>19.5</v>
      </c>
      <c r="J45" s="83">
        <v>22.5</v>
      </c>
      <c r="L45" s="83">
        <v>35</v>
      </c>
      <c r="M45" s="83">
        <v>46</v>
      </c>
      <c r="N45" s="83">
        <v>81</v>
      </c>
      <c r="O45" s="83" t="s">
        <v>12</v>
      </c>
    </row>
    <row r="46" spans="1:15" ht="12.75">
      <c r="A46" t="s">
        <v>284</v>
      </c>
      <c r="B46" t="s">
        <v>136</v>
      </c>
      <c r="C46" s="83">
        <v>1</v>
      </c>
      <c r="D46" s="83">
        <v>1</v>
      </c>
      <c r="E46" s="83">
        <v>1</v>
      </c>
      <c r="F46" s="83">
        <v>1</v>
      </c>
      <c r="G46" s="83">
        <v>1</v>
      </c>
      <c r="H46" s="83">
        <v>21</v>
      </c>
      <c r="J46" s="83">
        <v>9</v>
      </c>
      <c r="K46" s="83">
        <v>22.5</v>
      </c>
      <c r="L46" s="83">
        <v>42</v>
      </c>
      <c r="M46" s="83">
        <v>48.5</v>
      </c>
      <c r="N46" s="83">
        <v>90.5</v>
      </c>
      <c r="O46" s="83" t="s">
        <v>11</v>
      </c>
    </row>
    <row r="47" spans="1:15" ht="12.75">
      <c r="A47" t="s">
        <v>285</v>
      </c>
      <c r="B47" t="s">
        <v>137</v>
      </c>
      <c r="C47" s="83">
        <v>1</v>
      </c>
      <c r="D47" s="83">
        <v>1</v>
      </c>
      <c r="E47" s="83">
        <v>1</v>
      </c>
      <c r="F47" s="83">
        <v>1</v>
      </c>
      <c r="G47" s="83">
        <v>1</v>
      </c>
      <c r="H47" s="83">
        <v>18</v>
      </c>
      <c r="J47" s="83">
        <v>16</v>
      </c>
      <c r="L47" s="83">
        <v>33</v>
      </c>
      <c r="M47" s="83">
        <v>39</v>
      </c>
      <c r="N47" s="83">
        <v>72</v>
      </c>
      <c r="O47" s="83" t="s">
        <v>13</v>
      </c>
    </row>
    <row r="48" spans="1:15" ht="12.75">
      <c r="A48" t="s">
        <v>286</v>
      </c>
      <c r="B48" t="s">
        <v>138</v>
      </c>
      <c r="C48" s="83">
        <v>1</v>
      </c>
      <c r="D48" s="83">
        <v>1</v>
      </c>
      <c r="E48" s="83">
        <v>1</v>
      </c>
      <c r="F48" s="83">
        <v>1</v>
      </c>
      <c r="G48" s="83">
        <v>1</v>
      </c>
      <c r="H48" s="83">
        <v>7</v>
      </c>
      <c r="I48" s="83">
        <v>18</v>
      </c>
      <c r="J48" s="83">
        <v>11</v>
      </c>
      <c r="L48" s="83">
        <v>26</v>
      </c>
      <c r="M48" s="83">
        <v>34</v>
      </c>
      <c r="N48" s="83">
        <v>60</v>
      </c>
      <c r="O48" s="83" t="s">
        <v>22</v>
      </c>
    </row>
    <row r="49" spans="1:15" ht="12.75">
      <c r="A49" t="s">
        <v>287</v>
      </c>
      <c r="B49" t="s">
        <v>139</v>
      </c>
      <c r="C49" s="83">
        <v>1</v>
      </c>
      <c r="D49" s="83">
        <v>1</v>
      </c>
      <c r="E49" s="83">
        <v>1</v>
      </c>
      <c r="H49" s="83">
        <v>16</v>
      </c>
      <c r="J49" s="83">
        <v>22.5</v>
      </c>
      <c r="L49" s="83">
        <v>40</v>
      </c>
      <c r="M49" s="83">
        <v>41.5</v>
      </c>
      <c r="N49" s="83">
        <v>81.5</v>
      </c>
      <c r="O49" s="83" t="s">
        <v>12</v>
      </c>
    </row>
    <row r="50" spans="1:15" ht="12.75">
      <c r="A50" t="s">
        <v>288</v>
      </c>
      <c r="B50" t="s">
        <v>140</v>
      </c>
      <c r="H50" s="83">
        <v>0</v>
      </c>
      <c r="I50" s="83">
        <v>14</v>
      </c>
      <c r="J50" s="83">
        <v>17</v>
      </c>
      <c r="L50" s="83">
        <v>32</v>
      </c>
      <c r="M50" s="83">
        <v>31</v>
      </c>
      <c r="N50" s="83">
        <v>63</v>
      </c>
      <c r="O50" s="83" t="s">
        <v>22</v>
      </c>
    </row>
    <row r="51" spans="1:15" ht="12.75">
      <c r="A51" t="s">
        <v>289</v>
      </c>
      <c r="B51" t="s">
        <v>141</v>
      </c>
      <c r="D51" s="83">
        <v>1</v>
      </c>
      <c r="I51" s="83">
        <v>10.5</v>
      </c>
      <c r="J51" s="83">
        <v>20.5</v>
      </c>
      <c r="L51" s="83">
        <v>43</v>
      </c>
      <c r="M51" s="83">
        <v>32</v>
      </c>
      <c r="N51" s="83">
        <v>75</v>
      </c>
      <c r="O51" s="83" t="s">
        <v>13</v>
      </c>
    </row>
    <row r="52" spans="1:15" ht="12.75">
      <c r="A52" t="s">
        <v>290</v>
      </c>
      <c r="B52" t="s">
        <v>142</v>
      </c>
      <c r="C52" s="83">
        <v>1</v>
      </c>
      <c r="E52" s="83">
        <v>1</v>
      </c>
      <c r="H52" s="83">
        <v>12</v>
      </c>
      <c r="I52" s="83">
        <v>18.5</v>
      </c>
      <c r="J52" s="83">
        <v>12.5</v>
      </c>
      <c r="L52" s="83">
        <v>34</v>
      </c>
      <c r="M52" s="83">
        <v>33</v>
      </c>
      <c r="N52" s="83">
        <v>67</v>
      </c>
      <c r="O52" s="83" t="s">
        <v>22</v>
      </c>
    </row>
    <row r="53" spans="1:15" ht="12.75">
      <c r="A53" t="s">
        <v>291</v>
      </c>
      <c r="B53" t="s">
        <v>143</v>
      </c>
      <c r="M53" s="83">
        <v>0</v>
      </c>
      <c r="N53" s="83">
        <v>0</v>
      </c>
      <c r="O53" s="83" t="s">
        <v>25</v>
      </c>
    </row>
    <row r="54" spans="1:15" ht="12.75">
      <c r="A54" t="s">
        <v>292</v>
      </c>
      <c r="B54" t="s">
        <v>144</v>
      </c>
      <c r="H54" s="83">
        <v>4.5</v>
      </c>
      <c r="I54" s="83">
        <v>19</v>
      </c>
      <c r="L54" s="83">
        <v>35</v>
      </c>
      <c r="M54" s="83">
        <v>19</v>
      </c>
      <c r="N54" s="83">
        <v>54</v>
      </c>
      <c r="O54" s="83" t="s">
        <v>23</v>
      </c>
    </row>
    <row r="55" spans="1:15" ht="12.75">
      <c r="A55" t="s">
        <v>293</v>
      </c>
      <c r="B55" t="s">
        <v>145</v>
      </c>
      <c r="C55" s="83">
        <v>1</v>
      </c>
      <c r="D55" s="83">
        <v>1</v>
      </c>
      <c r="H55" s="83">
        <v>6.5</v>
      </c>
      <c r="I55" s="83">
        <v>12</v>
      </c>
      <c r="J55" s="83">
        <v>14</v>
      </c>
      <c r="L55" s="83">
        <v>24</v>
      </c>
      <c r="M55" s="83">
        <v>28</v>
      </c>
      <c r="N55" s="83">
        <v>52</v>
      </c>
      <c r="O55" s="83" t="s">
        <v>23</v>
      </c>
    </row>
    <row r="56" spans="1:15" ht="12.75">
      <c r="A56" t="s">
        <v>294</v>
      </c>
      <c r="B56" t="s">
        <v>146</v>
      </c>
      <c r="C56" s="83">
        <v>1</v>
      </c>
      <c r="D56" s="83">
        <v>1</v>
      </c>
      <c r="E56" s="83">
        <v>1</v>
      </c>
      <c r="F56" s="83">
        <v>1</v>
      </c>
      <c r="G56" s="83">
        <v>1</v>
      </c>
      <c r="H56" s="83">
        <v>19.5</v>
      </c>
      <c r="J56" s="83">
        <v>22.5</v>
      </c>
      <c r="L56" s="83">
        <v>45</v>
      </c>
      <c r="M56" s="83">
        <v>47</v>
      </c>
      <c r="N56" s="83">
        <v>92</v>
      </c>
      <c r="O56" s="83" t="s">
        <v>11</v>
      </c>
    </row>
    <row r="57" spans="1:15" ht="12.75">
      <c r="A57" t="s">
        <v>295</v>
      </c>
      <c r="B57" t="s">
        <v>147</v>
      </c>
      <c r="C57" s="83">
        <v>1</v>
      </c>
      <c r="D57" s="83">
        <v>1</v>
      </c>
      <c r="E57" s="83">
        <v>1</v>
      </c>
      <c r="H57" s="83">
        <v>18</v>
      </c>
      <c r="J57" s="83">
        <v>14.5</v>
      </c>
      <c r="L57" s="83">
        <v>38</v>
      </c>
      <c r="M57" s="83">
        <v>35.5</v>
      </c>
      <c r="N57" s="83">
        <v>73.5</v>
      </c>
      <c r="O57" s="83" t="s">
        <v>13</v>
      </c>
    </row>
    <row r="58" spans="1:15" ht="12.75">
      <c r="A58" t="s">
        <v>296</v>
      </c>
      <c r="B58" t="s">
        <v>148</v>
      </c>
      <c r="C58" s="83">
        <v>1</v>
      </c>
      <c r="D58" s="83">
        <v>1</v>
      </c>
      <c r="E58" s="83">
        <v>1</v>
      </c>
      <c r="H58" s="83">
        <v>6.5</v>
      </c>
      <c r="I58" s="83">
        <v>21</v>
      </c>
      <c r="J58" s="83">
        <v>19</v>
      </c>
      <c r="L58" s="83">
        <v>50</v>
      </c>
      <c r="M58" s="83">
        <v>43</v>
      </c>
      <c r="N58" s="83">
        <v>93</v>
      </c>
      <c r="O58" s="83" t="s">
        <v>11</v>
      </c>
    </row>
    <row r="59" spans="1:15" ht="12.75">
      <c r="A59" t="s">
        <v>297</v>
      </c>
      <c r="B59" t="s">
        <v>149</v>
      </c>
      <c r="M59" s="83">
        <v>0</v>
      </c>
      <c r="N59" s="83">
        <v>0</v>
      </c>
      <c r="O59" s="83" t="s">
        <v>25</v>
      </c>
    </row>
    <row r="60" spans="1:15" ht="12.75">
      <c r="A60" t="s">
        <v>298</v>
      </c>
      <c r="B60" t="s">
        <v>150</v>
      </c>
      <c r="D60" s="83">
        <v>1</v>
      </c>
      <c r="E60" s="83">
        <v>1</v>
      </c>
      <c r="G60" s="83">
        <v>1</v>
      </c>
      <c r="H60" s="83">
        <v>22</v>
      </c>
      <c r="J60" s="83">
        <v>21.5</v>
      </c>
      <c r="L60" s="83">
        <v>47</v>
      </c>
      <c r="M60" s="83">
        <v>46.5</v>
      </c>
      <c r="N60" s="83">
        <v>93.5</v>
      </c>
      <c r="O60" s="83" t="s">
        <v>11</v>
      </c>
    </row>
    <row r="61" spans="1:15" ht="12.75">
      <c r="A61" t="s">
        <v>299</v>
      </c>
      <c r="B61" t="s">
        <v>151</v>
      </c>
      <c r="H61" s="83">
        <v>1</v>
      </c>
      <c r="I61" s="83">
        <v>5</v>
      </c>
      <c r="M61" s="83">
        <v>5</v>
      </c>
      <c r="N61" s="83">
        <v>5</v>
      </c>
      <c r="O61" s="83" t="s">
        <v>25</v>
      </c>
    </row>
    <row r="62" spans="1:15" ht="12.75">
      <c r="A62" t="s">
        <v>300</v>
      </c>
      <c r="B62" t="s">
        <v>152</v>
      </c>
      <c r="M62" s="83">
        <v>0</v>
      </c>
      <c r="N62" s="83">
        <v>0</v>
      </c>
      <c r="O62" s="83" t="s">
        <v>25</v>
      </c>
    </row>
    <row r="63" spans="1:15" ht="12.75">
      <c r="A63" t="s">
        <v>301</v>
      </c>
      <c r="B63" t="s">
        <v>153</v>
      </c>
      <c r="C63" s="83">
        <v>1</v>
      </c>
      <c r="F63" s="83">
        <v>1</v>
      </c>
      <c r="G63" s="83">
        <v>1</v>
      </c>
      <c r="H63" s="83">
        <v>6</v>
      </c>
      <c r="I63" s="83">
        <v>16.5</v>
      </c>
      <c r="J63" s="83">
        <v>13.5</v>
      </c>
      <c r="L63" s="83">
        <v>37</v>
      </c>
      <c r="M63" s="83">
        <v>33</v>
      </c>
      <c r="N63" s="83">
        <v>70</v>
      </c>
      <c r="O63" s="83" t="s">
        <v>13</v>
      </c>
    </row>
    <row r="64" spans="1:15" ht="12.75">
      <c r="A64" t="s">
        <v>302</v>
      </c>
      <c r="B64" t="s">
        <v>154</v>
      </c>
      <c r="C64" s="83">
        <v>1</v>
      </c>
      <c r="D64" s="83">
        <v>1</v>
      </c>
      <c r="E64" s="83">
        <v>1</v>
      </c>
      <c r="F64" s="83">
        <v>1</v>
      </c>
      <c r="G64" s="83">
        <v>1</v>
      </c>
      <c r="H64" s="83">
        <v>16.5</v>
      </c>
      <c r="J64" s="83">
        <v>11.5</v>
      </c>
      <c r="L64" s="83">
        <v>29</v>
      </c>
      <c r="M64" s="83">
        <v>33</v>
      </c>
      <c r="N64" s="83">
        <v>62</v>
      </c>
      <c r="O64" s="83" t="s">
        <v>22</v>
      </c>
    </row>
    <row r="65" spans="1:15" ht="12.75">
      <c r="A65" t="s">
        <v>303</v>
      </c>
      <c r="B65" t="s">
        <v>155</v>
      </c>
      <c r="H65" s="83">
        <v>6</v>
      </c>
      <c r="I65" s="83">
        <v>14.5</v>
      </c>
      <c r="J65" s="83">
        <v>13.5</v>
      </c>
      <c r="L65" s="83">
        <v>26</v>
      </c>
      <c r="M65" s="83">
        <v>28</v>
      </c>
      <c r="N65" s="83">
        <v>54</v>
      </c>
      <c r="O65" s="83" t="s">
        <v>23</v>
      </c>
    </row>
    <row r="66" spans="1:15" ht="12.75">
      <c r="A66" t="s">
        <v>304</v>
      </c>
      <c r="B66" t="s">
        <v>156</v>
      </c>
      <c r="H66" s="83">
        <v>10.5</v>
      </c>
      <c r="J66" s="83">
        <v>18.5</v>
      </c>
      <c r="L66" s="83">
        <v>21</v>
      </c>
      <c r="M66" s="83">
        <v>29</v>
      </c>
      <c r="N66" s="83">
        <v>50</v>
      </c>
      <c r="O66" s="83" t="s">
        <v>23</v>
      </c>
    </row>
    <row r="67" spans="1:15" ht="12.75">
      <c r="A67" t="s">
        <v>305</v>
      </c>
      <c r="B67" t="s">
        <v>157</v>
      </c>
      <c r="C67" s="83">
        <v>1</v>
      </c>
      <c r="D67" s="83">
        <v>1</v>
      </c>
      <c r="H67" s="83">
        <v>0</v>
      </c>
      <c r="I67" s="83">
        <v>7.5</v>
      </c>
      <c r="J67" s="83">
        <v>11.5</v>
      </c>
      <c r="L67" s="83">
        <v>23</v>
      </c>
      <c r="M67" s="83">
        <v>21</v>
      </c>
      <c r="N67" s="83">
        <v>44</v>
      </c>
      <c r="O67" s="83" t="s">
        <v>25</v>
      </c>
    </row>
    <row r="68" spans="1:15" ht="12.75">
      <c r="A68" t="s">
        <v>306</v>
      </c>
      <c r="B68" t="s">
        <v>158</v>
      </c>
      <c r="D68" s="83">
        <v>1</v>
      </c>
      <c r="E68" s="83">
        <v>1</v>
      </c>
      <c r="I68" s="83">
        <v>12.5</v>
      </c>
      <c r="J68" s="83">
        <v>9</v>
      </c>
      <c r="L68" s="83">
        <v>22</v>
      </c>
      <c r="M68" s="83">
        <v>23.5</v>
      </c>
      <c r="N68" s="83">
        <v>45.5</v>
      </c>
      <c r="O68" s="83" t="s">
        <v>25</v>
      </c>
    </row>
    <row r="69" spans="1:15" ht="12.75">
      <c r="A69" t="s">
        <v>307</v>
      </c>
      <c r="B69" t="s">
        <v>159</v>
      </c>
      <c r="D69" s="83">
        <v>1</v>
      </c>
      <c r="F69" s="83">
        <v>1</v>
      </c>
      <c r="H69" s="83">
        <v>17</v>
      </c>
      <c r="J69" s="83">
        <v>19.5</v>
      </c>
      <c r="L69" s="83">
        <v>31.5</v>
      </c>
      <c r="M69" s="83">
        <v>38.5</v>
      </c>
      <c r="N69" s="83">
        <v>70</v>
      </c>
      <c r="O69" s="83" t="s">
        <v>13</v>
      </c>
    </row>
    <row r="70" spans="1:15" ht="12.75">
      <c r="A70" t="s">
        <v>308</v>
      </c>
      <c r="B70" t="s">
        <v>160</v>
      </c>
      <c r="H70" s="83">
        <v>16</v>
      </c>
      <c r="K70" s="83">
        <v>17.8</v>
      </c>
      <c r="L70" s="83">
        <v>23</v>
      </c>
      <c r="M70" s="83">
        <v>33.8</v>
      </c>
      <c r="N70" s="83">
        <v>56.8</v>
      </c>
      <c r="O70" s="83" t="s">
        <v>23</v>
      </c>
    </row>
    <row r="71" spans="1:15" ht="12.75">
      <c r="A71" t="s">
        <v>309</v>
      </c>
      <c r="B71" t="s">
        <v>161</v>
      </c>
      <c r="M71" s="83">
        <v>0</v>
      </c>
      <c r="N71" s="83">
        <v>0</v>
      </c>
      <c r="O71" s="83" t="s">
        <v>25</v>
      </c>
    </row>
    <row r="72" spans="1:15" ht="12.75">
      <c r="A72" t="s">
        <v>310</v>
      </c>
      <c r="B72" t="s">
        <v>162</v>
      </c>
      <c r="E72" s="83">
        <v>1</v>
      </c>
      <c r="F72" s="83">
        <v>1</v>
      </c>
      <c r="H72" s="83">
        <v>0</v>
      </c>
      <c r="J72" s="83">
        <v>2.5</v>
      </c>
      <c r="K72" s="83">
        <v>22.5</v>
      </c>
      <c r="L72" s="83">
        <v>25.5</v>
      </c>
      <c r="M72" s="83">
        <v>24.5</v>
      </c>
      <c r="N72" s="83">
        <v>50</v>
      </c>
      <c r="O72" s="83" t="s">
        <v>23</v>
      </c>
    </row>
    <row r="73" spans="1:15" ht="12.75">
      <c r="A73" t="s">
        <v>311</v>
      </c>
      <c r="B73" t="s">
        <v>163</v>
      </c>
      <c r="D73" s="83">
        <v>1</v>
      </c>
      <c r="F73" s="83">
        <v>1</v>
      </c>
      <c r="H73" s="83">
        <v>11.5</v>
      </c>
      <c r="J73" s="83">
        <v>20</v>
      </c>
      <c r="L73" s="83">
        <v>11</v>
      </c>
      <c r="M73" s="83">
        <v>33.5</v>
      </c>
      <c r="N73" s="83">
        <v>44.5</v>
      </c>
      <c r="O73" s="83" t="s">
        <v>25</v>
      </c>
    </row>
    <row r="74" spans="1:15" ht="12.75">
      <c r="A74" t="s">
        <v>312</v>
      </c>
      <c r="B74" t="s">
        <v>164</v>
      </c>
      <c r="I74" s="83">
        <v>19.5</v>
      </c>
      <c r="M74" s="83">
        <v>19.5</v>
      </c>
      <c r="N74" s="83">
        <v>19.5</v>
      </c>
      <c r="O74" s="83" t="s">
        <v>25</v>
      </c>
    </row>
    <row r="75" spans="1:15" ht="12.75">
      <c r="A75" t="s">
        <v>313</v>
      </c>
      <c r="B75" t="s">
        <v>165</v>
      </c>
      <c r="H75" s="83">
        <v>0</v>
      </c>
      <c r="I75" s="83">
        <v>17.5</v>
      </c>
      <c r="J75" s="83">
        <v>6.5</v>
      </c>
      <c r="L75" s="83">
        <v>14</v>
      </c>
      <c r="M75" s="83">
        <v>24</v>
      </c>
      <c r="N75" s="83">
        <v>38</v>
      </c>
      <c r="O75" s="83" t="s">
        <v>25</v>
      </c>
    </row>
    <row r="76" spans="1:15" ht="12.75">
      <c r="A76" t="s">
        <v>314</v>
      </c>
      <c r="B76" t="s">
        <v>166</v>
      </c>
      <c r="H76" s="83">
        <v>10</v>
      </c>
      <c r="J76" s="83">
        <v>15</v>
      </c>
      <c r="L76" s="83">
        <v>32</v>
      </c>
      <c r="M76" s="83">
        <v>25</v>
      </c>
      <c r="N76" s="83">
        <v>57</v>
      </c>
      <c r="O76" s="83" t="s">
        <v>23</v>
      </c>
    </row>
    <row r="77" spans="1:15" ht="12.75">
      <c r="A77" t="s">
        <v>315</v>
      </c>
      <c r="B77" t="s">
        <v>167</v>
      </c>
      <c r="H77" s="83">
        <v>8</v>
      </c>
      <c r="I77" s="83">
        <v>17.5</v>
      </c>
      <c r="J77" s="83">
        <v>16.5</v>
      </c>
      <c r="L77" s="83">
        <v>40</v>
      </c>
      <c r="M77" s="83">
        <v>34</v>
      </c>
      <c r="N77" s="83">
        <v>74</v>
      </c>
      <c r="O77" s="83" t="s">
        <v>13</v>
      </c>
    </row>
    <row r="78" spans="1:15" ht="12.75">
      <c r="A78" t="s">
        <v>316</v>
      </c>
      <c r="B78" t="s">
        <v>168</v>
      </c>
      <c r="M78" s="83">
        <v>0</v>
      </c>
      <c r="N78" s="83">
        <v>0</v>
      </c>
      <c r="O78" s="83" t="s">
        <v>25</v>
      </c>
    </row>
    <row r="79" spans="1:15" ht="12.75">
      <c r="A79" t="s">
        <v>317</v>
      </c>
      <c r="B79" t="s">
        <v>169</v>
      </c>
      <c r="H79" s="83">
        <v>1</v>
      </c>
      <c r="M79" s="83">
        <v>1</v>
      </c>
      <c r="N79" s="83">
        <v>1</v>
      </c>
      <c r="O79" s="83" t="s">
        <v>25</v>
      </c>
    </row>
    <row r="80" spans="1:15" ht="12.75">
      <c r="A80" t="s">
        <v>318</v>
      </c>
      <c r="B80" t="s">
        <v>170</v>
      </c>
      <c r="C80" s="83">
        <v>1</v>
      </c>
      <c r="E80" s="83">
        <v>1</v>
      </c>
      <c r="H80" s="83">
        <v>5</v>
      </c>
      <c r="J80" s="83">
        <v>0</v>
      </c>
      <c r="K80" s="83">
        <v>17.5</v>
      </c>
      <c r="M80" s="83">
        <v>24.5</v>
      </c>
      <c r="N80" s="83">
        <v>24.5</v>
      </c>
      <c r="O80" s="83" t="s">
        <v>25</v>
      </c>
    </row>
    <row r="81" spans="1:15" ht="12.75">
      <c r="A81" t="s">
        <v>319</v>
      </c>
      <c r="B81" t="s">
        <v>171</v>
      </c>
      <c r="H81" s="83">
        <v>11</v>
      </c>
      <c r="K81" s="83">
        <v>21.5</v>
      </c>
      <c r="L81" s="83">
        <v>38</v>
      </c>
      <c r="M81" s="83">
        <v>32.5</v>
      </c>
      <c r="N81" s="83">
        <v>70.5</v>
      </c>
      <c r="O81" s="83" t="s">
        <v>13</v>
      </c>
    </row>
    <row r="82" spans="1:15" ht="12.75">
      <c r="A82" t="s">
        <v>320</v>
      </c>
      <c r="B82" t="s">
        <v>172</v>
      </c>
      <c r="H82" s="83">
        <v>21.5</v>
      </c>
      <c r="K82" s="83">
        <v>21.5</v>
      </c>
      <c r="M82" s="83">
        <v>43</v>
      </c>
      <c r="N82" s="83">
        <v>43</v>
      </c>
      <c r="O82" s="83" t="s">
        <v>25</v>
      </c>
    </row>
    <row r="83" spans="1:15" ht="12.75">
      <c r="A83" t="s">
        <v>321</v>
      </c>
      <c r="B83" t="s">
        <v>173</v>
      </c>
      <c r="D83" s="83">
        <v>1</v>
      </c>
      <c r="E83" s="83">
        <v>1</v>
      </c>
      <c r="G83" s="83">
        <v>1</v>
      </c>
      <c r="H83" s="83">
        <v>8.5</v>
      </c>
      <c r="J83" s="83">
        <v>17.5</v>
      </c>
      <c r="L83" s="83">
        <v>24</v>
      </c>
      <c r="M83" s="83">
        <v>29</v>
      </c>
      <c r="N83" s="83">
        <v>53</v>
      </c>
      <c r="O83" s="83" t="s">
        <v>23</v>
      </c>
    </row>
    <row r="84" spans="1:15" ht="12.75">
      <c r="A84" t="s">
        <v>322</v>
      </c>
      <c r="B84" t="s">
        <v>174</v>
      </c>
      <c r="C84" s="83">
        <v>1</v>
      </c>
      <c r="D84" s="83">
        <v>1</v>
      </c>
      <c r="E84" s="83">
        <v>1</v>
      </c>
      <c r="F84" s="83">
        <v>1</v>
      </c>
      <c r="H84" s="83">
        <v>19</v>
      </c>
      <c r="J84" s="83">
        <v>22</v>
      </c>
      <c r="L84" s="83">
        <v>40</v>
      </c>
      <c r="M84" s="83">
        <v>45</v>
      </c>
      <c r="N84" s="83">
        <v>85</v>
      </c>
      <c r="O84" s="83" t="s">
        <v>12</v>
      </c>
    </row>
    <row r="85" spans="1:15" ht="12.75">
      <c r="A85" t="s">
        <v>323</v>
      </c>
      <c r="B85" t="s">
        <v>175</v>
      </c>
      <c r="D85" s="83">
        <v>1</v>
      </c>
      <c r="E85" s="83">
        <v>1</v>
      </c>
      <c r="H85" s="83">
        <v>12.5</v>
      </c>
      <c r="J85" s="83">
        <v>20.5</v>
      </c>
      <c r="L85" s="83">
        <v>47</v>
      </c>
      <c r="M85" s="83">
        <v>35</v>
      </c>
      <c r="N85" s="83">
        <v>82</v>
      </c>
      <c r="O85" s="83" t="s">
        <v>12</v>
      </c>
    </row>
    <row r="86" spans="1:15" ht="12.75">
      <c r="A86" t="s">
        <v>324</v>
      </c>
      <c r="B86" t="s">
        <v>176</v>
      </c>
      <c r="C86" s="83">
        <v>1</v>
      </c>
      <c r="D86" s="83">
        <v>1</v>
      </c>
      <c r="E86" s="83">
        <v>1</v>
      </c>
      <c r="H86" s="83">
        <v>18.5</v>
      </c>
      <c r="J86" s="83">
        <v>16</v>
      </c>
      <c r="L86" s="83">
        <v>41</v>
      </c>
      <c r="M86" s="83">
        <v>37.5</v>
      </c>
      <c r="N86" s="83">
        <v>78.5</v>
      </c>
      <c r="O86" s="83" t="s">
        <v>13</v>
      </c>
    </row>
    <row r="87" spans="1:15" ht="12.75">
      <c r="A87" t="s">
        <v>325</v>
      </c>
      <c r="B87" t="s">
        <v>177</v>
      </c>
      <c r="I87" s="83">
        <v>20.5</v>
      </c>
      <c r="J87" s="83">
        <v>14</v>
      </c>
      <c r="M87" s="83">
        <v>34.5</v>
      </c>
      <c r="N87" s="83">
        <v>34.5</v>
      </c>
      <c r="O87" s="83" t="s">
        <v>25</v>
      </c>
    </row>
    <row r="88" spans="1:15" ht="12.75">
      <c r="A88" t="s">
        <v>326</v>
      </c>
      <c r="B88" t="s">
        <v>178</v>
      </c>
      <c r="M88" s="83">
        <v>0</v>
      </c>
      <c r="N88" s="83">
        <v>0</v>
      </c>
      <c r="O88" s="83" t="s">
        <v>25</v>
      </c>
    </row>
    <row r="89" spans="1:15" ht="12.75">
      <c r="A89" t="s">
        <v>327</v>
      </c>
      <c r="B89" t="s">
        <v>179</v>
      </c>
      <c r="C89" s="83">
        <v>1</v>
      </c>
      <c r="D89" s="83">
        <v>1</v>
      </c>
      <c r="F89" s="83">
        <v>1</v>
      </c>
      <c r="G89" s="83">
        <v>1</v>
      </c>
      <c r="H89" s="83">
        <v>18</v>
      </c>
      <c r="J89" s="83">
        <v>22.5</v>
      </c>
      <c r="L89" s="83">
        <v>35.5</v>
      </c>
      <c r="M89" s="83">
        <v>44.5</v>
      </c>
      <c r="N89" s="83">
        <v>80</v>
      </c>
      <c r="O89" s="83" t="s">
        <v>12</v>
      </c>
    </row>
    <row r="90" spans="1:15" ht="12.75">
      <c r="A90" t="s">
        <v>328</v>
      </c>
      <c r="B90" t="s">
        <v>180</v>
      </c>
      <c r="M90" s="83">
        <v>0</v>
      </c>
      <c r="N90" s="83">
        <v>0</v>
      </c>
      <c r="O90" s="83" t="s">
        <v>25</v>
      </c>
    </row>
    <row r="91" spans="1:15" ht="12.75">
      <c r="A91" t="s">
        <v>329</v>
      </c>
      <c r="B91" t="s">
        <v>181</v>
      </c>
      <c r="C91" s="83">
        <v>1</v>
      </c>
      <c r="D91" s="83">
        <v>1</v>
      </c>
      <c r="E91" s="83">
        <v>1</v>
      </c>
      <c r="H91" s="83">
        <v>20.5</v>
      </c>
      <c r="J91" s="83">
        <v>17.5</v>
      </c>
      <c r="L91" s="83">
        <v>37</v>
      </c>
      <c r="M91" s="83">
        <v>41</v>
      </c>
      <c r="N91" s="83">
        <v>78</v>
      </c>
      <c r="O91" s="83" t="s">
        <v>13</v>
      </c>
    </row>
    <row r="92" spans="1:15" ht="12.75">
      <c r="A92" t="s">
        <v>330</v>
      </c>
      <c r="B92" t="s">
        <v>182</v>
      </c>
      <c r="D92" s="83">
        <v>1</v>
      </c>
      <c r="F92" s="83">
        <v>1</v>
      </c>
      <c r="H92" s="83">
        <v>21.5</v>
      </c>
      <c r="J92" s="83">
        <v>18</v>
      </c>
      <c r="L92" s="83">
        <v>45</v>
      </c>
      <c r="M92" s="83">
        <v>41.5</v>
      </c>
      <c r="N92" s="83">
        <v>86.5</v>
      </c>
      <c r="O92" s="83" t="s">
        <v>12</v>
      </c>
    </row>
    <row r="93" spans="1:15" ht="12.75">
      <c r="A93" t="s">
        <v>331</v>
      </c>
      <c r="B93" t="s">
        <v>183</v>
      </c>
      <c r="C93" s="83">
        <v>1</v>
      </c>
      <c r="D93" s="83">
        <v>1</v>
      </c>
      <c r="E93" s="83">
        <v>1</v>
      </c>
      <c r="F93" s="83">
        <v>1</v>
      </c>
      <c r="G93" s="83">
        <v>1</v>
      </c>
      <c r="H93" s="83">
        <v>21.5</v>
      </c>
      <c r="J93" s="83">
        <v>13.5</v>
      </c>
      <c r="L93" s="83">
        <v>17</v>
      </c>
      <c r="M93" s="83">
        <v>40</v>
      </c>
      <c r="N93" s="83">
        <v>57</v>
      </c>
      <c r="O93" s="83" t="s">
        <v>23</v>
      </c>
    </row>
    <row r="94" spans="1:15" ht="12.75">
      <c r="A94" t="s">
        <v>332</v>
      </c>
      <c r="B94" t="s">
        <v>184</v>
      </c>
      <c r="M94" s="83">
        <v>0</v>
      </c>
      <c r="N94" s="83">
        <v>0</v>
      </c>
      <c r="O94" s="83" t="s">
        <v>25</v>
      </c>
    </row>
    <row r="95" spans="1:15" ht="12.75">
      <c r="A95" t="s">
        <v>333</v>
      </c>
      <c r="B95" t="s">
        <v>185</v>
      </c>
      <c r="M95" s="83">
        <v>0</v>
      </c>
      <c r="N95" s="83">
        <v>0</v>
      </c>
      <c r="O95" s="83" t="s">
        <v>25</v>
      </c>
    </row>
    <row r="96" spans="1:15" ht="12.75">
      <c r="A96" t="s">
        <v>334</v>
      </c>
      <c r="B96" t="s">
        <v>186</v>
      </c>
      <c r="C96" s="83">
        <v>1</v>
      </c>
      <c r="D96" s="83">
        <v>1</v>
      </c>
      <c r="E96" s="83">
        <v>1</v>
      </c>
      <c r="F96" s="83">
        <v>1</v>
      </c>
      <c r="G96" s="83">
        <v>1</v>
      </c>
      <c r="H96" s="83">
        <v>22</v>
      </c>
      <c r="J96" s="83">
        <v>10</v>
      </c>
      <c r="L96" s="83">
        <v>26</v>
      </c>
      <c r="M96" s="83">
        <v>37</v>
      </c>
      <c r="N96" s="83">
        <v>63</v>
      </c>
      <c r="O96" s="83" t="s">
        <v>22</v>
      </c>
    </row>
    <row r="97" spans="1:15" ht="12.75">
      <c r="A97" t="s">
        <v>335</v>
      </c>
      <c r="B97" t="s">
        <v>187</v>
      </c>
      <c r="C97" s="83">
        <v>1</v>
      </c>
      <c r="D97" s="83">
        <v>1</v>
      </c>
      <c r="E97" s="83">
        <v>1</v>
      </c>
      <c r="H97" s="83">
        <v>18</v>
      </c>
      <c r="J97" s="83">
        <v>4.5</v>
      </c>
      <c r="K97" s="83">
        <v>21.3</v>
      </c>
      <c r="L97" s="83">
        <v>15</v>
      </c>
      <c r="M97" s="83">
        <v>42.3</v>
      </c>
      <c r="N97" s="83">
        <v>57.3</v>
      </c>
      <c r="O97" s="83" t="s">
        <v>23</v>
      </c>
    </row>
    <row r="98" spans="1:15" ht="12.75">
      <c r="A98" t="s">
        <v>336</v>
      </c>
      <c r="B98" t="s">
        <v>188</v>
      </c>
      <c r="D98" s="83">
        <v>1</v>
      </c>
      <c r="E98" s="83">
        <v>1</v>
      </c>
      <c r="F98" s="83">
        <v>1</v>
      </c>
      <c r="H98" s="83">
        <v>13.5</v>
      </c>
      <c r="J98" s="83">
        <v>18.5</v>
      </c>
      <c r="L98" s="83">
        <v>46</v>
      </c>
      <c r="M98" s="83">
        <v>35</v>
      </c>
      <c r="N98" s="83">
        <v>81</v>
      </c>
      <c r="O98" s="83" t="s">
        <v>12</v>
      </c>
    </row>
    <row r="99" spans="1:15" ht="12.75">
      <c r="A99" t="s">
        <v>337</v>
      </c>
      <c r="B99" t="s">
        <v>189</v>
      </c>
      <c r="I99" s="83">
        <v>10</v>
      </c>
      <c r="M99" s="83">
        <v>10</v>
      </c>
      <c r="N99" s="83">
        <v>10</v>
      </c>
      <c r="O99" s="83" t="s">
        <v>25</v>
      </c>
    </row>
    <row r="100" spans="1:15" ht="12.75">
      <c r="A100" t="s">
        <v>338</v>
      </c>
      <c r="B100" t="s">
        <v>190</v>
      </c>
      <c r="C100" s="83">
        <v>1</v>
      </c>
      <c r="D100" s="83">
        <v>1</v>
      </c>
      <c r="E100" s="83">
        <v>1</v>
      </c>
      <c r="F100" s="83">
        <v>1</v>
      </c>
      <c r="G100" s="83">
        <v>1</v>
      </c>
      <c r="I100" s="83">
        <v>18</v>
      </c>
      <c r="L100" s="83">
        <v>45</v>
      </c>
      <c r="M100" s="83">
        <v>23</v>
      </c>
      <c r="N100" s="83">
        <v>68</v>
      </c>
      <c r="O100" s="83" t="s">
        <v>22</v>
      </c>
    </row>
    <row r="101" spans="1:15" ht="12.75">
      <c r="A101" t="s">
        <v>339</v>
      </c>
      <c r="B101" t="s">
        <v>191</v>
      </c>
      <c r="C101" s="83">
        <v>1</v>
      </c>
      <c r="D101" s="83">
        <v>1</v>
      </c>
      <c r="E101" s="83">
        <v>1</v>
      </c>
      <c r="G101" s="83">
        <v>1</v>
      </c>
      <c r="H101" s="83">
        <v>7</v>
      </c>
      <c r="I101" s="83">
        <v>22.5</v>
      </c>
      <c r="J101" s="83">
        <v>21</v>
      </c>
      <c r="L101" s="83">
        <v>40</v>
      </c>
      <c r="M101" s="83">
        <v>47.5</v>
      </c>
      <c r="N101" s="83">
        <v>87.5</v>
      </c>
      <c r="O101" s="83" t="s">
        <v>12</v>
      </c>
    </row>
    <row r="102" spans="1:15" ht="12.75">
      <c r="A102" t="s">
        <v>340</v>
      </c>
      <c r="B102" t="s">
        <v>192</v>
      </c>
      <c r="C102" s="83">
        <v>1</v>
      </c>
      <c r="D102" s="83">
        <v>1</v>
      </c>
      <c r="G102" s="83">
        <v>1</v>
      </c>
      <c r="H102" s="83">
        <v>18.5</v>
      </c>
      <c r="J102" s="83">
        <v>15.5</v>
      </c>
      <c r="K102" s="83">
        <v>22.5</v>
      </c>
      <c r="L102" s="83">
        <v>41</v>
      </c>
      <c r="M102" s="83">
        <v>44</v>
      </c>
      <c r="N102" s="83">
        <v>85</v>
      </c>
      <c r="O102" s="83" t="s">
        <v>12</v>
      </c>
    </row>
    <row r="103" spans="1:15" ht="12.75">
      <c r="A103" t="s">
        <v>341</v>
      </c>
      <c r="B103" t="s">
        <v>193</v>
      </c>
      <c r="E103" s="83">
        <v>1</v>
      </c>
      <c r="F103" s="83">
        <v>1</v>
      </c>
      <c r="H103" s="83">
        <v>7.5</v>
      </c>
      <c r="I103" s="83">
        <v>15.5</v>
      </c>
      <c r="J103" s="83">
        <v>17</v>
      </c>
      <c r="L103" s="83">
        <v>24</v>
      </c>
      <c r="M103" s="83">
        <v>34.5</v>
      </c>
      <c r="N103" s="83">
        <v>58.5</v>
      </c>
      <c r="O103" s="83" t="s">
        <v>23</v>
      </c>
    </row>
    <row r="104" spans="1:15" ht="12.75">
      <c r="A104" t="s">
        <v>342</v>
      </c>
      <c r="B104" t="s">
        <v>194</v>
      </c>
      <c r="H104" s="83">
        <v>19</v>
      </c>
      <c r="J104" s="83">
        <v>8.5</v>
      </c>
      <c r="L104" s="83">
        <v>33</v>
      </c>
      <c r="M104" s="83">
        <v>27.5</v>
      </c>
      <c r="N104" s="83">
        <v>60.5</v>
      </c>
      <c r="O104" s="83" t="s">
        <v>22</v>
      </c>
    </row>
    <row r="105" spans="1:15" ht="12.75">
      <c r="A105" t="s">
        <v>343</v>
      </c>
      <c r="B105" t="s">
        <v>195</v>
      </c>
      <c r="C105" s="83">
        <v>1</v>
      </c>
      <c r="D105" s="83">
        <v>1</v>
      </c>
      <c r="H105" s="83">
        <v>0</v>
      </c>
      <c r="I105" s="83">
        <v>8</v>
      </c>
      <c r="J105" s="83">
        <v>15</v>
      </c>
      <c r="L105" s="83">
        <v>29</v>
      </c>
      <c r="M105" s="83">
        <v>25</v>
      </c>
      <c r="N105" s="83">
        <v>54</v>
      </c>
      <c r="O105" s="83" t="s">
        <v>23</v>
      </c>
    </row>
    <row r="106" spans="1:15" ht="12.75">
      <c r="A106" t="s">
        <v>344</v>
      </c>
      <c r="B106" t="s">
        <v>196</v>
      </c>
      <c r="M106" s="83">
        <v>0</v>
      </c>
      <c r="N106" s="83">
        <v>0</v>
      </c>
      <c r="O106" s="83" t="s">
        <v>25</v>
      </c>
    </row>
    <row r="107" spans="1:15" ht="12.75">
      <c r="A107" t="s">
        <v>345</v>
      </c>
      <c r="B107" t="s">
        <v>197</v>
      </c>
      <c r="H107" s="83">
        <v>1</v>
      </c>
      <c r="M107" s="83">
        <v>1</v>
      </c>
      <c r="N107" s="83">
        <v>1</v>
      </c>
      <c r="O107" s="83" t="s">
        <v>25</v>
      </c>
    </row>
    <row r="108" spans="1:15" ht="12.75">
      <c r="A108" t="s">
        <v>346</v>
      </c>
      <c r="B108" t="s">
        <v>198</v>
      </c>
      <c r="M108" s="83">
        <v>0</v>
      </c>
      <c r="N108" s="83">
        <v>0</v>
      </c>
      <c r="O108" s="83" t="s">
        <v>25</v>
      </c>
    </row>
    <row r="109" spans="1:15" ht="12.75">
      <c r="A109" t="s">
        <v>347</v>
      </c>
      <c r="B109" t="s">
        <v>199</v>
      </c>
      <c r="I109" s="83">
        <v>22.5</v>
      </c>
      <c r="J109" s="83">
        <v>14.5</v>
      </c>
      <c r="L109" s="83">
        <v>43</v>
      </c>
      <c r="M109" s="83">
        <v>37</v>
      </c>
      <c r="N109" s="83">
        <v>80</v>
      </c>
      <c r="O109" s="83" t="s">
        <v>12</v>
      </c>
    </row>
    <row r="110" spans="1:15" ht="12.75">
      <c r="A110" t="s">
        <v>348</v>
      </c>
      <c r="B110" t="s">
        <v>200</v>
      </c>
      <c r="M110" s="83">
        <v>0</v>
      </c>
      <c r="N110" s="83">
        <v>0</v>
      </c>
      <c r="O110" s="83" t="s">
        <v>25</v>
      </c>
    </row>
    <row r="111" spans="1:15" ht="12.75">
      <c r="A111" t="s">
        <v>349</v>
      </c>
      <c r="B111" t="s">
        <v>201</v>
      </c>
      <c r="C111" s="83">
        <v>1</v>
      </c>
      <c r="D111" s="83">
        <v>1</v>
      </c>
      <c r="E111" s="83">
        <v>1</v>
      </c>
      <c r="F111" s="83">
        <v>1</v>
      </c>
      <c r="G111" s="83">
        <v>1</v>
      </c>
      <c r="H111" s="83">
        <v>22</v>
      </c>
      <c r="J111" s="83">
        <v>21.5</v>
      </c>
      <c r="L111" s="83">
        <v>50</v>
      </c>
      <c r="M111" s="83">
        <v>48.5</v>
      </c>
      <c r="N111" s="83">
        <v>98.5</v>
      </c>
      <c r="O111" s="83" t="s">
        <v>11</v>
      </c>
    </row>
    <row r="112" spans="1:15" ht="12.75">
      <c r="A112" t="s">
        <v>350</v>
      </c>
      <c r="B112" t="s">
        <v>202</v>
      </c>
      <c r="C112" s="83">
        <v>1</v>
      </c>
      <c r="F112" s="83">
        <v>1</v>
      </c>
      <c r="G112" s="83">
        <v>1</v>
      </c>
      <c r="H112" s="83">
        <v>11</v>
      </c>
      <c r="J112" s="83">
        <v>15.5</v>
      </c>
      <c r="L112" s="83">
        <v>40</v>
      </c>
      <c r="M112" s="83">
        <v>29.5</v>
      </c>
      <c r="N112" s="83">
        <v>69.5</v>
      </c>
      <c r="O112" s="83" t="s">
        <v>22</v>
      </c>
    </row>
    <row r="113" spans="1:15" ht="12.75">
      <c r="A113" t="s">
        <v>351</v>
      </c>
      <c r="B113" t="s">
        <v>203</v>
      </c>
      <c r="M113" s="83">
        <v>0</v>
      </c>
      <c r="N113" s="83">
        <v>0</v>
      </c>
      <c r="O113" s="83" t="s">
        <v>25</v>
      </c>
    </row>
    <row r="114" spans="1:15" ht="12.75">
      <c r="A114" t="s">
        <v>352</v>
      </c>
      <c r="B114" t="s">
        <v>204</v>
      </c>
      <c r="H114" s="83">
        <v>1</v>
      </c>
      <c r="I114" s="83">
        <v>19</v>
      </c>
      <c r="J114" s="83">
        <v>22.5</v>
      </c>
      <c r="L114" s="83">
        <v>50</v>
      </c>
      <c r="M114" s="83">
        <v>41.5</v>
      </c>
      <c r="N114" s="83">
        <v>91.5</v>
      </c>
      <c r="O114" s="83" t="s">
        <v>11</v>
      </c>
    </row>
    <row r="115" spans="1:15" ht="12.75">
      <c r="A115" t="s">
        <v>353</v>
      </c>
      <c r="B115" t="s">
        <v>205</v>
      </c>
      <c r="F115" s="83">
        <v>1</v>
      </c>
      <c r="H115" s="83">
        <v>4.5</v>
      </c>
      <c r="I115" s="83">
        <v>10.5</v>
      </c>
      <c r="J115" s="83">
        <v>10</v>
      </c>
      <c r="L115" s="83">
        <v>30</v>
      </c>
      <c r="M115" s="83">
        <v>21.5</v>
      </c>
      <c r="N115" s="83">
        <v>51.5</v>
      </c>
      <c r="O115" s="83" t="s">
        <v>23</v>
      </c>
    </row>
    <row r="116" spans="1:15" ht="12.75">
      <c r="A116" t="s">
        <v>354</v>
      </c>
      <c r="B116" t="s">
        <v>206</v>
      </c>
      <c r="E116" s="83">
        <v>1</v>
      </c>
      <c r="L116" s="83">
        <v>7</v>
      </c>
      <c r="M116" s="83">
        <v>1</v>
      </c>
      <c r="N116" s="83">
        <v>8</v>
      </c>
      <c r="O116" s="83" t="s">
        <v>25</v>
      </c>
    </row>
    <row r="117" spans="1:15" ht="12.75">
      <c r="A117" t="s">
        <v>355</v>
      </c>
      <c r="B117" t="s">
        <v>207</v>
      </c>
      <c r="E117" s="83">
        <v>1</v>
      </c>
      <c r="H117" s="83">
        <v>19</v>
      </c>
      <c r="J117" s="83">
        <v>12</v>
      </c>
      <c r="L117" s="83">
        <v>19</v>
      </c>
      <c r="M117" s="83">
        <v>32</v>
      </c>
      <c r="N117" s="83">
        <v>51</v>
      </c>
      <c r="O117" s="83" t="s">
        <v>23</v>
      </c>
    </row>
    <row r="118" spans="1:15" ht="12.75">
      <c r="A118" t="s">
        <v>356</v>
      </c>
      <c r="B118" t="s">
        <v>208</v>
      </c>
      <c r="M118" s="83">
        <v>0</v>
      </c>
      <c r="N118" s="83">
        <v>0</v>
      </c>
      <c r="O118" s="83" t="s">
        <v>25</v>
      </c>
    </row>
    <row r="119" spans="1:15" ht="12.75">
      <c r="A119" t="s">
        <v>357</v>
      </c>
      <c r="B119" t="s">
        <v>209</v>
      </c>
      <c r="F119" s="83">
        <v>1</v>
      </c>
      <c r="H119" s="83">
        <v>8.5</v>
      </c>
      <c r="J119" s="83">
        <v>12.5</v>
      </c>
      <c r="L119" s="83">
        <v>25</v>
      </c>
      <c r="M119" s="83">
        <v>22</v>
      </c>
      <c r="N119" s="83">
        <v>47</v>
      </c>
      <c r="O119" s="83" t="s">
        <v>25</v>
      </c>
    </row>
    <row r="120" spans="1:15" ht="12.75">
      <c r="A120" t="s">
        <v>358</v>
      </c>
      <c r="B120" t="s">
        <v>210</v>
      </c>
      <c r="C120" s="83">
        <v>1</v>
      </c>
      <c r="M120" s="83">
        <v>1</v>
      </c>
      <c r="N120" s="83">
        <v>1</v>
      </c>
      <c r="O120" s="83" t="s">
        <v>25</v>
      </c>
    </row>
    <row r="121" spans="1:15" ht="12.75">
      <c r="A121" t="s">
        <v>359</v>
      </c>
      <c r="B121" t="s">
        <v>146</v>
      </c>
      <c r="M121" s="83">
        <v>0</v>
      </c>
      <c r="N121" s="83">
        <v>0</v>
      </c>
      <c r="O121" s="83" t="s">
        <v>25</v>
      </c>
    </row>
    <row r="122" spans="1:15" ht="12.75">
      <c r="A122" t="s">
        <v>360</v>
      </c>
      <c r="B122" t="s">
        <v>211</v>
      </c>
      <c r="C122" s="83">
        <v>1</v>
      </c>
      <c r="D122" s="83">
        <v>1</v>
      </c>
      <c r="E122" s="83">
        <v>1</v>
      </c>
      <c r="H122" s="83">
        <v>9.5</v>
      </c>
      <c r="J122" s="83">
        <v>12.5</v>
      </c>
      <c r="L122" s="83">
        <v>38</v>
      </c>
      <c r="M122" s="83">
        <v>25</v>
      </c>
      <c r="N122" s="83">
        <v>63</v>
      </c>
      <c r="O122" s="83" t="s">
        <v>22</v>
      </c>
    </row>
    <row r="123" spans="1:15" ht="12.75">
      <c r="A123" t="s">
        <v>361</v>
      </c>
      <c r="B123" t="s">
        <v>212</v>
      </c>
      <c r="D123" s="83">
        <v>1</v>
      </c>
      <c r="H123" s="83">
        <v>2</v>
      </c>
      <c r="I123" s="83">
        <v>13.5</v>
      </c>
      <c r="J123" s="83">
        <v>13.5</v>
      </c>
      <c r="L123" s="83">
        <v>12</v>
      </c>
      <c r="M123" s="83">
        <v>28</v>
      </c>
      <c r="N123" s="83">
        <v>40</v>
      </c>
      <c r="O123" s="83" t="s">
        <v>25</v>
      </c>
    </row>
    <row r="124" spans="1:15" ht="12.75">
      <c r="A124" t="s">
        <v>362</v>
      </c>
      <c r="B124" t="s">
        <v>156</v>
      </c>
      <c r="M124" s="83">
        <v>0</v>
      </c>
      <c r="N124" s="83">
        <v>0</v>
      </c>
      <c r="O124" s="83" t="s">
        <v>25</v>
      </c>
    </row>
    <row r="125" spans="1:15" ht="12.75">
      <c r="A125" t="s">
        <v>363</v>
      </c>
      <c r="B125" t="s">
        <v>213</v>
      </c>
      <c r="C125" s="83">
        <v>1</v>
      </c>
      <c r="E125" s="83">
        <v>1</v>
      </c>
      <c r="F125" s="83">
        <v>1</v>
      </c>
      <c r="H125" s="83">
        <v>15</v>
      </c>
      <c r="J125" s="83">
        <v>16</v>
      </c>
      <c r="L125" s="83">
        <v>29</v>
      </c>
      <c r="M125" s="83">
        <v>34</v>
      </c>
      <c r="N125" s="83">
        <v>63</v>
      </c>
      <c r="O125" s="83" t="s">
        <v>22</v>
      </c>
    </row>
    <row r="126" spans="1:15" ht="12.75">
      <c r="A126" t="s">
        <v>364</v>
      </c>
      <c r="B126" t="s">
        <v>214</v>
      </c>
      <c r="M126" s="83">
        <v>0</v>
      </c>
      <c r="N126" s="83">
        <v>0</v>
      </c>
      <c r="O126" s="83" t="s">
        <v>25</v>
      </c>
    </row>
    <row r="127" spans="1:15" ht="12.75">
      <c r="A127" t="s">
        <v>365</v>
      </c>
      <c r="B127" t="s">
        <v>215</v>
      </c>
      <c r="M127" s="83">
        <v>0</v>
      </c>
      <c r="N127" s="83">
        <v>0</v>
      </c>
      <c r="O127" s="83" t="s">
        <v>25</v>
      </c>
    </row>
    <row r="128" spans="1:15" ht="12.75">
      <c r="A128" t="s">
        <v>366</v>
      </c>
      <c r="B128" t="s">
        <v>216</v>
      </c>
      <c r="M128" s="83">
        <v>0</v>
      </c>
      <c r="N128" s="83">
        <v>0</v>
      </c>
      <c r="O128" s="83" t="s">
        <v>25</v>
      </c>
    </row>
    <row r="129" spans="1:15" ht="12.75">
      <c r="A129" t="s">
        <v>367</v>
      </c>
      <c r="B129" t="s">
        <v>217</v>
      </c>
      <c r="H129" s="83">
        <v>1</v>
      </c>
      <c r="J129" s="83">
        <v>8.5</v>
      </c>
      <c r="L129" s="83">
        <v>15</v>
      </c>
      <c r="M129" s="83">
        <v>9.5</v>
      </c>
      <c r="N129" s="83">
        <v>24.5</v>
      </c>
      <c r="O129" s="83" t="s">
        <v>25</v>
      </c>
    </row>
    <row r="130" spans="1:15" ht="12.75">
      <c r="A130" t="s">
        <v>368</v>
      </c>
      <c r="B130" t="s">
        <v>218</v>
      </c>
      <c r="M130" s="83">
        <v>0</v>
      </c>
      <c r="N130" s="83">
        <v>0</v>
      </c>
      <c r="O130" s="83" t="s">
        <v>25</v>
      </c>
    </row>
    <row r="131" spans="1:15" ht="12.75">
      <c r="A131" t="s">
        <v>369</v>
      </c>
      <c r="B131" t="s">
        <v>219</v>
      </c>
      <c r="M131" s="83">
        <v>0</v>
      </c>
      <c r="N131" s="83">
        <v>0</v>
      </c>
      <c r="O131" s="83" t="s">
        <v>25</v>
      </c>
    </row>
    <row r="132" spans="1:15" ht="12.75">
      <c r="A132" t="s">
        <v>370</v>
      </c>
      <c r="B132" t="s">
        <v>220</v>
      </c>
      <c r="M132" s="83">
        <v>0</v>
      </c>
      <c r="N132" s="83">
        <v>0</v>
      </c>
      <c r="O132" s="83" t="s">
        <v>25</v>
      </c>
    </row>
    <row r="133" spans="1:15" ht="12.75">
      <c r="A133" t="s">
        <v>371</v>
      </c>
      <c r="B133" t="s">
        <v>221</v>
      </c>
      <c r="M133" s="83">
        <v>0</v>
      </c>
      <c r="N133" s="83">
        <v>0</v>
      </c>
      <c r="O133" s="83" t="s">
        <v>25</v>
      </c>
    </row>
    <row r="134" spans="1:15" ht="12.75">
      <c r="A134" t="s">
        <v>372</v>
      </c>
      <c r="B134" t="s">
        <v>222</v>
      </c>
      <c r="H134" s="83">
        <v>0</v>
      </c>
      <c r="M134" s="83">
        <v>0</v>
      </c>
      <c r="N134" s="83">
        <v>0</v>
      </c>
      <c r="O134" s="83" t="s">
        <v>25</v>
      </c>
    </row>
    <row r="135" spans="1:15" ht="12.75">
      <c r="A135" t="s">
        <v>373</v>
      </c>
      <c r="B135" t="s">
        <v>223</v>
      </c>
      <c r="M135" s="83">
        <v>0</v>
      </c>
      <c r="N135" s="83">
        <v>0</v>
      </c>
      <c r="O135" s="83" t="s">
        <v>25</v>
      </c>
    </row>
    <row r="136" spans="1:15" ht="12.75">
      <c r="A136" t="s">
        <v>374</v>
      </c>
      <c r="B136" t="s">
        <v>224</v>
      </c>
      <c r="H136" s="83">
        <v>6.5</v>
      </c>
      <c r="J136" s="83">
        <v>21</v>
      </c>
      <c r="L136" s="83">
        <v>17</v>
      </c>
      <c r="M136" s="83">
        <v>27.5</v>
      </c>
      <c r="N136" s="83">
        <v>44.5</v>
      </c>
      <c r="O136" s="83" t="s">
        <v>25</v>
      </c>
    </row>
    <row r="137" spans="1:15" ht="12.75">
      <c r="A137" t="s">
        <v>375</v>
      </c>
      <c r="B137" t="s">
        <v>225</v>
      </c>
      <c r="M137" s="83">
        <v>0</v>
      </c>
      <c r="N137" s="83">
        <v>0</v>
      </c>
      <c r="O137" s="83" t="s">
        <v>25</v>
      </c>
    </row>
    <row r="138" spans="1:15" ht="12.75">
      <c r="A138" t="s">
        <v>376</v>
      </c>
      <c r="B138" t="s">
        <v>226</v>
      </c>
      <c r="M138" s="83">
        <v>0</v>
      </c>
      <c r="N138" s="83">
        <v>0</v>
      </c>
      <c r="O138" s="83" t="s">
        <v>25</v>
      </c>
    </row>
    <row r="139" spans="1:15" ht="12.75">
      <c r="A139" t="s">
        <v>377</v>
      </c>
      <c r="B139" t="s">
        <v>227</v>
      </c>
      <c r="M139" s="83">
        <v>0</v>
      </c>
      <c r="N139" s="83">
        <v>0</v>
      </c>
      <c r="O139" s="83" t="s">
        <v>25</v>
      </c>
    </row>
    <row r="140" spans="1:15" ht="12.75">
      <c r="A140" t="s">
        <v>378</v>
      </c>
      <c r="B140" t="s">
        <v>228</v>
      </c>
      <c r="I140" s="83">
        <v>15.5</v>
      </c>
      <c r="J140" s="83">
        <v>16</v>
      </c>
      <c r="M140" s="83">
        <v>31.5</v>
      </c>
      <c r="N140" s="83">
        <v>31.5</v>
      </c>
      <c r="O140" s="83" t="s">
        <v>25</v>
      </c>
    </row>
    <row r="141" spans="1:15" ht="12.75">
      <c r="A141" t="s">
        <v>379</v>
      </c>
      <c r="B141" t="s">
        <v>229</v>
      </c>
      <c r="M141" s="83">
        <v>0</v>
      </c>
      <c r="N141" s="83">
        <v>0</v>
      </c>
      <c r="O141" s="83" t="s">
        <v>25</v>
      </c>
    </row>
    <row r="142" spans="1:15" ht="12.75">
      <c r="A142" t="s">
        <v>380</v>
      </c>
      <c r="B142" t="s">
        <v>230</v>
      </c>
      <c r="M142" s="83">
        <v>0</v>
      </c>
      <c r="N142" s="83">
        <v>0</v>
      </c>
      <c r="O142" s="83" t="s">
        <v>25</v>
      </c>
    </row>
    <row r="143" spans="1:15" ht="12.75">
      <c r="A143" t="s">
        <v>381</v>
      </c>
      <c r="B143" t="s">
        <v>231</v>
      </c>
      <c r="M143" s="83">
        <v>0</v>
      </c>
      <c r="N143" s="83">
        <v>0</v>
      </c>
      <c r="O143" s="83" t="s">
        <v>25</v>
      </c>
    </row>
    <row r="144" spans="1:15" ht="12.75">
      <c r="A144" t="s">
        <v>382</v>
      </c>
      <c r="B144" t="s">
        <v>232</v>
      </c>
      <c r="M144" s="83">
        <v>0</v>
      </c>
      <c r="N144" s="83">
        <v>0</v>
      </c>
      <c r="O144" s="83" t="s">
        <v>25</v>
      </c>
    </row>
    <row r="145" spans="1:15" ht="12.75">
      <c r="A145" t="s">
        <v>383</v>
      </c>
      <c r="B145" t="s">
        <v>233</v>
      </c>
      <c r="M145" s="83">
        <v>0</v>
      </c>
      <c r="N145" s="83">
        <v>0</v>
      </c>
      <c r="O145" s="83" t="s">
        <v>25</v>
      </c>
    </row>
    <row r="146" spans="1:15" ht="12.75">
      <c r="A146" t="s">
        <v>384</v>
      </c>
      <c r="B146" t="s">
        <v>234</v>
      </c>
      <c r="M146" s="83">
        <v>0</v>
      </c>
      <c r="N146" s="83">
        <v>0</v>
      </c>
      <c r="O146" s="83" t="s">
        <v>25</v>
      </c>
    </row>
    <row r="147" spans="1:15" ht="12.75">
      <c r="A147" t="s">
        <v>385</v>
      </c>
      <c r="B147" t="s">
        <v>235</v>
      </c>
      <c r="H147" s="83">
        <v>11.5</v>
      </c>
      <c r="J147" s="83">
        <v>21</v>
      </c>
      <c r="L147" s="83">
        <v>48</v>
      </c>
      <c r="M147" s="83">
        <v>32.5</v>
      </c>
      <c r="N147" s="83">
        <v>80.5</v>
      </c>
      <c r="O147" s="83" t="s">
        <v>12</v>
      </c>
    </row>
    <row r="148" spans="1:15" ht="12.75">
      <c r="A148" t="s">
        <v>386</v>
      </c>
      <c r="B148" t="s">
        <v>236</v>
      </c>
      <c r="M148" s="83">
        <v>0</v>
      </c>
      <c r="N148" s="83">
        <v>0</v>
      </c>
      <c r="O148" s="83" t="s">
        <v>25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5"/>
  <dimension ref="A1:U46"/>
  <sheetViews>
    <sheetView showZeros="0" zoomScalePageLayoutView="0" workbookViewId="0" topLeftCell="A1">
      <selection activeCell="O21" sqref="O21"/>
    </sheetView>
  </sheetViews>
  <sheetFormatPr defaultColWidth="9.140625" defaultRowHeight="12.75" zeroHeight="1"/>
  <cols>
    <col min="1" max="1" width="6.00390625" style="5" customWidth="1"/>
    <col min="2" max="2" width="11.00390625" style="2" customWidth="1"/>
    <col min="3" max="3" width="21.140625" style="20" bestFit="1" customWidth="1"/>
    <col min="4" max="13" width="3.7109375" style="22" customWidth="1"/>
    <col min="14" max="14" width="7.00390625" style="22" customWidth="1"/>
    <col min="15" max="15" width="7.28125" style="23" customWidth="1"/>
    <col min="16" max="16" width="10.00390625" style="4" customWidth="1"/>
    <col min="17" max="17" width="9.140625" style="79" customWidth="1"/>
    <col min="18" max="18" width="9.00390625" style="3" customWidth="1"/>
    <col min="19" max="19" width="7.421875" style="21" bestFit="1" customWidth="1"/>
    <col min="20" max="20" width="15.57421875" style="6" bestFit="1" customWidth="1"/>
    <col min="21" max="21" width="9.140625" style="77" customWidth="1"/>
    <col min="22" max="16384" width="9.140625" style="1" customWidth="1"/>
  </cols>
  <sheetData>
    <row r="1" spans="1:3" ht="15.75">
      <c r="A1" s="24" t="s">
        <v>82</v>
      </c>
      <c r="B1" s="25"/>
      <c r="C1" s="25"/>
    </row>
    <row r="2" spans="1:3" ht="4.5" customHeight="1">
      <c r="A2" s="25"/>
      <c r="B2" s="25"/>
      <c r="C2" s="25"/>
    </row>
    <row r="3" spans="1:3" ht="15.75">
      <c r="A3" s="26" t="s">
        <v>237</v>
      </c>
      <c r="B3" s="25"/>
      <c r="C3" s="25"/>
    </row>
    <row r="4" spans="1:3" ht="1.5" customHeight="1">
      <c r="A4" s="26"/>
      <c r="B4" s="25"/>
      <c r="C4" s="25"/>
    </row>
    <row r="5" spans="1:9" ht="15.75">
      <c r="A5" s="139" t="s">
        <v>28</v>
      </c>
      <c r="B5" s="139"/>
      <c r="C5" s="26" t="s">
        <v>238</v>
      </c>
      <c r="G5" s="54" t="s">
        <v>75</v>
      </c>
      <c r="I5" s="53" t="s">
        <v>76</v>
      </c>
    </row>
    <row r="6" spans="1:3" ht="3" customHeight="1">
      <c r="A6" s="25"/>
      <c r="B6" s="25"/>
      <c r="C6" s="25"/>
    </row>
    <row r="7" spans="1:17" ht="15.75">
      <c r="A7" s="139" t="s">
        <v>29</v>
      </c>
      <c r="B7" s="139"/>
      <c r="C7" s="26" t="s">
        <v>239</v>
      </c>
      <c r="P7" s="36" t="s">
        <v>30</v>
      </c>
      <c r="Q7" s="80">
        <v>5</v>
      </c>
    </row>
    <row r="8" spans="1:3" ht="1.5" customHeight="1" thickBot="1">
      <c r="A8" s="27"/>
      <c r="B8" s="27"/>
      <c r="C8" s="27"/>
    </row>
    <row r="9" spans="1:21" s="37" customFormat="1" ht="14.25" customHeight="1">
      <c r="A9" s="140" t="s">
        <v>31</v>
      </c>
      <c r="B9" s="133" t="s">
        <v>32</v>
      </c>
      <c r="C9" s="133" t="s">
        <v>33</v>
      </c>
      <c r="D9" s="133" t="s">
        <v>34</v>
      </c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 t="s">
        <v>35</v>
      </c>
      <c r="S9" s="133" t="s">
        <v>36</v>
      </c>
      <c r="T9" s="136"/>
      <c r="U9" s="78"/>
    </row>
    <row r="10" spans="1:21" s="37" customFormat="1" ht="12.75">
      <c r="A10" s="141"/>
      <c r="B10" s="134"/>
      <c r="C10" s="134"/>
      <c r="D10" s="134" t="s">
        <v>77</v>
      </c>
      <c r="E10" s="134"/>
      <c r="F10" s="134"/>
      <c r="G10" s="134"/>
      <c r="H10" s="134"/>
      <c r="I10" s="134" t="s">
        <v>45</v>
      </c>
      <c r="J10" s="134"/>
      <c r="K10" s="134"/>
      <c r="L10" s="134"/>
      <c r="M10" s="134"/>
      <c r="N10" s="134" t="s">
        <v>44</v>
      </c>
      <c r="O10" s="134"/>
      <c r="P10" s="134" t="s">
        <v>37</v>
      </c>
      <c r="Q10" s="134"/>
      <c r="R10" s="134"/>
      <c r="S10" s="134"/>
      <c r="T10" s="137"/>
      <c r="U10" s="78"/>
    </row>
    <row r="11" spans="1:21" s="37" customFormat="1" ht="21" customHeight="1" thickBot="1">
      <c r="A11" s="142"/>
      <c r="B11" s="135"/>
      <c r="C11" s="135"/>
      <c r="D11" s="38" t="s">
        <v>38</v>
      </c>
      <c r="E11" s="38" t="s">
        <v>39</v>
      </c>
      <c r="F11" s="38" t="s">
        <v>40</v>
      </c>
      <c r="G11" s="38" t="s">
        <v>41</v>
      </c>
      <c r="H11" s="38" t="s">
        <v>42</v>
      </c>
      <c r="I11" s="38" t="s">
        <v>38</v>
      </c>
      <c r="J11" s="38" t="s">
        <v>39</v>
      </c>
      <c r="K11" s="38" t="s">
        <v>40</v>
      </c>
      <c r="L11" s="38" t="s">
        <v>41</v>
      </c>
      <c r="M11" s="38" t="s">
        <v>42</v>
      </c>
      <c r="N11" s="38" t="s">
        <v>38</v>
      </c>
      <c r="O11" s="38" t="s">
        <v>39</v>
      </c>
      <c r="P11" s="38" t="s">
        <v>43</v>
      </c>
      <c r="Q11" s="81" t="s">
        <v>21</v>
      </c>
      <c r="R11" s="135"/>
      <c r="S11" s="135"/>
      <c r="T11" s="138"/>
      <c r="U11" s="78"/>
    </row>
    <row r="12" spans="1:20" s="19" customFormat="1" ht="12.75">
      <c r="A12" s="29">
        <v>1</v>
      </c>
      <c r="B12" s="30" t="str">
        <f>Spisak!A2</f>
        <v>27/16</v>
      </c>
      <c r="C12" s="43" t="str">
        <f>Spisak!D2</f>
        <v>Nikola Dragaš</v>
      </c>
      <c r="D12" s="31">
        <f>Spisak!E2</f>
        <v>0</v>
      </c>
      <c r="E12" s="31">
        <f>Spisak!F2</f>
        <v>0</v>
      </c>
      <c r="F12" s="31">
        <f>Spisak!G2</f>
        <v>0</v>
      </c>
      <c r="G12" s="31">
        <f>Spisak!H2</f>
        <v>0</v>
      </c>
      <c r="H12" s="31">
        <f>Spisak!I2</f>
        <v>0</v>
      </c>
      <c r="I12" s="31"/>
      <c r="J12" s="31"/>
      <c r="K12" s="31"/>
      <c r="L12" s="31"/>
      <c r="M12" s="31"/>
      <c r="N12" s="32">
        <f>Spisak!R2</f>
        <v>0</v>
      </c>
      <c r="O12" s="32">
        <f>Spisak!S2</f>
        <v>18.5</v>
      </c>
      <c r="P12" s="33">
        <f>Spisak!T2</f>
        <v>0</v>
      </c>
      <c r="Q12" s="34">
        <f>Spisak!U2</f>
        <v>24</v>
      </c>
      <c r="R12" s="35">
        <f>Spisak!W2</f>
        <v>42.5</v>
      </c>
      <c r="S12" s="66" t="str">
        <f>Spisak!X2</f>
        <v>F</v>
      </c>
      <c r="T12" s="67" t="str">
        <f>IF(S12=0,"-",VLOOKUP(S12,Tocjene,2,TRUE))</f>
        <v>(nedovoljan)</v>
      </c>
    </row>
    <row r="13" spans="1:21" s="19" customFormat="1" ht="12.75">
      <c r="A13" s="29">
        <v>2</v>
      </c>
      <c r="B13" s="30" t="str">
        <f>Spisak!A3</f>
        <v>76/16</v>
      </c>
      <c r="C13" s="43" t="str">
        <f>Spisak!D3</f>
        <v>Jovan Mijanović</v>
      </c>
      <c r="D13" s="31">
        <f>Spisak!E3</f>
        <v>0</v>
      </c>
      <c r="E13" s="31">
        <f>Spisak!F3</f>
        <v>1</v>
      </c>
      <c r="F13" s="31">
        <f>Spisak!G3</f>
        <v>0</v>
      </c>
      <c r="G13" s="31">
        <f>Spisak!H3</f>
        <v>1</v>
      </c>
      <c r="H13" s="31">
        <f>Spisak!I3</f>
        <v>0</v>
      </c>
      <c r="I13" s="31"/>
      <c r="J13" s="31"/>
      <c r="K13" s="31"/>
      <c r="L13" s="31"/>
      <c r="M13" s="31"/>
      <c r="N13" s="32">
        <f>Spisak!R3</f>
        <v>11.5</v>
      </c>
      <c r="O13" s="32">
        <f>Spisak!S3</f>
        <v>20</v>
      </c>
      <c r="P13" s="33">
        <f>Spisak!T3</f>
        <v>11</v>
      </c>
      <c r="Q13" s="34">
        <f>Spisak!U3</f>
        <v>48</v>
      </c>
      <c r="R13" s="35">
        <f>Spisak!W3</f>
        <v>81.5</v>
      </c>
      <c r="S13" s="66" t="str">
        <f>Spisak!X3</f>
        <v>B</v>
      </c>
      <c r="T13" s="67" t="str">
        <f>IF(S13=0,"-",VLOOKUP(S13,Tocjene,2,TRUE))</f>
        <v>(vrlodobar)</v>
      </c>
      <c r="U13" s="77"/>
    </row>
    <row r="14" spans="1:20" s="19" customFormat="1" ht="12.75">
      <c r="A14" s="29">
        <v>3</v>
      </c>
      <c r="B14" s="30" t="str">
        <f>Spisak!A4</f>
        <v>84/16</v>
      </c>
      <c r="C14" s="43" t="str">
        <f>Spisak!D4</f>
        <v>Miloš Kartal</v>
      </c>
      <c r="D14" s="31">
        <f>Spisak!E4</f>
        <v>1</v>
      </c>
      <c r="E14" s="31">
        <f>Spisak!F4</f>
        <v>0</v>
      </c>
      <c r="F14" s="31">
        <f>Spisak!G4</f>
        <v>1</v>
      </c>
      <c r="G14" s="31">
        <f>Spisak!H4</f>
        <v>0</v>
      </c>
      <c r="H14" s="31">
        <f>Spisak!I4</f>
        <v>0</v>
      </c>
      <c r="I14" s="31"/>
      <c r="J14" s="31"/>
      <c r="K14" s="31"/>
      <c r="L14" s="31"/>
      <c r="M14" s="31"/>
      <c r="N14" s="32">
        <f>Spisak!R4</f>
        <v>16</v>
      </c>
      <c r="O14" s="32">
        <f>Spisak!S4</f>
        <v>17.5</v>
      </c>
      <c r="P14" s="33">
        <f>Spisak!T4</f>
        <v>0</v>
      </c>
      <c r="Q14" s="34">
        <f>Spisak!U4</f>
        <v>30</v>
      </c>
      <c r="R14" s="35">
        <f>Spisak!W4</f>
        <v>65.5</v>
      </c>
      <c r="S14" s="66" t="str">
        <f>Spisak!X4</f>
        <v>D</v>
      </c>
      <c r="T14" s="67" t="str">
        <f>IF(S14=0,"-",VLOOKUP(S14,Tocjene,2,TRUE))</f>
        <v>(zadovoljava)</v>
      </c>
    </row>
    <row r="15" spans="1:20" s="19" customFormat="1" ht="12.75">
      <c r="A15" s="29">
        <v>4</v>
      </c>
      <c r="B15" s="30" t="str">
        <f>Spisak!A5</f>
        <v>121/16</v>
      </c>
      <c r="C15" s="43" t="str">
        <f>Spisak!D5</f>
        <v>Ksenija Lazarević</v>
      </c>
      <c r="D15" s="31">
        <f>Spisak!E5</f>
        <v>0</v>
      </c>
      <c r="E15" s="31">
        <f>Spisak!F5</f>
        <v>0</v>
      </c>
      <c r="F15" s="31">
        <f>Spisak!G5</f>
        <v>1</v>
      </c>
      <c r="G15" s="31">
        <f>Spisak!H5</f>
        <v>0</v>
      </c>
      <c r="H15" s="31">
        <f>Spisak!I5</f>
        <v>0</v>
      </c>
      <c r="I15" s="31"/>
      <c r="J15" s="31"/>
      <c r="K15" s="31"/>
      <c r="L15" s="31"/>
      <c r="M15" s="31"/>
      <c r="N15" s="32">
        <f>Spisak!R5</f>
        <v>2</v>
      </c>
      <c r="O15" s="32">
        <f>Spisak!S5</f>
        <v>14.5</v>
      </c>
      <c r="P15" s="33">
        <f>Spisak!T5</f>
        <v>7</v>
      </c>
      <c r="Q15" s="34">
        <f>Spisak!U5</f>
        <v>27</v>
      </c>
      <c r="R15" s="35">
        <f>Spisak!W5</f>
        <v>44.5</v>
      </c>
      <c r="S15" s="66" t="str">
        <f>Spisak!X5</f>
        <v>F</v>
      </c>
      <c r="T15" s="67" t="str">
        <f>IF(S15=0,"-",VLOOKUP(S15,Tocjene,2,TRUE))</f>
        <v>(nedovoljan)</v>
      </c>
    </row>
    <row r="16" spans="1:20" s="19" customFormat="1" ht="12.75">
      <c r="A16" s="29">
        <v>5</v>
      </c>
      <c r="B16" s="30" t="str">
        <f>Spisak!A6</f>
        <v>31/15</v>
      </c>
      <c r="C16" s="43" t="str">
        <f>Spisak!D6</f>
        <v>Stefan Slavković</v>
      </c>
      <c r="D16" s="31">
        <f>Spisak!E6</f>
        <v>0</v>
      </c>
      <c r="E16" s="31">
        <f>Spisak!F6</f>
        <v>0</v>
      </c>
      <c r="F16" s="31">
        <f>Spisak!G6</f>
        <v>0</v>
      </c>
      <c r="G16" s="31">
        <f>Spisak!H6</f>
        <v>0</v>
      </c>
      <c r="H16" s="31">
        <f>Spisak!I6</f>
        <v>0</v>
      </c>
      <c r="I16" s="31"/>
      <c r="J16" s="31"/>
      <c r="K16" s="31"/>
      <c r="L16" s="31"/>
      <c r="M16" s="31"/>
      <c r="N16" s="32">
        <f>Spisak!R6</f>
        <v>5.5</v>
      </c>
      <c r="O16" s="32">
        <f>Spisak!S6</f>
        <v>8.5</v>
      </c>
      <c r="P16" s="33">
        <f>Spisak!T6</f>
        <v>15</v>
      </c>
      <c r="Q16" s="34">
        <f>Spisak!U6</f>
        <v>18</v>
      </c>
      <c r="R16" s="35">
        <f>Spisak!W6</f>
        <v>32</v>
      </c>
      <c r="S16" s="66" t="str">
        <f>Spisak!X6</f>
        <v>F</v>
      </c>
      <c r="T16" s="67" t="str">
        <f>IF(S16=0,"-",VLOOKUP(S16,Tocjene,2,TRUE))</f>
        <v>(nedovoljan)</v>
      </c>
    </row>
    <row r="17" spans="1:20" s="19" customFormat="1" ht="12.75">
      <c r="A17" s="29">
        <v>6</v>
      </c>
      <c r="B17" s="30" t="str">
        <f>Spisak!A7</f>
        <v>46/14</v>
      </c>
      <c r="C17" s="43" t="str">
        <f>Spisak!D7</f>
        <v>Adnan Kojašević</v>
      </c>
      <c r="D17" s="31">
        <f>Spisak!E7</f>
        <v>0</v>
      </c>
      <c r="E17" s="31">
        <f>Spisak!F7</f>
        <v>0</v>
      </c>
      <c r="F17" s="31">
        <f>Spisak!G7</f>
        <v>0</v>
      </c>
      <c r="G17" s="31">
        <f>Spisak!H7</f>
        <v>0</v>
      </c>
      <c r="H17" s="31">
        <f>Spisak!I7</f>
        <v>0</v>
      </c>
      <c r="I17" s="31"/>
      <c r="J17" s="31"/>
      <c r="K17" s="31"/>
      <c r="L17" s="31"/>
      <c r="M17" s="31"/>
      <c r="N17" s="32">
        <f>Spisak!R7</f>
        <v>15</v>
      </c>
      <c r="O17" s="32">
        <f>Spisak!S7</f>
        <v>21</v>
      </c>
      <c r="P17" s="33">
        <f>Spisak!T7</f>
        <v>17</v>
      </c>
      <c r="Q17" s="34">
        <f>Spisak!U7</f>
        <v>0</v>
      </c>
      <c r="R17" s="35">
        <f>Spisak!W7</f>
        <v>53</v>
      </c>
      <c r="S17" s="66" t="str">
        <f>Spisak!X7</f>
        <v>E</v>
      </c>
      <c r="T17" s="67" t="str">
        <f>IF(S17=0,"-",VLOOKUP(S17,Tocjene,2,TRUE))</f>
        <v>(dovoljan)</v>
      </c>
    </row>
    <row r="18" spans="1:20" s="19" customFormat="1" ht="12.75">
      <c r="A18" s="5"/>
      <c r="B18" s="2"/>
      <c r="C18" s="20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3"/>
      <c r="P18" s="4"/>
      <c r="Q18" s="79"/>
      <c r="R18" s="3"/>
      <c r="S18" s="21"/>
      <c r="T18" s="6"/>
    </row>
    <row r="19" spans="1:20" s="19" customFormat="1" ht="12.75">
      <c r="A19" s="5"/>
      <c r="B19" s="2"/>
      <c r="C19" s="20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3"/>
      <c r="P19" s="4"/>
      <c r="Q19" s="79"/>
      <c r="R19" s="4"/>
      <c r="S19" s="128" t="s">
        <v>389</v>
      </c>
      <c r="T19" s="21"/>
    </row>
    <row r="20" spans="1:20" s="19" customFormat="1" ht="12.75">
      <c r="A20" s="5"/>
      <c r="B20" s="2"/>
      <c r="C20" s="20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3"/>
      <c r="P20" s="4"/>
      <c r="Q20" s="79"/>
      <c r="R20" s="4"/>
      <c r="S20" s="21"/>
      <c r="T20" s="21"/>
    </row>
    <row r="21" spans="1:20" s="19" customFormat="1" ht="12.75">
      <c r="A21" s="5"/>
      <c r="B21" s="2"/>
      <c r="C21" s="20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3"/>
      <c r="P21" s="4"/>
      <c r="Q21" s="79"/>
      <c r="R21" s="4"/>
      <c r="S21" s="128" t="s">
        <v>387</v>
      </c>
      <c r="T21" s="21"/>
    </row>
    <row r="22" spans="1:21" s="19" customFormat="1" ht="12.75">
      <c r="A22" s="5"/>
      <c r="B22" s="2"/>
      <c r="C22" s="20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3"/>
      <c r="P22" s="4"/>
      <c r="Q22" s="79"/>
      <c r="R22" s="3"/>
      <c r="S22" s="21"/>
      <c r="T22" s="6"/>
      <c r="U22" s="77"/>
    </row>
    <row r="23" spans="1:20" s="19" customFormat="1" ht="12.75">
      <c r="A23" s="5"/>
      <c r="B23" s="2"/>
      <c r="C23" s="20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3"/>
      <c r="P23" s="4"/>
      <c r="Q23" s="79"/>
      <c r="R23" s="3"/>
      <c r="S23" s="21"/>
      <c r="T23" s="6"/>
    </row>
    <row r="24" spans="1:20" s="19" customFormat="1" ht="12.75">
      <c r="A24" s="5"/>
      <c r="B24" s="2"/>
      <c r="C24" s="20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3"/>
      <c r="P24" s="4"/>
      <c r="Q24" s="129"/>
      <c r="R24" s="130"/>
      <c r="S24" s="131"/>
      <c r="T24" s="132"/>
    </row>
    <row r="25" spans="1:20" s="19" customFormat="1" ht="12.75">
      <c r="A25" s="5"/>
      <c r="B25" s="2"/>
      <c r="C25" s="20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3"/>
      <c r="P25" s="4"/>
      <c r="Q25" s="79"/>
      <c r="R25" s="4"/>
      <c r="S25" s="128" t="s">
        <v>388</v>
      </c>
      <c r="T25" s="21"/>
    </row>
    <row r="26" spans="1:20" s="19" customFormat="1" ht="12.75">
      <c r="A26" s="5"/>
      <c r="B26" s="2"/>
      <c r="C26" s="20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3"/>
      <c r="P26" s="4"/>
      <c r="Q26" s="79"/>
      <c r="R26" s="3"/>
      <c r="S26" s="21"/>
      <c r="T26" s="6"/>
    </row>
    <row r="27" spans="1:20" s="19" customFormat="1" ht="12.75">
      <c r="A27" s="5"/>
      <c r="B27" s="2"/>
      <c r="C27" s="20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3"/>
      <c r="P27" s="4"/>
      <c r="Q27" s="79"/>
      <c r="R27" s="3"/>
      <c r="S27" s="21"/>
      <c r="T27" s="6"/>
    </row>
    <row r="28" spans="1:20" s="19" customFormat="1" ht="12.75">
      <c r="A28" s="5"/>
      <c r="B28" s="2"/>
      <c r="C28" s="20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3"/>
      <c r="P28" s="4"/>
      <c r="Q28" s="129"/>
      <c r="R28" s="130"/>
      <c r="S28" s="131"/>
      <c r="T28" s="132"/>
    </row>
    <row r="29" spans="1:20" s="19" customFormat="1" ht="12.75">
      <c r="A29" s="5"/>
      <c r="B29" s="2"/>
      <c r="C29" s="20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3"/>
      <c r="P29" s="4"/>
      <c r="Q29" s="79"/>
      <c r="R29" s="3"/>
      <c r="S29" s="21"/>
      <c r="T29" s="6"/>
    </row>
    <row r="30" spans="1:20" s="19" customFormat="1" ht="12.75">
      <c r="A30" s="5"/>
      <c r="B30" s="2"/>
      <c r="C30" s="20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3"/>
      <c r="P30" s="4"/>
      <c r="Q30" s="79"/>
      <c r="R30" s="3"/>
      <c r="S30" s="21"/>
      <c r="T30" s="6"/>
    </row>
    <row r="31" spans="1:20" s="19" customFormat="1" ht="12.75">
      <c r="A31" s="5"/>
      <c r="B31" s="2"/>
      <c r="C31" s="20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3"/>
      <c r="P31" s="4"/>
      <c r="Q31" s="79"/>
      <c r="R31" s="3"/>
      <c r="S31" s="21"/>
      <c r="T31" s="6"/>
    </row>
    <row r="32" spans="1:20" s="19" customFormat="1" ht="12.75">
      <c r="A32" s="5"/>
      <c r="B32" s="2"/>
      <c r="C32" s="20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3"/>
      <c r="P32" s="4"/>
      <c r="Q32" s="79"/>
      <c r="R32" s="3"/>
      <c r="S32" s="21"/>
      <c r="T32" s="6"/>
    </row>
    <row r="33" spans="1:20" s="19" customFormat="1" ht="12.75">
      <c r="A33" s="5"/>
      <c r="B33" s="2"/>
      <c r="C33" s="20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3"/>
      <c r="P33" s="4"/>
      <c r="Q33" s="79"/>
      <c r="R33" s="3"/>
      <c r="S33" s="21"/>
      <c r="T33" s="6"/>
    </row>
    <row r="34" spans="1:20" s="19" customFormat="1" ht="12.75">
      <c r="A34" s="5"/>
      <c r="B34" s="2"/>
      <c r="C34" s="20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3"/>
      <c r="P34" s="4"/>
      <c r="Q34" s="79"/>
      <c r="R34" s="3"/>
      <c r="S34" s="21"/>
      <c r="T34" s="6"/>
    </row>
    <row r="35" spans="1:20" s="19" customFormat="1" ht="12.75">
      <c r="A35" s="5"/>
      <c r="B35" s="2"/>
      <c r="C35" s="20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3"/>
      <c r="P35" s="4"/>
      <c r="Q35" s="79"/>
      <c r="R35" s="3"/>
      <c r="S35" s="21"/>
      <c r="T35" s="6"/>
    </row>
    <row r="36" spans="1:20" s="19" customFormat="1" ht="12.75">
      <c r="A36" s="5"/>
      <c r="B36" s="2"/>
      <c r="C36" s="20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3"/>
      <c r="P36" s="4"/>
      <c r="Q36" s="79"/>
      <c r="R36" s="3"/>
      <c r="S36" s="21"/>
      <c r="T36" s="6"/>
    </row>
    <row r="37" spans="1:20" s="19" customFormat="1" ht="12.75">
      <c r="A37" s="5"/>
      <c r="B37" s="2"/>
      <c r="C37" s="20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3"/>
      <c r="P37" s="4"/>
      <c r="Q37" s="79"/>
      <c r="R37" s="3"/>
      <c r="S37" s="21"/>
      <c r="T37" s="6"/>
    </row>
    <row r="38" spans="1:20" s="19" customFormat="1" ht="12.75">
      <c r="A38" s="5"/>
      <c r="B38" s="2"/>
      <c r="C38" s="20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3"/>
      <c r="P38" s="4"/>
      <c r="Q38" s="79"/>
      <c r="R38" s="3"/>
      <c r="S38" s="21"/>
      <c r="T38" s="6"/>
    </row>
    <row r="39" spans="1:20" s="19" customFormat="1" ht="12.75">
      <c r="A39" s="5"/>
      <c r="B39" s="2"/>
      <c r="C39" s="20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3"/>
      <c r="P39" s="4"/>
      <c r="Q39" s="79"/>
      <c r="R39" s="3"/>
      <c r="S39" s="21"/>
      <c r="T39" s="6"/>
    </row>
    <row r="40" spans="1:20" s="19" customFormat="1" ht="12.75">
      <c r="A40" s="5"/>
      <c r="B40" s="2"/>
      <c r="C40" s="20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3"/>
      <c r="P40" s="4"/>
      <c r="Q40" s="79"/>
      <c r="R40" s="3"/>
      <c r="S40" s="21"/>
      <c r="T40" s="6"/>
    </row>
    <row r="41" spans="1:20" s="19" customFormat="1" ht="12.75">
      <c r="A41" s="5"/>
      <c r="B41" s="2"/>
      <c r="C41" s="20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3"/>
      <c r="P41" s="4"/>
      <c r="Q41" s="79"/>
      <c r="R41" s="3"/>
      <c r="S41" s="21"/>
      <c r="T41" s="6"/>
    </row>
    <row r="42" spans="1:20" s="19" customFormat="1" ht="12.75">
      <c r="A42" s="5"/>
      <c r="B42" s="2"/>
      <c r="C42" s="20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3"/>
      <c r="P42" s="4"/>
      <c r="Q42" s="79"/>
      <c r="R42" s="3"/>
      <c r="S42" s="21"/>
      <c r="T42" s="6"/>
    </row>
    <row r="43" spans="1:20" s="19" customFormat="1" ht="12.75">
      <c r="A43" s="5"/>
      <c r="B43" s="2"/>
      <c r="C43" s="20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3"/>
      <c r="P43" s="4"/>
      <c r="Q43" s="79"/>
      <c r="R43" s="3"/>
      <c r="S43" s="21"/>
      <c r="T43" s="6"/>
    </row>
    <row r="44" spans="1:20" s="19" customFormat="1" ht="12.75">
      <c r="A44" s="5"/>
      <c r="B44" s="2"/>
      <c r="C44" s="20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3"/>
      <c r="P44" s="4"/>
      <c r="Q44" s="79"/>
      <c r="R44" s="3"/>
      <c r="S44" s="21"/>
      <c r="T44" s="6"/>
    </row>
    <row r="45" spans="1:20" s="19" customFormat="1" ht="12.75">
      <c r="A45" s="5"/>
      <c r="B45" s="2"/>
      <c r="C45" s="20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3"/>
      <c r="P45" s="4"/>
      <c r="Q45" s="79"/>
      <c r="R45" s="3"/>
      <c r="S45" s="21"/>
      <c r="T45" s="6"/>
    </row>
    <row r="46" spans="1:20" s="19" customFormat="1" ht="12.75">
      <c r="A46" s="5"/>
      <c r="B46" s="2"/>
      <c r="C46" s="20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3"/>
      <c r="P46" s="4"/>
      <c r="Q46" s="79"/>
      <c r="R46" s="3"/>
      <c r="S46" s="21"/>
      <c r="T46" s="6"/>
    </row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</sheetData>
  <sheetProtection/>
  <mergeCells count="12">
    <mergeCell ref="S9:T11"/>
    <mergeCell ref="A5:B5"/>
    <mergeCell ref="A7:B7"/>
    <mergeCell ref="A9:A11"/>
    <mergeCell ref="B9:B11"/>
    <mergeCell ref="C9:C11"/>
    <mergeCell ref="R9:R11"/>
    <mergeCell ref="D10:H10"/>
    <mergeCell ref="P10:Q10"/>
    <mergeCell ref="N10:O10"/>
    <mergeCell ref="I10:M10"/>
    <mergeCell ref="D9:Q9"/>
  </mergeCells>
  <printOptions horizontalCentered="1"/>
  <pageMargins left="0.3937007874015748" right="0.3937007874015748" top="0.3937007874015748" bottom="0.4724409448818898" header="0.3937007874015748" footer="0.2755905511811024"/>
  <pageSetup horizontalDpi="600" verticalDpi="600" orientation="landscape" paperSize="9" r:id="rId2"/>
  <headerFooter alignWithMargins="0">
    <oddFooter>&amp;L&amp;D&amp;RStrana &amp;P/&amp;N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7"/>
  <dimension ref="A1:I159"/>
  <sheetViews>
    <sheetView showZeros="0" tabSelected="1" workbookViewId="0" topLeftCell="A4">
      <selection activeCell="E25" sqref="E25"/>
    </sheetView>
  </sheetViews>
  <sheetFormatPr defaultColWidth="9.140625" defaultRowHeight="12.75"/>
  <cols>
    <col min="1" max="1" width="6.00390625" style="5" customWidth="1"/>
    <col min="2" max="2" width="11.00390625" style="2" customWidth="1"/>
    <col min="3" max="3" width="21.140625" style="20" bestFit="1" customWidth="1"/>
    <col min="4" max="4" width="10.00390625" style="22" customWidth="1"/>
    <col min="5" max="5" width="11.00390625" style="22" customWidth="1"/>
    <col min="6" max="6" width="9.00390625" style="22" customWidth="1"/>
    <col min="7" max="7" width="6.7109375" style="22" customWidth="1"/>
    <col min="8" max="8" width="15.57421875" style="22" bestFit="1" customWidth="1"/>
    <col min="9" max="9" width="3.7109375" style="22" customWidth="1"/>
    <col min="10" max="16384" width="9.140625" style="1" customWidth="1"/>
  </cols>
  <sheetData>
    <row r="1" spans="1:3" ht="15.75">
      <c r="A1" s="24" t="s">
        <v>81</v>
      </c>
      <c r="B1" s="25"/>
      <c r="C1" s="25"/>
    </row>
    <row r="2" spans="1:3" ht="13.5" customHeight="1">
      <c r="A2" s="25"/>
      <c r="B2" s="25"/>
      <c r="C2" s="25"/>
    </row>
    <row r="3" spans="1:3" ht="15.75">
      <c r="A3" s="26" t="s">
        <v>237</v>
      </c>
      <c r="B3" s="25"/>
      <c r="C3" s="25"/>
    </row>
    <row r="4" spans="1:3" ht="1.5" customHeight="1">
      <c r="A4" s="26"/>
      <c r="B4" s="25"/>
      <c r="C4" s="25"/>
    </row>
    <row r="5" spans="1:9" s="28" customFormat="1" ht="12.75">
      <c r="A5" s="143" t="s">
        <v>28</v>
      </c>
      <c r="B5" s="143"/>
      <c r="C5" s="40" t="s">
        <v>238</v>
      </c>
      <c r="D5" s="22"/>
      <c r="E5" s="22"/>
      <c r="F5" s="22"/>
      <c r="G5" s="22"/>
      <c r="H5" s="22"/>
      <c r="I5" s="22"/>
    </row>
    <row r="6" spans="1:9" s="28" customFormat="1" ht="10.5" customHeight="1">
      <c r="A6" s="41"/>
      <c r="B6" s="41"/>
      <c r="C6" s="41"/>
      <c r="D6" s="22"/>
      <c r="E6" s="22"/>
      <c r="F6" s="22"/>
      <c r="G6" s="22"/>
      <c r="H6" s="22"/>
      <c r="I6" s="22"/>
    </row>
    <row r="7" spans="1:9" s="28" customFormat="1" ht="12.75">
      <c r="A7" s="143" t="s">
        <v>29</v>
      </c>
      <c r="B7" s="143"/>
      <c r="C7" s="40" t="s">
        <v>239</v>
      </c>
      <c r="D7" s="22"/>
      <c r="E7" s="22"/>
      <c r="F7" s="22"/>
      <c r="G7" s="22"/>
      <c r="H7" s="42" t="s">
        <v>80</v>
      </c>
      <c r="I7" s="22"/>
    </row>
    <row r="8" spans="1:3" ht="1.5" customHeight="1" thickBot="1">
      <c r="A8" s="27"/>
      <c r="B8" s="27"/>
      <c r="C8" s="27"/>
    </row>
    <row r="9" spans="1:8" s="39" customFormat="1" ht="15" customHeight="1">
      <c r="A9" s="140" t="s">
        <v>31</v>
      </c>
      <c r="B9" s="133" t="s">
        <v>32</v>
      </c>
      <c r="C9" s="133" t="s">
        <v>33</v>
      </c>
      <c r="D9" s="144" t="s">
        <v>48</v>
      </c>
      <c r="E9" s="145"/>
      <c r="F9" s="133" t="s">
        <v>35</v>
      </c>
      <c r="G9" s="133" t="s">
        <v>36</v>
      </c>
      <c r="H9" s="136"/>
    </row>
    <row r="10" spans="1:8" s="39" customFormat="1" ht="0.75" customHeight="1">
      <c r="A10" s="141"/>
      <c r="B10" s="134"/>
      <c r="C10" s="134"/>
      <c r="D10" s="146"/>
      <c r="E10" s="147"/>
      <c r="F10" s="134"/>
      <c r="G10" s="134"/>
      <c r="H10" s="137"/>
    </row>
    <row r="11" spans="1:8" s="39" customFormat="1" ht="39" customHeight="1" thickBot="1">
      <c r="A11" s="142"/>
      <c r="B11" s="135"/>
      <c r="C11" s="135"/>
      <c r="D11" s="38" t="s">
        <v>46</v>
      </c>
      <c r="E11" s="38" t="s">
        <v>47</v>
      </c>
      <c r="F11" s="135"/>
      <c r="G11" s="135"/>
      <c r="H11" s="138"/>
    </row>
    <row r="12" spans="1:8" s="52" customFormat="1" ht="15.75" customHeight="1">
      <c r="A12" s="46">
        <v>1</v>
      </c>
      <c r="B12" s="47" t="str">
        <f>Spisak!A2</f>
        <v>27/16</v>
      </c>
      <c r="C12" s="48" t="str">
        <f>Spisak!D2</f>
        <v>Nikola Dragaš</v>
      </c>
      <c r="D12" s="49">
        <f>Spisak!V2</f>
        <v>18.5</v>
      </c>
      <c r="E12" s="50">
        <f>Spisak!T2</f>
        <v>0</v>
      </c>
      <c r="F12" s="50">
        <f>Spisak!W2</f>
        <v>42.5</v>
      </c>
      <c r="G12" s="65" t="str">
        <f>Spisak!X2</f>
        <v>F</v>
      </c>
      <c r="H12" s="51" t="str">
        <f>IF(G12=0,"-",VLOOKUP(G12,Tocjene,2,TRUE))</f>
        <v>(nedovoljan)</v>
      </c>
    </row>
    <row r="13" spans="1:8" s="52" customFormat="1" ht="15.75" customHeight="1">
      <c r="A13" s="46">
        <v>2</v>
      </c>
      <c r="B13" s="47" t="str">
        <f>Spisak!A3</f>
        <v>76/16</v>
      </c>
      <c r="C13" s="48" t="str">
        <f>Spisak!D3</f>
        <v>Jovan Mijanović</v>
      </c>
      <c r="D13" s="49">
        <f>Spisak!V3</f>
        <v>33.5</v>
      </c>
      <c r="E13" s="50">
        <f>Spisak!T3</f>
        <v>11</v>
      </c>
      <c r="F13" s="50">
        <f>Spisak!W3</f>
        <v>81.5</v>
      </c>
      <c r="G13" s="65" t="str">
        <f>Spisak!X3</f>
        <v>B</v>
      </c>
      <c r="H13" s="51" t="str">
        <f>IF(G13=0,"-",VLOOKUP(G13,Tocjene,2,TRUE))</f>
        <v>(vrlodobar)</v>
      </c>
    </row>
    <row r="14" spans="1:8" s="52" customFormat="1" ht="15.75" customHeight="1">
      <c r="A14" s="46">
        <v>3</v>
      </c>
      <c r="B14" s="47" t="str">
        <f>Spisak!A4</f>
        <v>84/16</v>
      </c>
      <c r="C14" s="48" t="str">
        <f>Spisak!D4</f>
        <v>Miloš Kartal</v>
      </c>
      <c r="D14" s="49">
        <f>Spisak!V4</f>
        <v>35.5</v>
      </c>
      <c r="E14" s="50">
        <f>Spisak!T4</f>
        <v>0</v>
      </c>
      <c r="F14" s="50">
        <f>Spisak!W4</f>
        <v>65.5</v>
      </c>
      <c r="G14" s="65" t="str">
        <f>Spisak!X4</f>
        <v>D</v>
      </c>
      <c r="H14" s="51" t="str">
        <f>IF(G14=0,"-",VLOOKUP(G14,Tocjene,2,TRUE))</f>
        <v>(zadovoljava)</v>
      </c>
    </row>
    <row r="15" spans="1:8" s="52" customFormat="1" ht="15.75" customHeight="1">
      <c r="A15" s="46">
        <v>4</v>
      </c>
      <c r="B15" s="47" t="str">
        <f>Spisak!A5</f>
        <v>121/16</v>
      </c>
      <c r="C15" s="48" t="str">
        <f>Spisak!D5</f>
        <v>Ksenija Lazarević</v>
      </c>
      <c r="D15" s="49">
        <f>Spisak!V5</f>
        <v>17.5</v>
      </c>
      <c r="E15" s="50">
        <f>Spisak!T5</f>
        <v>7</v>
      </c>
      <c r="F15" s="50">
        <f>Spisak!W5</f>
        <v>44.5</v>
      </c>
      <c r="G15" s="65" t="str">
        <f>Spisak!X5</f>
        <v>F</v>
      </c>
      <c r="H15" s="51" t="str">
        <f>IF(G15=0,"-",VLOOKUP(G15,Tocjene,2,TRUE))</f>
        <v>(nedovoljan)</v>
      </c>
    </row>
    <row r="16" spans="1:8" s="52" customFormat="1" ht="15.75" customHeight="1">
      <c r="A16" s="46">
        <v>5</v>
      </c>
      <c r="B16" s="47" t="str">
        <f>Spisak!A6</f>
        <v>31/15</v>
      </c>
      <c r="C16" s="48" t="str">
        <f>Spisak!D6</f>
        <v>Stefan Slavković</v>
      </c>
      <c r="D16" s="49">
        <f>Spisak!V6</f>
        <v>14</v>
      </c>
      <c r="E16" s="50">
        <f>Spisak!T6</f>
        <v>15</v>
      </c>
      <c r="F16" s="50">
        <f>Spisak!W6</f>
        <v>32</v>
      </c>
      <c r="G16" s="65" t="str">
        <f>Spisak!X6</f>
        <v>F</v>
      </c>
      <c r="H16" s="51" t="str">
        <f>IF(G16=0,"-",VLOOKUP(G16,Tocjene,2,TRUE))</f>
        <v>(nedovoljan)</v>
      </c>
    </row>
    <row r="17" spans="1:8" s="52" customFormat="1" ht="15.75" customHeight="1">
      <c r="A17" s="46">
        <v>6</v>
      </c>
      <c r="B17" s="47" t="str">
        <f>Spisak!A7</f>
        <v>46/14</v>
      </c>
      <c r="C17" s="48" t="str">
        <f>Spisak!D7</f>
        <v>Adnan Kojašević</v>
      </c>
      <c r="D17" s="49">
        <f>Spisak!V7</f>
        <v>36</v>
      </c>
      <c r="E17" s="50">
        <f>Spisak!T7</f>
        <v>17</v>
      </c>
      <c r="F17" s="50">
        <f>Spisak!W7</f>
        <v>53</v>
      </c>
      <c r="G17" s="65" t="str">
        <f>Spisak!X7</f>
        <v>E</v>
      </c>
      <c r="H17" s="51" t="str">
        <f>IF(G17=0,"-",VLOOKUP(G17,Tocjene,2,TRUE))</f>
        <v>(dovoljan)</v>
      </c>
    </row>
    <row r="18" spans="1:7" s="52" customFormat="1" ht="15.75" customHeight="1">
      <c r="A18" s="2"/>
      <c r="B18" s="20"/>
      <c r="C18" s="22"/>
      <c r="D18" s="22"/>
      <c r="E18" s="22"/>
      <c r="F18" s="22"/>
      <c r="G18" s="22"/>
    </row>
    <row r="19" spans="1:7" s="52" customFormat="1" ht="15.75" customHeight="1">
      <c r="A19" s="2"/>
      <c r="B19" s="20"/>
      <c r="C19" s="22"/>
      <c r="D19" s="22"/>
      <c r="E19" s="6"/>
      <c r="F19" s="6" t="s">
        <v>49</v>
      </c>
      <c r="G19" s="22"/>
    </row>
    <row r="20" spans="1:7" s="52" customFormat="1" ht="15.75" customHeight="1">
      <c r="A20" s="2"/>
      <c r="B20" s="20"/>
      <c r="C20" s="22"/>
      <c r="D20" s="22"/>
      <c r="E20" s="22"/>
      <c r="F20" s="22"/>
      <c r="G20" s="22"/>
    </row>
    <row r="21" spans="1:7" s="52" customFormat="1" ht="15.75" customHeight="1">
      <c r="A21" s="2"/>
      <c r="B21" s="20"/>
      <c r="C21" s="22"/>
      <c r="D21" s="22"/>
      <c r="E21" s="22"/>
      <c r="F21" s="22"/>
      <c r="G21" s="22"/>
    </row>
    <row r="22" spans="1:7" s="52" customFormat="1" ht="15.75" customHeight="1">
      <c r="A22" s="2"/>
      <c r="B22" s="20"/>
      <c r="C22" s="22"/>
      <c r="D22" s="22"/>
      <c r="E22" s="22"/>
      <c r="F22" s="22"/>
      <c r="G22" s="22"/>
    </row>
    <row r="23" spans="1:7" s="52" customFormat="1" ht="15.75" customHeight="1">
      <c r="A23" s="2"/>
      <c r="B23" s="20"/>
      <c r="C23" s="22"/>
      <c r="D23" s="22"/>
      <c r="E23" s="22"/>
      <c r="F23" s="22"/>
      <c r="G23" s="22"/>
    </row>
    <row r="24" spans="1:7" s="52" customFormat="1" ht="15.75" customHeight="1">
      <c r="A24" s="2"/>
      <c r="B24" s="20"/>
      <c r="C24" s="22"/>
      <c r="D24" s="22"/>
      <c r="E24" s="22"/>
      <c r="F24" s="22"/>
      <c r="G24" s="22"/>
    </row>
    <row r="25" spans="1:7" s="52" customFormat="1" ht="15.75" customHeight="1">
      <c r="A25" s="2"/>
      <c r="B25" s="20"/>
      <c r="C25" s="22"/>
      <c r="D25" s="22"/>
      <c r="E25" s="22"/>
      <c r="F25" s="22"/>
      <c r="G25" s="22"/>
    </row>
    <row r="26" spans="1:7" s="52" customFormat="1" ht="15.75" customHeight="1">
      <c r="A26" s="2"/>
      <c r="B26" s="20"/>
      <c r="C26" s="22"/>
      <c r="D26" s="22"/>
      <c r="E26" s="22"/>
      <c r="F26" s="22"/>
      <c r="G26" s="22"/>
    </row>
    <row r="27" spans="1:7" s="52" customFormat="1" ht="15.75" customHeight="1">
      <c r="A27" s="2"/>
      <c r="B27" s="20"/>
      <c r="C27" s="22"/>
      <c r="D27" s="22"/>
      <c r="E27" s="22"/>
      <c r="F27" s="22"/>
      <c r="G27" s="22"/>
    </row>
    <row r="28" spans="1:7" s="52" customFormat="1" ht="15.75" customHeight="1">
      <c r="A28" s="2"/>
      <c r="B28" s="20"/>
      <c r="C28" s="22"/>
      <c r="D28" s="22"/>
      <c r="E28" s="22"/>
      <c r="F28" s="22"/>
      <c r="G28" s="22"/>
    </row>
    <row r="29" spans="1:7" s="52" customFormat="1" ht="15.75" customHeight="1">
      <c r="A29" s="2"/>
      <c r="B29" s="20"/>
      <c r="C29" s="22"/>
      <c r="D29" s="22"/>
      <c r="E29" s="22"/>
      <c r="F29" s="22"/>
      <c r="G29" s="22"/>
    </row>
    <row r="30" spans="1:7" s="52" customFormat="1" ht="15.75" customHeight="1">
      <c r="A30" s="2"/>
      <c r="B30" s="20"/>
      <c r="C30" s="22"/>
      <c r="D30" s="22"/>
      <c r="E30" s="22"/>
      <c r="F30" s="22"/>
      <c r="G30" s="22"/>
    </row>
    <row r="31" spans="1:7" s="52" customFormat="1" ht="15.75" customHeight="1">
      <c r="A31" s="2"/>
      <c r="B31" s="20"/>
      <c r="C31" s="22"/>
      <c r="D31" s="22"/>
      <c r="E31" s="22"/>
      <c r="F31" s="22"/>
      <c r="G31" s="22"/>
    </row>
    <row r="32" spans="1:7" s="52" customFormat="1" ht="15.75" customHeight="1">
      <c r="A32" s="2"/>
      <c r="B32" s="20"/>
      <c r="C32" s="22"/>
      <c r="D32" s="22"/>
      <c r="E32" s="22"/>
      <c r="F32" s="22"/>
      <c r="G32" s="22"/>
    </row>
    <row r="33" spans="1:7" s="52" customFormat="1" ht="15.75" customHeight="1">
      <c r="A33" s="2"/>
      <c r="B33" s="20"/>
      <c r="C33" s="22"/>
      <c r="D33" s="22"/>
      <c r="E33" s="22"/>
      <c r="F33" s="22"/>
      <c r="G33" s="22"/>
    </row>
    <row r="34" spans="1:7" s="52" customFormat="1" ht="15.75" customHeight="1">
      <c r="A34" s="2"/>
      <c r="B34" s="20"/>
      <c r="C34" s="22"/>
      <c r="D34" s="22"/>
      <c r="E34" s="22"/>
      <c r="F34" s="22"/>
      <c r="G34" s="22"/>
    </row>
    <row r="35" spans="1:7" s="52" customFormat="1" ht="15.75" customHeight="1">
      <c r="A35" s="2"/>
      <c r="B35" s="20"/>
      <c r="C35" s="22"/>
      <c r="D35" s="22"/>
      <c r="E35" s="22"/>
      <c r="F35" s="22"/>
      <c r="G35" s="22"/>
    </row>
    <row r="36" spans="1:7" s="52" customFormat="1" ht="15.75" customHeight="1">
      <c r="A36" s="2"/>
      <c r="B36" s="20"/>
      <c r="C36" s="22"/>
      <c r="D36" s="22"/>
      <c r="E36" s="22"/>
      <c r="F36" s="22"/>
      <c r="G36" s="22"/>
    </row>
    <row r="37" spans="1:7" s="52" customFormat="1" ht="15.75" customHeight="1">
      <c r="A37" s="2"/>
      <c r="B37" s="20"/>
      <c r="C37" s="22"/>
      <c r="D37" s="22"/>
      <c r="E37" s="22"/>
      <c r="F37" s="22"/>
      <c r="G37" s="22"/>
    </row>
    <row r="38" spans="1:7" s="52" customFormat="1" ht="15.75" customHeight="1">
      <c r="A38" s="2"/>
      <c r="B38" s="20"/>
      <c r="C38" s="22"/>
      <c r="D38" s="22"/>
      <c r="E38" s="22"/>
      <c r="F38" s="22"/>
      <c r="G38" s="22"/>
    </row>
    <row r="39" spans="1:7" s="52" customFormat="1" ht="15.75" customHeight="1">
      <c r="A39" s="2"/>
      <c r="B39" s="20"/>
      <c r="C39" s="22"/>
      <c r="D39" s="22"/>
      <c r="E39" s="22"/>
      <c r="F39" s="22"/>
      <c r="G39" s="22"/>
    </row>
    <row r="40" spans="1:7" s="52" customFormat="1" ht="15.75" customHeight="1">
      <c r="A40" s="2"/>
      <c r="B40" s="20"/>
      <c r="C40" s="22"/>
      <c r="D40" s="22"/>
      <c r="E40" s="22"/>
      <c r="F40" s="22"/>
      <c r="G40" s="22"/>
    </row>
    <row r="41" spans="1:7" s="52" customFormat="1" ht="15.75" customHeight="1">
      <c r="A41" s="2"/>
      <c r="B41" s="20"/>
      <c r="C41" s="22"/>
      <c r="D41" s="22"/>
      <c r="E41" s="22"/>
      <c r="F41" s="22"/>
      <c r="G41" s="22"/>
    </row>
    <row r="42" spans="1:7" s="52" customFormat="1" ht="15.75" customHeight="1">
      <c r="A42" s="2"/>
      <c r="B42" s="20"/>
      <c r="C42" s="22"/>
      <c r="D42" s="22"/>
      <c r="E42" s="22"/>
      <c r="F42" s="22"/>
      <c r="G42" s="22"/>
    </row>
    <row r="43" spans="1:7" s="52" customFormat="1" ht="15.75" customHeight="1">
      <c r="A43" s="2"/>
      <c r="B43" s="20"/>
      <c r="C43" s="22"/>
      <c r="D43" s="22"/>
      <c r="E43" s="22"/>
      <c r="F43" s="22"/>
      <c r="G43" s="22"/>
    </row>
    <row r="44" spans="1:7" s="52" customFormat="1" ht="15.75" customHeight="1">
      <c r="A44" s="2"/>
      <c r="B44" s="20"/>
      <c r="C44" s="22"/>
      <c r="D44" s="22"/>
      <c r="E44" s="22"/>
      <c r="F44" s="22"/>
      <c r="G44" s="22"/>
    </row>
    <row r="45" spans="1:7" s="52" customFormat="1" ht="15.75" customHeight="1">
      <c r="A45" s="2"/>
      <c r="B45" s="20"/>
      <c r="C45" s="22"/>
      <c r="D45" s="22"/>
      <c r="E45" s="22"/>
      <c r="F45" s="22"/>
      <c r="G45" s="22"/>
    </row>
    <row r="46" spans="1:7" s="52" customFormat="1" ht="15.75" customHeight="1">
      <c r="A46" s="2"/>
      <c r="B46" s="20"/>
      <c r="C46" s="22"/>
      <c r="D46" s="22"/>
      <c r="E46" s="22"/>
      <c r="F46" s="22"/>
      <c r="G46" s="22"/>
    </row>
    <row r="47" spans="1:7" s="52" customFormat="1" ht="15.75" customHeight="1">
      <c r="A47" s="2"/>
      <c r="B47" s="20"/>
      <c r="C47" s="22"/>
      <c r="D47" s="22"/>
      <c r="E47" s="22"/>
      <c r="F47" s="22"/>
      <c r="G47" s="22"/>
    </row>
    <row r="48" spans="1:9" ht="15.75" customHeight="1">
      <c r="A48" s="2"/>
      <c r="B48" s="20"/>
      <c r="C48" s="22"/>
      <c r="I48" s="1"/>
    </row>
    <row r="49" spans="1:9" ht="15.75" customHeight="1">
      <c r="A49" s="2"/>
      <c r="B49" s="20"/>
      <c r="C49" s="22"/>
      <c r="I49" s="1"/>
    </row>
    <row r="50" spans="1:9" ht="15.75" customHeight="1">
      <c r="A50" s="2"/>
      <c r="B50" s="20"/>
      <c r="C50" s="22"/>
      <c r="I50" s="1"/>
    </row>
    <row r="51" spans="1:9" ht="15.75" customHeight="1">
      <c r="A51" s="2"/>
      <c r="B51" s="20"/>
      <c r="C51" s="22"/>
      <c r="I51" s="1"/>
    </row>
    <row r="52" spans="1:9" ht="15.75" customHeight="1">
      <c r="A52" s="2"/>
      <c r="B52" s="20"/>
      <c r="C52" s="22"/>
      <c r="I52" s="1"/>
    </row>
    <row r="53" spans="1:9" ht="15.75" customHeight="1">
      <c r="A53" s="2"/>
      <c r="B53" s="20"/>
      <c r="C53" s="22"/>
      <c r="I53" s="1"/>
    </row>
    <row r="54" spans="1:9" ht="15.75" customHeight="1">
      <c r="A54" s="2"/>
      <c r="B54" s="20"/>
      <c r="C54" s="22"/>
      <c r="I54" s="1"/>
    </row>
    <row r="55" spans="1:9" ht="15.75" customHeight="1">
      <c r="A55" s="2"/>
      <c r="B55" s="20"/>
      <c r="C55" s="22"/>
      <c r="I55" s="1"/>
    </row>
    <row r="56" spans="1:9" ht="15.75" customHeight="1">
      <c r="A56" s="2"/>
      <c r="B56" s="20"/>
      <c r="C56" s="22"/>
      <c r="I56" s="1"/>
    </row>
    <row r="57" spans="1:9" ht="15.75" customHeight="1">
      <c r="A57" s="2"/>
      <c r="B57" s="20"/>
      <c r="C57" s="22"/>
      <c r="I57" s="1"/>
    </row>
    <row r="58" spans="1:9" ht="15.75" customHeight="1">
      <c r="A58" s="2"/>
      <c r="B58" s="20"/>
      <c r="C58" s="22"/>
      <c r="I58" s="1"/>
    </row>
    <row r="59" spans="1:9" ht="15.75" customHeight="1">
      <c r="A59" s="2"/>
      <c r="B59" s="20"/>
      <c r="C59" s="22"/>
      <c r="I59" s="1"/>
    </row>
    <row r="60" spans="1:9" ht="15.75" customHeight="1">
      <c r="A60" s="2"/>
      <c r="B60" s="20"/>
      <c r="C60" s="22"/>
      <c r="I60" s="1"/>
    </row>
    <row r="61" spans="1:9" ht="15.75" customHeight="1">
      <c r="A61" s="2"/>
      <c r="B61" s="20"/>
      <c r="C61" s="22"/>
      <c r="I61" s="1"/>
    </row>
    <row r="62" spans="1:9" ht="15.75" customHeight="1">
      <c r="A62" s="2"/>
      <c r="B62" s="20"/>
      <c r="C62" s="22"/>
      <c r="I62" s="1"/>
    </row>
    <row r="63" spans="1:9" ht="15.75" customHeight="1">
      <c r="A63" s="2"/>
      <c r="B63" s="20"/>
      <c r="C63" s="22"/>
      <c r="I63" s="1"/>
    </row>
    <row r="64" spans="1:9" ht="15.75" customHeight="1">
      <c r="A64" s="2"/>
      <c r="B64" s="20"/>
      <c r="C64" s="22"/>
      <c r="I64" s="1"/>
    </row>
    <row r="65" spans="1:9" ht="15.75" customHeight="1">
      <c r="A65" s="2"/>
      <c r="B65" s="20"/>
      <c r="C65" s="22"/>
      <c r="I65" s="1"/>
    </row>
    <row r="66" spans="1:9" ht="15.75" customHeight="1">
      <c r="A66" s="2"/>
      <c r="B66" s="20"/>
      <c r="C66" s="22"/>
      <c r="I66" s="1"/>
    </row>
    <row r="67" spans="1:9" ht="15.75" customHeight="1">
      <c r="A67" s="2"/>
      <c r="B67" s="20"/>
      <c r="C67" s="22"/>
      <c r="I67" s="1"/>
    </row>
    <row r="68" spans="1:9" ht="15.75" customHeight="1">
      <c r="A68" s="2"/>
      <c r="B68" s="20"/>
      <c r="C68" s="22"/>
      <c r="I68" s="1"/>
    </row>
    <row r="69" spans="1:9" ht="15.75" customHeight="1">
      <c r="A69" s="2"/>
      <c r="B69" s="20"/>
      <c r="C69" s="22"/>
      <c r="I69" s="1"/>
    </row>
    <row r="70" spans="1:9" ht="15.75" customHeight="1">
      <c r="A70" s="2"/>
      <c r="B70" s="20"/>
      <c r="C70" s="22"/>
      <c r="I70" s="1"/>
    </row>
    <row r="71" spans="1:9" ht="15.75" customHeight="1">
      <c r="A71" s="2"/>
      <c r="B71" s="20"/>
      <c r="C71" s="22"/>
      <c r="I71" s="1"/>
    </row>
    <row r="72" spans="1:9" ht="15.75" customHeight="1">
      <c r="A72" s="2"/>
      <c r="B72" s="20"/>
      <c r="C72" s="22"/>
      <c r="I72" s="1"/>
    </row>
    <row r="73" spans="1:9" ht="15.75" customHeight="1">
      <c r="A73" s="2"/>
      <c r="B73" s="20"/>
      <c r="C73" s="22"/>
      <c r="I73" s="1"/>
    </row>
    <row r="74" spans="1:9" ht="15.75" customHeight="1">
      <c r="A74" s="2"/>
      <c r="B74" s="20"/>
      <c r="C74" s="22"/>
      <c r="I74" s="1"/>
    </row>
    <row r="75" spans="1:9" ht="15.75" customHeight="1">
      <c r="A75" s="2"/>
      <c r="B75" s="20"/>
      <c r="C75" s="22"/>
      <c r="I75" s="1"/>
    </row>
    <row r="76" spans="1:9" ht="15.75" customHeight="1">
      <c r="A76" s="2"/>
      <c r="B76" s="20"/>
      <c r="C76" s="22"/>
      <c r="I76" s="1"/>
    </row>
    <row r="77" spans="1:9" ht="15.75" customHeight="1">
      <c r="A77" s="2"/>
      <c r="B77" s="20"/>
      <c r="C77" s="22"/>
      <c r="I77" s="1"/>
    </row>
    <row r="78" spans="1:9" ht="15.75" customHeight="1">
      <c r="A78" s="2"/>
      <c r="B78" s="20"/>
      <c r="C78" s="22"/>
      <c r="I78" s="1"/>
    </row>
    <row r="79" spans="1:9" ht="15.75" customHeight="1">
      <c r="A79" s="2"/>
      <c r="B79" s="20"/>
      <c r="C79" s="22"/>
      <c r="I79" s="1"/>
    </row>
    <row r="80" spans="1:9" ht="15.75" customHeight="1">
      <c r="A80" s="2"/>
      <c r="B80" s="20"/>
      <c r="C80" s="22"/>
      <c r="I80" s="1"/>
    </row>
    <row r="81" spans="1:9" ht="15.75" customHeight="1">
      <c r="A81" s="2"/>
      <c r="B81" s="20"/>
      <c r="C81" s="22"/>
      <c r="I81" s="1"/>
    </row>
    <row r="82" spans="1:9" ht="15.75" customHeight="1">
      <c r="A82" s="2"/>
      <c r="B82" s="20"/>
      <c r="C82" s="22"/>
      <c r="I82" s="1"/>
    </row>
    <row r="83" spans="1:9" ht="15.75" customHeight="1">
      <c r="A83" s="2"/>
      <c r="B83" s="20"/>
      <c r="C83" s="22"/>
      <c r="I83" s="1"/>
    </row>
    <row r="84" spans="1:9" ht="15.75" customHeight="1">
      <c r="A84" s="2"/>
      <c r="B84" s="20"/>
      <c r="C84" s="22"/>
      <c r="I84" s="1"/>
    </row>
    <row r="85" spans="1:9" ht="15.75" customHeight="1">
      <c r="A85" s="2"/>
      <c r="B85" s="20"/>
      <c r="C85" s="22"/>
      <c r="I85" s="1"/>
    </row>
    <row r="86" spans="1:9" ht="15.75" customHeight="1">
      <c r="A86" s="2"/>
      <c r="B86" s="20"/>
      <c r="C86" s="22"/>
      <c r="I86" s="1"/>
    </row>
    <row r="87" spans="1:9" ht="15.75" customHeight="1">
      <c r="A87" s="2"/>
      <c r="B87" s="20"/>
      <c r="C87" s="22"/>
      <c r="I87" s="1"/>
    </row>
    <row r="88" spans="1:9" ht="15.75" customHeight="1">
      <c r="A88" s="2"/>
      <c r="B88" s="20"/>
      <c r="C88" s="22"/>
      <c r="I88" s="1"/>
    </row>
    <row r="89" spans="1:9" ht="15.75" customHeight="1">
      <c r="A89" s="2"/>
      <c r="B89" s="20"/>
      <c r="C89" s="22"/>
      <c r="I89" s="1"/>
    </row>
    <row r="90" spans="1:9" ht="15.75" customHeight="1">
      <c r="A90" s="2"/>
      <c r="B90" s="20"/>
      <c r="C90" s="22"/>
      <c r="I90" s="1"/>
    </row>
    <row r="91" spans="1:9" ht="15.75" customHeight="1">
      <c r="A91" s="2"/>
      <c r="B91" s="20"/>
      <c r="C91" s="22"/>
      <c r="I91" s="1"/>
    </row>
    <row r="92" spans="1:9" ht="15.75" customHeight="1">
      <c r="A92" s="2"/>
      <c r="B92" s="20"/>
      <c r="C92" s="22"/>
      <c r="I92" s="1"/>
    </row>
    <row r="93" spans="1:9" ht="15.75" customHeight="1">
      <c r="A93" s="2"/>
      <c r="B93" s="20"/>
      <c r="C93" s="22"/>
      <c r="I93" s="1"/>
    </row>
    <row r="94" spans="1:9" ht="15.75" customHeight="1">
      <c r="A94" s="2"/>
      <c r="B94" s="20"/>
      <c r="C94" s="22"/>
      <c r="I94" s="1"/>
    </row>
    <row r="95" spans="1:9" ht="15.75" customHeight="1">
      <c r="A95" s="2"/>
      <c r="B95" s="20"/>
      <c r="C95" s="22"/>
      <c r="I95" s="1"/>
    </row>
    <row r="96" spans="1:9" ht="15.75" customHeight="1">
      <c r="A96" s="2"/>
      <c r="B96" s="20"/>
      <c r="C96" s="22"/>
      <c r="I96" s="1"/>
    </row>
    <row r="97" spans="1:9" ht="15.75" customHeight="1">
      <c r="A97" s="2"/>
      <c r="B97" s="20"/>
      <c r="C97" s="22"/>
      <c r="I97" s="1"/>
    </row>
    <row r="98" spans="1:9" ht="15.75" customHeight="1">
      <c r="A98" s="2"/>
      <c r="B98" s="20"/>
      <c r="C98" s="22"/>
      <c r="I98" s="1"/>
    </row>
    <row r="99" spans="1:9" ht="15.75" customHeight="1">
      <c r="A99" s="2"/>
      <c r="B99" s="20"/>
      <c r="C99" s="22"/>
      <c r="I99" s="1"/>
    </row>
    <row r="100" spans="1:9" ht="15.75" customHeight="1">
      <c r="A100" s="2"/>
      <c r="B100" s="20"/>
      <c r="C100" s="22"/>
      <c r="I100" s="1"/>
    </row>
    <row r="101" spans="1:9" ht="15.75" customHeight="1">
      <c r="A101" s="2"/>
      <c r="B101" s="20"/>
      <c r="C101" s="22"/>
      <c r="I101" s="1"/>
    </row>
    <row r="102" spans="1:9" ht="15.75" customHeight="1">
      <c r="A102" s="2"/>
      <c r="B102" s="20"/>
      <c r="C102" s="22"/>
      <c r="I102" s="1"/>
    </row>
    <row r="103" spans="1:9" ht="15.75" customHeight="1">
      <c r="A103" s="2"/>
      <c r="B103" s="20"/>
      <c r="C103" s="22"/>
      <c r="I103" s="1"/>
    </row>
    <row r="104" spans="1:9" ht="15.75" customHeight="1">
      <c r="A104" s="2"/>
      <c r="B104" s="20"/>
      <c r="C104" s="22"/>
      <c r="I104" s="1"/>
    </row>
    <row r="105" spans="1:9" ht="15.75" customHeight="1">
      <c r="A105" s="2"/>
      <c r="B105" s="20"/>
      <c r="C105" s="22"/>
      <c r="I105" s="1"/>
    </row>
    <row r="106" spans="1:9" ht="15.75" customHeight="1">
      <c r="A106" s="2"/>
      <c r="B106" s="20"/>
      <c r="C106" s="22"/>
      <c r="I106" s="1"/>
    </row>
    <row r="107" spans="1:9" ht="15.75" customHeight="1">
      <c r="A107" s="2"/>
      <c r="B107" s="20"/>
      <c r="C107" s="22"/>
      <c r="I107" s="1"/>
    </row>
    <row r="108" spans="1:9" ht="15.75" customHeight="1">
      <c r="A108" s="2"/>
      <c r="B108" s="20"/>
      <c r="C108" s="22"/>
      <c r="I108" s="1"/>
    </row>
    <row r="109" spans="1:9" ht="15.75" customHeight="1">
      <c r="A109" s="2"/>
      <c r="B109" s="20"/>
      <c r="C109" s="22"/>
      <c r="I109" s="1"/>
    </row>
    <row r="110" spans="1:9" ht="15.75" customHeight="1">
      <c r="A110" s="2"/>
      <c r="B110" s="20"/>
      <c r="C110" s="22"/>
      <c r="I110" s="1"/>
    </row>
    <row r="111" spans="1:9" ht="15.75" customHeight="1">
      <c r="A111" s="2"/>
      <c r="B111" s="20"/>
      <c r="C111" s="22"/>
      <c r="I111" s="1"/>
    </row>
    <row r="112" spans="1:9" ht="15.75" customHeight="1">
      <c r="A112" s="2"/>
      <c r="B112" s="20"/>
      <c r="C112" s="22"/>
      <c r="I112" s="1"/>
    </row>
    <row r="113" spans="1:9" ht="15.75" customHeight="1">
      <c r="A113" s="2"/>
      <c r="B113" s="20"/>
      <c r="C113" s="22"/>
      <c r="I113" s="1"/>
    </row>
    <row r="114" spans="1:9" ht="15.75" customHeight="1">
      <c r="A114" s="2"/>
      <c r="B114" s="20"/>
      <c r="C114" s="22"/>
      <c r="I114" s="1"/>
    </row>
    <row r="115" spans="1:9" ht="15.75" customHeight="1">
      <c r="A115" s="2"/>
      <c r="B115" s="20"/>
      <c r="C115" s="22"/>
      <c r="I115" s="1"/>
    </row>
    <row r="116" spans="1:9" ht="15.75" customHeight="1">
      <c r="A116" s="2"/>
      <c r="B116" s="20"/>
      <c r="C116" s="22"/>
      <c r="I116" s="1"/>
    </row>
    <row r="117" spans="1:9" ht="15.75" customHeight="1">
      <c r="A117" s="2"/>
      <c r="B117" s="20"/>
      <c r="C117" s="22"/>
      <c r="I117" s="1"/>
    </row>
    <row r="118" spans="1:9" ht="15.75" customHeight="1">
      <c r="A118" s="2"/>
      <c r="B118" s="20"/>
      <c r="C118" s="22"/>
      <c r="I118" s="1"/>
    </row>
    <row r="119" spans="1:9" ht="15.75" customHeight="1">
      <c r="A119" s="2"/>
      <c r="B119" s="20"/>
      <c r="C119" s="22"/>
      <c r="I119" s="1"/>
    </row>
    <row r="120" spans="1:9" ht="15.75" customHeight="1">
      <c r="A120" s="2"/>
      <c r="B120" s="20"/>
      <c r="C120" s="22"/>
      <c r="I120" s="1"/>
    </row>
    <row r="121" spans="1:9" ht="15.75" customHeight="1">
      <c r="A121" s="2"/>
      <c r="B121" s="20"/>
      <c r="C121" s="22"/>
      <c r="I121" s="1"/>
    </row>
    <row r="122" spans="1:9" ht="15.75" customHeight="1">
      <c r="A122" s="2"/>
      <c r="B122" s="20"/>
      <c r="C122" s="22"/>
      <c r="I122" s="1"/>
    </row>
    <row r="123" spans="1:9" ht="15.75" customHeight="1">
      <c r="A123" s="2"/>
      <c r="B123" s="20"/>
      <c r="C123" s="22"/>
      <c r="I123" s="1"/>
    </row>
    <row r="124" spans="1:9" ht="15.75" customHeight="1">
      <c r="A124" s="2"/>
      <c r="B124" s="20"/>
      <c r="C124" s="22"/>
      <c r="I124" s="1"/>
    </row>
    <row r="125" spans="1:9" ht="15.75" customHeight="1">
      <c r="A125" s="2"/>
      <c r="B125" s="20"/>
      <c r="C125" s="22"/>
      <c r="I125" s="1"/>
    </row>
    <row r="126" spans="1:9" ht="15.75" customHeight="1">
      <c r="A126" s="2"/>
      <c r="B126" s="20"/>
      <c r="C126" s="22"/>
      <c r="I126" s="1"/>
    </row>
    <row r="127" spans="1:9" ht="15.75" customHeight="1">
      <c r="A127" s="2"/>
      <c r="B127" s="20"/>
      <c r="C127" s="22"/>
      <c r="I127" s="1"/>
    </row>
    <row r="128" spans="1:9" ht="15.75" customHeight="1">
      <c r="A128" s="2"/>
      <c r="B128" s="20"/>
      <c r="C128" s="22"/>
      <c r="I128" s="1"/>
    </row>
    <row r="129" spans="1:9" ht="15.75" customHeight="1">
      <c r="A129" s="2"/>
      <c r="B129" s="20"/>
      <c r="C129" s="22"/>
      <c r="I129" s="1"/>
    </row>
    <row r="130" spans="1:9" ht="15.75" customHeight="1">
      <c r="A130" s="2"/>
      <c r="B130" s="20"/>
      <c r="C130" s="22"/>
      <c r="I130" s="1"/>
    </row>
    <row r="131" spans="1:9" ht="15.75" customHeight="1">
      <c r="A131" s="2"/>
      <c r="B131" s="20"/>
      <c r="C131" s="22"/>
      <c r="I131" s="1"/>
    </row>
    <row r="132" spans="1:9" ht="15.75" customHeight="1">
      <c r="A132" s="2"/>
      <c r="B132" s="20"/>
      <c r="C132" s="22"/>
      <c r="I132" s="1"/>
    </row>
    <row r="133" spans="1:9" ht="15.75" customHeight="1">
      <c r="A133" s="2"/>
      <c r="B133" s="20"/>
      <c r="C133" s="22"/>
      <c r="I133" s="1"/>
    </row>
    <row r="134" spans="1:9" ht="15.75" customHeight="1">
      <c r="A134" s="2"/>
      <c r="B134" s="20"/>
      <c r="C134" s="22"/>
      <c r="I134" s="1"/>
    </row>
    <row r="135" spans="1:9" ht="15.75" customHeight="1">
      <c r="A135" s="2"/>
      <c r="B135" s="20"/>
      <c r="C135" s="22"/>
      <c r="I135" s="1"/>
    </row>
    <row r="136" spans="1:9" ht="15.75" customHeight="1">
      <c r="A136" s="2"/>
      <c r="B136" s="20"/>
      <c r="C136" s="22"/>
      <c r="I136" s="1"/>
    </row>
    <row r="137" spans="1:9" ht="15.75" customHeight="1">
      <c r="A137" s="2"/>
      <c r="B137" s="20"/>
      <c r="C137" s="22"/>
      <c r="I137" s="1"/>
    </row>
    <row r="138" spans="1:9" ht="15.75" customHeight="1">
      <c r="A138" s="2"/>
      <c r="B138" s="20"/>
      <c r="C138" s="22"/>
      <c r="I138" s="1"/>
    </row>
    <row r="139" spans="1:9" ht="15.75" customHeight="1">
      <c r="A139" s="2"/>
      <c r="B139" s="20"/>
      <c r="C139" s="22"/>
      <c r="I139" s="1"/>
    </row>
    <row r="140" spans="1:9" ht="15.75" customHeight="1">
      <c r="A140" s="2"/>
      <c r="B140" s="20"/>
      <c r="C140" s="22"/>
      <c r="I140" s="1"/>
    </row>
    <row r="141" spans="1:9" ht="15.75" customHeight="1">
      <c r="A141" s="2"/>
      <c r="B141" s="20"/>
      <c r="C141" s="22"/>
      <c r="I141" s="1"/>
    </row>
    <row r="142" spans="1:9" ht="15.75" customHeight="1">
      <c r="A142" s="2"/>
      <c r="B142" s="20"/>
      <c r="C142" s="22"/>
      <c r="I142" s="1"/>
    </row>
    <row r="143" spans="1:9" ht="15.75" customHeight="1">
      <c r="A143" s="2"/>
      <c r="B143" s="20"/>
      <c r="C143" s="22"/>
      <c r="I143" s="1"/>
    </row>
    <row r="144" spans="1:9" ht="15.75" customHeight="1">
      <c r="A144" s="2"/>
      <c r="B144" s="20"/>
      <c r="C144" s="22"/>
      <c r="I144" s="1"/>
    </row>
    <row r="145" spans="1:9" ht="15.75" customHeight="1">
      <c r="A145" s="2"/>
      <c r="B145" s="20"/>
      <c r="C145" s="22"/>
      <c r="I145" s="1"/>
    </row>
    <row r="146" spans="1:9" ht="15.75" customHeight="1">
      <c r="A146" s="2"/>
      <c r="B146" s="20"/>
      <c r="C146" s="22"/>
      <c r="I146" s="1"/>
    </row>
    <row r="147" spans="1:9" ht="15.75" customHeight="1">
      <c r="A147" s="2"/>
      <c r="B147" s="20"/>
      <c r="C147" s="22"/>
      <c r="I147" s="1"/>
    </row>
    <row r="148" spans="1:9" ht="15.75" customHeight="1">
      <c r="A148" s="2"/>
      <c r="B148" s="20"/>
      <c r="C148" s="22"/>
      <c r="I148" s="1"/>
    </row>
    <row r="149" spans="1:9" ht="15.75" customHeight="1">
      <c r="A149" s="2"/>
      <c r="B149" s="20"/>
      <c r="C149" s="22"/>
      <c r="I149" s="1"/>
    </row>
    <row r="150" spans="1:9" ht="15.75" customHeight="1">
      <c r="A150" s="2"/>
      <c r="B150" s="20"/>
      <c r="C150" s="22"/>
      <c r="I150" s="1"/>
    </row>
    <row r="151" spans="1:9" ht="15.75" customHeight="1">
      <c r="A151" s="2"/>
      <c r="B151" s="20"/>
      <c r="C151" s="22"/>
      <c r="I151" s="1"/>
    </row>
    <row r="152" spans="1:9" ht="15.75" customHeight="1">
      <c r="A152" s="2"/>
      <c r="B152" s="20"/>
      <c r="C152" s="22"/>
      <c r="I152" s="1"/>
    </row>
    <row r="153" spans="1:9" ht="15.75" customHeight="1">
      <c r="A153" s="2"/>
      <c r="B153" s="20"/>
      <c r="C153" s="22"/>
      <c r="I153" s="1"/>
    </row>
    <row r="154" spans="1:9" ht="15.75" customHeight="1">
      <c r="A154" s="2"/>
      <c r="B154" s="20"/>
      <c r="C154" s="22"/>
      <c r="I154" s="1"/>
    </row>
    <row r="155" spans="1:9" ht="15.75" customHeight="1">
      <c r="A155" s="2"/>
      <c r="B155" s="20"/>
      <c r="C155" s="22"/>
      <c r="I155" s="1"/>
    </row>
    <row r="156" spans="1:9" ht="15.75" customHeight="1">
      <c r="A156" s="2"/>
      <c r="B156" s="20"/>
      <c r="C156" s="22"/>
      <c r="I156" s="1"/>
    </row>
    <row r="157" spans="1:9" ht="15.75" customHeight="1">
      <c r="A157" s="2"/>
      <c r="B157" s="20"/>
      <c r="C157" s="22"/>
      <c r="I157" s="1"/>
    </row>
    <row r="158" spans="1:9" ht="15.75" customHeight="1">
      <c r="A158" s="2"/>
      <c r="B158" s="20"/>
      <c r="C158" s="22"/>
      <c r="I158" s="1"/>
    </row>
    <row r="159" spans="1:9" ht="12.75">
      <c r="A159" s="2"/>
      <c r="B159" s="20"/>
      <c r="C159" s="22"/>
      <c r="I159" s="1"/>
    </row>
  </sheetData>
  <sheetProtection/>
  <mergeCells count="8">
    <mergeCell ref="G9:H11"/>
    <mergeCell ref="A5:B5"/>
    <mergeCell ref="A7:B7"/>
    <mergeCell ref="A9:A11"/>
    <mergeCell ref="B9:B11"/>
    <mergeCell ref="C9:C11"/>
    <mergeCell ref="D9:E10"/>
    <mergeCell ref="F9:F11"/>
  </mergeCells>
  <printOptions horizontalCentered="1"/>
  <pageMargins left="0.3937007874015748" right="0.3937007874015748" top="0.3937007874015748" bottom="0.4724409448818898" header="0.3937007874015748" footer="0.2755905511811024"/>
  <pageSetup horizontalDpi="600" verticalDpi="600" orientation="portrait" paperSize="9" r:id="rId2"/>
  <headerFooter alignWithMargins="0">
    <oddFooter>&amp;RStrana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ETF Podgorica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Windows User</cp:lastModifiedBy>
  <cp:lastPrinted>2017-07-04T07:43:55Z</cp:lastPrinted>
  <dcterms:created xsi:type="dcterms:W3CDTF">1999-11-01T09:35:38Z</dcterms:created>
  <dcterms:modified xsi:type="dcterms:W3CDTF">2017-09-15T12:36:04Z</dcterms:modified>
  <cp:category/>
  <cp:version/>
  <cp:contentType/>
  <cp:contentStatus/>
</cp:coreProperties>
</file>