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Predavanja\"/>
    </mc:Choice>
  </mc:AlternateContent>
  <bookViews>
    <workbookView xWindow="0" yWindow="0" windowWidth="20490" windowHeight="9045" firstSheet="4" activeTab="8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52511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U36" i="9"/>
  <c r="T36" i="9"/>
  <c r="U35" i="9"/>
  <c r="K30" i="14" s="1"/>
  <c r="T35" i="9"/>
  <c r="U34" i="9"/>
  <c r="T34" i="9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T26" i="9"/>
  <c r="U26" i="9" s="1"/>
  <c r="T25" i="9"/>
  <c r="U25" i="9" s="1"/>
  <c r="K20" i="14" s="1"/>
  <c r="U24" i="9"/>
  <c r="T24" i="9"/>
  <c r="U23" i="9"/>
  <c r="K18" i="14" s="1"/>
  <c r="T23" i="9"/>
  <c r="T22" i="9"/>
  <c r="U22" i="9" s="1"/>
  <c r="T21" i="9"/>
  <c r="U21" i="9" s="1"/>
  <c r="K16" i="14" s="1"/>
  <c r="U20" i="9"/>
  <c r="T20" i="9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T14" i="9"/>
  <c r="U14" i="9" s="1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U26" i="7"/>
  <c r="G21" i="14" s="1"/>
  <c r="T26" i="7"/>
  <c r="U25" i="7"/>
  <c r="G20" i="14" s="1"/>
  <c r="T25" i="7"/>
  <c r="T24" i="7"/>
  <c r="U24" i="7" s="1"/>
  <c r="G19" i="14" s="1"/>
  <c r="T23" i="7"/>
  <c r="U23" i="7" s="1"/>
  <c r="G18" i="14" s="1"/>
  <c r="T22" i="7"/>
  <c r="U22" i="7" s="1"/>
  <c r="G17" i="14" s="1"/>
  <c r="U21" i="7"/>
  <c r="G16" i="14" s="1"/>
  <c r="T21" i="7"/>
  <c r="U20" i="7"/>
  <c r="G15" i="14" s="1"/>
  <c r="T20" i="7"/>
  <c r="U19" i="7"/>
  <c r="G14" i="14" s="1"/>
  <c r="T19" i="7"/>
  <c r="U18" i="7"/>
  <c r="G13" i="14" s="1"/>
  <c r="T18" i="7"/>
  <c r="U17" i="7"/>
  <c r="G12" i="14" s="1"/>
  <c r="T17" i="7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T10" i="7"/>
  <c r="U10" i="7" s="1"/>
  <c r="G5" i="14" s="1"/>
  <c r="U9" i="7"/>
  <c r="G4" i="14" s="1"/>
  <c r="T9" i="7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C18" i="13" s="1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21" i="13" l="1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L19" i="13"/>
  <c r="J19" i="13"/>
  <c r="H19" i="13"/>
  <c r="I19" i="13" s="1"/>
  <c r="F19" i="13"/>
  <c r="D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M19" i="13" l="1"/>
  <c r="G19" i="13"/>
  <c r="K19" i="13"/>
  <c r="P19" i="13"/>
  <c r="N19" i="13" s="1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E19" i="13"/>
  <c r="C3" i="14"/>
  <c r="L18" i="13"/>
  <c r="M18" i="13" s="1"/>
  <c r="J18" i="13"/>
  <c r="K18" i="13" s="1"/>
  <c r="H18" i="13"/>
  <c r="I18" i="13" s="1"/>
  <c r="F18" i="13"/>
  <c r="G18" i="13" s="1"/>
  <c r="D18" i="13"/>
  <c r="F8" i="6"/>
  <c r="R19" i="13" l="1"/>
  <c r="O19" i="13"/>
  <c r="P20" i="13"/>
  <c r="E20" i="13"/>
  <c r="P18" i="13"/>
  <c r="E18" i="13"/>
  <c r="P21" i="13"/>
  <c r="E21" i="13"/>
  <c r="N21" i="13" l="1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<sst xmlns="http://schemas.openxmlformats.org/spreadsheetml/2006/main" count="798" uniqueCount="254">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</sst>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1" fillId="0" borderId="4" xfId="0" applyFont="1" applyBorder="1" applyAlignment="1">
      <alignment vertical="center" textRotation="90" wrapText="1"/>
    </xf>
    <xf numFmtId="0" fontId="5" fillId="0" borderId="5" xfId="0" applyFont="1" applyBorder="1"/>
    <xf numFmtId="0" fontId="5" fillId="0" borderId="7" xfId="0" applyFont="1" applyBorder="1"/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218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4" t="str">
        <f>Cpredlog!B8</f>
        <v>Gerenčić Dimitrije</v>
      </c>
      <c r="C8" s="64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4" t="str">
        <f>Cpredlog!B9</f>
        <v>Radoman Miloš</v>
      </c>
      <c r="C9" s="64"/>
      <c r="D9" s="23">
        <f>SUM(Cpredlog!D9:Q9)</f>
        <v>56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4" t="str">
        <f>Cpredlog!B10</f>
        <v>Radulović Marina</v>
      </c>
      <c r="C10" s="64"/>
      <c r="D10" s="23">
        <f>SUM(Cpredlog!D10:Q10)</f>
        <v>66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4" t="str">
        <f>Cpredlog!B11</f>
        <v>Zečević Nikola</v>
      </c>
      <c r="C11" s="64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4" t="str">
        <f>Cpredlog!B12</f>
        <v>Savić Uroš</v>
      </c>
      <c r="C12" s="64"/>
      <c r="D12" s="23">
        <f>SUM(Cpredlog!D12:Q12)</f>
        <v>68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4" t="str">
        <f>Cpredlog!B13</f>
        <v>Brzić Barbara</v>
      </c>
      <c r="C13" s="64"/>
      <c r="D13" s="23">
        <f>SUM(Cpredlog!D13:Q13)</f>
        <v>56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4" t="str">
        <f>Cpredlog!B14</f>
        <v>Dragaš Vuksan</v>
      </c>
      <c r="C14" s="64"/>
      <c r="D14" s="23">
        <f>SUM(Cpredlog!D14:Q14)</f>
        <v>106</v>
      </c>
      <c r="E14" s="24">
        <f>MAX(Cpredlog!R14:S14)</f>
        <v>26</v>
      </c>
      <c r="F14" s="25" t="str">
        <f>Cpredlog!U14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4" t="str">
        <f>Cpredlog!B15</f>
        <v>Vukićević Jovana</v>
      </c>
      <c r="C15" s="64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4" t="str">
        <f>Cpredlog!B16</f>
        <v>Mašković Anđela</v>
      </c>
      <c r="C16" s="64"/>
      <c r="D16" s="23">
        <f>SUM(Cpredlog!D16:Q16)</f>
        <v>53</v>
      </c>
      <c r="E16" s="24">
        <f>MAX(Cpredlog!R16:S16)</f>
        <v>17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4" t="str">
        <f>Cpredlog!B17</f>
        <v>Jovanović Petar</v>
      </c>
      <c r="C17" s="64"/>
      <c r="D17" s="23">
        <f>SUM(Cpredlog!D17:Q17)</f>
        <v>116</v>
      </c>
      <c r="E17" s="24">
        <f>MAX(Cpredlog!R17:S17)</f>
        <v>48</v>
      </c>
      <c r="F17" s="25" t="str">
        <f>Cpredlog!U17</f>
        <v>A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4" t="str">
        <f>Cpredlog!B18</f>
        <v>Jašović Aleksandar</v>
      </c>
      <c r="C18" s="64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4" t="str">
        <f>Cpredlog!B19</f>
        <v>Vujović Gordana</v>
      </c>
      <c r="C19" s="64"/>
      <c r="D19" s="23">
        <f>SUM(Cpredlog!D19:Q19)</f>
        <v>90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4" t="str">
        <f>Cpredlog!B20</f>
        <v>Stanojević Danilo</v>
      </c>
      <c r="C20" s="64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4" t="str">
        <f>Cpredlog!B21</f>
        <v>Drobnjak Savo</v>
      </c>
      <c r="C21" s="64"/>
      <c r="D21" s="23">
        <f>SUM(Cpredlog!D21:Q21)</f>
        <v>48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4" t="str">
        <f>Cpredlog!B22</f>
        <v>Fatić Mirela</v>
      </c>
      <c r="C22" s="64"/>
      <c r="D22" s="23">
        <f>SUM(Cpredlog!D22:Q22)</f>
        <v>67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4" t="str">
        <f>Cpredlog!B23</f>
        <v>Božović Luka</v>
      </c>
      <c r="C23" s="64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4" t="str">
        <f>Cpredlog!B24</f>
        <v>Pavićević Andrija</v>
      </c>
      <c r="C24" s="64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4" t="str">
        <f>Cpredlog!B25</f>
        <v>Milović Matija</v>
      </c>
      <c r="C25" s="64"/>
      <c r="D25" s="23">
        <f>SUM(Cpredlog!D25:Q25)</f>
        <v>93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4" t="str">
        <f>Cpredlog!B26</f>
        <v>Stevanović Boris</v>
      </c>
      <c r="C26" s="64"/>
      <c r="D26" s="23">
        <f>SUM(Cpredlog!D26:Q26)</f>
        <v>34</v>
      </c>
      <c r="E26" s="24">
        <f>MAX(Cpredlog!R26:S26)</f>
        <v>23</v>
      </c>
      <c r="F26" s="25" t="str">
        <f>Cpredlog!U26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4" t="str">
        <f>Cpredlog!B27</f>
        <v>Petrović Andrija</v>
      </c>
      <c r="C27" s="64"/>
      <c r="D27" s="23">
        <f>SUM(Cpredlog!D27:Q27)</f>
        <v>74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4" t="str">
        <f>Cpredlog!B28</f>
        <v>Selmanović Vedad</v>
      </c>
      <c r="C28" s="64"/>
      <c r="D28" s="23">
        <f>SUM(Cpredlog!D28:Q28)</f>
        <v>77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4" t="str">
        <f>Cpredlog!B29</f>
        <v>Mandić Vido</v>
      </c>
      <c r="C29" s="64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4" t="str">
        <f>Cpredlog!B30</f>
        <v>Jovanović Vladimir</v>
      </c>
      <c r="C30" s="64"/>
      <c r="D30" s="23">
        <f>SUM(Cpredlog!D30:Q30)</f>
        <v>76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4" t="str">
        <f>Cpredlog!B31</f>
        <v>Bojanović Sara</v>
      </c>
      <c r="C31" s="64"/>
      <c r="D31" s="23">
        <f>SUM(Cpredlog!D31:Q31)</f>
        <v>78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4" t="str">
        <f>Cpredlog!B32</f>
        <v>Benić Teodora</v>
      </c>
      <c r="C32" s="64"/>
      <c r="D32" s="23">
        <f>SUM(Cpredlog!D32:Q32)</f>
        <v>74</v>
      </c>
      <c r="E32" s="24">
        <f>MAX(Cpredlog!R32:S32)</f>
        <v>0</v>
      </c>
      <c r="F32" s="25" t="str">
        <f>Cpredlog!U32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4" t="str">
        <f>Cpredlog!B33</f>
        <v>Golubović Mijajlo</v>
      </c>
      <c r="C33" s="64"/>
      <c r="D33" s="23">
        <f>SUM(Cpredlog!D33:Q33)</f>
        <v>56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4" t="str">
        <f>Cpredlog!B34</f>
        <v>Radulović Ana</v>
      </c>
      <c r="C34" s="64"/>
      <c r="D34" s="23">
        <f>SUM(Cpredlog!D34:Q34)</f>
        <v>18</v>
      </c>
      <c r="E34" s="24">
        <f>MAX(Cpredlog!R34:S34)</f>
        <v>11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4" t="str">
        <f>Cpredlog!B35</f>
        <v>Cmiljanić Dunja</v>
      </c>
      <c r="C35" s="64"/>
      <c r="D35" s="23">
        <f>SUM(Cpredlog!D35:Q35)</f>
        <v>26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4" t="str">
        <f>Cpredlog!B36</f>
        <v>Vujović Slobodan</v>
      </c>
      <c r="C36" s="64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4"/>
      <c r="C37" s="64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4"/>
      <c r="C38" s="64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4"/>
      <c r="C39" s="64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B35:C35"/>
    <mergeCell ref="B36:C36"/>
    <mergeCell ref="B37:C37"/>
    <mergeCell ref="B38:C38"/>
    <mergeCell ref="B39:C39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>
      <selection activeCell="R31" sqref="R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219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220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221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82"/>
      <c r="B7" s="82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2"/>
      <c r="U7" s="82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>
        <v>24</v>
      </c>
      <c r="K8" s="34">
        <v>28</v>
      </c>
      <c r="L8" s="34"/>
      <c r="M8" s="34"/>
      <c r="N8" s="34"/>
      <c r="O8" s="34">
        <v>24</v>
      </c>
      <c r="P8" s="36"/>
      <c r="Q8" s="34"/>
      <c r="R8" s="13">
        <v>28</v>
      </c>
      <c r="S8" s="11"/>
      <c r="T8" s="13">
        <f>SUM(D8:E8,O8,P8,MAX(R8,S8))</f>
        <v>52</v>
      </c>
      <c r="U8" s="13" t="str">
        <f t="shared" ref="U8:U30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>
        <v>10</v>
      </c>
      <c r="K9" s="10">
        <v>12</v>
      </c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>
        <v>46</v>
      </c>
      <c r="K10" s="10">
        <v>40</v>
      </c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/>
      <c r="T11" s="13">
        <f t="shared" si="1"/>
        <v>40</v>
      </c>
      <c r="U11" s="13" t="str">
        <f t="shared" si="0"/>
        <v>F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>
        <v>38</v>
      </c>
      <c r="K12" s="10">
        <v>32</v>
      </c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>
        <v>0</v>
      </c>
      <c r="K13" s="10"/>
      <c r="L13" s="10"/>
      <c r="M13" s="10"/>
      <c r="N13" s="10"/>
      <c r="O13" s="12">
        <v>17</v>
      </c>
      <c r="P13" s="12"/>
      <c r="Q13" s="10"/>
      <c r="R13" s="11"/>
      <c r="S13" s="11"/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>
        <v>16</v>
      </c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>
        <v>8</v>
      </c>
      <c r="L16" s="10"/>
      <c r="M16" s="10"/>
      <c r="N16" s="10"/>
      <c r="O16" s="12">
        <v>22</v>
      </c>
      <c r="P16" s="12"/>
      <c r="Q16" s="10"/>
      <c r="R16" s="11">
        <v>8</v>
      </c>
      <c r="S16" s="11"/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>
        <v>10</v>
      </c>
      <c r="L17" s="10"/>
      <c r="M17" s="10"/>
      <c r="N17" s="10"/>
      <c r="O17" s="39">
        <v>22</v>
      </c>
      <c r="P17" s="12"/>
      <c r="Q17" s="10"/>
      <c r="R17" s="11">
        <v>10</v>
      </c>
      <c r="S17" s="11"/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>
        <v>30</v>
      </c>
      <c r="K18" s="10">
        <v>16</v>
      </c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/>
      <c r="T19" s="13">
        <f t="shared" si="1"/>
        <v>21</v>
      </c>
      <c r="U19" s="13" t="str">
        <f t="shared" si="0"/>
        <v>F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>
        <v>45</v>
      </c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>
        <v>23</v>
      </c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>
        <v>18</v>
      </c>
      <c r="K22" s="10"/>
      <c r="L22" s="10"/>
      <c r="M22" s="10"/>
      <c r="N22" s="10"/>
      <c r="O22" s="12">
        <v>18</v>
      </c>
      <c r="P22" s="12"/>
      <c r="Q22" s="10"/>
      <c r="R22" s="11"/>
      <c r="S22" s="11"/>
      <c r="T22" s="13">
        <f t="shared" si="1"/>
        <v>18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>
        <v>18</v>
      </c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>
        <v>31</v>
      </c>
      <c r="K24" s="10">
        <v>14</v>
      </c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>
        <v>4</v>
      </c>
      <c r="L25" s="10"/>
      <c r="M25" s="10"/>
      <c r="N25" s="10"/>
      <c r="O25" s="12">
        <v>15</v>
      </c>
      <c r="P25" s="12"/>
      <c r="Q25" s="10"/>
      <c r="R25" s="11">
        <v>4</v>
      </c>
      <c r="S25" s="11"/>
      <c r="T25" s="13">
        <f t="shared" si="1"/>
        <v>19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>
        <v>25</v>
      </c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>
        <v>16</v>
      </c>
      <c r="L29" s="10"/>
      <c r="M29" s="10"/>
      <c r="N29" s="10"/>
      <c r="O29" s="12">
        <v>14</v>
      </c>
      <c r="P29" s="12"/>
      <c r="Q29" s="10"/>
      <c r="R29" s="11">
        <v>16</v>
      </c>
      <c r="S29" s="11"/>
      <c r="T29" s="13">
        <f t="shared" si="1"/>
        <v>30</v>
      </c>
      <c r="U29" s="13" t="str">
        <f t="shared" si="0"/>
        <v>F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>
        <v>9</v>
      </c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219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220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221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94" t="str">
        <f>Dpredlog!B8</f>
        <v>Sošić Slavko</v>
      </c>
      <c r="C8" s="64"/>
      <c r="D8" s="23">
        <f>SUM(Dpredlog!D8:Q8)</f>
        <v>76</v>
      </c>
      <c r="E8" s="40">
        <f>MAX(Dpredlog!R8:S8)</f>
        <v>28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94" t="str">
        <f>Dpredlog!B9</f>
        <v>Slijepčević Adisa</v>
      </c>
      <c r="C9" s="64"/>
      <c r="D9" s="23">
        <f>SUM(Dpredlog!D9:Q9)</f>
        <v>36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94" t="str">
        <f>Dpredlog!B10</f>
        <v>Barović Ognjen</v>
      </c>
      <c r="C10" s="64"/>
      <c r="D10" s="23">
        <f>SUM(Dpredlog!D10:Q10)</f>
        <v>132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94" t="str">
        <f>Dpredlog!B11</f>
        <v>Bakić Časlav</v>
      </c>
      <c r="C11" s="64"/>
      <c r="D11" s="23">
        <f>SUM(Dpredlog!D11:Q11)</f>
        <v>40</v>
      </c>
      <c r="E11" s="40">
        <f>MAX(Dpredlog!R11:S11)</f>
        <v>0</v>
      </c>
      <c r="F11" s="25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94" t="str">
        <f>Dpredlog!B12</f>
        <v>Asanovski Aleksandar</v>
      </c>
      <c r="C12" s="64"/>
      <c r="D12" s="23">
        <f>SUM(Dpredlog!D12:Q12)</f>
        <v>110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94" t="str">
        <f>Dpredlog!B13</f>
        <v>Brajković Matija</v>
      </c>
      <c r="C13" s="64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94" t="str">
        <f>Dpredlog!B14</f>
        <v>Velič Jovana</v>
      </c>
      <c r="C14" s="64"/>
      <c r="D14" s="23">
        <f>SUM(Dpredlog!D14:Q14)</f>
        <v>49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94" t="str">
        <f>Dpredlog!B15</f>
        <v>Šubarić Ognjen</v>
      </c>
      <c r="C15" s="64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94" t="str">
        <f>Dpredlog!B16</f>
        <v>Raković Ljubica</v>
      </c>
      <c r="C16" s="64"/>
      <c r="D16" s="23">
        <f>SUM(Dpredlog!D16:Q16)</f>
        <v>30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94" t="str">
        <f>Dpredlog!B17</f>
        <v>Luković Aida</v>
      </c>
      <c r="C17" s="64"/>
      <c r="D17" s="23">
        <f>SUM(Dpredlog!D17:Q17)</f>
        <v>32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94" t="str">
        <f>Dpredlog!B18</f>
        <v>Bandović Katarina</v>
      </c>
      <c r="C18" s="64"/>
      <c r="D18" s="23">
        <f>SUM(Dpredlog!D18:Q18)</f>
        <v>76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94" t="str">
        <f>Dpredlog!B19</f>
        <v>Radonjić Filip</v>
      </c>
      <c r="C19" s="64"/>
      <c r="D19" s="23">
        <f>SUM(Dpredlog!D19:Q19)</f>
        <v>21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94" t="str">
        <f>Dpredlog!B20</f>
        <v>Šuković Matija</v>
      </c>
      <c r="C20" s="64"/>
      <c r="D20" s="23">
        <f>SUM(Dpredlog!D20:Q20)</f>
        <v>87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94" t="str">
        <f>Dpredlog!B21</f>
        <v>Mišković Saša</v>
      </c>
      <c r="C21" s="64"/>
      <c r="D21" s="23">
        <f>SUM(Dpredlog!D21:Q21)</f>
        <v>49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94" t="str">
        <f>Dpredlog!B22</f>
        <v>Lutovac Maksim</v>
      </c>
      <c r="C22" s="64"/>
      <c r="D22" s="23">
        <f>SUM(Dpredlog!D22:Q22)</f>
        <v>36</v>
      </c>
      <c r="E22" s="40">
        <f>MAX(Dpredlog!R22:S22)</f>
        <v>0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94" t="str">
        <f>Dpredlog!B23</f>
        <v>Lutovac Vuk</v>
      </c>
      <c r="C23" s="64"/>
      <c r="D23" s="23">
        <f>SUM(Dpredlog!D23:Q23)</f>
        <v>36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94" t="str">
        <f>Dpredlog!B24</f>
        <v>Vlahović Jakša</v>
      </c>
      <c r="C24" s="64"/>
      <c r="D24" s="23">
        <f>SUM(Dpredlog!D24:Q24)</f>
        <v>76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94" t="str">
        <f>Dpredlog!B25</f>
        <v>Peruničić Marija</v>
      </c>
      <c r="C25" s="64"/>
      <c r="D25" s="23">
        <f>SUM(Dpredlog!D25:Q25)</f>
        <v>19</v>
      </c>
      <c r="E25" s="40">
        <f>MAX(Dpredlog!R25:S25)</f>
        <v>4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94" t="str">
        <f>Dpredlog!B26</f>
        <v>Komnenović David</v>
      </c>
      <c r="C26" s="64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94" t="str">
        <f>Dpredlog!B27</f>
        <v>Vućić Anđela</v>
      </c>
      <c r="C27" s="64"/>
      <c r="D27" s="23">
        <f>SUM(Dpredlog!D27:Q27)</f>
        <v>52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94" t="str">
        <f>Dpredlog!B28</f>
        <v>Jovanović Milutin</v>
      </c>
      <c r="C28" s="64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94" t="str">
        <f>Dpredlog!B29</f>
        <v>Todorović Nikola</v>
      </c>
      <c r="C29" s="64"/>
      <c r="D29" s="23">
        <f>SUM(Dpredlog!D29:Q29)</f>
        <v>30</v>
      </c>
      <c r="E29" s="40">
        <f>MAX(Dpredlog!R29:S29)</f>
        <v>16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94" t="str">
        <f>Dpredlog!B30</f>
        <v>Ranđić Nikola</v>
      </c>
      <c r="C30" s="64"/>
      <c r="D30" s="23">
        <f>SUM(Dpredlog!D30:Q30)</f>
        <v>18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94"/>
      <c r="C31" s="64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94"/>
      <c r="C32" s="64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  <mergeCell ref="B18:C18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95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95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97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97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98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99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99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06" t="s">
        <v>227</v>
      </c>
      <c r="B15" s="109" t="s">
        <v>228</v>
      </c>
      <c r="C15" s="112" t="s">
        <v>229</v>
      </c>
      <c r="D15" s="115" t="s">
        <v>230</v>
      </c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  <c r="P15" s="115" t="s">
        <v>231</v>
      </c>
      <c r="Q15" s="116"/>
      <c r="R15" s="116"/>
      <c r="S15" s="118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07"/>
      <c r="B16" s="110"/>
      <c r="C16" s="113"/>
      <c r="D16" s="119" t="s">
        <v>232</v>
      </c>
      <c r="E16" s="64"/>
      <c r="F16" s="100" t="s">
        <v>233</v>
      </c>
      <c r="G16" s="64"/>
      <c r="H16" s="100" t="s">
        <v>234</v>
      </c>
      <c r="I16" s="64"/>
      <c r="J16" s="100" t="s">
        <v>235</v>
      </c>
      <c r="K16" s="64"/>
      <c r="L16" s="100" t="s">
        <v>236</v>
      </c>
      <c r="M16" s="64"/>
      <c r="N16" s="100" t="s">
        <v>237</v>
      </c>
      <c r="O16" s="102"/>
      <c r="P16" s="103" t="s">
        <v>238</v>
      </c>
      <c r="Q16" s="102"/>
      <c r="R16" s="103" t="s">
        <v>239</v>
      </c>
      <c r="S16" s="104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8"/>
      <c r="B17" s="111"/>
      <c r="C17" s="114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0</v>
      </c>
      <c r="G19" s="51">
        <f t="shared" si="1"/>
        <v>0</v>
      </c>
      <c r="H19" s="51">
        <f>COUNTIF(Bpredlog!$U8:$U40,"C")</f>
        <v>1</v>
      </c>
      <c r="I19" s="51">
        <f t="shared" si="2"/>
        <v>6.25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5</v>
      </c>
      <c r="M19" s="51">
        <f t="shared" si="4"/>
        <v>31.25</v>
      </c>
      <c r="N19" s="51">
        <f t="shared" si="5"/>
        <v>10</v>
      </c>
      <c r="O19" s="54">
        <f t="shared" si="6"/>
        <v>62.5</v>
      </c>
      <c r="P19" s="51">
        <f t="shared" si="7"/>
        <v>6</v>
      </c>
      <c r="Q19" s="54">
        <f t="shared" si="8"/>
        <v>37.5</v>
      </c>
      <c r="R19" s="51">
        <f t="shared" si="9"/>
        <v>10</v>
      </c>
      <c r="S19" s="53">
        <f t="shared" si="10"/>
        <v>62.5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2</v>
      </c>
      <c r="E20" s="51">
        <f t="shared" si="0"/>
        <v>7.4074074074074074</v>
      </c>
      <c r="F20" s="51">
        <f>COUNTIF(Cpredlog!$U8:$U39,"B")</f>
        <v>2</v>
      </c>
      <c r="G20" s="51">
        <f t="shared" si="1"/>
        <v>7.4074074074074074</v>
      </c>
      <c r="H20" s="51">
        <f>COUNTIF(Cpredlog!$U8:$U39,"C")</f>
        <v>6</v>
      </c>
      <c r="I20" s="51">
        <f t="shared" si="2"/>
        <v>22.222222222222221</v>
      </c>
      <c r="J20" s="51">
        <f>COUNTIF(Cpredlog!$U8:$U39,"D")</f>
        <v>6</v>
      </c>
      <c r="K20" s="51">
        <f t="shared" si="3"/>
        <v>22.222222222222221</v>
      </c>
      <c r="L20" s="51">
        <f>COUNTIF(Cpredlog!$U8:$U39,"E")</f>
        <v>4</v>
      </c>
      <c r="M20" s="51">
        <f t="shared" si="4"/>
        <v>14.814814814814815</v>
      </c>
      <c r="N20" s="51">
        <f t="shared" si="5"/>
        <v>7</v>
      </c>
      <c r="O20" s="54">
        <f t="shared" si="6"/>
        <v>25.925925925925927</v>
      </c>
      <c r="P20" s="51">
        <f t="shared" si="7"/>
        <v>20</v>
      </c>
      <c r="Q20" s="54">
        <f t="shared" si="8"/>
        <v>74.074074074074076</v>
      </c>
      <c r="R20" s="51">
        <f t="shared" si="9"/>
        <v>7</v>
      </c>
      <c r="S20" s="53">
        <f t="shared" si="10"/>
        <v>25.925925925925927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1</v>
      </c>
      <c r="I21" s="51">
        <f t="shared" si="2"/>
        <v>4.7619047619047619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6</v>
      </c>
      <c r="M21" s="51">
        <f t="shared" si="4"/>
        <v>28.571428571428573</v>
      </c>
      <c r="N21" s="51">
        <f t="shared" si="5"/>
        <v>11</v>
      </c>
      <c r="O21" s="55">
        <f t="shared" si="6"/>
        <v>52.38095238095238</v>
      </c>
      <c r="P21" s="51">
        <f t="shared" si="7"/>
        <v>10</v>
      </c>
      <c r="Q21" s="54">
        <f t="shared" si="8"/>
        <v>47.61904761904762</v>
      </c>
      <c r="R21" s="51">
        <f t="shared" si="9"/>
        <v>11</v>
      </c>
      <c r="S21" s="53">
        <f t="shared" si="10"/>
        <v>52.38095238095238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01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101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01" t="str">
        <f>CONCATENATE("Podgorica,   jan. 20",RIGHT(MY!Q2,2),". god.")</f>
        <v>Podgorica,   jan. 2021. god.</v>
      </c>
      <c r="B25" s="96"/>
      <c r="C25" s="4"/>
      <c r="D25" s="101"/>
      <c r="E25" s="96"/>
      <c r="F25" s="96"/>
      <c r="G25" s="96"/>
      <c r="H25" s="96"/>
      <c r="I25" s="96"/>
      <c r="J25" s="4"/>
      <c r="K25" s="4"/>
      <c r="L25" s="4"/>
      <c r="M25" s="4"/>
      <c r="N25" s="101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99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99" t="s">
        <v>248</v>
      </c>
      <c r="E27" s="96"/>
      <c r="F27" s="96"/>
      <c r="G27" s="96"/>
      <c r="H27" s="96"/>
      <c r="I27" s="96"/>
      <c r="J27" s="96"/>
      <c r="K27" s="4"/>
      <c r="L27" s="4"/>
      <c r="M27" s="105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F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F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F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F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F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C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F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F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F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A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E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F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F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F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R11" sqref="R1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182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184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67"/>
      <c r="B7" s="67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7"/>
      <c r="U7" s="67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182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94" t="str">
        <f>Apredlog!B8</f>
        <v>Pejović Lazar</v>
      </c>
      <c r="C8" s="64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94" t="str">
        <f>Apredlog!B9</f>
        <v>Gogić Marko</v>
      </c>
      <c r="C9" s="64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94" t="str">
        <f>Apredlog!B10</f>
        <v>Ćeman Nermina</v>
      </c>
      <c r="C10" s="64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94" t="str">
        <f>Apredlog!B11</f>
        <v>Radović Vuk</v>
      </c>
      <c r="C11" s="64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4"/>
      <c r="C12" s="64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4"/>
      <c r="C13" s="64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4"/>
      <c r="C14" s="64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4"/>
      <c r="C15" s="64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4"/>
      <c r="C16" s="64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4"/>
      <c r="C17" s="64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94"/>
      <c r="C18" s="64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94"/>
      <c r="C19" s="64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94"/>
      <c r="C20" s="64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3" workbookViewId="0">
      <selection activeCell="X17" sqref="X1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217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184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67"/>
      <c r="B7" s="67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7"/>
      <c r="U7" s="67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>
        <v>40</v>
      </c>
      <c r="K8" s="10"/>
      <c r="L8" s="10"/>
      <c r="M8" s="10"/>
      <c r="N8" s="10"/>
      <c r="O8" s="12">
        <v>40</v>
      </c>
      <c r="P8" s="12"/>
      <c r="Q8" s="10"/>
      <c r="R8" s="11"/>
      <c r="S8" s="11"/>
      <c r="T8" s="13">
        <f t="shared" ref="T8:T26" si="0">SUM(D8:E8,O8,P8,MAX(R8,S8))</f>
        <v>40</v>
      </c>
      <c r="U8" s="13" t="str">
        <f t="shared" ref="U8:U26" si="1">IF(T8&gt;85,"A",IF(T8&gt;75,"B",IF(T8&gt;65,"C",IF(T8&gt;55,"D",IF(T8&gt;44,"E","F")))))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/>
      <c r="J9" s="10"/>
      <c r="K9" s="10">
        <v>25</v>
      </c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>
        <v>25</v>
      </c>
      <c r="J10" s="10"/>
      <c r="K10" s="10">
        <v>6</v>
      </c>
      <c r="L10" s="10"/>
      <c r="M10" s="10"/>
      <c r="N10" s="10"/>
      <c r="O10" s="12">
        <v>25</v>
      </c>
      <c r="P10" s="12"/>
      <c r="Q10" s="10"/>
      <c r="R10" s="11">
        <v>6</v>
      </c>
      <c r="S10" s="11"/>
      <c r="T10" s="13">
        <f t="shared" si="0"/>
        <v>31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>
        <v>25</v>
      </c>
      <c r="J11" s="10"/>
      <c r="K11" s="10">
        <v>0</v>
      </c>
      <c r="L11" s="10"/>
      <c r="M11" s="10"/>
      <c r="N11" s="10"/>
      <c r="O11" s="12">
        <v>25</v>
      </c>
      <c r="P11" s="12"/>
      <c r="Q11" s="10"/>
      <c r="R11" s="11">
        <v>0</v>
      </c>
      <c r="S11" s="11"/>
      <c r="T11" s="13">
        <f t="shared" si="0"/>
        <v>25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>
        <v>20</v>
      </c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>
        <v>25</v>
      </c>
      <c r="J13" s="10"/>
      <c r="K13" s="10">
        <v>6</v>
      </c>
      <c r="L13" s="10"/>
      <c r="M13" s="10"/>
      <c r="N13" s="10"/>
      <c r="O13" s="12">
        <v>25</v>
      </c>
      <c r="P13" s="12"/>
      <c r="Q13" s="10"/>
      <c r="R13" s="11">
        <v>6</v>
      </c>
      <c r="S13" s="11"/>
      <c r="T13" s="13">
        <f t="shared" si="0"/>
        <v>31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>
        <v>10</v>
      </c>
      <c r="J14" s="10"/>
      <c r="K14" s="10"/>
      <c r="L14" s="10"/>
      <c r="M14" s="10"/>
      <c r="N14" s="10"/>
      <c r="O14" s="12">
        <v>10</v>
      </c>
      <c r="P14" s="12"/>
      <c r="Q14" s="10"/>
      <c r="R14" s="11"/>
      <c r="S14" s="11"/>
      <c r="T14" s="13">
        <f t="shared" si="0"/>
        <v>10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>
        <v>15</v>
      </c>
      <c r="J15" s="10"/>
      <c r="K15" s="10">
        <v>0</v>
      </c>
      <c r="L15" s="10"/>
      <c r="M15" s="10"/>
      <c r="N15" s="10"/>
      <c r="O15" s="12">
        <v>15</v>
      </c>
      <c r="P15" s="12"/>
      <c r="Q15" s="10"/>
      <c r="R15" s="11">
        <v>0</v>
      </c>
      <c r="S15" s="11"/>
      <c r="T15" s="13">
        <f t="shared" si="0"/>
        <v>15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>
        <v>42</v>
      </c>
      <c r="K16" s="10"/>
      <c r="L16" s="10"/>
      <c r="M16" s="10"/>
      <c r="N16" s="10"/>
      <c r="O16" s="12">
        <v>42</v>
      </c>
      <c r="P16" s="12"/>
      <c r="Q16" s="10"/>
      <c r="R16" s="11"/>
      <c r="S16" s="11"/>
      <c r="T16" s="13">
        <f t="shared" si="0"/>
        <v>42</v>
      </c>
      <c r="U16" s="13" t="str">
        <f t="shared" si="1"/>
        <v>F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>
        <v>29</v>
      </c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/>
      <c r="T17" s="13">
        <f t="shared" si="0"/>
        <v>29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>
        <v>25</v>
      </c>
      <c r="J20" s="10"/>
      <c r="K20" s="10">
        <v>14</v>
      </c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>
        <v>25</v>
      </c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/>
      <c r="T21" s="13">
        <f t="shared" si="0"/>
        <v>25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>
        <v>31</v>
      </c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>
        <v>18</v>
      </c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>
        <v>20</v>
      </c>
      <c r="J24" s="10"/>
      <c r="K24" s="10">
        <v>29</v>
      </c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>
        <v>20</v>
      </c>
      <c r="J26" s="10"/>
      <c r="K26" s="10">
        <v>0</v>
      </c>
      <c r="L26" s="10"/>
      <c r="M26" s="10"/>
      <c r="N26" s="10"/>
      <c r="O26" s="12">
        <v>20</v>
      </c>
      <c r="P26" s="12"/>
      <c r="Q26" s="10"/>
      <c r="R26" s="11">
        <v>0</v>
      </c>
      <c r="S26" s="11"/>
      <c r="T26" s="13">
        <f t="shared" si="0"/>
        <v>20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3" t="s">
        <v>207</v>
      </c>
      <c r="B1" s="63"/>
      <c r="C1" s="63"/>
      <c r="D1" s="63"/>
      <c r="E1" s="64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4" t="s">
        <v>217</v>
      </c>
      <c r="B2" s="63"/>
      <c r="C2" s="63"/>
      <c r="D2" s="63"/>
      <c r="E2" s="63"/>
      <c r="F2" s="6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5" t="s">
        <v>208</v>
      </c>
      <c r="B3" s="64"/>
      <c r="C3" s="86" t="s">
        <v>186</v>
      </c>
      <c r="D3" s="63"/>
      <c r="E3" s="63"/>
      <c r="F3" s="6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6" t="s">
        <v>184</v>
      </c>
      <c r="B4" s="63"/>
      <c r="C4" s="64"/>
      <c r="D4" s="86" t="s">
        <v>209</v>
      </c>
      <c r="E4" s="63"/>
      <c r="F4" s="6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7"/>
      <c r="B5" s="88"/>
      <c r="C5" s="88"/>
      <c r="D5" s="87"/>
      <c r="E5" s="88"/>
      <c r="F5" s="8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89" t="s">
        <v>188</v>
      </c>
      <c r="B6" s="90" t="s">
        <v>210</v>
      </c>
      <c r="C6" s="91"/>
      <c r="D6" s="80" t="s">
        <v>211</v>
      </c>
      <c r="E6" s="64"/>
      <c r="F6" s="81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2"/>
      <c r="B7" s="92"/>
      <c r="C7" s="93"/>
      <c r="D7" s="20" t="s">
        <v>213</v>
      </c>
      <c r="E7" s="21" t="s">
        <v>214</v>
      </c>
      <c r="F7" s="8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94" t="str">
        <f>Bpredlog!B8</f>
        <v>Molla Nadžije</v>
      </c>
      <c r="C8" s="64"/>
      <c r="D8" s="23">
        <f>SUM(Bpredlog!D8,Bpredlog!E8,Bpredlog!O8,Bpredlog!P8)</f>
        <v>40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94" t="str">
        <f>Bpredlog!B9</f>
        <v>Bojanić Matija</v>
      </c>
      <c r="C9" s="64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94" t="str">
        <f>Bpredlog!B10</f>
        <v>Cvijović Tijana</v>
      </c>
      <c r="C10" s="64"/>
      <c r="D10" s="23">
        <f>SUM(Bpredlog!D10,Bpredlog!E10,Bpredlog!O10,Bpredlog!P10)</f>
        <v>25</v>
      </c>
      <c r="E10" s="24">
        <f>MAX(Bpredlog!R10,Bpredlog!S10)</f>
        <v>6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94" t="str">
        <f>Bpredlog!B11</f>
        <v>Krnić Emina</v>
      </c>
      <c r="C11" s="64"/>
      <c r="D11" s="23">
        <f>SUM(Bpredlog!D11,Bpredlog!E11,Bpredlog!O11,Bpredlog!P11)</f>
        <v>25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94" t="str">
        <f>Bpredlog!B12</f>
        <v>Obradović Ivana</v>
      </c>
      <c r="C12" s="64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94" t="str">
        <f>Bpredlog!B13</f>
        <v>Vujanović Marina</v>
      </c>
      <c r="C13" s="64"/>
      <c r="D13" s="23">
        <f>SUM(Bpredlog!D13,Bpredlog!E13,Bpredlog!O13,Bpredlog!P13)</f>
        <v>25</v>
      </c>
      <c r="E13" s="24">
        <f>MAX(Bpredlog!R13,Bpredlog!S13)</f>
        <v>6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94" t="str">
        <f>Bpredlog!B14</f>
        <v>Petranović Nikolina</v>
      </c>
      <c r="C14" s="64"/>
      <c r="D14" s="23">
        <f>SUM(Bpredlog!D14,Bpredlog!E14,Bpredlog!O14,Bpredlog!P14)</f>
        <v>10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94" t="str">
        <f>Bpredlog!B15</f>
        <v>Šekularac Luka</v>
      </c>
      <c r="C15" s="64"/>
      <c r="D15" s="23">
        <f>SUM(Bpredlog!D15,Bpredlog!E15,Bpredlog!O15,Bpredlog!P15)</f>
        <v>15</v>
      </c>
      <c r="E15" s="24">
        <f>MAX(Bpredlog!R15,Bpredlog!S15)</f>
        <v>0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94" t="str">
        <f>Bpredlog!B16</f>
        <v>Čabarkapa Andrea</v>
      </c>
      <c r="C16" s="64"/>
      <c r="D16" s="23">
        <f>SUM(Bpredlog!D16,Bpredlog!E16,Bpredlog!O16,Bpredlog!P16)</f>
        <v>42</v>
      </c>
      <c r="E16" s="24">
        <f>MAX(Bpredlog!R16,Bpredlog!S16)</f>
        <v>0</v>
      </c>
      <c r="F16" s="25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94" t="str">
        <f>Bpredlog!B17</f>
        <v>Šukurica Majda</v>
      </c>
      <c r="C17" s="64"/>
      <c r="D17" s="23">
        <f>SUM(Bpredlog!D17,Bpredlog!E17,Bpredlog!O17,Bpredlog!P17)</f>
        <v>29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94" t="str">
        <f>Bpredlog!B18</f>
        <v>Magdelinić Isidora</v>
      </c>
      <c r="C18" s="64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94" t="str">
        <f>Bpredlog!B19</f>
        <v>Raičević Vojka</v>
      </c>
      <c r="C19" s="64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94" t="str">
        <f>Bpredlog!B20</f>
        <v>Kojić Ekan</v>
      </c>
      <c r="C20" s="64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94" t="str">
        <f>Bpredlog!B21</f>
        <v>Bulatović Martina</v>
      </c>
      <c r="C21" s="64"/>
      <c r="D21" s="23">
        <f>SUM(Bpredlog!D21,Bpredlog!E21,Bpredlog!O21,Bpredlog!P21)</f>
        <v>25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94" t="str">
        <f>Bpredlog!B22</f>
        <v>Džaković Marija</v>
      </c>
      <c r="C22" s="64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94" t="str">
        <f>Bpredlog!B23</f>
        <v>Kasalica Branislav</v>
      </c>
      <c r="C23" s="64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94" t="str">
        <f>Bpredlog!B24</f>
        <v>Prelević Tanja</v>
      </c>
      <c r="C24" s="64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94" t="str">
        <f>Bpredlog!B25</f>
        <v>Kovinić Filip</v>
      </c>
      <c r="C25" s="64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94" t="str">
        <f>Bpredlog!B26</f>
        <v>Lazarević Aleksandar</v>
      </c>
      <c r="C26" s="64"/>
      <c r="D26" s="23">
        <f>SUM(Bpredlog!D26,Bpredlog!E26,Bpredlog!O26,Bpredlog!P26)</f>
        <v>20</v>
      </c>
      <c r="E26" s="24">
        <f>MAX(Bpredlog!R26,Bpredlog!S26)</f>
        <v>0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4"/>
      <c r="C27" s="64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4"/>
      <c r="C28" s="64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4"/>
      <c r="C29" s="64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4"/>
      <c r="C30" s="64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94"/>
      <c r="C31" s="64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94"/>
      <c r="C32" s="64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94"/>
      <c r="C33" s="64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94"/>
      <c r="C34" s="64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94"/>
      <c r="C35" s="64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" workbookViewId="0">
      <selection activeCell="V17" sqref="V1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0" t="s">
        <v>181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4"/>
      <c r="S1" s="62"/>
      <c r="T1" s="63"/>
      <c r="U1" s="64"/>
      <c r="V1" s="4"/>
      <c r="W1" s="4"/>
      <c r="X1" s="4"/>
      <c r="Y1" s="4"/>
      <c r="Z1" s="4"/>
    </row>
    <row r="2" spans="1:26" ht="12.75" customHeight="1" x14ac:dyDescent="0.2">
      <c r="A2" s="71" t="s">
        <v>218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4"/>
      <c r="O2" s="72" t="s">
        <v>183</v>
      </c>
      <c r="P2" s="63"/>
      <c r="Q2" s="63"/>
      <c r="R2" s="63"/>
      <c r="S2" s="63"/>
      <c r="T2" s="63"/>
      <c r="U2" s="64"/>
      <c r="V2" s="4"/>
      <c r="W2" s="4"/>
      <c r="X2" s="4"/>
      <c r="Y2" s="4"/>
      <c r="Z2" s="4"/>
    </row>
    <row r="3" spans="1:26" ht="21" customHeight="1" x14ac:dyDescent="0.2">
      <c r="A3" s="77" t="s">
        <v>184</v>
      </c>
      <c r="B3" s="63"/>
      <c r="C3" s="64"/>
      <c r="D3" s="73" t="s">
        <v>185</v>
      </c>
      <c r="E3" s="63"/>
      <c r="F3" s="63"/>
      <c r="G3" s="64"/>
      <c r="H3" s="74" t="s">
        <v>186</v>
      </c>
      <c r="I3" s="63"/>
      <c r="J3" s="63"/>
      <c r="K3" s="63"/>
      <c r="L3" s="63"/>
      <c r="M3" s="63"/>
      <c r="N3" s="63"/>
      <c r="O3" s="63"/>
      <c r="P3" s="64"/>
      <c r="Q3" s="75" t="s">
        <v>187</v>
      </c>
      <c r="R3" s="63"/>
      <c r="S3" s="63"/>
      <c r="T3" s="63"/>
      <c r="U3" s="64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78" t="s">
        <v>188</v>
      </c>
      <c r="B5" s="79" t="s">
        <v>189</v>
      </c>
      <c r="C5" s="76" t="s">
        <v>190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5" t="s">
        <v>191</v>
      </c>
      <c r="U5" s="68" t="s">
        <v>192</v>
      </c>
      <c r="V5" s="4"/>
      <c r="W5" s="4"/>
      <c r="X5" s="4"/>
      <c r="Y5" s="4"/>
      <c r="Z5" s="4"/>
    </row>
    <row r="6" spans="1:26" ht="21" customHeight="1" x14ac:dyDescent="0.2">
      <c r="A6" s="66"/>
      <c r="B6" s="66"/>
      <c r="C6" s="7"/>
      <c r="D6" s="69" t="s">
        <v>193</v>
      </c>
      <c r="E6" s="63"/>
      <c r="F6" s="63"/>
      <c r="G6" s="63"/>
      <c r="H6" s="64"/>
      <c r="I6" s="69" t="s">
        <v>194</v>
      </c>
      <c r="J6" s="63"/>
      <c r="K6" s="64"/>
      <c r="L6" s="69" t="s">
        <v>195</v>
      </c>
      <c r="M6" s="63"/>
      <c r="N6" s="64"/>
      <c r="O6" s="69" t="s">
        <v>196</v>
      </c>
      <c r="P6" s="63"/>
      <c r="Q6" s="64"/>
      <c r="R6" s="69" t="s">
        <v>197</v>
      </c>
      <c r="S6" s="64"/>
      <c r="T6" s="66"/>
      <c r="U6" s="66"/>
      <c r="V6" s="4"/>
      <c r="W6" s="4"/>
      <c r="X6" s="4"/>
      <c r="Y6" s="4"/>
      <c r="Z6" s="4"/>
    </row>
    <row r="7" spans="1:26" ht="21" customHeight="1" x14ac:dyDescent="0.2">
      <c r="A7" s="82"/>
      <c r="B7" s="82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2"/>
      <c r="U7" s="82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>
        <v>20</v>
      </c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>
        <v>37</v>
      </c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>
        <v>28</v>
      </c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>
        <v>19</v>
      </c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>
        <v>40</v>
      </c>
      <c r="K14" s="10">
        <v>26</v>
      </c>
      <c r="L14" s="10"/>
      <c r="M14" s="10"/>
      <c r="N14" s="10"/>
      <c r="O14" s="12">
        <v>40</v>
      </c>
      <c r="P14" s="12"/>
      <c r="Q14" s="10"/>
      <c r="R14" s="11">
        <v>26</v>
      </c>
      <c r="S14" s="13"/>
      <c r="T14" s="13">
        <f t="shared" si="0"/>
        <v>66</v>
      </c>
      <c r="U14" s="13" t="str">
        <f t="shared" si="1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>
        <v>18</v>
      </c>
      <c r="K16" s="10">
        <v>17</v>
      </c>
      <c r="L16" s="10"/>
      <c r="M16" s="10"/>
      <c r="N16" s="10"/>
      <c r="O16" s="12">
        <v>18</v>
      </c>
      <c r="P16" s="12"/>
      <c r="Q16" s="10"/>
      <c r="R16" s="11">
        <v>17</v>
      </c>
      <c r="S16" s="13"/>
      <c r="T16" s="13">
        <f t="shared" si="0"/>
        <v>35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>
        <v>38</v>
      </c>
      <c r="K17" s="10">
        <v>40</v>
      </c>
      <c r="L17" s="10"/>
      <c r="M17" s="10"/>
      <c r="N17" s="10"/>
      <c r="O17" s="38">
        <v>38</v>
      </c>
      <c r="P17" s="12"/>
      <c r="Q17" s="10"/>
      <c r="R17" s="11">
        <v>40</v>
      </c>
      <c r="S17" s="13">
        <v>48</v>
      </c>
      <c r="T17" s="13">
        <f t="shared" si="0"/>
        <v>86</v>
      </c>
      <c r="U17" s="13" t="str">
        <f t="shared" si="1"/>
        <v>A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>
        <v>33</v>
      </c>
      <c r="K19" s="10">
        <v>24</v>
      </c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>
        <v>13</v>
      </c>
      <c r="K21" s="10">
        <v>22</v>
      </c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>
        <v>22</v>
      </c>
      <c r="K22" s="10">
        <v>23</v>
      </c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>
        <v>35</v>
      </c>
      <c r="K25" s="10">
        <v>23</v>
      </c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>
        <v>0</v>
      </c>
      <c r="K26" s="10">
        <v>12</v>
      </c>
      <c r="L26" s="10"/>
      <c r="M26" s="10"/>
      <c r="N26" s="10"/>
      <c r="O26" s="12">
        <v>22</v>
      </c>
      <c r="P26" s="12"/>
      <c r="Q26" s="10"/>
      <c r="R26" s="11">
        <v>23</v>
      </c>
      <c r="S26" s="13"/>
      <c r="T26" s="13">
        <f t="shared" si="0"/>
        <v>45</v>
      </c>
      <c r="U26" s="13" t="str">
        <f t="shared" si="1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>
        <v>37</v>
      </c>
      <c r="K27" s="10">
        <v>0</v>
      </c>
      <c r="L27" s="10"/>
      <c r="M27" s="10"/>
      <c r="N27" s="10"/>
      <c r="O27" s="12">
        <v>37</v>
      </c>
      <c r="P27" s="12"/>
      <c r="Q27" s="10"/>
      <c r="R27" s="11">
        <v>0</v>
      </c>
      <c r="S27" s="13"/>
      <c r="T27" s="13">
        <f t="shared" si="0"/>
        <v>37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>
        <v>26</v>
      </c>
      <c r="K28" s="10">
        <v>25</v>
      </c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>
        <v>41</v>
      </c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>
        <v>27</v>
      </c>
      <c r="K31" s="10">
        <v>24</v>
      </c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>
        <v>37</v>
      </c>
      <c r="K32" s="10">
        <v>0</v>
      </c>
      <c r="L32" s="10"/>
      <c r="M32" s="10"/>
      <c r="N32" s="10"/>
      <c r="O32" s="38">
        <v>37</v>
      </c>
      <c r="P32" s="12"/>
      <c r="Q32" s="10"/>
      <c r="R32" s="11">
        <v>0</v>
      </c>
      <c r="S32" s="13"/>
      <c r="T32" s="13">
        <f t="shared" si="0"/>
        <v>37</v>
      </c>
      <c r="U32" s="13" t="str">
        <f t="shared" si="1"/>
        <v>F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>
        <v>27</v>
      </c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>
        <v>5</v>
      </c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/>
      <c r="T34" s="13">
        <f t="shared" si="0"/>
        <v>24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>
        <v>0</v>
      </c>
      <c r="L35" s="10"/>
      <c r="M35" s="10"/>
      <c r="N35" s="10"/>
      <c r="O35" s="12">
        <v>26</v>
      </c>
      <c r="P35" s="12"/>
      <c r="Q35" s="10"/>
      <c r="R35" s="11"/>
      <c r="S35" s="13"/>
      <c r="T35" s="13">
        <f t="shared" si="0"/>
        <v>26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Ic</cp:lastModifiedBy>
  <dcterms:created xsi:type="dcterms:W3CDTF">2021-01-21T22:16:24Z</dcterms:created>
  <dcterms:modified xsi:type="dcterms:W3CDTF">2021-01-22T14:53:22Z</dcterms:modified>
</cp:coreProperties>
</file>