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C76C6D1C-50D6-4500-A769-3E906F6538CB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I39" i="14"/>
  <c r="J39" i="14"/>
  <c r="J32" i="14"/>
  <c r="I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E44" i="10"/>
  <c r="D44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8" i="14" l="1"/>
  <c r="F43" i="10"/>
  <c r="K39" i="14"/>
  <c r="F44" i="10"/>
  <c r="K32" i="14"/>
  <c r="F37" i="10"/>
  <c r="K33" i="14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<sst xmlns="http://schemas.openxmlformats.org/spreadsheetml/2006/main" count="903" uniqueCount="264">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</sst>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E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A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C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A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C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D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E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E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B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C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D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A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E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D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B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E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E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E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E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D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E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D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E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E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E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D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E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C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D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E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E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33</v>
      </c>
      <c r="S9" s="11">
        <v>40</v>
      </c>
      <c r="T9" s="13">
        <f t="shared" si="0"/>
        <v>49</v>
      </c>
      <c r="U9" s="13" t="str">
        <f t="shared" ref="U9:U21" si="1">IF(T9&gt;89,"A",IF(T9&gt;79,"B",IF(T9&gt;69,"C",IF(T9&gt;59,"D",IF(T9&gt;44,"E","F")))))</f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34</v>
      </c>
      <c r="P10" s="12"/>
      <c r="Q10" s="10"/>
      <c r="R10" s="11">
        <v>40</v>
      </c>
      <c r="S10" s="11"/>
      <c r="T10" s="13">
        <f t="shared" si="0"/>
        <v>74</v>
      </c>
      <c r="U10" s="13" t="str">
        <f t="shared" si="1"/>
        <v>C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50</v>
      </c>
      <c r="P11" s="12"/>
      <c r="Q11" s="10"/>
      <c r="R11" s="11"/>
      <c r="S11" s="11">
        <v>40</v>
      </c>
      <c r="T11" s="13">
        <f t="shared" si="0"/>
        <v>90</v>
      </c>
      <c r="U11" s="13" t="str">
        <f t="shared" si="1"/>
        <v>A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34</v>
      </c>
      <c r="P12" s="12"/>
      <c r="Q12" s="10"/>
      <c r="R12" s="11"/>
      <c r="S12" s="11">
        <v>36</v>
      </c>
      <c r="T12" s="13">
        <f t="shared" si="0"/>
        <v>70</v>
      </c>
      <c r="U12" s="13" t="str">
        <f t="shared" si="1"/>
        <v>C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19</v>
      </c>
      <c r="P13" s="12"/>
      <c r="Q13" s="10"/>
      <c r="R13" s="11">
        <v>29</v>
      </c>
      <c r="S13" s="11">
        <v>41</v>
      </c>
      <c r="T13" s="13">
        <f t="shared" si="0"/>
        <v>60</v>
      </c>
      <c r="U13" s="13" t="str">
        <f t="shared" si="1"/>
        <v>D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28</v>
      </c>
      <c r="P14" s="12"/>
      <c r="Q14" s="10"/>
      <c r="R14" s="11"/>
      <c r="S14" s="11">
        <v>17</v>
      </c>
      <c r="T14" s="13">
        <f t="shared" si="0"/>
        <v>45</v>
      </c>
      <c r="U14" s="13" t="str">
        <f t="shared" si="1"/>
        <v>E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>
        <v>38</v>
      </c>
      <c r="P17" s="12"/>
      <c r="Q17" s="10"/>
      <c r="R17" s="11">
        <v>42</v>
      </c>
      <c r="S17" s="11"/>
      <c r="T17" s="13">
        <f t="shared" si="0"/>
        <v>80</v>
      </c>
      <c r="U17" s="13" t="str">
        <f t="shared" si="1"/>
        <v>B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abSelected="1" topLeftCell="A8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40</v>
      </c>
      <c r="P9" s="12"/>
      <c r="Q9" s="34"/>
      <c r="R9" s="13"/>
      <c r="S9" s="13">
        <v>50</v>
      </c>
      <c r="T9" s="13">
        <f t="shared" si="0"/>
        <v>90</v>
      </c>
      <c r="U9" s="13" t="str">
        <f t="shared" ref="U9:U36" si="1">IF(T9&gt;89,"A",IF(T9&gt;79,"B",IF(T9&gt;69,"C",IF(T9&gt;59,"D",IF(T9&gt;44,"E","F")))))</f>
        <v>A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0</v>
      </c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>
        <v>37</v>
      </c>
      <c r="T16" s="13">
        <f t="shared" si="0"/>
        <v>37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34</v>
      </c>
      <c r="P17" s="12"/>
      <c r="Q17" s="10"/>
      <c r="R17" s="11">
        <v>38</v>
      </c>
      <c r="S17" s="13"/>
      <c r="T17" s="13">
        <f t="shared" si="0"/>
        <v>72</v>
      </c>
      <c r="U17" s="13" t="str">
        <f t="shared" si="1"/>
        <v>C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49</v>
      </c>
      <c r="P19" s="12"/>
      <c r="Q19" s="10"/>
      <c r="R19" s="11">
        <v>41</v>
      </c>
      <c r="S19" s="13"/>
      <c r="T19" s="13">
        <f t="shared" si="0"/>
        <v>90</v>
      </c>
      <c r="U19" s="13" t="str">
        <f t="shared" si="1"/>
        <v>A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24</v>
      </c>
      <c r="P21" s="12"/>
      <c r="Q21" s="10"/>
      <c r="R21" s="11">
        <v>38</v>
      </c>
      <c r="S21" s="13"/>
      <c r="T21" s="13">
        <f t="shared" si="0"/>
        <v>62</v>
      </c>
      <c r="U21" s="13" t="str">
        <f t="shared" si="1"/>
        <v>D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46</v>
      </c>
      <c r="P22" s="12"/>
      <c r="Q22" s="10"/>
      <c r="R22" s="11"/>
      <c r="S22" s="13">
        <v>37</v>
      </c>
      <c r="T22" s="13">
        <f t="shared" si="0"/>
        <v>83</v>
      </c>
      <c r="U22" s="13" t="str">
        <f t="shared" si="1"/>
        <v>B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>
        <v>30</v>
      </c>
      <c r="S23" s="13"/>
      <c r="T23" s="13">
        <f t="shared" si="0"/>
        <v>57</v>
      </c>
      <c r="U23" s="13" t="str">
        <f t="shared" si="1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13</v>
      </c>
      <c r="P24" s="12"/>
      <c r="Q24" s="10"/>
      <c r="R24" s="11"/>
      <c r="S24" s="13">
        <v>41</v>
      </c>
      <c r="T24" s="13">
        <f t="shared" si="0"/>
        <v>54</v>
      </c>
      <c r="U24" s="13" t="str">
        <f t="shared" si="1"/>
        <v>E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27</v>
      </c>
      <c r="P25" s="12"/>
      <c r="Q25" s="10"/>
      <c r="R25" s="11"/>
      <c r="S25" s="13">
        <v>39</v>
      </c>
      <c r="T25" s="13">
        <f t="shared" si="0"/>
        <v>66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34</v>
      </c>
      <c r="P26" s="12"/>
      <c r="Q26" s="10"/>
      <c r="R26" s="11">
        <v>42</v>
      </c>
      <c r="S26" s="13"/>
      <c r="T26" s="13">
        <f t="shared" si="0"/>
        <v>76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>
        <v>37</v>
      </c>
      <c r="T27" s="13">
        <f t="shared" si="0"/>
        <v>63</v>
      </c>
      <c r="U27" s="13" t="str">
        <f t="shared" si="1"/>
        <v>D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15</v>
      </c>
      <c r="P29" s="12"/>
      <c r="Q29" s="10"/>
      <c r="R29" s="11">
        <v>0</v>
      </c>
      <c r="S29" s="13">
        <v>37</v>
      </c>
      <c r="T29" s="13">
        <f t="shared" si="0"/>
        <v>52</v>
      </c>
      <c r="U29" s="13" t="str">
        <f t="shared" si="1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>
        <v>40</v>
      </c>
      <c r="T31" s="13">
        <f t="shared" si="0"/>
        <v>42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20</v>
      </c>
      <c r="P33" s="12"/>
      <c r="Q33" s="10"/>
      <c r="R33" s="11">
        <v>40</v>
      </c>
      <c r="S33" s="13"/>
      <c r="T33" s="13">
        <f t="shared" si="0"/>
        <v>60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15</v>
      </c>
      <c r="P34" s="12"/>
      <c r="Q34" s="10"/>
      <c r="R34" s="11">
        <v>31</v>
      </c>
      <c r="S34" s="13"/>
      <c r="T34" s="13">
        <f t="shared" si="0"/>
        <v>46</v>
      </c>
      <c r="U34" s="13" t="str">
        <f t="shared" si="1"/>
        <v>E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7" t="s">
        <v>74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1"/>
      <c r="T39" s="82"/>
      <c r="U39" s="83"/>
      <c r="V39" s="4"/>
      <c r="W39" s="4"/>
      <c r="X39" s="4"/>
      <c r="Y39" s="4"/>
      <c r="Z39" s="4"/>
    </row>
    <row r="40" spans="1:26" ht="12.75" customHeight="1" x14ac:dyDescent="0.2">
      <c r="A40" s="88" t="s">
        <v>110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9" t="s">
        <v>76</v>
      </c>
      <c r="P40" s="82"/>
      <c r="Q40" s="82"/>
      <c r="R40" s="82"/>
      <c r="S40" s="82"/>
      <c r="T40" s="82"/>
      <c r="U40" s="83"/>
      <c r="V40" s="4"/>
      <c r="W40" s="4"/>
      <c r="X40" s="4"/>
      <c r="Y40" s="4"/>
      <c r="Z40" s="4"/>
    </row>
    <row r="41" spans="1:26" ht="21" customHeight="1" x14ac:dyDescent="0.2">
      <c r="A41" s="94" t="s">
        <v>147</v>
      </c>
      <c r="B41" s="82"/>
      <c r="C41" s="83"/>
      <c r="D41" s="90" t="s">
        <v>77</v>
      </c>
      <c r="E41" s="82"/>
      <c r="F41" s="82"/>
      <c r="G41" s="83"/>
      <c r="H41" s="91" t="s">
        <v>78</v>
      </c>
      <c r="I41" s="82"/>
      <c r="J41" s="82"/>
      <c r="K41" s="82"/>
      <c r="L41" s="82"/>
      <c r="M41" s="82"/>
      <c r="N41" s="82"/>
      <c r="O41" s="82"/>
      <c r="P41" s="83"/>
      <c r="Q41" s="92" t="s">
        <v>79</v>
      </c>
      <c r="R41" s="82"/>
      <c r="S41" s="82"/>
      <c r="T41" s="82"/>
      <c r="U41" s="83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77" t="s">
        <v>80</v>
      </c>
      <c r="B43" s="80" t="s">
        <v>81</v>
      </c>
      <c r="C43" s="93" t="s">
        <v>82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4" t="s">
        <v>83</v>
      </c>
      <c r="U43" s="85" t="s">
        <v>84</v>
      </c>
      <c r="V43" s="4"/>
      <c r="W43" s="4"/>
      <c r="X43" s="4"/>
      <c r="Y43" s="4"/>
      <c r="Z43" s="4"/>
    </row>
    <row r="44" spans="1:26" ht="21" customHeight="1" x14ac:dyDescent="0.2">
      <c r="A44" s="78"/>
      <c r="B44" s="78"/>
      <c r="C44" s="7"/>
      <c r="D44" s="86" t="s">
        <v>85</v>
      </c>
      <c r="E44" s="82"/>
      <c r="F44" s="82"/>
      <c r="G44" s="82"/>
      <c r="H44" s="83"/>
      <c r="I44" s="86" t="s">
        <v>86</v>
      </c>
      <c r="J44" s="82"/>
      <c r="K44" s="83"/>
      <c r="L44" s="86" t="s">
        <v>87</v>
      </c>
      <c r="M44" s="82"/>
      <c r="N44" s="83"/>
      <c r="O44" s="86" t="s">
        <v>88</v>
      </c>
      <c r="P44" s="82"/>
      <c r="Q44" s="83"/>
      <c r="R44" s="86" t="s">
        <v>89</v>
      </c>
      <c r="S44" s="83"/>
      <c r="T44" s="78"/>
      <c r="U44" s="78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>
        <v>40</v>
      </c>
      <c r="T46" s="13">
        <f t="shared" ref="T46:T53" si="2">SUM(D46:E46,O46,P46,MAX(R46,S46))</f>
        <v>40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35</v>
      </c>
      <c r="P47" s="39"/>
      <c r="Q47" s="34"/>
      <c r="R47" s="13"/>
      <c r="S47" s="13">
        <v>40</v>
      </c>
      <c r="T47" s="13">
        <f t="shared" si="2"/>
        <v>75</v>
      </c>
      <c r="U47" s="13" t="str">
        <f t="shared" ref="U47:U53" si="3">IF(T47&gt;89,"A",IF(T47&gt;79,"B",IF(T47&gt;69,"C",IF(T47&gt;59,"D",IF(T47&gt;44,"E","F")))))</f>
        <v>C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18</v>
      </c>
      <c r="P50" s="39"/>
      <c r="Q50" s="10"/>
      <c r="R50" s="11">
        <v>42</v>
      </c>
      <c r="S50" s="13"/>
      <c r="T50" s="13">
        <f t="shared" si="2"/>
        <v>60</v>
      </c>
      <c r="U50" s="13" t="str">
        <f t="shared" si="3"/>
        <v>D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>
        <v>5</v>
      </c>
      <c r="P52" s="39"/>
      <c r="Q52" s="10"/>
      <c r="R52" s="11"/>
      <c r="S52" s="13">
        <v>40</v>
      </c>
      <c r="T52" s="13">
        <f t="shared" si="2"/>
        <v>45</v>
      </c>
      <c r="U52" s="13" t="str">
        <f t="shared" si="3"/>
        <v>E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>
        <v>45</v>
      </c>
      <c r="S53" s="13"/>
      <c r="T53" s="13">
        <f t="shared" si="2"/>
        <v>45</v>
      </c>
      <c r="U53" s="13" t="str">
        <f t="shared" si="3"/>
        <v>E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  <mergeCell ref="A39:R39"/>
    <mergeCell ref="S39:U39"/>
    <mergeCell ref="A40:N40"/>
    <mergeCell ref="O40:U40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topLeftCell="A8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112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148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>
        <v>40</v>
      </c>
      <c r="T15" s="13">
        <f t="shared" si="1"/>
        <v>49</v>
      </c>
      <c r="U15" s="13" t="str">
        <f t="shared" si="0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22</v>
      </c>
      <c r="P17" s="12"/>
      <c r="Q17" s="10"/>
      <c r="R17" s="11"/>
      <c r="S17" s="11">
        <v>40</v>
      </c>
      <c r="T17" s="13">
        <f t="shared" si="1"/>
        <v>62</v>
      </c>
      <c r="U17" s="13" t="str">
        <f t="shared" si="0"/>
        <v>D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</v>
      </c>
      <c r="P19" s="12"/>
      <c r="Q19" s="10"/>
      <c r="R19" s="11"/>
      <c r="S19" s="11">
        <v>41</v>
      </c>
      <c r="T19" s="13">
        <f t="shared" si="1"/>
        <v>45</v>
      </c>
      <c r="U19" s="13" t="str">
        <f t="shared" si="0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>
        <v>40</v>
      </c>
      <c r="T22" s="13">
        <f t="shared" si="1"/>
        <v>45</v>
      </c>
      <c r="U22" s="13" t="str">
        <f t="shared" si="0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15</v>
      </c>
      <c r="P23" s="12"/>
      <c r="Q23" s="10"/>
      <c r="R23" s="11">
        <v>34</v>
      </c>
      <c r="S23" s="11"/>
      <c r="T23" s="13">
        <f t="shared" si="1"/>
        <v>49</v>
      </c>
      <c r="U23" s="13" t="str">
        <f t="shared" si="0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>
        <v>40</v>
      </c>
      <c r="T25" s="13">
        <f t="shared" si="1"/>
        <v>45</v>
      </c>
      <c r="U25" s="13" t="str">
        <f t="shared" si="0"/>
        <v>E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16</v>
      </c>
      <c r="P27" s="12"/>
      <c r="Q27" s="10"/>
      <c r="R27" s="11">
        <v>30</v>
      </c>
      <c r="S27" s="11"/>
      <c r="T27" s="13">
        <f t="shared" si="1"/>
        <v>46</v>
      </c>
      <c r="U27" s="13" t="str">
        <f t="shared" si="0"/>
        <v>E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6</v>
      </c>
      <c r="P29" s="12"/>
      <c r="Q29" s="10"/>
      <c r="R29" s="11"/>
      <c r="S29" s="11">
        <v>41</v>
      </c>
      <c r="T29" s="13">
        <f t="shared" si="1"/>
        <v>47</v>
      </c>
      <c r="U29" s="13" t="str">
        <f t="shared" si="0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29</v>
      </c>
      <c r="P30" s="12"/>
      <c r="Q30" s="10"/>
      <c r="R30" s="11">
        <v>48</v>
      </c>
      <c r="S30" s="11"/>
      <c r="T30" s="13">
        <f t="shared" si="1"/>
        <v>77</v>
      </c>
      <c r="U30" s="13" t="str">
        <f t="shared" si="0"/>
        <v>B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>
        <v>5</v>
      </c>
      <c r="P31" s="39"/>
      <c r="Q31" s="10"/>
      <c r="R31" s="11"/>
      <c r="S31" s="11">
        <v>40</v>
      </c>
      <c r="T31" s="13">
        <f t="shared" si="1"/>
        <v>45</v>
      </c>
      <c r="U31" s="13" t="str">
        <f t="shared" si="0"/>
        <v>E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>
        <v>32</v>
      </c>
      <c r="T35" s="13">
        <f t="shared" si="1"/>
        <v>34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>
        <v>30</v>
      </c>
      <c r="S37" s="11">
        <v>32</v>
      </c>
      <c r="T37" s="13">
        <f t="shared" si="1"/>
        <v>34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75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1" t="str">
        <f>Apredlog!B8</f>
        <v>Perović Helena</v>
      </c>
      <c r="C8" s="97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1" t="str">
        <f>Apredlog!B9</f>
        <v>Kovačević Nemanja</v>
      </c>
      <c r="C9" s="97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1"/>
      <c r="C10" s="97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1"/>
      <c r="C11" s="97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1"/>
      <c r="C12" s="9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1"/>
      <c r="C13" s="9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1"/>
      <c r="C14" s="9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1"/>
      <c r="C15" s="97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1"/>
      <c r="C16" s="97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1"/>
      <c r="C17" s="97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1"/>
      <c r="C18" s="97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1"/>
      <c r="C19" s="97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6"/>
      <c r="C20" s="83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7" workbookViewId="0">
      <selection activeCell="B21" sqref="B21:C2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109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1" t="str">
        <f>Bpredlog!B8</f>
        <v>Radović Vuk</v>
      </c>
      <c r="C8" s="9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1" t="str">
        <f>Bpredlog!B9</f>
        <v>Mijović Ivana</v>
      </c>
      <c r="C9" s="97"/>
      <c r="D9" s="23">
        <f>SUM(Bpredlog!D9,Bpredlog!E9,Bpredlog!O9,Bpredlog!P9)</f>
        <v>9</v>
      </c>
      <c r="E9" s="24">
        <f>MAX(Bpredlog!R9,Bpredlog!S9)</f>
        <v>40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1" t="str">
        <f>Bpredlog!B10</f>
        <v>Popović Milica</v>
      </c>
      <c r="C10" s="97"/>
      <c r="D10" s="23">
        <f>SUM(Bpredlog!D10,Bpredlog!E10,Bpredlog!O10,Bpredlog!P10)</f>
        <v>34</v>
      </c>
      <c r="E10" s="24">
        <f>MAX(Bpredlog!R10,Bpredlog!S10)</f>
        <v>40</v>
      </c>
      <c r="F10" s="25" t="str">
        <f>Bpredlog!U10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1" t="str">
        <f>Bpredlog!B11</f>
        <v>Zajmović Ajlan</v>
      </c>
      <c r="C11" s="97"/>
      <c r="D11" s="23">
        <f>SUM(Bpredlog!D11,Bpredlog!E11,Bpredlog!O11,Bpredlog!P11)</f>
        <v>50</v>
      </c>
      <c r="E11" s="24">
        <f>MAX(Bpredlog!R11,Bpredlog!S11)</f>
        <v>40</v>
      </c>
      <c r="F11" s="25" t="str">
        <f>Bpredlog!U11</f>
        <v>A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1" t="str">
        <f>Bpredlog!B12</f>
        <v>Gogić Aćim</v>
      </c>
      <c r="C12" s="97"/>
      <c r="D12" s="23">
        <f>SUM(Bpredlog!D12,Bpredlog!E12,Bpredlog!O12,Bpredlog!P12)</f>
        <v>34</v>
      </c>
      <c r="E12" s="24">
        <f>MAX(Bpredlog!R12,Bpredlog!S12)</f>
        <v>36</v>
      </c>
      <c r="F12" s="25" t="str">
        <f>Bpredlog!U12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1" t="str">
        <f>Bpredlog!B13</f>
        <v>Perović Sara</v>
      </c>
      <c r="C13" s="97"/>
      <c r="D13" s="23">
        <f>SUM(Bpredlog!D13,Bpredlog!E13,Bpredlog!O13,Bpredlog!P13)</f>
        <v>19</v>
      </c>
      <c r="E13" s="24">
        <f>MAX(Bpredlog!R13,Bpredlog!S13)</f>
        <v>41</v>
      </c>
      <c r="F13" s="25" t="str">
        <f>Bpredlog!U13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1" t="str">
        <f>Bpredlog!B14</f>
        <v>Ramdedović Bekir</v>
      </c>
      <c r="C14" s="97"/>
      <c r="D14" s="23">
        <f>SUM(Bpredlog!D14,Bpredlog!E14,Bpredlog!O14,Bpredlog!P14)</f>
        <v>28</v>
      </c>
      <c r="E14" s="24">
        <f>MAX(Bpredlog!R14,Bpredlog!S14)</f>
        <v>17</v>
      </c>
      <c r="F14" s="25" t="str">
        <f>Bpredlog!U14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1" t="str">
        <f>Bpredlog!B15</f>
        <v>Novaković Monika</v>
      </c>
      <c r="C15" s="97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1" t="str">
        <f>Bpredlog!B16</f>
        <v>Vuković Teodora</v>
      </c>
      <c r="C16" s="97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1" t="str">
        <f>Bpredlog!B17</f>
        <v>Albijanić Mirjana</v>
      </c>
      <c r="C17" s="97"/>
      <c r="D17" s="23">
        <f>SUM(Bpredlog!D17,Bpredlog!E17,Bpredlog!O17,Bpredlog!P17)</f>
        <v>38</v>
      </c>
      <c r="E17" s="24">
        <f>MAX(Bpredlog!R17,Bpredlog!S17)</f>
        <v>42</v>
      </c>
      <c r="F17" s="25" t="str">
        <f>Bpredlog!U17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1" t="str">
        <f>Bpredlog!B18</f>
        <v>Bulatović Martina</v>
      </c>
      <c r="C18" s="9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1" t="str">
        <f>Bpredlog!B19</f>
        <v>Lazarević Aleksandar</v>
      </c>
      <c r="C19" s="9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1" t="str">
        <f>Bpredlog!B20</f>
        <v>Hajduković Jelena</v>
      </c>
      <c r="C20" s="97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1" t="str">
        <f>Bpredlog!B21</f>
        <v>Božović Nikola</v>
      </c>
      <c r="C21" s="9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1"/>
      <c r="C22" s="97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1"/>
      <c r="C23" s="97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1"/>
      <c r="C24" s="97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1"/>
      <c r="C25" s="97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1"/>
      <c r="C26" s="97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1"/>
      <c r="C27" s="9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1"/>
      <c r="C28" s="9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1"/>
      <c r="C29" s="9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1"/>
      <c r="C30" s="9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6"/>
      <c r="C31" s="83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6"/>
      <c r="C32" s="83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6"/>
      <c r="C33" s="83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6"/>
      <c r="C34" s="83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6"/>
      <c r="C35" s="83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110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1" t="str">
        <f>Cpredlog!B8</f>
        <v>Bulatović Bogić</v>
      </c>
      <c r="C8" s="83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1" t="str">
        <f>Cpredlog!B9</f>
        <v>Jovanović Filip</v>
      </c>
      <c r="C9" s="83"/>
      <c r="D9" s="23">
        <f>SUM(Cpredlog!D9:Q9)</f>
        <v>40</v>
      </c>
      <c r="E9" s="24">
        <f>MAX(Cpredlog!R9:S9)</f>
        <v>50</v>
      </c>
      <c r="F9" s="25" t="str">
        <f>Cpredlog!U9</f>
        <v>A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1" t="str">
        <f>Cpredlog!B10</f>
        <v>Veljović Matija</v>
      </c>
      <c r="C10" s="83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1" t="str">
        <f>Cpredlog!B11</f>
        <v>Jocović Mihailo</v>
      </c>
      <c r="C11" s="83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1" t="str">
        <f>Cpredlog!B12</f>
        <v>Dragišić Nemanja</v>
      </c>
      <c r="C12" s="83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1" t="str">
        <f>Cpredlog!B13</f>
        <v>Bošković Jovana</v>
      </c>
      <c r="C13" s="83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1" t="str">
        <f>Cpredlog!B14</f>
        <v>Popović Teodora</v>
      </c>
      <c r="C14" s="83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1" t="str">
        <f>Cpredlog!B15</f>
        <v>Radović Simo</v>
      </c>
      <c r="C15" s="83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1" t="str">
        <f>Cpredlog!B16</f>
        <v>Đilas Strahinja</v>
      </c>
      <c r="C16" s="83"/>
      <c r="D16" s="23">
        <f>SUM(Cpredlog!D16:Q16)</f>
        <v>0</v>
      </c>
      <c r="E16" s="24">
        <f>MAX(Cpredlog!R16:S16)</f>
        <v>37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1" t="str">
        <f>Cpredlog!B17</f>
        <v>Rakočević Jana</v>
      </c>
      <c r="C17" s="83"/>
      <c r="D17" s="23">
        <f>SUM(Cpredlog!D17:Q17)</f>
        <v>34</v>
      </c>
      <c r="E17" s="24">
        <f>MAX(Cpredlog!R17:S17)</f>
        <v>38</v>
      </c>
      <c r="F17" s="25" t="str">
        <f>Cpredlog!U17</f>
        <v>C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1" t="str">
        <f>Cpredlog!B18</f>
        <v>Jović Milica</v>
      </c>
      <c r="C18" s="83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1" t="str">
        <f>Cpredlog!B19</f>
        <v>Kankaraš Milutin</v>
      </c>
      <c r="C19" s="83"/>
      <c r="D19" s="23">
        <f>SUM(Cpredlog!D19:Q19)</f>
        <v>49</v>
      </c>
      <c r="E19" s="24">
        <f>MAX(Cpredlog!R19:S19)</f>
        <v>41</v>
      </c>
      <c r="F19" s="25" t="str">
        <f>Cpredlog!U19</f>
        <v>A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1" t="str">
        <f>Cpredlog!B20</f>
        <v>Bubanja Balša</v>
      </c>
      <c r="C20" s="83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1" t="str">
        <f>Cpredlog!B21</f>
        <v>Marković Danilo</v>
      </c>
      <c r="C21" s="83"/>
      <c r="D21" s="23">
        <f>SUM(Cpredlog!D21:Q21)</f>
        <v>24</v>
      </c>
      <c r="E21" s="24">
        <f>MAX(Cpredlog!R21:S21)</f>
        <v>38</v>
      </c>
      <c r="F21" s="25" t="str">
        <f>Cpredlog!U21</f>
        <v>D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1" t="str">
        <f>Cpredlog!B22</f>
        <v>Tovjanin Luka</v>
      </c>
      <c r="C22" s="83"/>
      <c r="D22" s="23">
        <f>SUM(Cpredlog!D22:Q22)</f>
        <v>46</v>
      </c>
      <c r="E22" s="24">
        <f>MAX(Cpredlog!R22:S22)</f>
        <v>37</v>
      </c>
      <c r="F22" s="25" t="str">
        <f>Cpredlog!U22</f>
        <v>B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1" t="str">
        <f>Cpredlog!B23</f>
        <v>Todorović Nikola</v>
      </c>
      <c r="C23" s="83"/>
      <c r="D23" s="23">
        <f>SUM(Cpredlog!D23:Q23)</f>
        <v>27</v>
      </c>
      <c r="E23" s="24">
        <f>MAX(Cpredlog!R23:S23)</f>
        <v>30</v>
      </c>
      <c r="F23" s="25" t="str">
        <f>Cpredlog!U23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1" t="str">
        <f>Cpredlog!B24</f>
        <v>Bulajić Ivana</v>
      </c>
      <c r="C24" s="83"/>
      <c r="D24" s="23">
        <f>SUM(Cpredlog!D24:Q24)</f>
        <v>13</v>
      </c>
      <c r="E24" s="24">
        <f>MAX(Cpredlog!R24:S24)</f>
        <v>41</v>
      </c>
      <c r="F24" s="25" t="str">
        <f>Cpredlog!U24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1" t="str">
        <f>Cpredlog!B25</f>
        <v>Mrdović Andrea</v>
      </c>
      <c r="C25" s="83"/>
      <c r="D25" s="23">
        <f>SUM(Cpredlog!D25:Q25)</f>
        <v>27</v>
      </c>
      <c r="E25" s="24">
        <f>MAX(Cpredlog!R25:S25)</f>
        <v>39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1" t="str">
        <f>Cpredlog!B26</f>
        <v>Jovanović Lucija</v>
      </c>
      <c r="C26" s="83"/>
      <c r="D26" s="23">
        <f>SUM(Cpredlog!D26:Q26)</f>
        <v>34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1" t="str">
        <f>Cpredlog!B27</f>
        <v>Brnović Matija</v>
      </c>
      <c r="C27" s="83"/>
      <c r="D27" s="23">
        <f>SUM(Cpredlog!D27:Q27)</f>
        <v>26</v>
      </c>
      <c r="E27" s="24">
        <f>MAX(Cpredlog!R27:S27)</f>
        <v>37</v>
      </c>
      <c r="F27" s="25" t="str">
        <f>Cpredlog!U27</f>
        <v>D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1" t="str">
        <f>Cpredlog!B28</f>
        <v>Raičević Sara</v>
      </c>
      <c r="C28" s="83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1" t="str">
        <f>Cpredlog!B29</f>
        <v>Ćetković Ivona</v>
      </c>
      <c r="C29" s="83"/>
      <c r="D29" s="23">
        <f>SUM(Cpredlog!D29:Q29)</f>
        <v>15</v>
      </c>
      <c r="E29" s="24">
        <f>MAX(Cpredlog!R29:S29)</f>
        <v>37</v>
      </c>
      <c r="F29" s="25" t="str">
        <f>Cpredlog!U29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1" t="str">
        <f>Cpredlog!B30</f>
        <v>Knežević Pavle</v>
      </c>
      <c r="C30" s="83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1" t="str">
        <f>Cpredlog!B31</f>
        <v>Hot Hamza</v>
      </c>
      <c r="C31" s="83"/>
      <c r="D31" s="23">
        <f>SUM(Cpredlog!D31:Q31)</f>
        <v>2</v>
      </c>
      <c r="E31" s="24">
        <f>MAX(Cpredlog!R31:S31)</f>
        <v>40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1" t="str">
        <f>Cpredlog!B32</f>
        <v>Bazović Pavle</v>
      </c>
      <c r="C32" s="83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1" t="str">
        <f>Cpredlog!B33</f>
        <v>Stijović Vladana</v>
      </c>
      <c r="C33" s="83"/>
      <c r="D33" s="23">
        <f>SUM(Cpredlog!D33:Q33)</f>
        <v>20</v>
      </c>
      <c r="E33" s="24">
        <f>MAX(Cpredlog!R33:S33)</f>
        <v>40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1" t="str">
        <f>Cpredlog!B34</f>
        <v>Hadžajlić Emir</v>
      </c>
      <c r="C34" s="83"/>
      <c r="D34" s="23">
        <f>SUM(Cpredlog!D34:Q34)</f>
        <v>15</v>
      </c>
      <c r="E34" s="24">
        <f>MAX(Cpredlog!R34:S34)</f>
        <v>31</v>
      </c>
      <c r="F34" s="25" t="str">
        <f>Cpredlog!U34</f>
        <v>E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1" t="str">
        <f>Cpredlog!B35</f>
        <v>Zečević Nikola</v>
      </c>
      <c r="C35" s="83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1" t="str">
        <f>Cpredlog!B36</f>
        <v>Peruničić Ksenija</v>
      </c>
      <c r="C36" s="83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1" t="str">
        <f>Cpredlog!B46</f>
        <v>Orlandić Bodin</v>
      </c>
      <c r="C37" s="83"/>
      <c r="D37" s="23">
        <f>SUM(Cpredlog!D46:Q46)</f>
        <v>0</v>
      </c>
      <c r="E37" s="24">
        <f>MAX(Cpredlog!R46:S46)</f>
        <v>40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1" t="str">
        <f>Cpredlog!B47</f>
        <v>Rakočević Vasilije</v>
      </c>
      <c r="C38" s="83"/>
      <c r="D38" s="23">
        <f>SUM(Cpredlog!D47:Q47)</f>
        <v>35</v>
      </c>
      <c r="E38" s="24">
        <f>MAX(Cpredlog!R47:S47)</f>
        <v>40</v>
      </c>
      <c r="F38" s="25" t="str">
        <f>Cpredlog!U47</f>
        <v>C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1" t="str">
        <f>Cpredlog!B48</f>
        <v>Lešić Nikola</v>
      </c>
      <c r="C39" s="83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1" t="str">
        <f>Cpredlog!B49</f>
        <v>Rabrenović Aleksa</v>
      </c>
      <c r="C40" s="83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1" t="str">
        <f>Cpredlog!B50</f>
        <v>Stijović Marija</v>
      </c>
      <c r="C41" s="83"/>
      <c r="D41" s="23">
        <f>SUM(Cpredlog!D50:Q50)</f>
        <v>18</v>
      </c>
      <c r="E41" s="24">
        <f>MAX(Cpredlog!R50:S50)</f>
        <v>42</v>
      </c>
      <c r="F41" s="25" t="str">
        <f>Cpredlog!U50</f>
        <v>D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1" t="str">
        <f>Cpredlog!B51</f>
        <v>Mijatović Nataša</v>
      </c>
      <c r="C42" s="83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1" t="str">
        <f>Cpredlog!B52</f>
        <v>Fatić Milica</v>
      </c>
      <c r="C43" s="83"/>
      <c r="D43" s="23">
        <f>SUM(Cpredlog!D52:Q52)</f>
        <v>5</v>
      </c>
      <c r="E43" s="24">
        <f>MAX(Cpredlog!R52:S52)</f>
        <v>40</v>
      </c>
      <c r="F43" s="25" t="str">
        <f>Cpredlog!U52</f>
        <v>E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1" t="str">
        <f>Cpredlog!B53</f>
        <v>Knežević Vuk</v>
      </c>
      <c r="C44" s="83"/>
      <c r="D44" s="23">
        <f>SUM(Cpredlog!D53:Q53)</f>
        <v>0</v>
      </c>
      <c r="E44" s="24">
        <f>MAX(Cpredlog!R53:S53)</f>
        <v>45</v>
      </c>
      <c r="F44" s="25" t="str">
        <f>Cpredlog!U53</f>
        <v>E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1"/>
      <c r="C45" s="83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111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112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148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1" t="str">
        <f>Dpredlog!B8</f>
        <v>Vuković Jovan</v>
      </c>
      <c r="C8" s="97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1" t="str">
        <f>Dpredlog!B9</f>
        <v>Aničić Sara</v>
      </c>
      <c r="C9" s="97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1" t="str">
        <f>Dpredlog!B10</f>
        <v>Vujičić Đorđe</v>
      </c>
      <c r="C10" s="97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1" t="str">
        <f>Dpredlog!B11</f>
        <v>Ivanović Lana</v>
      </c>
      <c r="C11" s="97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1" t="str">
        <f>Dpredlog!B12</f>
        <v>Grgurević Balša</v>
      </c>
      <c r="C12" s="97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1" t="str">
        <f>Dpredlog!B13</f>
        <v>Doderović Vlado</v>
      </c>
      <c r="C13" s="97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1" t="str">
        <f>Dpredlog!B14</f>
        <v>Vukasović Darko</v>
      </c>
      <c r="C14" s="97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1" t="str">
        <f>Dpredlog!B15</f>
        <v>Kovač Tatjana</v>
      </c>
      <c r="C15" s="97"/>
      <c r="D15" s="23">
        <f>SUM(Dpredlog!D15:Q15)</f>
        <v>9</v>
      </c>
      <c r="E15" s="40">
        <f>MAX(Dpredlog!R15:S15)</f>
        <v>40</v>
      </c>
      <c r="F15" s="25" t="str">
        <f>Dpredlog!U15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1" t="str">
        <f>Dpredlog!B16</f>
        <v>Nedović Andrijana</v>
      </c>
      <c r="C16" s="97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1" t="str">
        <f>Dpredlog!B17</f>
        <v>Shabaj Bujar</v>
      </c>
      <c r="C17" s="97"/>
      <c r="D17" s="23">
        <f>SUM(Dpredlog!D17:Q17)</f>
        <v>22</v>
      </c>
      <c r="E17" s="40">
        <f>MAX(Dpredlog!R17:S17)</f>
        <v>40</v>
      </c>
      <c r="F17" s="25" t="str">
        <f>Dpredlog!U17</f>
        <v>D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1" t="str">
        <f>Dpredlog!B18</f>
        <v>Junčaj Simona</v>
      </c>
      <c r="C18" s="97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1" t="str">
        <f>Dpredlog!B19</f>
        <v>Šljukić Marija</v>
      </c>
      <c r="C19" s="97"/>
      <c r="D19" s="23">
        <f>SUM(Dpredlog!D19:Q19)</f>
        <v>4</v>
      </c>
      <c r="E19" s="40">
        <f>MAX(Dpredlog!R19:S19)</f>
        <v>41</v>
      </c>
      <c r="F19" s="25" t="str">
        <f>Dpredlog!U19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1" t="str">
        <f>Dpredlog!B20</f>
        <v>Maraš Filip</v>
      </c>
      <c r="C20" s="97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1" t="str">
        <f>Dpredlog!B21</f>
        <v>Taušan Nikola</v>
      </c>
      <c r="C21" s="97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1" t="str">
        <f>Dpredlog!B22</f>
        <v>Ćalasan Jelena</v>
      </c>
      <c r="C22" s="97"/>
      <c r="D22" s="23">
        <f>SUM(Dpredlog!D22:Q22)</f>
        <v>5</v>
      </c>
      <c r="E22" s="40">
        <f>MAX(Dpredlog!R22:S22)</f>
        <v>40</v>
      </c>
      <c r="F22" s="25" t="str">
        <f>Dpredlog!U22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1" t="str">
        <f>Dpredlog!B23</f>
        <v>Dragović Anabela</v>
      </c>
      <c r="C23" s="97"/>
      <c r="D23" s="23">
        <f>SUM(Dpredlog!D23:Q23)</f>
        <v>15</v>
      </c>
      <c r="E23" s="40">
        <f>MAX(Dpredlog!R23:S23)</f>
        <v>34</v>
      </c>
      <c r="F23" s="25" t="str">
        <f>Dpredlog!U23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1" t="str">
        <f>Dpredlog!B24</f>
        <v>Popović Mladen</v>
      </c>
      <c r="C24" s="97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1" t="str">
        <f>Dpredlog!B25</f>
        <v>Vukotić Veljko</v>
      </c>
      <c r="C25" s="97"/>
      <c r="D25" s="23">
        <f>SUM(Dpredlog!D25:Q25)</f>
        <v>5</v>
      </c>
      <c r="E25" s="40">
        <f>MAX(Dpredlog!R25:S25)</f>
        <v>40</v>
      </c>
      <c r="F25" s="25" t="str">
        <f>Dpredlog!U25</f>
        <v>E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1" t="str">
        <f>Dpredlog!B26</f>
        <v>Perunović Milica</v>
      </c>
      <c r="C26" s="97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1" t="str">
        <f>Dpredlog!B27</f>
        <v>Đurović Vladan</v>
      </c>
      <c r="C27" s="97"/>
      <c r="D27" s="23">
        <f>SUM(Dpredlog!D27:Q27)</f>
        <v>16</v>
      </c>
      <c r="E27" s="40">
        <f>MAX(Dpredlog!R27:S27)</f>
        <v>30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1" t="str">
        <f>Dpredlog!B28</f>
        <v>Bajčeta Miljan</v>
      </c>
      <c r="C28" s="97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1" t="str">
        <f>Dpredlog!B29</f>
        <v>Vujanović Milica</v>
      </c>
      <c r="C29" s="97"/>
      <c r="D29" s="23">
        <f>SUM(Dpredlog!D29:Q29)</f>
        <v>6</v>
      </c>
      <c r="E29" s="40">
        <f>MAX(Dpredlog!R29:S29)</f>
        <v>41</v>
      </c>
      <c r="F29" s="25" t="str">
        <f>Dpredlog!U29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1" t="str">
        <f>Dpredlog!B30</f>
        <v>Peričić Sara</v>
      </c>
      <c r="C30" s="97"/>
      <c r="D30" s="23">
        <f>SUM(Dpredlog!D30:Q30)</f>
        <v>29</v>
      </c>
      <c r="E30" s="40">
        <f>MAX(Dpredlog!R30:S30)</f>
        <v>48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1" t="str">
        <f>Dpredlog!B31</f>
        <v>Popović Aleksandra</v>
      </c>
      <c r="C31" s="97"/>
      <c r="D31" s="23">
        <f>SUM(Dpredlog!D31:Q31)</f>
        <v>5</v>
      </c>
      <c r="E31" s="40">
        <f>MAX(Dpredlog!R31:S31)</f>
        <v>40</v>
      </c>
      <c r="F31" s="25" t="str">
        <f>Dpredlog!U31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1" t="str">
        <f>Dpredlog!B32</f>
        <v>Miladinović Nikola</v>
      </c>
      <c r="C32" s="97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1" t="str">
        <f>Dpredlog!B33</f>
        <v>Velič Jovana</v>
      </c>
      <c r="C33" s="97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1" t="str">
        <f>Dpredlog!B34</f>
        <v>Radonjić Dimitrije</v>
      </c>
      <c r="C34" s="97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1" t="str">
        <f>Dpredlog!B35</f>
        <v>Radonjić Filip</v>
      </c>
      <c r="C35" s="97"/>
      <c r="D35" s="23">
        <f>SUM(Dpredlog!D35:Q35)</f>
        <v>2</v>
      </c>
      <c r="E35" s="40">
        <f>MAX(Dpredlog!R35:S35)</f>
        <v>32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1" t="str">
        <f>Dpredlog!B36</f>
        <v>Lutovac Maksim</v>
      </c>
      <c r="C36" s="97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1" t="str">
        <f>Dpredlog!B37</f>
        <v>Vlahović Jakša</v>
      </c>
      <c r="C37" s="97"/>
      <c r="D37" s="23">
        <f>SUM(Dpredlog!D37:Q37)</f>
        <v>2</v>
      </c>
      <c r="E37" s="40">
        <f>MAX(Dpredlog!R37:S37)</f>
        <v>32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1" t="str">
        <f>Dpredlog!B38</f>
        <v>Slavković Novak</v>
      </c>
      <c r="C38" s="97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1" t="str">
        <f>Dpredlog!B39</f>
        <v>Cvijović Milan</v>
      </c>
      <c r="C39" s="97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96"/>
      <c r="C40" s="83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33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33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34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34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35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9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9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14" t="s">
        <v>118</v>
      </c>
      <c r="B15" s="117" t="s">
        <v>119</v>
      </c>
      <c r="C15" s="120" t="s">
        <v>120</v>
      </c>
      <c r="D15" s="123" t="s">
        <v>121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  <c r="P15" s="123" t="s">
        <v>122</v>
      </c>
      <c r="Q15" s="124"/>
      <c r="R15" s="124"/>
      <c r="S15" s="126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5"/>
      <c r="B16" s="118"/>
      <c r="C16" s="121"/>
      <c r="D16" s="127" t="s">
        <v>123</v>
      </c>
      <c r="E16" s="83"/>
      <c r="F16" s="128" t="s">
        <v>124</v>
      </c>
      <c r="G16" s="83"/>
      <c r="H16" s="128" t="s">
        <v>125</v>
      </c>
      <c r="I16" s="83"/>
      <c r="J16" s="128" t="s">
        <v>126</v>
      </c>
      <c r="K16" s="83"/>
      <c r="L16" s="128" t="s">
        <v>127</v>
      </c>
      <c r="M16" s="83"/>
      <c r="N16" s="128" t="s">
        <v>128</v>
      </c>
      <c r="O16" s="130"/>
      <c r="P16" s="131" t="s">
        <v>129</v>
      </c>
      <c r="Q16" s="130"/>
      <c r="R16" s="131" t="s">
        <v>130</v>
      </c>
      <c r="S16" s="132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6"/>
      <c r="B17" s="119"/>
      <c r="C17" s="122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1</v>
      </c>
      <c r="E19" s="51">
        <f t="shared" si="0"/>
        <v>11.111111111111111</v>
      </c>
      <c r="F19" s="51">
        <f>COUNTIF(Bpredlog!$U8:$U38,"B")</f>
        <v>1</v>
      </c>
      <c r="G19" s="51">
        <f t="shared" si="1"/>
        <v>11.111111111111111</v>
      </c>
      <c r="H19" s="51">
        <f>COUNTIF(Bpredlog!$U8:$U38,"C")</f>
        <v>2</v>
      </c>
      <c r="I19" s="51">
        <f t="shared" si="2"/>
        <v>22.222222222222221</v>
      </c>
      <c r="J19" s="51">
        <f>COUNTIF(Bpredlog!$U8:$U38,"D")</f>
        <v>1</v>
      </c>
      <c r="K19" s="51">
        <f t="shared" si="3"/>
        <v>11.111111111111111</v>
      </c>
      <c r="L19" s="51">
        <f>COUNTIF(Bpredlog!$U8:$U38,"E")</f>
        <v>3</v>
      </c>
      <c r="M19" s="51">
        <f t="shared" si="4"/>
        <v>33.333333333333336</v>
      </c>
      <c r="N19" s="51">
        <f t="shared" si="5"/>
        <v>1</v>
      </c>
      <c r="O19" s="54">
        <f t="shared" si="6"/>
        <v>11.111111111111111</v>
      </c>
      <c r="P19" s="51">
        <f t="shared" si="7"/>
        <v>8</v>
      </c>
      <c r="Q19" s="54">
        <f t="shared" si="8"/>
        <v>88.888888888888886</v>
      </c>
      <c r="R19" s="51">
        <f t="shared" si="9"/>
        <v>1</v>
      </c>
      <c r="S19" s="53">
        <f t="shared" si="10"/>
        <v>11.111111111111111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27</v>
      </c>
      <c r="D20" s="51">
        <f>COUNTIF(Cpredlog!$U8:$U36,"A")</f>
        <v>3</v>
      </c>
      <c r="E20" s="51">
        <f t="shared" si="0"/>
        <v>11.111111111111111</v>
      </c>
      <c r="F20" s="51">
        <f>COUNTIF(Cpredlog!$U8:$U36,"B")</f>
        <v>1</v>
      </c>
      <c r="G20" s="51">
        <f t="shared" si="1"/>
        <v>3.7037037037037037</v>
      </c>
      <c r="H20" s="51">
        <f>COUNTIF(Cpredlog!$U8:$U36,"C")</f>
        <v>3</v>
      </c>
      <c r="I20" s="51">
        <f t="shared" si="2"/>
        <v>11.111111111111111</v>
      </c>
      <c r="J20" s="51">
        <f>COUNTIF(Cpredlog!$U8:$U36,"D")</f>
        <v>4</v>
      </c>
      <c r="K20" s="51">
        <f t="shared" si="3"/>
        <v>14.814814814814815</v>
      </c>
      <c r="L20" s="51">
        <f>COUNTIF(Cpredlog!$U8:$U36,"E")</f>
        <v>13</v>
      </c>
      <c r="M20" s="51">
        <f t="shared" si="4"/>
        <v>48.148148148148145</v>
      </c>
      <c r="N20" s="51">
        <f t="shared" si="5"/>
        <v>3</v>
      </c>
      <c r="O20" s="54">
        <f t="shared" si="6"/>
        <v>11.111111111111111</v>
      </c>
      <c r="P20" s="51">
        <f t="shared" si="7"/>
        <v>24</v>
      </c>
      <c r="Q20" s="54">
        <f t="shared" si="8"/>
        <v>88.888888888888886</v>
      </c>
      <c r="R20" s="51">
        <f t="shared" si="9"/>
        <v>3</v>
      </c>
      <c r="S20" s="53">
        <f t="shared" si="10"/>
        <v>11.111111111111111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28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1</v>
      </c>
      <c r="G21" s="51">
        <f t="shared" si="1"/>
        <v>3.5714285714285716</v>
      </c>
      <c r="H21" s="51">
        <f>COUNTIF(Dpredlog!$U8:$U39,"C")</f>
        <v>4</v>
      </c>
      <c r="I21" s="51">
        <f t="shared" si="2"/>
        <v>14.285714285714286</v>
      </c>
      <c r="J21" s="51">
        <f>COUNTIF(Dpredlog!$U8:$U39,"D")</f>
        <v>4</v>
      </c>
      <c r="K21" s="51">
        <f t="shared" si="3"/>
        <v>14.285714285714286</v>
      </c>
      <c r="L21" s="51">
        <f>COUNTIF(Dpredlog!$U8:$U39,"E")</f>
        <v>16</v>
      </c>
      <c r="M21" s="51">
        <f t="shared" si="4"/>
        <v>57.142857142857146</v>
      </c>
      <c r="N21" s="51">
        <f t="shared" si="5"/>
        <v>3</v>
      </c>
      <c r="O21" s="55">
        <f t="shared" si="6"/>
        <v>10.714285714285714</v>
      </c>
      <c r="P21" s="51">
        <f t="shared" si="7"/>
        <v>25</v>
      </c>
      <c r="Q21" s="54">
        <f t="shared" si="8"/>
        <v>89.285714285714292</v>
      </c>
      <c r="R21" s="51">
        <f t="shared" si="9"/>
        <v>3</v>
      </c>
      <c r="S21" s="53">
        <f t="shared" si="10"/>
        <v>10.714285714285714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1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1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1" t="str">
        <f>CONCATENATE("Podgorica,   jun. 20",RIGHT(MY!Q2,2),". god.")</f>
        <v>Podgorica,   jun. 2022. god.</v>
      </c>
      <c r="B25" s="112"/>
      <c r="C25" s="4"/>
      <c r="D25" s="111"/>
      <c r="E25" s="112"/>
      <c r="F25" s="112"/>
      <c r="G25" s="112"/>
      <c r="H25" s="112"/>
      <c r="I25" s="112"/>
      <c r="J25" s="4"/>
      <c r="K25" s="4"/>
      <c r="L25" s="4"/>
      <c r="M25" s="4"/>
      <c r="N25" s="111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29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29" t="s">
        <v>155</v>
      </c>
      <c r="E27" s="112"/>
      <c r="F27" s="112"/>
      <c r="G27" s="112"/>
      <c r="H27" s="112"/>
      <c r="I27" s="112"/>
      <c r="J27" s="112"/>
      <c r="K27" s="4"/>
      <c r="L27" s="4"/>
      <c r="M27" s="113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2022-07-09T15:38:03Z</dcterms:modified>
</cp:coreProperties>
</file>