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200" windowWidth="30690" windowHeight="13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Evidencija!$A$1:$U$35</definedName>
    <definedName name="_xlnm.Print_Area" localSheetId="2">Statistika!$A$1:$S$21</definedName>
    <definedName name="_xlnm.Print_Area" localSheetId="1">Zakljucne!$A$1:$E$45</definedName>
    <definedName name="_xlnm.Print_Titles" localSheetId="0">Evidencija!$1:$8</definedName>
    <definedName name="_xlnm.Print_Titles" localSheetId="1">Zakljucne!$1:$9</definedName>
  </definedNames>
  <calcPr calcId="162913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<sst xmlns="http://schemas.openxmlformats.org/spreadsheetml/2006/main" count="52" uniqueCount="51">
  <si>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</si>
  <si>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</si>
  <si>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</si>
  <si>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</si>
  <si>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</si>
  <si>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</si>
  <si>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</si>
  <si>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</si>
  <si>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</si>
  <si>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</si>
  <si>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</si>
  <si>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</si>
  <si>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</si>
  <si>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</si>
  <si>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</si>
  <si>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</si>
  <si>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</si>
  <si>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</si>
  <si>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</si>
  <si>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</si>
  <si>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</si>
  <si>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</si>
  <si>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</si>
  <si>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</si>
  <si>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</si>
  <si>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</si>
  <si>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</si>
  <si>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</si>
  <si>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</si>
  <si>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</si>
  <si>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</si>
  <si>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</si>
  <si>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</si>
  <si>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</si>
  <si>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</si>
  <si>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</si>
  <si>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</si>
  <si>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</si>
  <si>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</si>
  <si>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</si>
  <si>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</si>
  <si>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</si>
  <si>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</si>
  <si>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</si>
  <si>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</si>
  <si>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</si>
  <si>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XXXXXXX</t>
    </r>
  </si>
  <si>
    <r>
      <t xml:space="preserve">PREDMET: </t>
    </r>
    <r>
      <rPr>
        <b/>
        <sz val="10"/>
        <color indexed="8"/>
        <rFont val="Arial"/>
        <family val="2"/>
      </rPr>
      <t>XXXXXXXX</t>
    </r>
  </si>
  <si>
    <t>ECTS kredita: XXXX</t>
  </si>
  <si>
    <r>
      <t xml:space="preserve">NASTAVNIK: </t>
    </r>
    <r>
      <rPr>
        <b/>
        <sz val="10"/>
        <color indexed="8"/>
        <rFont val="Arial"/>
        <family val="2"/>
      </rPr>
      <t>XXXXXXXXX</t>
    </r>
  </si>
  <si>
    <t>SARADNIK:  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</si>
</sst>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Q5" sqref="Q5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1">
        <v>120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 t="s">
        <v>5</v>
      </c>
      <c r="U1" s="124"/>
    </row>
    <row r="2" spans="1:29" ht="18.75" x14ac:dyDescent="0.3">
      <c r="A2" s="119" t="s">
        <v>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5"/>
      <c r="U2" s="126"/>
    </row>
    <row r="3" spans="1:29" ht="15" x14ac:dyDescent="0.25">
      <c r="A3" s="86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47</v>
      </c>
      <c r="B4" s="41"/>
      <c r="C4" s="62"/>
      <c r="D4" s="58"/>
      <c r="F4" s="63" t="s">
        <v>48</v>
      </c>
      <c r="H4" s="64"/>
      <c r="I4" s="93" t="s">
        <v>49</v>
      </c>
      <c r="L4" s="20"/>
      <c r="M4" s="58"/>
      <c r="N4" s="58"/>
      <c r="O4" s="58"/>
      <c r="P4" s="58"/>
      <c r="Q4" s="93" t="s">
        <v>50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27" t="s">
        <v>7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30" t="s">
        <v>21</v>
      </c>
      <c r="U6" s="134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37" t="s">
        <v>43</v>
      </c>
      <c r="D7" s="133" t="s">
        <v>36</v>
      </c>
      <c r="E7" s="133"/>
      <c r="F7" s="133"/>
      <c r="G7" s="133"/>
      <c r="H7" s="133"/>
      <c r="I7" s="133" t="s">
        <v>10</v>
      </c>
      <c r="J7" s="133"/>
      <c r="K7" s="133"/>
      <c r="L7" s="133" t="s">
        <v>36</v>
      </c>
      <c r="M7" s="133"/>
      <c r="N7" s="133"/>
      <c r="O7" s="133" t="s">
        <v>11</v>
      </c>
      <c r="P7" s="133"/>
      <c r="Q7" s="133"/>
      <c r="R7" s="133" t="s">
        <v>19</v>
      </c>
      <c r="S7" s="133"/>
      <c r="T7" s="131"/>
      <c r="U7" s="135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38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2"/>
      <c r="U8" s="136"/>
      <c r="W8" s="139"/>
      <c r="X8" s="139"/>
      <c r="Y8" s="139"/>
      <c r="Z8" s="41"/>
      <c r="AA8" s="118"/>
      <c r="AB8" s="41"/>
      <c r="AC8" s="118"/>
    </row>
    <row r="9" spans="1:29" ht="15" x14ac:dyDescent="0.25">
      <c r="A9" s="116"/>
      <c r="B9" s="107"/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/>
      <c r="P9" s="114"/>
      <c r="Q9" s="76"/>
      <c r="R9" s="81"/>
      <c r="S9" s="76"/>
      <c r="T9" s="77">
        <f>SUM(C9:Q9)+MAX(R9,S9)</f>
        <v>0</v>
      </c>
      <c r="U9" s="78" t="str">
        <f t="shared" ref="U9:U72" si="0">IF(T9&gt;=90,"A",IF(T9&gt;=80,"B",IF(T9&gt;=70,"C",IF(T9&gt;=60,"D",IF(T9&gt;=50,"E",IF(T9=0,"-","F"))))))</f>
        <v>-</v>
      </c>
      <c r="W9" s="140"/>
      <c r="X9" s="140"/>
      <c r="Y9" s="140"/>
      <c r="Z9" s="41"/>
      <c r="AA9" s="118"/>
      <c r="AB9" s="41"/>
      <c r="AC9" s="118"/>
    </row>
    <row r="10" spans="1:29" ht="15" x14ac:dyDescent="0.25">
      <c r="A10" s="117"/>
      <c r="B10" s="108"/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/>
      <c r="P10" s="109"/>
      <c r="Q10" s="80"/>
      <c r="R10" s="80"/>
      <c r="S10" s="80"/>
      <c r="T10" s="77">
        <f t="shared" ref="T10:T73" si="1">SUM(C10:Q10)+MAX(R10,S10)</f>
        <v>0</v>
      </c>
      <c r="U10" s="78" t="str">
        <f t="shared" si="0"/>
        <v>-</v>
      </c>
      <c r="W10" s="140"/>
      <c r="X10" s="140"/>
      <c r="Y10" s="140"/>
      <c r="Z10" s="41"/>
      <c r="AA10" s="118"/>
      <c r="AB10" s="41"/>
      <c r="AC10" s="118"/>
    </row>
    <row r="11" spans="1:29" ht="15" x14ac:dyDescent="0.25">
      <c r="A11" s="117"/>
      <c r="B11" s="108"/>
      <c r="C11" s="113"/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/>
      <c r="P11" s="109"/>
      <c r="Q11" s="80"/>
      <c r="R11" s="82"/>
      <c r="S11" s="80"/>
      <c r="T11" s="77">
        <f t="shared" si="1"/>
        <v>0</v>
      </c>
      <c r="U11" s="78" t="str">
        <f t="shared" si="0"/>
        <v>-</v>
      </c>
      <c r="W11" s="140"/>
      <c r="X11" s="140"/>
      <c r="Y11" s="140"/>
      <c r="Z11" s="41"/>
      <c r="AA11" s="118"/>
      <c r="AB11" s="41"/>
      <c r="AC11" s="118"/>
    </row>
    <row r="12" spans="1:29" ht="15" x14ac:dyDescent="0.25">
      <c r="A12" s="117"/>
      <c r="B12" s="108"/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/>
      <c r="P12" s="109"/>
      <c r="Q12" s="80"/>
      <c r="R12" s="82"/>
      <c r="S12" s="80"/>
      <c r="T12" s="77">
        <f t="shared" si="1"/>
        <v>0</v>
      </c>
      <c r="U12" s="78" t="str">
        <f t="shared" si="0"/>
        <v>-</v>
      </c>
      <c r="W12" s="140"/>
      <c r="X12" s="140"/>
      <c r="Y12" s="140"/>
      <c r="Z12" s="41"/>
      <c r="AA12" s="118"/>
      <c r="AB12" s="41"/>
      <c r="AC12" s="118"/>
    </row>
    <row r="13" spans="1:29" ht="15" x14ac:dyDescent="0.25">
      <c r="A13" s="117"/>
      <c r="B13" s="108"/>
      <c r="C13" s="113"/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/>
      <c r="P13" s="109"/>
      <c r="Q13" s="80"/>
      <c r="R13" s="82"/>
      <c r="S13" s="80"/>
      <c r="T13" s="77">
        <f t="shared" si="1"/>
        <v>0</v>
      </c>
      <c r="U13" s="78" t="str">
        <f t="shared" si="0"/>
        <v>-</v>
      </c>
      <c r="W13" s="140"/>
      <c r="X13" s="140"/>
      <c r="Y13" s="140"/>
      <c r="Z13" s="41"/>
      <c r="AA13" s="118"/>
      <c r="AB13" s="41"/>
      <c r="AC13" s="118"/>
    </row>
    <row r="14" spans="1:29" ht="15" x14ac:dyDescent="0.25">
      <c r="A14" s="117"/>
      <c r="B14" s="108"/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77">
        <f t="shared" si="1"/>
        <v>0</v>
      </c>
      <c r="U14" s="78" t="str">
        <f t="shared" si="0"/>
        <v>-</v>
      </c>
      <c r="W14" s="140"/>
      <c r="X14" s="140"/>
      <c r="Y14" s="140"/>
      <c r="Z14" s="41"/>
      <c r="AA14" s="118"/>
      <c r="AB14" s="41"/>
      <c r="AC14" s="118"/>
    </row>
    <row r="15" spans="1:29" ht="15" x14ac:dyDescent="0.25">
      <c r="A15" s="117"/>
      <c r="B15" s="108"/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/>
      <c r="P15" s="109"/>
      <c r="Q15" s="80"/>
      <c r="R15" s="82"/>
      <c r="S15" s="80"/>
      <c r="T15" s="77">
        <f t="shared" si="1"/>
        <v>0</v>
      </c>
      <c r="U15" s="78" t="str">
        <f t="shared" si="0"/>
        <v>-</v>
      </c>
      <c r="W15" s="140"/>
      <c r="X15" s="140"/>
      <c r="Y15" s="140"/>
      <c r="Z15" s="41"/>
      <c r="AA15" s="118"/>
      <c r="AB15" s="41"/>
      <c r="AC15" s="118"/>
    </row>
    <row r="16" spans="1:29" ht="15" x14ac:dyDescent="0.25">
      <c r="A16" s="117"/>
      <c r="B16" s="108"/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/>
      <c r="P16" s="109"/>
      <c r="Q16" s="80"/>
      <c r="R16" s="82"/>
      <c r="S16" s="80"/>
      <c r="T16" s="77">
        <f t="shared" si="1"/>
        <v>0</v>
      </c>
      <c r="U16" s="78" t="str">
        <f t="shared" si="0"/>
        <v>-</v>
      </c>
      <c r="W16" s="140"/>
      <c r="X16" s="140"/>
      <c r="Y16" s="140"/>
      <c r="Z16" s="41"/>
      <c r="AA16" s="118"/>
      <c r="AB16" s="41"/>
      <c r="AC16" s="118"/>
    </row>
    <row r="17" spans="1:29" ht="15" x14ac:dyDescent="0.25">
      <c r="A17" s="117"/>
      <c r="B17" s="108"/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/>
      <c r="P17" s="109"/>
      <c r="Q17" s="80"/>
      <c r="R17" s="80"/>
      <c r="S17" s="80"/>
      <c r="T17" s="77">
        <f t="shared" si="1"/>
        <v>0</v>
      </c>
      <c r="U17" s="78" t="str">
        <f t="shared" si="0"/>
        <v>-</v>
      </c>
      <c r="W17" s="140"/>
      <c r="X17" s="140"/>
      <c r="Y17" s="140"/>
      <c r="Z17" s="41"/>
      <c r="AA17" s="118"/>
      <c r="AB17" s="41"/>
      <c r="AC17" s="118"/>
    </row>
    <row r="18" spans="1:29" ht="15" x14ac:dyDescent="0.25">
      <c r="A18" s="117"/>
      <c r="B18" s="108"/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77">
        <f t="shared" si="1"/>
        <v>0</v>
      </c>
      <c r="U18" s="78" t="str">
        <f t="shared" si="0"/>
        <v>-</v>
      </c>
      <c r="W18" s="140"/>
      <c r="X18" s="140"/>
      <c r="Y18" s="140"/>
      <c r="Z18" s="41"/>
      <c r="AA18" s="118"/>
      <c r="AB18" s="41"/>
      <c r="AC18" s="118"/>
    </row>
    <row r="19" spans="1:29" ht="15" x14ac:dyDescent="0.25">
      <c r="A19" s="117"/>
      <c r="B19" s="108"/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/>
      <c r="P19" s="109"/>
      <c r="Q19" s="80"/>
      <c r="R19" s="82"/>
      <c r="S19" s="80"/>
      <c r="T19" s="77">
        <f t="shared" si="1"/>
        <v>0</v>
      </c>
      <c r="U19" s="78" t="str">
        <f t="shared" si="0"/>
        <v>-</v>
      </c>
      <c r="W19" s="140"/>
      <c r="X19" s="140"/>
      <c r="Y19" s="140"/>
      <c r="Z19" s="41"/>
      <c r="AA19" s="118"/>
      <c r="AB19" s="41"/>
      <c r="AC19" s="118"/>
    </row>
    <row r="20" spans="1:29" ht="15" x14ac:dyDescent="0.25">
      <c r="A20" s="117"/>
      <c r="B20" s="108"/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/>
      <c r="P20" s="109"/>
      <c r="Q20" s="80"/>
      <c r="R20" s="80"/>
      <c r="S20" s="80"/>
      <c r="T20" s="77">
        <f t="shared" si="1"/>
        <v>0</v>
      </c>
      <c r="U20" s="78" t="str">
        <f t="shared" si="0"/>
        <v>-</v>
      </c>
      <c r="W20" s="140"/>
      <c r="X20" s="140"/>
      <c r="Y20" s="140"/>
      <c r="Z20" s="41"/>
      <c r="AA20" s="118"/>
      <c r="AB20" s="41"/>
      <c r="AC20" s="118"/>
    </row>
    <row r="21" spans="1:29" ht="15" x14ac:dyDescent="0.25">
      <c r="A21" s="117"/>
      <c r="B21" s="108"/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77">
        <f t="shared" si="1"/>
        <v>0</v>
      </c>
      <c r="U21" s="78" t="str">
        <f t="shared" si="0"/>
        <v>-</v>
      </c>
      <c r="W21" s="140"/>
      <c r="X21" s="140"/>
      <c r="Y21" s="140"/>
      <c r="Z21" s="41"/>
      <c r="AA21" s="118"/>
      <c r="AB21" s="41"/>
      <c r="AC21" s="118"/>
    </row>
    <row r="22" spans="1:29" ht="15" x14ac:dyDescent="0.25">
      <c r="A22" s="117"/>
      <c r="B22" s="108"/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40"/>
      <c r="X22" s="140"/>
      <c r="Y22" s="140"/>
      <c r="Z22" s="41"/>
      <c r="AA22" s="118"/>
      <c r="AB22" s="41"/>
      <c r="AC22" s="118"/>
    </row>
    <row r="23" spans="1:29" ht="15" x14ac:dyDescent="0.25">
      <c r="A23" s="117"/>
      <c r="B23" s="108"/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/>
      <c r="P23" s="109"/>
      <c r="Q23" s="104"/>
      <c r="R23" s="103"/>
      <c r="S23" s="104"/>
      <c r="T23" s="77">
        <f t="shared" si="1"/>
        <v>0</v>
      </c>
      <c r="U23" s="78" t="str">
        <f t="shared" si="0"/>
        <v>-</v>
      </c>
      <c r="W23" s="140"/>
      <c r="X23" s="140"/>
      <c r="Y23" s="140"/>
      <c r="Z23" s="41"/>
      <c r="AA23" s="118"/>
      <c r="AB23" s="41"/>
      <c r="AC23" s="118"/>
    </row>
    <row r="24" spans="1:29" ht="15" x14ac:dyDescent="0.25">
      <c r="A24" s="117"/>
      <c r="B24" s="108"/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9"/>
      <c r="Q24" s="80"/>
      <c r="R24" s="80"/>
      <c r="S24" s="80"/>
      <c r="T24" s="77">
        <f t="shared" si="1"/>
        <v>0</v>
      </c>
      <c r="U24" s="78" t="str">
        <f t="shared" si="0"/>
        <v>-</v>
      </c>
      <c r="W24" s="140"/>
      <c r="X24" s="140"/>
      <c r="Y24" s="140"/>
      <c r="Z24" s="41"/>
      <c r="AA24" s="118"/>
      <c r="AB24" s="41"/>
      <c r="AC24" s="118"/>
    </row>
    <row r="25" spans="1:29" ht="15" x14ac:dyDescent="0.25">
      <c r="A25" s="117"/>
      <c r="B25" s="108"/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77">
        <f t="shared" si="1"/>
        <v>0</v>
      </c>
      <c r="U25" s="78" t="str">
        <f t="shared" si="0"/>
        <v>-</v>
      </c>
      <c r="V25" s="21"/>
      <c r="W25" s="140"/>
      <c r="X25" s="140"/>
      <c r="Y25" s="140"/>
      <c r="Z25" s="41"/>
      <c r="AA25" s="118"/>
      <c r="AB25" s="41"/>
      <c r="AC25" s="118"/>
    </row>
    <row r="26" spans="1:29" ht="15" x14ac:dyDescent="0.25">
      <c r="A26" s="117"/>
      <c r="B26" s="108"/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9"/>
      <c r="Q26" s="80"/>
      <c r="R26" s="80"/>
      <c r="S26" s="80"/>
      <c r="T26" s="77">
        <f t="shared" si="1"/>
        <v>0</v>
      </c>
      <c r="U26" s="78" t="str">
        <f t="shared" si="0"/>
        <v>-</v>
      </c>
      <c r="W26" s="140"/>
      <c r="X26" s="140"/>
      <c r="Y26" s="140"/>
      <c r="Z26" s="41"/>
      <c r="AA26" s="118"/>
      <c r="AB26" s="41"/>
      <c r="AC26" s="118"/>
    </row>
    <row r="27" spans="1:29" ht="15" x14ac:dyDescent="0.25">
      <c r="A27" s="117"/>
      <c r="B27" s="108"/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77">
        <f t="shared" si="1"/>
        <v>0</v>
      </c>
      <c r="U27" s="78" t="str">
        <f t="shared" si="0"/>
        <v>-</v>
      </c>
      <c r="W27" s="140"/>
      <c r="X27" s="140"/>
      <c r="Y27" s="140"/>
      <c r="Z27" s="41"/>
      <c r="AA27" s="118"/>
      <c r="AB27" s="41"/>
      <c r="AC27" s="118"/>
    </row>
    <row r="28" spans="1:29" ht="15" x14ac:dyDescent="0.25">
      <c r="A28" s="117"/>
      <c r="B28" s="108"/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77">
        <f t="shared" si="1"/>
        <v>0</v>
      </c>
      <c r="U28" s="78" t="str">
        <f t="shared" si="0"/>
        <v>-</v>
      </c>
      <c r="W28" s="140"/>
      <c r="X28" s="140"/>
      <c r="Y28" s="140"/>
      <c r="Z28" s="41"/>
      <c r="AA28" s="118"/>
      <c r="AB28" s="41"/>
      <c r="AC28" s="118"/>
    </row>
    <row r="29" spans="1:29" ht="15" x14ac:dyDescent="0.25">
      <c r="A29" s="117"/>
      <c r="B29" s="108"/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/>
      <c r="P29" s="109"/>
      <c r="Q29" s="80"/>
      <c r="R29" s="80"/>
      <c r="S29" s="80"/>
      <c r="T29" s="77">
        <f t="shared" si="1"/>
        <v>0</v>
      </c>
      <c r="U29" s="78" t="str">
        <f t="shared" si="0"/>
        <v>-</v>
      </c>
      <c r="W29" s="140"/>
      <c r="X29" s="140"/>
      <c r="Y29" s="140"/>
      <c r="Z29" s="41"/>
      <c r="AA29" s="118"/>
      <c r="AB29" s="41"/>
      <c r="AC29" s="118"/>
    </row>
    <row r="30" spans="1:29" ht="15" x14ac:dyDescent="0.25">
      <c r="A30" s="117"/>
      <c r="B30" s="108"/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77">
        <f t="shared" si="1"/>
        <v>0</v>
      </c>
      <c r="U30" s="78" t="str">
        <f t="shared" si="0"/>
        <v>-</v>
      </c>
      <c r="W30" s="140"/>
      <c r="X30" s="140"/>
      <c r="Y30" s="140"/>
      <c r="Z30" s="41"/>
      <c r="AA30" s="118"/>
      <c r="AB30" s="41"/>
      <c r="AC30" s="118"/>
    </row>
    <row r="31" spans="1:29" ht="15" x14ac:dyDescent="0.25">
      <c r="A31" s="117"/>
      <c r="B31" s="108"/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77">
        <f t="shared" si="1"/>
        <v>0</v>
      </c>
      <c r="U31" s="78" t="str">
        <f t="shared" si="0"/>
        <v>-</v>
      </c>
      <c r="W31" s="140"/>
      <c r="X31" s="140"/>
      <c r="Y31" s="140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77">
        <f t="shared" si="1"/>
        <v>0</v>
      </c>
      <c r="U32" s="78" t="str">
        <f t="shared" si="0"/>
        <v>-</v>
      </c>
      <c r="W32" s="140"/>
      <c r="X32" s="140"/>
      <c r="Y32" s="140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77">
        <f t="shared" si="1"/>
        <v>0</v>
      </c>
      <c r="U33" s="78" t="str">
        <f t="shared" si="0"/>
        <v>-</v>
      </c>
      <c r="W33" s="140"/>
      <c r="X33" s="140"/>
      <c r="Y33" s="140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77">
        <f t="shared" si="1"/>
        <v>0</v>
      </c>
      <c r="U34" s="78" t="str">
        <f t="shared" si="0"/>
        <v>-</v>
      </c>
      <c r="W34" s="140"/>
      <c r="X34" s="140"/>
      <c r="Y34" s="140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77">
        <f t="shared" si="1"/>
        <v>0</v>
      </c>
      <c r="U35" s="78" t="str">
        <f t="shared" si="0"/>
        <v>-</v>
      </c>
      <c r="W35" s="140"/>
      <c r="X35" s="140"/>
      <c r="Y35" s="140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77">
        <f t="shared" si="1"/>
        <v>0</v>
      </c>
      <c r="U36" s="78" t="str">
        <f t="shared" si="0"/>
        <v>-</v>
      </c>
      <c r="W36" s="140"/>
      <c r="X36" s="140"/>
      <c r="Y36" s="140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77">
        <f t="shared" si="1"/>
        <v>0</v>
      </c>
      <c r="U37" s="78" t="str">
        <f t="shared" si="0"/>
        <v>-</v>
      </c>
      <c r="W37" s="140"/>
      <c r="X37" s="140"/>
      <c r="Y37" s="140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77">
        <f t="shared" si="1"/>
        <v>0</v>
      </c>
      <c r="U38" s="78" t="str">
        <f t="shared" si="0"/>
        <v>-</v>
      </c>
      <c r="W38" s="140"/>
      <c r="X38" s="140"/>
      <c r="Y38" s="140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77">
        <f t="shared" si="1"/>
        <v>0</v>
      </c>
      <c r="U39" s="78" t="str">
        <f t="shared" si="0"/>
        <v>-</v>
      </c>
      <c r="W39" s="140"/>
      <c r="X39" s="140"/>
      <c r="Y39" s="140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77">
        <f t="shared" si="1"/>
        <v>0</v>
      </c>
      <c r="U40" s="78" t="str">
        <f t="shared" si="0"/>
        <v>-</v>
      </c>
      <c r="W40" s="140"/>
      <c r="X40" s="140"/>
      <c r="Y40" s="140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77">
        <f t="shared" si="1"/>
        <v>0</v>
      </c>
      <c r="U41" s="78" t="str">
        <f t="shared" si="0"/>
        <v>-</v>
      </c>
      <c r="W41" s="140"/>
      <c r="X41" s="140"/>
      <c r="Y41" s="140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77">
        <f t="shared" si="1"/>
        <v>0</v>
      </c>
      <c r="U42" s="78" t="str">
        <f t="shared" si="0"/>
        <v>-</v>
      </c>
      <c r="W42" s="140"/>
      <c r="X42" s="140"/>
      <c r="Y42" s="140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59"/>
      <c r="Q43" s="80"/>
      <c r="R43" s="82"/>
      <c r="S43" s="80"/>
      <c r="T43" s="77">
        <f t="shared" si="1"/>
        <v>0</v>
      </c>
      <c r="U43" s="78" t="str">
        <f t="shared" si="0"/>
        <v>-</v>
      </c>
      <c r="W43" s="140"/>
      <c r="X43" s="140"/>
      <c r="Y43" s="140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77">
        <f t="shared" si="1"/>
        <v>0</v>
      </c>
      <c r="U44" s="78" t="str">
        <f t="shared" si="0"/>
        <v>-</v>
      </c>
      <c r="W44" s="140"/>
      <c r="X44" s="140"/>
      <c r="Y44" s="140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77">
        <f t="shared" si="1"/>
        <v>0</v>
      </c>
      <c r="U45" s="78" t="str">
        <f t="shared" si="0"/>
        <v>-</v>
      </c>
      <c r="W45" s="140"/>
      <c r="X45" s="140"/>
      <c r="Y45" s="140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77">
        <f t="shared" si="1"/>
        <v>0</v>
      </c>
      <c r="U46" s="78" t="str">
        <f t="shared" si="0"/>
        <v>-</v>
      </c>
      <c r="W46" s="140"/>
      <c r="X46" s="140"/>
      <c r="Y46" s="140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77">
        <f t="shared" si="1"/>
        <v>0</v>
      </c>
      <c r="U47" s="78" t="str">
        <f t="shared" si="0"/>
        <v>-</v>
      </c>
      <c r="W47" s="140"/>
      <c r="X47" s="140"/>
      <c r="Y47" s="140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77">
        <f t="shared" si="1"/>
        <v>0</v>
      </c>
      <c r="U48" s="78" t="str">
        <f t="shared" si="0"/>
        <v>-</v>
      </c>
      <c r="W48" s="140"/>
      <c r="X48" s="140"/>
      <c r="Y48" s="140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77">
        <f t="shared" si="1"/>
        <v>0</v>
      </c>
      <c r="U49" s="78" t="str">
        <f t="shared" si="0"/>
        <v>-</v>
      </c>
      <c r="W49" s="140"/>
      <c r="X49" s="140"/>
      <c r="Y49" s="140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77">
        <f t="shared" si="1"/>
        <v>0</v>
      </c>
      <c r="U50" s="78" t="str">
        <f t="shared" si="0"/>
        <v>-</v>
      </c>
      <c r="W50" s="140"/>
      <c r="X50" s="140"/>
      <c r="Y50" s="140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77">
        <f t="shared" si="1"/>
        <v>0</v>
      </c>
      <c r="U51" s="78" t="str">
        <f t="shared" si="0"/>
        <v>-</v>
      </c>
      <c r="W51" s="140"/>
      <c r="X51" s="140"/>
      <c r="Y51" s="140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77">
        <f t="shared" si="1"/>
        <v>0</v>
      </c>
      <c r="U52" s="78" t="str">
        <f t="shared" si="0"/>
        <v>-</v>
      </c>
      <c r="W52" s="140"/>
      <c r="X52" s="140"/>
      <c r="Y52" s="140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40"/>
      <c r="X53" s="140"/>
      <c r="Y53" s="140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77">
        <f t="shared" si="1"/>
        <v>0</v>
      </c>
      <c r="U54" s="78" t="str">
        <f t="shared" si="0"/>
        <v>-</v>
      </c>
      <c r="W54" s="140"/>
      <c r="X54" s="140"/>
      <c r="Y54" s="140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77">
        <f t="shared" si="1"/>
        <v>0</v>
      </c>
      <c r="U55" s="78" t="str">
        <f t="shared" si="0"/>
        <v>-</v>
      </c>
      <c r="W55" s="140"/>
      <c r="X55" s="140"/>
      <c r="Y55" s="140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77">
        <f t="shared" si="1"/>
        <v>0</v>
      </c>
      <c r="U56" s="78" t="str">
        <f t="shared" si="0"/>
        <v>-</v>
      </c>
      <c r="W56" s="140"/>
      <c r="X56" s="140"/>
      <c r="Y56" s="140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77">
        <f t="shared" si="1"/>
        <v>0</v>
      </c>
      <c r="U60" s="78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77">
        <f t="shared" si="1"/>
        <v>0</v>
      </c>
      <c r="U61" s="78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77">
        <f t="shared" si="1"/>
        <v>0</v>
      </c>
      <c r="U62" s="78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77">
        <f t="shared" si="1"/>
        <v>0</v>
      </c>
      <c r="U63" s="78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77">
        <f t="shared" si="1"/>
        <v>0</v>
      </c>
      <c r="U66" s="78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77"/>
      <c r="U79" s="78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77">
        <f t="shared" si="4"/>
        <v>0</v>
      </c>
      <c r="U82" s="78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77">
        <f t="shared" si="4"/>
        <v>0</v>
      </c>
      <c r="U83" s="78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77">
        <f t="shared" si="4"/>
        <v>0</v>
      </c>
      <c r="U84" s="78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77">
        <f t="shared" si="4"/>
        <v>0</v>
      </c>
      <c r="U85" s="78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77">
        <f t="shared" si="4"/>
        <v>0</v>
      </c>
      <c r="U86" s="78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77">
        <f t="shared" si="4"/>
        <v>0</v>
      </c>
      <c r="U87" s="78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77">
        <f t="shared" si="4"/>
        <v>0</v>
      </c>
      <c r="U88" s="78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77">
        <f t="shared" si="4"/>
        <v>0</v>
      </c>
      <c r="U89" s="78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77">
        <f t="shared" si="4"/>
        <v>0</v>
      </c>
      <c r="U90" s="78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77">
        <f t="shared" si="4"/>
        <v>0</v>
      </c>
      <c r="U91" s="78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77">
        <f t="shared" si="4"/>
        <v>0</v>
      </c>
      <c r="U92" s="78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77">
        <f t="shared" si="4"/>
        <v>0</v>
      </c>
      <c r="U93" s="78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77">
        <f t="shared" si="4"/>
        <v>0</v>
      </c>
      <c r="U94" s="78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77">
        <f t="shared" si="4"/>
        <v>0</v>
      </c>
      <c r="U95" s="78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77">
        <f t="shared" si="4"/>
        <v>0</v>
      </c>
      <c r="U96" s="78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77">
        <f t="shared" si="4"/>
        <v>0</v>
      </c>
      <c r="U97" s="78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77">
        <f t="shared" si="4"/>
        <v>0</v>
      </c>
      <c r="U98" s="78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77">
        <f t="shared" si="4"/>
        <v>0</v>
      </c>
      <c r="U99" s="78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77">
        <f t="shared" si="4"/>
        <v>0</v>
      </c>
      <c r="U100" s="78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77">
        <f t="shared" si="4"/>
        <v>0</v>
      </c>
      <c r="U101" s="78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77">
        <f t="shared" si="4"/>
        <v>0</v>
      </c>
      <c r="U102" s="78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77">
        <f t="shared" si="4"/>
        <v>0</v>
      </c>
      <c r="U103" s="78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77">
        <f t="shared" si="4"/>
        <v>0</v>
      </c>
      <c r="U104" s="78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77">
        <f t="shared" si="4"/>
        <v>0</v>
      </c>
      <c r="U105" s="78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77">
        <f t="shared" si="4"/>
        <v>0</v>
      </c>
      <c r="U106" s="78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77">
        <f t="shared" si="4"/>
        <v>0</v>
      </c>
      <c r="U107" s="78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77">
        <f t="shared" si="4"/>
        <v>0</v>
      </c>
      <c r="U108" s="78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77">
        <f t="shared" si="4"/>
        <v>0</v>
      </c>
      <c r="U109" s="78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77">
        <f t="shared" si="4"/>
        <v>0</v>
      </c>
      <c r="U110" s="78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77">
        <f t="shared" si="4"/>
        <v>0</v>
      </c>
      <c r="U111" s="78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77">
        <f t="shared" si="4"/>
        <v>0</v>
      </c>
      <c r="U112" s="78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77">
        <f t="shared" si="4"/>
        <v>0</v>
      </c>
      <c r="U113" s="78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77">
        <f t="shared" si="4"/>
        <v>0</v>
      </c>
      <c r="U114" s="78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77">
        <f t="shared" si="4"/>
        <v>0</v>
      </c>
      <c r="U115" s="78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77">
        <f t="shared" si="4"/>
        <v>0</v>
      </c>
      <c r="U116" s="78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77">
        <f t="shared" si="4"/>
        <v>0</v>
      </c>
      <c r="U117" s="78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77">
        <f t="shared" si="4"/>
        <v>0</v>
      </c>
      <c r="U118" s="78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77">
        <f t="shared" si="4"/>
        <v>0</v>
      </c>
      <c r="U119" s="78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77">
        <f t="shared" si="4"/>
        <v>0</v>
      </c>
      <c r="U120" s="78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77">
        <f t="shared" si="4"/>
        <v>0</v>
      </c>
      <c r="U121" s="78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77">
        <f t="shared" si="4"/>
        <v>0</v>
      </c>
      <c r="U122" s="78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77">
        <f t="shared" si="4"/>
        <v>0</v>
      </c>
      <c r="U123" s="78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77">
        <f t="shared" si="4"/>
        <v>0</v>
      </c>
      <c r="U124" s="78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77">
        <f t="shared" si="4"/>
        <v>0</v>
      </c>
      <c r="U125" s="78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77">
        <f t="shared" si="4"/>
        <v>0</v>
      </c>
      <c r="U126" s="78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77">
        <f t="shared" si="4"/>
        <v>0</v>
      </c>
      <c r="U127" s="78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77">
        <f t="shared" si="4"/>
        <v>0</v>
      </c>
      <c r="U128" s="78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77">
        <f t="shared" si="4"/>
        <v>0</v>
      </c>
      <c r="U129" s="78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4"/>
        <v>0</v>
      </c>
      <c r="U130" s="78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4"/>
        <v>0</v>
      </c>
      <c r="U131" s="78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4"/>
        <v>0</v>
      </c>
      <c r="U132" s="78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4"/>
        <v>0</v>
      </c>
      <c r="U133" s="78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4"/>
        <v>0</v>
      </c>
      <c r="U134" s="78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4"/>
        <v>0</v>
      </c>
      <c r="U135" s="78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4"/>
        <v>0</v>
      </c>
      <c r="U136" s="78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4"/>
        <v>0</v>
      </c>
      <c r="U137" s="78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174" si="7">SUM(D138:Q138)+MAX(R138,S138)</f>
        <v>0</v>
      </c>
      <c r="U138" s="78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7"/>
        <v>0</v>
      </c>
      <c r="U139" s="78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7"/>
        <v>0</v>
      </c>
      <c r="U140" s="78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7"/>
        <v>0</v>
      </c>
      <c r="U141" s="78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7"/>
        <v>0</v>
      </c>
      <c r="U142" s="78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7"/>
        <v>0</v>
      </c>
      <c r="U143" s="78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7"/>
        <v>0</v>
      </c>
      <c r="U144" s="78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7"/>
        <v>0</v>
      </c>
      <c r="U145" s="78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7"/>
        <v>0</v>
      </c>
      <c r="U146" s="78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58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58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58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58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58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58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58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58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58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58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58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58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58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58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58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58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58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58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58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58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58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58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58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58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58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58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58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58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60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60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60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60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60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60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60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60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60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60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60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60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60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60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60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60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60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60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60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60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60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60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60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60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60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60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60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60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60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60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60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60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60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60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60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60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60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60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60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60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60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60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60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60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60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60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60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60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60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60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60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60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60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60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60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60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60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60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60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60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60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60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60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60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60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60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60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60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60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60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60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60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60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60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60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60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60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60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60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60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60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60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60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60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60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60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60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60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60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60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60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60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60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60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60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60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60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60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60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60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60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60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60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60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60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60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60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60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60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60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60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60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60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60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60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60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60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60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60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60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60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60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60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60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60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60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60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60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60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60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60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60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60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60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60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60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60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60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60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60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60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60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60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60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60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60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60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60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60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60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60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60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60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60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60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60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60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60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60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60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60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60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60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60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60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60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60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60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60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60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60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60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60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60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60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60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60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60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60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60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60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60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60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60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60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60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60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60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60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60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60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60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60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60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60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60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60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60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60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60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60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60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60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60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60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60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60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60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60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60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60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60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60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60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60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60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60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60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60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60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60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60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60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60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60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60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60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60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60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60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60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60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60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60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60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60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60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60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60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60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60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60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60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60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60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60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60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60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60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60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60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60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60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60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60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60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60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60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60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60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60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60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60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60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60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60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60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60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60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60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60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60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60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60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60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60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60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60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60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60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60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60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60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60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60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60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60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60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60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60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60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60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60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60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60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60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60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60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60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60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60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60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60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60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60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60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60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60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60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60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60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60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60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60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60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60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60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60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60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60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60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60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60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60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60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60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60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60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60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60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60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60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60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60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60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60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60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60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60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60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60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60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60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60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60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60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60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60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60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60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60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60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60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60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60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60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60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60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60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60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60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60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60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60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60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60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60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60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60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60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60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60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60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60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60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60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60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60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60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60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60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60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60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60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60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60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60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60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60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60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60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8GYUSXzfQSs+Zwp9uenTr/qjlFd8L8prwsajAIFDXXspn/i6TcDldjhvjzhfIkYOYNuJXrMzN+08zlrq6x75hA==" saltValue="L7SNjeKPjFN5p6HruzxGN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31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XXXXXXX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XXXXXXXXX</v>
      </c>
      <c r="E4" s="54"/>
    </row>
    <row r="5" spans="1:6" s="6" customFormat="1" x14ac:dyDescent="0.2">
      <c r="A5" s="55" t="str">
        <f>Evidencija!A4</f>
        <v>PREDMET: XXXXXXXX</v>
      </c>
      <c r="B5" s="3"/>
      <c r="C5" s="5"/>
      <c r="D5" s="5" t="str">
        <f>Evidencija!F4</f>
        <v>ECTS kredita: XXXX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4" t="s">
        <v>13</v>
      </c>
      <c r="B7" s="147" t="s">
        <v>18</v>
      </c>
      <c r="C7" s="152" t="s">
        <v>14</v>
      </c>
      <c r="D7" s="153"/>
      <c r="E7" s="141" t="s">
        <v>15</v>
      </c>
    </row>
    <row r="8" spans="1:6" s="9" customFormat="1" ht="12.75" customHeight="1" thickBot="1" x14ac:dyDescent="0.25">
      <c r="A8" s="145"/>
      <c r="B8" s="148"/>
      <c r="C8" s="150" t="s">
        <v>16</v>
      </c>
      <c r="D8" s="151" t="s">
        <v>17</v>
      </c>
      <c r="E8" s="142"/>
    </row>
    <row r="9" spans="1:6" s="9" customFormat="1" ht="13.5" customHeight="1" thickBot="1" x14ac:dyDescent="0.25">
      <c r="A9" s="146"/>
      <c r="B9" s="149"/>
      <c r="C9" s="150"/>
      <c r="D9" s="151"/>
      <c r="E9" s="143"/>
    </row>
    <row r="10" spans="1:6" x14ac:dyDescent="0.2">
      <c r="A10" s="43">
        <f>Evidencija!A9</f>
        <v>0</v>
      </c>
      <c r="B10" s="44">
        <f>Evidencija!B9</f>
        <v>0</v>
      </c>
      <c r="C10" s="45" t="str">
        <f>IF(SUM(Evidencija!C9:Q9)=0,"-",SUM(Evidencija!C9:Q9))</f>
        <v>-</v>
      </c>
      <c r="D10" s="46" t="str">
        <f>IF(SUM(Evidencija!R9:S9)=0,"-",MAX(Evidencija!R9:S9))</f>
        <v>-</v>
      </c>
      <c r="E10" s="47" t="str">
        <f>Evidencija!U9</f>
        <v>-</v>
      </c>
      <c r="F10" s="10"/>
    </row>
    <row r="11" spans="1:6" x14ac:dyDescent="0.2">
      <c r="A11" s="43">
        <f>Evidencija!A10</f>
        <v>0</v>
      </c>
      <c r="B11" s="44">
        <f>Evidencija!B10</f>
        <v>0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>
        <f>Evidencija!A11</f>
        <v>0</v>
      </c>
      <c r="B12" s="44">
        <f>Evidencija!B11</f>
        <v>0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>
        <f>Evidencija!A12</f>
        <v>0</v>
      </c>
      <c r="B13" s="44">
        <f>Evidencija!B12</f>
        <v>0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-</v>
      </c>
      <c r="E1" s="24" t="str">
        <f>Zakljucne!A3</f>
        <v>STUDIJSKI PROGRAM: XXXXXXX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XXXXXXXX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XXXXXXXXX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 XXXXXXXX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XXXX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31</v>
      </c>
      <c r="D9" s="154" t="s">
        <v>32</v>
      </c>
      <c r="E9" s="155"/>
      <c r="F9" s="156" t="s">
        <v>28</v>
      </c>
      <c r="G9" s="157"/>
      <c r="H9" s="154" t="s">
        <v>30</v>
      </c>
      <c r="I9" s="155"/>
      <c r="J9" s="156" t="s">
        <v>26</v>
      </c>
      <c r="K9" s="157"/>
      <c r="L9" s="154" t="s">
        <v>27</v>
      </c>
      <c r="M9" s="155"/>
      <c r="N9" s="156" t="s">
        <v>29</v>
      </c>
      <c r="O9" s="157"/>
      <c r="P9" s="154" t="s">
        <v>33</v>
      </c>
      <c r="Q9" s="155"/>
      <c r="R9" s="156" t="s">
        <v>34</v>
      </c>
      <c r="S9" s="155"/>
    </row>
    <row r="10" spans="1:19" ht="15.75" thickBot="1" x14ac:dyDescent="0.3">
      <c r="A10" s="22" t="str">
        <f>Zakljucne!E19</f>
        <v>-</v>
      </c>
      <c r="C10" s="27">
        <f>D10+F10+H10+J10+L10+N10</f>
        <v>0</v>
      </c>
      <c r="D10" s="28">
        <f>COUNTIF($A$1:$A$300,"A")</f>
        <v>0</v>
      </c>
      <c r="E10" s="29" t="e">
        <f>D10/$C$10*100</f>
        <v>#DIV/0!</v>
      </c>
      <c r="F10" s="30">
        <f>COUNTIF($A$1:$A$300,"B")</f>
        <v>0</v>
      </c>
      <c r="G10" s="31" t="e">
        <f>F10/$C$10*100</f>
        <v>#DIV/0!</v>
      </c>
      <c r="H10" s="28">
        <f>COUNTIF($A$1:$A$300,"C")</f>
        <v>0</v>
      </c>
      <c r="I10" s="29" t="e">
        <f>H10/$C$10*100</f>
        <v>#DIV/0!</v>
      </c>
      <c r="J10" s="30">
        <f>COUNTIF($A$1:$A$300,"D")</f>
        <v>0</v>
      </c>
      <c r="K10" s="31" t="e">
        <f>J10/$C$10*100</f>
        <v>#DIV/0!</v>
      </c>
      <c r="L10" s="28">
        <f>COUNTIF($A$1:$A$300,"E")</f>
        <v>0</v>
      </c>
      <c r="M10" s="29" t="e">
        <f>L10/$C$10*100</f>
        <v>#DIV/0!</v>
      </c>
      <c r="N10" s="30">
        <f>COUNTIF($A$1:$A$300,"F")</f>
        <v>0</v>
      </c>
      <c r="O10" s="31" t="e">
        <f>N10/$C$10*100</f>
        <v>#DIV/0!</v>
      </c>
      <c r="P10" s="32">
        <f>D10+F10+H10+J10+L10</f>
        <v>0</v>
      </c>
      <c r="Q10" s="29" t="e">
        <f>P10/$C$10*100</f>
        <v>#DIV/0!</v>
      </c>
      <c r="R10" s="33">
        <f>N10</f>
        <v>0</v>
      </c>
      <c r="S10" s="29" t="e">
        <f>R10/$C$10*100</f>
        <v>#DIV/0!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2019-12-03T08:48:17Z</dcterms:modified>
  <cp:category>Formular FZP Zeljko Pekic</cp:category>
</cp:coreProperties>
</file>