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B92DDF94-5C4E-CC40-99A0-6F6AC652405D}" xr6:coauthVersionLast="47" xr6:coauthVersionMax="47" xr10:uidLastSave="{00000000-0000-0000-0000-000000000000}"/>
  <bookViews>
    <workbookView xWindow="1120" yWindow="460" windowWidth="23360" windowHeight="13960" xr2:uid="{00000000-000D-0000-FFFF-FFFF00000000}"/>
  </bookViews>
  <sheets>
    <sheet name="Evidencija" sheetId="1" r:id="rId1"/>
    <sheet name="ZI Objava" sheetId="2" r:id="rId2"/>
  </sheets>
  <definedNames>
    <definedName name="_xlnm.Print_Area" localSheetId="0">Evidencija!$A$1:$T$18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7" i="2" l="1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N11" i="1"/>
  <c r="N14" i="1"/>
  <c r="N16" i="1"/>
  <c r="N17" i="1"/>
  <c r="S8" i="1" l="1"/>
  <c r="S2" i="1"/>
  <c r="S3" i="1"/>
  <c r="S5" i="1"/>
  <c r="S6" i="1"/>
  <c r="S7" i="1"/>
  <c r="S4" i="1"/>
  <c r="T2" i="1" l="1"/>
  <c r="T3" i="1"/>
  <c r="T7" i="1"/>
  <c r="T4" i="1"/>
  <c r="T5" i="1"/>
  <c r="T6" i="1"/>
</calcChain>
</file>

<file path=xl/sharedStrings.xml><?xml version="1.0" encoding="utf-8"?>
<sst xmlns="http://schemas.openxmlformats.org/spreadsheetml/2006/main" count="134" uniqueCount="110">
  <si>
    <t>Fakultet političkih nauka</t>
  </si>
  <si>
    <t>F</t>
  </si>
  <si>
    <t>E</t>
  </si>
  <si>
    <t>D</t>
  </si>
  <si>
    <t>C</t>
  </si>
  <si>
    <t>B</t>
  </si>
  <si>
    <t>A</t>
  </si>
  <si>
    <t>Broj indexa</t>
  </si>
  <si>
    <t>Ukupno bodovi</t>
  </si>
  <si>
    <t>OCJENA</t>
  </si>
  <si>
    <t>Izašlo</t>
  </si>
  <si>
    <t>STATISTIKA</t>
  </si>
  <si>
    <t>Ime i prezime</t>
  </si>
  <si>
    <t>PREDMET: Statistika</t>
  </si>
  <si>
    <t>Jovana</t>
  </si>
  <si>
    <t>Milena</t>
  </si>
  <si>
    <t>Amina</t>
  </si>
  <si>
    <t>Škrijelj</t>
  </si>
  <si>
    <t>Šućur</t>
  </si>
  <si>
    <t>Teodora</t>
  </si>
  <si>
    <t>Raičević</t>
  </si>
  <si>
    <t>Anisa</t>
  </si>
  <si>
    <t>Pepić</t>
  </si>
  <si>
    <t>Vanja</t>
  </si>
  <si>
    <t>Vukić</t>
  </si>
  <si>
    <t>Zvezdana</t>
  </si>
  <si>
    <t>Ivanović</t>
  </si>
  <si>
    <t>Hasiba</t>
  </si>
  <si>
    <t>Bero</t>
  </si>
  <si>
    <t>Ivona</t>
  </si>
  <si>
    <t>Vuković</t>
  </si>
  <si>
    <t>Anita</t>
  </si>
  <si>
    <t>Janković</t>
  </si>
  <si>
    <t>Nenad</t>
  </si>
  <si>
    <t>Đurić</t>
  </si>
  <si>
    <t>Sandra</t>
  </si>
  <si>
    <t>Lekić</t>
  </si>
  <si>
    <t>Aida</t>
  </si>
  <si>
    <t>Ljuljanović</t>
  </si>
  <si>
    <t>Tijana</t>
  </si>
  <si>
    <t>Rašović</t>
  </si>
  <si>
    <t>Vlahović</t>
  </si>
  <si>
    <t>Andrija</t>
  </si>
  <si>
    <t>Cupara</t>
  </si>
  <si>
    <t>Ajsela</t>
  </si>
  <si>
    <t>Ramčilović</t>
  </si>
  <si>
    <t>Milenka</t>
  </si>
  <si>
    <t>Lečić</t>
  </si>
  <si>
    <t>Dragica</t>
  </si>
  <si>
    <t>Milošević</t>
  </si>
  <si>
    <t>Anida</t>
  </si>
  <si>
    <t>Belmina</t>
  </si>
  <si>
    <t>Kurtanović</t>
  </si>
  <si>
    <t>Harisa</t>
  </si>
  <si>
    <t>Seferović</t>
  </si>
  <si>
    <t>Stefan</t>
  </si>
  <si>
    <t>Boričić</t>
  </si>
  <si>
    <t>Adelisa</t>
  </si>
  <si>
    <t>Kujević</t>
  </si>
  <si>
    <t>Anđela</t>
  </si>
  <si>
    <t>Lalović</t>
  </si>
  <si>
    <t>Ivana</t>
  </si>
  <si>
    <t>Đoković</t>
  </si>
  <si>
    <t>Anja</t>
  </si>
  <si>
    <t>Bojović</t>
  </si>
  <si>
    <t>Đorđije</t>
  </si>
  <si>
    <t>Madžgalj</t>
  </si>
  <si>
    <t>Elma</t>
  </si>
  <si>
    <t>Hajrović</t>
  </si>
  <si>
    <t>Tea</t>
  </si>
  <si>
    <t>Muratović</t>
  </si>
  <si>
    <t>Dejana</t>
  </si>
  <si>
    <t>Vulević</t>
  </si>
  <si>
    <t>Ana</t>
  </si>
  <si>
    <t>Mitrović</t>
  </si>
  <si>
    <t>Erna</t>
  </si>
  <si>
    <t>Ćeranić</t>
  </si>
  <si>
    <t>Irma</t>
  </si>
  <si>
    <t>Feratović</t>
  </si>
  <si>
    <t>Nikolina</t>
  </si>
  <si>
    <t>Đurišić</t>
  </si>
  <si>
    <t>Jelena</t>
  </si>
  <si>
    <t>Popović</t>
  </si>
  <si>
    <t>Pupović</t>
  </si>
  <si>
    <t>Goranović</t>
  </si>
  <si>
    <t>Snežana</t>
  </si>
  <si>
    <t>Savić</t>
  </si>
  <si>
    <t>Antoneta</t>
  </si>
  <si>
    <t>Papaj</t>
  </si>
  <si>
    <t>Minela</t>
  </si>
  <si>
    <t>Šehović</t>
  </si>
  <si>
    <t>Zana</t>
  </si>
  <si>
    <t>Šabaj</t>
  </si>
  <si>
    <t>Iva</t>
  </si>
  <si>
    <t>Čolaković</t>
  </si>
  <si>
    <t>Miloš</t>
  </si>
  <si>
    <t>Branka</t>
  </si>
  <si>
    <t>Šćekić</t>
  </si>
  <si>
    <t>Elvira</t>
  </si>
  <si>
    <t>Imeri</t>
  </si>
  <si>
    <t>Kolokvijum</t>
  </si>
  <si>
    <t>Red.</t>
  </si>
  <si>
    <t>Pop.</t>
  </si>
  <si>
    <t>Završni ispit</t>
  </si>
  <si>
    <t>Završni</t>
  </si>
  <si>
    <t>Popravni završni</t>
  </si>
  <si>
    <t>Rezultati završnog ispita</t>
  </si>
  <si>
    <r>
      <t xml:space="preserve">Radovi se mogu pogledati </t>
    </r>
    <r>
      <rPr>
        <b/>
        <sz val="14"/>
        <color theme="1"/>
        <rFont val="Garamond"/>
        <family val="1"/>
        <charset val="238"/>
      </rPr>
      <t>u petak, 10. juna, u 10h, u kabinetu 412/IV</t>
    </r>
    <r>
      <rPr>
        <sz val="14"/>
        <color theme="1"/>
        <rFont val="Garamond"/>
        <family val="1"/>
      </rPr>
      <t xml:space="preserve"> (</t>
    </r>
    <r>
      <rPr>
        <b/>
        <u/>
        <sz val="14"/>
        <color theme="1"/>
        <rFont val="Garamond"/>
        <family val="1"/>
        <charset val="238"/>
      </rPr>
      <t>Ekonomski fakultet</t>
    </r>
    <r>
      <rPr>
        <sz val="14"/>
        <color theme="1"/>
        <rFont val="Garamond"/>
        <family val="1"/>
      </rPr>
      <t>).</t>
    </r>
  </si>
  <si>
    <t>Avgust</t>
  </si>
  <si>
    <t>Pop. 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</si>
</sst>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Garamond"/>
      <family val="1"/>
    </font>
    <font>
      <sz val="12"/>
      <color rgb="FF333333"/>
      <name val="Century"/>
      <family val="1"/>
    </font>
    <font>
      <b/>
      <sz val="14"/>
      <color theme="1"/>
      <name val="Garamond"/>
      <family val="1"/>
      <charset val="238"/>
    </font>
    <font>
      <b/>
      <u/>
      <sz val="14"/>
      <color theme="1"/>
      <name val="Garamond"/>
      <family val="1"/>
      <charset val="238"/>
    </font>
    <font>
      <b/>
      <sz val="12"/>
      <color theme="1"/>
      <name val="Garamond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0" applyNumberFormat="0" applyAlignment="0" applyProtection="0"/>
    <xf numFmtId="0" fontId="6" fillId="28" borderId="11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1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0" applyNumberFormat="0" applyAlignment="0" applyProtection="0"/>
    <xf numFmtId="0" fontId="13" fillId="0" borderId="15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6" applyNumberFormat="0" applyFont="0" applyAlignment="0" applyProtection="0"/>
    <xf numFmtId="0" fontId="15" fillId="27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49" fontId="19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6" fillId="0" borderId="0" xfId="0" applyFont="1" applyAlignment="1">
      <alignment vertical="center" wrapText="1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5" xfId="0" applyFont="1" applyBorder="1"/>
    <xf numFmtId="0" fontId="27" fillId="0" borderId="0" xfId="0" applyFont="1"/>
    <xf numFmtId="0" fontId="26" fillId="0" borderId="0" xfId="0" applyFont="1"/>
    <xf numFmtId="164" fontId="26" fillId="0" borderId="0" xfId="0" applyNumberFormat="1" applyFont="1"/>
    <xf numFmtId="0" fontId="26" fillId="0" borderId="4" xfId="0" applyFont="1" applyBorder="1" applyAlignment="1">
      <alignment horizontal="center"/>
    </xf>
    <xf numFmtId="164" fontId="26" fillId="0" borderId="21" xfId="0" applyNumberFormat="1" applyFont="1" applyBorder="1"/>
    <xf numFmtId="164" fontId="26" fillId="0" borderId="22" xfId="0" applyNumberFormat="1" applyFont="1" applyBorder="1"/>
    <xf numFmtId="0" fontId="19" fillId="0" borderId="6" xfId="0" applyFont="1" applyBorder="1"/>
    <xf numFmtId="0" fontId="26" fillId="0" borderId="8" xfId="0" applyFont="1" applyBorder="1"/>
    <xf numFmtId="0" fontId="19" fillId="0" borderId="7" xfId="0" applyFont="1" applyBorder="1"/>
    <xf numFmtId="0" fontId="26" fillId="0" borderId="6" xfId="0" applyFont="1" applyBorder="1"/>
    <xf numFmtId="0" fontId="26" fillId="0" borderId="7" xfId="0" applyFont="1" applyBorder="1"/>
    <xf numFmtId="0" fontId="19" fillId="0" borderId="19" xfId="0" applyFont="1" applyBorder="1" applyAlignment="1">
      <alignment horizontal="center"/>
    </xf>
    <xf numFmtId="164" fontId="19" fillId="0" borderId="23" xfId="0" applyNumberFormat="1" applyFont="1" applyBorder="1"/>
    <xf numFmtId="0" fontId="28" fillId="0" borderId="0" xfId="0" applyFont="1"/>
    <xf numFmtId="164" fontId="26" fillId="0" borderId="3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6" fillId="0" borderId="0" xfId="0" applyFont="1" applyAlignment="1">
      <alignment horizontal="center" vertical="center" wrapText="1" shrinkToFit="1"/>
    </xf>
    <xf numFmtId="0" fontId="26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7" xfId="0" applyFont="1" applyBorder="1" applyAlignment="1">
      <alignment horizontal="left"/>
    </xf>
    <xf numFmtId="164" fontId="26" fillId="0" borderId="20" xfId="0" applyNumberFormat="1" applyFont="1" applyBorder="1" applyAlignment="1">
      <alignment horizontal="center"/>
    </xf>
    <xf numFmtId="0" fontId="26" fillId="0" borderId="27" xfId="0" applyFont="1" applyBorder="1" applyAlignment="1">
      <alignment horizontal="center" vertical="center" wrapText="1" shrinkToFit="1"/>
    </xf>
    <xf numFmtId="0" fontId="26" fillId="0" borderId="29" xfId="0" applyFont="1" applyBorder="1" applyAlignment="1">
      <alignment horizontal="center" vertical="center" wrapText="1" shrinkToFit="1"/>
    </xf>
    <xf numFmtId="0" fontId="26" fillId="0" borderId="29" xfId="0" applyFont="1" applyBorder="1" applyAlignment="1">
      <alignment vertical="center" wrapText="1" shrinkToFit="1"/>
    </xf>
    <xf numFmtId="0" fontId="26" fillId="0" borderId="3" xfId="0" applyFont="1" applyBorder="1"/>
    <xf numFmtId="164" fontId="26" fillId="0" borderId="30" xfId="0" applyNumberFormat="1" applyFont="1" applyBorder="1"/>
    <xf numFmtId="0" fontId="28" fillId="0" borderId="25" xfId="0" applyFont="1" applyBorder="1"/>
    <xf numFmtId="0" fontId="28" fillId="0" borderId="25" xfId="0" applyFont="1" applyBorder="1" applyAlignment="1">
      <alignment horizontal="left"/>
    </xf>
    <xf numFmtId="164" fontId="26" fillId="0" borderId="25" xfId="0" applyNumberFormat="1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9" xfId="0" applyFont="1" applyBorder="1" applyAlignment="1">
      <alignment horizontal="center" vertical="center" wrapText="1" shrinkToFit="1"/>
    </xf>
    <xf numFmtId="0" fontId="26" fillId="0" borderId="5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wrapText="1" shrinkToFit="1"/>
    </xf>
    <xf numFmtId="0" fontId="26" fillId="0" borderId="31" xfId="0" applyFont="1" applyBorder="1" applyAlignment="1">
      <alignment horizontal="center" vertical="center" wrapText="1" shrinkToFit="1"/>
    </xf>
    <xf numFmtId="0" fontId="26" fillId="0" borderId="32" xfId="0" applyFont="1" applyBorder="1" applyAlignment="1">
      <alignment horizontal="center" vertical="center" wrapText="1" shrinkToFit="1"/>
    </xf>
    <xf numFmtId="0" fontId="26" fillId="0" borderId="26" xfId="0" applyFont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 wrapText="1" shrinkToFit="1"/>
    </xf>
    <xf numFmtId="0" fontId="26" fillId="0" borderId="28" xfId="0" applyFont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9" fillId="0" borderId="7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164" fontId="31" fillId="0" borderId="25" xfId="0" applyNumberFormat="1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zoomScaleNormal="100" workbookViewId="0">
      <pane ySplit="9" topLeftCell="A10" activePane="bottomLeft" state="frozen"/>
      <selection activeCell="E1" sqref="E1"/>
      <selection pane="bottomLeft" activeCell="D10" sqref="D10:E17"/>
    </sheetView>
  </sheetViews>
  <sheetFormatPr baseColWidth="10" defaultColWidth="11.5" defaultRowHeight="14" x14ac:dyDescent="0.2"/>
  <cols>
    <col min="1" max="1" width="6" style="1" customWidth="1"/>
    <col min="2" max="2" width="7.5" style="1" customWidth="1"/>
    <col min="3" max="3" width="8.5" style="1" customWidth="1"/>
    <col min="4" max="4" width="14.83203125" style="1" customWidth="1"/>
    <col min="5" max="5" width="16.5" style="9" customWidth="1"/>
    <col min="6" max="6" width="7.1640625" style="2" customWidth="1"/>
    <col min="7" max="7" width="8.5" style="2" customWidth="1"/>
    <col min="8" max="8" width="8.6640625" style="2" customWidth="1"/>
    <col min="9" max="9" width="9.33203125" style="2" customWidth="1"/>
    <col min="10" max="12" width="10.33203125" style="2" customWidth="1"/>
    <col min="13" max="14" width="10.6640625" style="2" customWidth="1"/>
    <col min="15" max="15" width="9.83203125" style="2" customWidth="1"/>
    <col min="16" max="17" width="11.5" style="1" customWidth="1"/>
    <col min="18" max="16384" width="11.5" style="1"/>
  </cols>
  <sheetData>
    <row r="1" spans="1:20" x14ac:dyDescent="0.2">
      <c r="Q1" s="3"/>
      <c r="R1" s="1" t="s">
        <v>11</v>
      </c>
    </row>
    <row r="2" spans="1:20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Q2" s="4">
        <v>50</v>
      </c>
      <c r="R2" s="5" t="s">
        <v>1</v>
      </c>
      <c r="S2" s="5">
        <f>COUNTIFS(N10:N18,"&gt;0",N10:N18,"&lt;51")</f>
        <v>3</v>
      </c>
      <c r="T2" s="6">
        <f t="shared" ref="T2:T7" si="0">S2/S$8*100</f>
        <v>50</v>
      </c>
    </row>
    <row r="3" spans="1:20" ht="18" customHeight="1" x14ac:dyDescent="0.2">
      <c r="A3" s="2"/>
      <c r="B3" s="2"/>
      <c r="C3" s="7"/>
      <c r="D3" s="7"/>
      <c r="Q3" s="4">
        <v>60</v>
      </c>
      <c r="R3" s="5" t="s">
        <v>2</v>
      </c>
      <c r="S3" s="5">
        <f>COUNTIF(O$10:O$18,"E")</f>
        <v>0</v>
      </c>
      <c r="T3" s="6">
        <f t="shared" si="0"/>
        <v>0</v>
      </c>
    </row>
    <row r="4" spans="1:20" ht="18" customHeight="1" x14ac:dyDescent="0.25">
      <c r="A4" s="48" t="s">
        <v>0</v>
      </c>
      <c r="B4" s="48"/>
      <c r="C4" s="48"/>
      <c r="D4" s="48"/>
      <c r="E4" s="48"/>
      <c r="Q4" s="4">
        <v>70</v>
      </c>
      <c r="R4" s="5" t="s">
        <v>3</v>
      </c>
      <c r="S4" s="5">
        <f>COUNTIF(O$10:O$18,"D")</f>
        <v>1</v>
      </c>
      <c r="T4" s="6">
        <f t="shared" si="0"/>
        <v>16.666666666666664</v>
      </c>
    </row>
    <row r="5" spans="1:20" ht="18" customHeight="1" x14ac:dyDescent="0.2">
      <c r="A5" s="2"/>
      <c r="B5" s="2"/>
      <c r="C5" s="7"/>
      <c r="D5" s="7"/>
      <c r="Q5" s="4">
        <v>80</v>
      </c>
      <c r="R5" s="5" t="s">
        <v>4</v>
      </c>
      <c r="S5" s="5">
        <f>COUNTIF(O$10:O$18,"C")</f>
        <v>0</v>
      </c>
      <c r="T5" s="6">
        <f t="shared" si="0"/>
        <v>0</v>
      </c>
    </row>
    <row r="6" spans="1:20" ht="18" customHeight="1" x14ac:dyDescent="0.25">
      <c r="A6" s="8" t="s">
        <v>13</v>
      </c>
      <c r="B6" s="9"/>
      <c r="C6" s="7"/>
      <c r="D6" s="7"/>
      <c r="Q6" s="4">
        <v>90</v>
      </c>
      <c r="R6" s="5" t="s">
        <v>5</v>
      </c>
      <c r="S6" s="5">
        <f>COUNTIF(O$10:O$18,"B")</f>
        <v>2</v>
      </c>
      <c r="T6" s="6">
        <f t="shared" si="0"/>
        <v>33.333333333333329</v>
      </c>
    </row>
    <row r="7" spans="1:20" ht="17.25" customHeight="1" thickBot="1" x14ac:dyDescent="0.25">
      <c r="A7" s="2"/>
      <c r="B7" s="2"/>
      <c r="C7" s="7"/>
      <c r="D7" s="7"/>
      <c r="Q7" s="4"/>
      <c r="R7" s="5" t="s">
        <v>6</v>
      </c>
      <c r="S7" s="5">
        <f>COUNTIF(O$10:O$18,"A")</f>
        <v>0</v>
      </c>
      <c r="T7" s="6">
        <f t="shared" si="0"/>
        <v>0</v>
      </c>
    </row>
    <row r="8" spans="1:20" s="10" customFormat="1" ht="21.75" customHeight="1" thickTop="1" thickBot="1" x14ac:dyDescent="0.2">
      <c r="A8" s="49"/>
      <c r="B8" s="51" t="s">
        <v>7</v>
      </c>
      <c r="C8" s="45"/>
      <c r="D8" s="53" t="s">
        <v>12</v>
      </c>
      <c r="E8" s="54"/>
      <c r="F8" s="57" t="s">
        <v>100</v>
      </c>
      <c r="G8" s="57"/>
      <c r="H8" s="57" t="s">
        <v>103</v>
      </c>
      <c r="I8" s="57"/>
      <c r="J8" s="58" t="s">
        <v>108</v>
      </c>
      <c r="K8" s="59"/>
      <c r="L8" s="58" t="s">
        <v>109</v>
      </c>
      <c r="M8" s="59"/>
      <c r="N8" s="51" t="s">
        <v>8</v>
      </c>
      <c r="O8" s="45" t="s">
        <v>9</v>
      </c>
      <c r="R8" s="10" t="s">
        <v>10</v>
      </c>
      <c r="S8" s="10">
        <f>COUNTIF(N10:N18,"&gt;0")</f>
        <v>6</v>
      </c>
    </row>
    <row r="9" spans="1:20" s="10" customFormat="1" ht="38.25" customHeight="1" thickTop="1" x14ac:dyDescent="0.15">
      <c r="A9" s="50"/>
      <c r="B9" s="52"/>
      <c r="C9" s="46"/>
      <c r="D9" s="55"/>
      <c r="E9" s="56"/>
      <c r="F9" s="11" t="s">
        <v>101</v>
      </c>
      <c r="G9" s="29" t="s">
        <v>102</v>
      </c>
      <c r="H9" s="29" t="s">
        <v>104</v>
      </c>
      <c r="I9" s="29" t="s">
        <v>105</v>
      </c>
      <c r="J9" s="29" t="s">
        <v>100</v>
      </c>
      <c r="K9" s="29" t="s">
        <v>104</v>
      </c>
      <c r="L9" s="29" t="s">
        <v>100</v>
      </c>
      <c r="M9" s="29" t="s">
        <v>104</v>
      </c>
      <c r="N9" s="52"/>
      <c r="O9" s="46"/>
    </row>
    <row r="10" spans="1:20" s="14" customFormat="1" ht="16" x14ac:dyDescent="0.2">
      <c r="A10" s="39"/>
      <c r="B10" s="41">
        <v>63</v>
      </c>
      <c r="C10" s="41">
        <v>2021</v>
      </c>
      <c r="D10" s="41"/>
      <c r="E10" s="42"/>
      <c r="F10" s="43">
        <v>37.5</v>
      </c>
      <c r="G10" s="69">
        <v>46</v>
      </c>
      <c r="H10" s="44"/>
      <c r="I10" s="44">
        <v>27</v>
      </c>
      <c r="J10" s="44"/>
      <c r="K10" s="44">
        <v>12</v>
      </c>
      <c r="L10" s="44"/>
      <c r="M10" s="69">
        <v>42</v>
      </c>
      <c r="N10" s="70">
        <v>88</v>
      </c>
      <c r="O10" s="44" t="s">
        <v>5</v>
      </c>
      <c r="P10" s="40"/>
      <c r="Q10" s="15"/>
    </row>
    <row r="11" spans="1:20" s="14" customFormat="1" ht="16" x14ac:dyDescent="0.2">
      <c r="A11" s="39"/>
      <c r="B11" s="41">
        <v>70</v>
      </c>
      <c r="C11" s="41">
        <v>2021</v>
      </c>
      <c r="D11" s="41"/>
      <c r="E11" s="42"/>
      <c r="F11" s="43">
        <v>2.5</v>
      </c>
      <c r="G11" s="44">
        <v>4</v>
      </c>
      <c r="H11" s="44"/>
      <c r="I11" s="44">
        <v>21</v>
      </c>
      <c r="J11" s="44"/>
      <c r="K11" s="44"/>
      <c r="L11" s="44"/>
      <c r="M11" s="44"/>
      <c r="N11" s="43">
        <f t="shared" ref="N10:N17" si="1">IF(ISBLANK(G11),F11,G11)+IF(ISBLANK(I11),H11,I11)</f>
        <v>25</v>
      </c>
      <c r="O11" s="44"/>
      <c r="P11" s="40"/>
      <c r="Q11" s="15"/>
    </row>
    <row r="12" spans="1:20" s="14" customFormat="1" ht="16" x14ac:dyDescent="0.2">
      <c r="A12" s="39"/>
      <c r="B12" s="41">
        <v>72</v>
      </c>
      <c r="C12" s="41">
        <v>2021</v>
      </c>
      <c r="D12" s="41"/>
      <c r="E12" s="42"/>
      <c r="F12" s="43"/>
      <c r="G12" s="44">
        <v>5</v>
      </c>
      <c r="H12" s="44">
        <v>29</v>
      </c>
      <c r="I12" s="69">
        <v>35</v>
      </c>
      <c r="J12" s="69">
        <v>25</v>
      </c>
      <c r="K12" s="44"/>
      <c r="L12" s="44"/>
      <c r="M12" s="44"/>
      <c r="N12" s="70">
        <v>60</v>
      </c>
      <c r="O12" s="44" t="s">
        <v>3</v>
      </c>
      <c r="P12" s="40"/>
      <c r="Q12" s="15"/>
    </row>
    <row r="13" spans="1:20" s="14" customFormat="1" ht="16" x14ac:dyDescent="0.2">
      <c r="A13" s="39"/>
      <c r="B13" s="41">
        <v>74</v>
      </c>
      <c r="C13" s="41">
        <v>2021</v>
      </c>
      <c r="D13" s="41"/>
      <c r="E13" s="42"/>
      <c r="F13" s="43">
        <v>30</v>
      </c>
      <c r="G13" s="44">
        <v>36</v>
      </c>
      <c r="H13" s="44"/>
      <c r="I13" s="44">
        <v>36</v>
      </c>
      <c r="J13" s="44">
        <v>30</v>
      </c>
      <c r="K13" s="44">
        <v>22</v>
      </c>
      <c r="L13" s="69">
        <v>50</v>
      </c>
      <c r="M13" s="69">
        <v>30</v>
      </c>
      <c r="N13" s="70">
        <v>80</v>
      </c>
      <c r="O13" s="44" t="s">
        <v>5</v>
      </c>
      <c r="P13" s="40"/>
      <c r="Q13" s="15"/>
    </row>
    <row r="14" spans="1:20" s="14" customFormat="1" ht="16" x14ac:dyDescent="0.2">
      <c r="A14" s="39"/>
      <c r="B14" s="41">
        <v>143</v>
      </c>
      <c r="C14" s="41">
        <v>2021</v>
      </c>
      <c r="D14" s="41"/>
      <c r="E14" s="42"/>
      <c r="F14" s="43"/>
      <c r="G14" s="44">
        <v>5</v>
      </c>
      <c r="H14" s="44">
        <v>26</v>
      </c>
      <c r="I14" s="44">
        <v>31</v>
      </c>
      <c r="J14" s="44"/>
      <c r="K14" s="44"/>
      <c r="L14" s="44"/>
      <c r="M14" s="44"/>
      <c r="N14" s="43">
        <f t="shared" si="1"/>
        <v>36</v>
      </c>
      <c r="O14" s="44"/>
      <c r="P14" s="40"/>
      <c r="Q14" s="15"/>
    </row>
    <row r="15" spans="1:20" s="14" customFormat="1" ht="16" x14ac:dyDescent="0.2">
      <c r="A15" s="39"/>
      <c r="B15" s="41">
        <v>146</v>
      </c>
      <c r="C15" s="41">
        <v>2021</v>
      </c>
      <c r="D15" s="41"/>
      <c r="E15" s="42"/>
      <c r="F15" s="43">
        <v>0</v>
      </c>
      <c r="G15" s="44">
        <v>0</v>
      </c>
      <c r="H15" s="44">
        <v>20</v>
      </c>
      <c r="I15" s="69">
        <v>37</v>
      </c>
      <c r="J15" s="44">
        <v>7</v>
      </c>
      <c r="K15" s="44"/>
      <c r="L15" s="69">
        <v>10</v>
      </c>
      <c r="M15" s="44"/>
      <c r="N15" s="70">
        <v>47</v>
      </c>
      <c r="O15" s="44" t="s">
        <v>1</v>
      </c>
      <c r="P15" s="40"/>
      <c r="Q15" s="15"/>
    </row>
    <row r="16" spans="1:20" s="14" customFormat="1" ht="16" x14ac:dyDescent="0.2">
      <c r="A16" s="39"/>
      <c r="B16" s="41">
        <v>91</v>
      </c>
      <c r="C16" s="41">
        <v>2020</v>
      </c>
      <c r="D16" s="41"/>
      <c r="E16" s="42"/>
      <c r="F16" s="43"/>
      <c r="G16" s="44"/>
      <c r="H16" s="44"/>
      <c r="I16" s="44"/>
      <c r="J16" s="44"/>
      <c r="K16" s="44"/>
      <c r="L16" s="44"/>
      <c r="M16" s="44"/>
      <c r="N16" s="43">
        <f t="shared" si="1"/>
        <v>0</v>
      </c>
      <c r="O16" s="44"/>
      <c r="P16" s="40"/>
      <c r="Q16" s="15"/>
    </row>
    <row r="17" spans="1:17" s="14" customFormat="1" ht="16" x14ac:dyDescent="0.2">
      <c r="A17" s="39"/>
      <c r="B17" s="41">
        <v>75</v>
      </c>
      <c r="C17" s="41">
        <v>2019</v>
      </c>
      <c r="D17" s="41"/>
      <c r="E17" s="42"/>
      <c r="F17" s="43"/>
      <c r="G17" s="44"/>
      <c r="H17" s="44"/>
      <c r="I17" s="44"/>
      <c r="J17" s="44"/>
      <c r="K17" s="44"/>
      <c r="L17" s="44"/>
      <c r="M17" s="44"/>
      <c r="N17" s="43">
        <f t="shared" si="1"/>
        <v>0</v>
      </c>
      <c r="O17" s="44"/>
      <c r="P17" s="40"/>
      <c r="Q17" s="15"/>
    </row>
    <row r="18" spans="1:17" s="14" customFormat="1" ht="16" x14ac:dyDescent="0.2">
      <c r="A18" s="12"/>
      <c r="B18" s="13"/>
      <c r="C18" s="13"/>
      <c r="D18" s="13"/>
      <c r="E18" s="33"/>
      <c r="F18" s="27"/>
      <c r="G18" s="30"/>
      <c r="H18" s="30"/>
      <c r="I18" s="30"/>
      <c r="J18" s="30"/>
      <c r="K18" s="30"/>
      <c r="L18" s="30"/>
      <c r="M18" s="30"/>
      <c r="N18" s="27"/>
      <c r="O18" s="16"/>
      <c r="P18" s="18"/>
      <c r="Q18" s="15"/>
    </row>
    <row r="19" spans="1:17" ht="16" x14ac:dyDescent="0.2">
      <c r="A19" s="19"/>
      <c r="B19" s="20"/>
      <c r="C19" s="22"/>
      <c r="D19" s="23"/>
      <c r="E19" s="34"/>
      <c r="F19" s="28"/>
      <c r="G19" s="31"/>
      <c r="H19" s="31"/>
      <c r="I19" s="31"/>
      <c r="J19" s="31"/>
      <c r="K19" s="31"/>
      <c r="L19" s="31"/>
      <c r="M19" s="31"/>
      <c r="N19" s="35"/>
      <c r="O19" s="24"/>
      <c r="P19" s="25"/>
    </row>
  </sheetData>
  <mergeCells count="11">
    <mergeCell ref="O8:O9"/>
    <mergeCell ref="A2:N2"/>
    <mergeCell ref="A4:E4"/>
    <mergeCell ref="A8:A9"/>
    <mergeCell ref="N8:N9"/>
    <mergeCell ref="B8:C9"/>
    <mergeCell ref="D8:E9"/>
    <mergeCell ref="F8:G8"/>
    <mergeCell ref="H8:I8"/>
    <mergeCell ref="J8:K8"/>
    <mergeCell ref="L8:M8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workbookViewId="0">
      <selection activeCell="O11" sqref="O11"/>
    </sheetView>
  </sheetViews>
  <sheetFormatPr baseColWidth="10" defaultColWidth="11.5" defaultRowHeight="14" x14ac:dyDescent="0.2"/>
  <cols>
    <col min="1" max="1" width="6" style="1" customWidth="1"/>
    <col min="2" max="2" width="7.5" style="1" customWidth="1"/>
    <col min="3" max="3" width="8.5" style="1" customWidth="1"/>
    <col min="4" max="4" width="14.83203125" style="1" customWidth="1"/>
    <col min="5" max="5" width="16.5" style="9" customWidth="1"/>
    <col min="6" max="6" width="7.1640625" style="2" customWidth="1"/>
    <col min="7" max="7" width="8.5" style="2" customWidth="1"/>
    <col min="8" max="8" width="8.6640625" style="2" customWidth="1"/>
    <col min="9" max="9" width="9.33203125" style="1" customWidth="1"/>
    <col min="10" max="10" width="10.6640625" style="2" customWidth="1"/>
    <col min="11" max="11" width="9.83203125" style="2" customWidth="1"/>
    <col min="12" max="13" width="11.5" style="1" customWidth="1"/>
    <col min="14" max="16384" width="11.5" style="1"/>
  </cols>
  <sheetData>
    <row r="1" spans="1:16" x14ac:dyDescent="0.2">
      <c r="M1" s="3"/>
    </row>
    <row r="2" spans="1:16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M2" s="4">
        <v>50</v>
      </c>
      <c r="N2" s="5"/>
      <c r="O2" s="5"/>
      <c r="P2" s="6"/>
    </row>
    <row r="3" spans="1:16" ht="18" customHeight="1" x14ac:dyDescent="0.2">
      <c r="A3" s="2"/>
      <c r="B3" s="2"/>
      <c r="C3" s="7"/>
      <c r="D3" s="7"/>
      <c r="M3" s="4">
        <v>60</v>
      </c>
      <c r="N3" s="5"/>
      <c r="O3" s="5"/>
      <c r="P3" s="6"/>
    </row>
    <row r="4" spans="1:16" ht="18" customHeight="1" x14ac:dyDescent="0.25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M4" s="4">
        <v>70</v>
      </c>
      <c r="N4" s="5"/>
      <c r="O4" s="5"/>
      <c r="P4" s="6"/>
    </row>
    <row r="5" spans="1:16" ht="18" customHeight="1" x14ac:dyDescent="0.2">
      <c r="A5" s="2"/>
      <c r="B5" s="2"/>
      <c r="C5" s="7"/>
      <c r="D5" s="7"/>
      <c r="M5" s="4">
        <v>80</v>
      </c>
      <c r="N5" s="5"/>
      <c r="O5" s="5"/>
      <c r="P5" s="6"/>
    </row>
    <row r="6" spans="1:16" ht="18" customHeight="1" x14ac:dyDescent="0.25">
      <c r="A6" s="66" t="s">
        <v>13</v>
      </c>
      <c r="B6" s="66"/>
      <c r="C6" s="66"/>
      <c r="D6" s="66"/>
      <c r="E6" s="66"/>
      <c r="F6" s="66"/>
      <c r="G6" s="66"/>
      <c r="H6" s="66"/>
      <c r="I6" s="66"/>
      <c r="J6" s="66"/>
      <c r="K6" s="66"/>
      <c r="M6" s="4">
        <v>90</v>
      </c>
      <c r="N6" s="5"/>
      <c r="O6" s="5"/>
      <c r="P6" s="6"/>
    </row>
    <row r="7" spans="1:16" ht="18" customHeight="1" x14ac:dyDescent="0.25">
      <c r="A7" s="68" t="s">
        <v>106</v>
      </c>
      <c r="B7" s="68"/>
      <c r="C7" s="68"/>
      <c r="D7" s="68"/>
      <c r="E7" s="68"/>
      <c r="F7" s="68"/>
      <c r="G7" s="68"/>
      <c r="H7" s="68"/>
      <c r="I7" s="68"/>
      <c r="J7" s="68"/>
      <c r="K7" s="68"/>
      <c r="M7" s="4"/>
      <c r="N7" s="5"/>
      <c r="O7" s="5"/>
      <c r="P7" s="6"/>
    </row>
    <row r="8" spans="1:16" ht="18" customHeight="1" x14ac:dyDescent="0.2">
      <c r="A8" s="65" t="s">
        <v>107</v>
      </c>
      <c r="B8" s="65"/>
      <c r="C8" s="65"/>
      <c r="D8" s="65"/>
      <c r="E8" s="65"/>
      <c r="F8" s="65"/>
      <c r="G8" s="65"/>
      <c r="H8" s="65"/>
      <c r="I8" s="65"/>
      <c r="J8" s="65"/>
      <c r="K8" s="65"/>
      <c r="M8" s="4"/>
      <c r="N8" s="5"/>
      <c r="O8" s="5"/>
      <c r="P8" s="6"/>
    </row>
    <row r="9" spans="1:16" ht="18" customHeight="1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M9" s="4"/>
      <c r="N9" s="5"/>
      <c r="O9" s="5"/>
      <c r="P9" s="6"/>
    </row>
    <row r="10" spans="1:16" ht="17.25" customHeight="1" thickBot="1" x14ac:dyDescent="0.25">
      <c r="A10" s="2"/>
      <c r="B10" s="2"/>
      <c r="C10" s="7"/>
      <c r="D10" s="7"/>
      <c r="M10" s="4"/>
      <c r="N10" s="5"/>
      <c r="O10" s="5"/>
      <c r="P10" s="6"/>
    </row>
    <row r="11" spans="1:16" s="10" customFormat="1" ht="21.75" customHeight="1" thickTop="1" thickBot="1" x14ac:dyDescent="0.2">
      <c r="A11" s="49"/>
      <c r="B11" s="51" t="s">
        <v>7</v>
      </c>
      <c r="C11" s="45"/>
      <c r="D11" s="53" t="s">
        <v>12</v>
      </c>
      <c r="E11" s="54"/>
      <c r="F11" s="57" t="s">
        <v>100</v>
      </c>
      <c r="G11" s="57"/>
      <c r="H11" s="57" t="s">
        <v>103</v>
      </c>
      <c r="I11" s="57"/>
      <c r="J11" s="51" t="s">
        <v>8</v>
      </c>
      <c r="K11" s="45" t="s">
        <v>9</v>
      </c>
    </row>
    <row r="12" spans="1:16" s="10" customFormat="1" ht="38.25" customHeight="1" thickTop="1" thickBot="1" x14ac:dyDescent="0.2">
      <c r="A12" s="60"/>
      <c r="B12" s="61"/>
      <c r="C12" s="62"/>
      <c r="D12" s="63"/>
      <c r="E12" s="64"/>
      <c r="F12" s="36" t="s">
        <v>101</v>
      </c>
      <c r="G12" s="37" t="s">
        <v>102</v>
      </c>
      <c r="H12" s="37" t="s">
        <v>104</v>
      </c>
      <c r="I12" s="38" t="s">
        <v>105</v>
      </c>
      <c r="J12" s="61"/>
      <c r="K12" s="62"/>
    </row>
    <row r="13" spans="1:16" s="14" customFormat="1" ht="17" thickTop="1" x14ac:dyDescent="0.2">
      <c r="A13" s="12"/>
      <c r="B13" s="26">
        <v>61</v>
      </c>
      <c r="C13" s="26">
        <v>2021</v>
      </c>
      <c r="D13" s="26" t="s">
        <v>16</v>
      </c>
      <c r="E13" s="32" t="s">
        <v>17</v>
      </c>
      <c r="F13" s="27">
        <v>25</v>
      </c>
      <c r="G13" s="30">
        <v>37.5</v>
      </c>
      <c r="H13" s="30">
        <v>36</v>
      </c>
      <c r="J13" s="27">
        <f>IF(ISBLANK(G13),F13,G13)+IF(ISBLANK(I13),H13,I13)</f>
        <v>73.5</v>
      </c>
      <c r="K13" s="16"/>
      <c r="L13" s="17"/>
      <c r="M13" s="15"/>
    </row>
    <row r="14" spans="1:16" s="14" customFormat="1" ht="16" x14ac:dyDescent="0.2">
      <c r="A14" s="12"/>
      <c r="B14" s="26">
        <v>62</v>
      </c>
      <c r="C14" s="26">
        <v>2021</v>
      </c>
      <c r="D14" s="26" t="s">
        <v>15</v>
      </c>
      <c r="E14" s="32" t="s">
        <v>18</v>
      </c>
      <c r="F14" s="27">
        <v>50</v>
      </c>
      <c r="G14" s="30"/>
      <c r="H14" s="30">
        <v>38</v>
      </c>
      <c r="J14" s="27">
        <f t="shared" ref="J14:J57" si="0">IF(ISBLANK(G14),F14,G14)+IF(ISBLANK(I14),H14,I14)</f>
        <v>88</v>
      </c>
      <c r="K14" s="16"/>
      <c r="L14" s="18"/>
      <c r="M14" s="15"/>
    </row>
    <row r="15" spans="1:16" s="14" customFormat="1" ht="16" x14ac:dyDescent="0.2">
      <c r="A15" s="12"/>
      <c r="B15" s="26">
        <v>63</v>
      </c>
      <c r="C15" s="26">
        <v>2021</v>
      </c>
      <c r="D15" s="26" t="s">
        <v>19</v>
      </c>
      <c r="E15" s="32" t="s">
        <v>20</v>
      </c>
      <c r="F15" s="27">
        <v>37.5</v>
      </c>
      <c r="G15" s="30">
        <v>46</v>
      </c>
      <c r="H15" s="30"/>
      <c r="J15" s="27">
        <f t="shared" si="0"/>
        <v>46</v>
      </c>
      <c r="K15" s="16"/>
      <c r="L15" s="18"/>
      <c r="M15" s="15"/>
    </row>
    <row r="16" spans="1:16" s="14" customFormat="1" ht="16" x14ac:dyDescent="0.2">
      <c r="A16" s="12"/>
      <c r="B16" s="26">
        <v>65</v>
      </c>
      <c r="C16" s="26">
        <v>2021</v>
      </c>
      <c r="D16" s="26" t="s">
        <v>21</v>
      </c>
      <c r="E16" s="32" t="s">
        <v>22</v>
      </c>
      <c r="F16" s="27">
        <v>47</v>
      </c>
      <c r="G16" s="30"/>
      <c r="H16" s="30">
        <v>39</v>
      </c>
      <c r="J16" s="27">
        <f t="shared" si="0"/>
        <v>86</v>
      </c>
      <c r="K16" s="16"/>
      <c r="L16" s="18"/>
      <c r="M16" s="15"/>
    </row>
    <row r="17" spans="1:13" s="14" customFormat="1" ht="16" x14ac:dyDescent="0.2">
      <c r="A17" s="12"/>
      <c r="B17" s="26">
        <v>66</v>
      </c>
      <c r="C17" s="26">
        <v>2021</v>
      </c>
      <c r="D17" s="26" t="s">
        <v>23</v>
      </c>
      <c r="E17" s="32" t="s">
        <v>24</v>
      </c>
      <c r="F17" s="27">
        <v>40</v>
      </c>
      <c r="G17" s="30"/>
      <c r="H17" s="30">
        <v>35</v>
      </c>
      <c r="J17" s="27">
        <f t="shared" si="0"/>
        <v>75</v>
      </c>
      <c r="K17" s="16"/>
      <c r="L17" s="18"/>
      <c r="M17" s="15"/>
    </row>
    <row r="18" spans="1:13" s="14" customFormat="1" ht="16" x14ac:dyDescent="0.2">
      <c r="A18" s="12"/>
      <c r="B18" s="26">
        <v>67</v>
      </c>
      <c r="C18" s="26">
        <v>2021</v>
      </c>
      <c r="D18" s="26" t="s">
        <v>25</v>
      </c>
      <c r="E18" s="32" t="s">
        <v>26</v>
      </c>
      <c r="F18" s="27"/>
      <c r="G18" s="30"/>
      <c r="H18" s="30"/>
      <c r="J18" s="27">
        <f t="shared" si="0"/>
        <v>0</v>
      </c>
      <c r="K18" s="16"/>
      <c r="L18" s="18"/>
      <c r="M18" s="15"/>
    </row>
    <row r="19" spans="1:13" s="14" customFormat="1" ht="16" x14ac:dyDescent="0.2">
      <c r="A19" s="12"/>
      <c r="B19" s="26">
        <v>68</v>
      </c>
      <c r="C19" s="26">
        <v>2021</v>
      </c>
      <c r="D19" s="26" t="s">
        <v>27</v>
      </c>
      <c r="E19" s="32" t="s">
        <v>28</v>
      </c>
      <c r="F19" s="27">
        <v>47.5</v>
      </c>
      <c r="G19" s="30"/>
      <c r="H19" s="30">
        <v>44</v>
      </c>
      <c r="J19" s="27">
        <f t="shared" si="0"/>
        <v>91.5</v>
      </c>
      <c r="K19" s="16"/>
      <c r="L19" s="18"/>
      <c r="M19" s="15"/>
    </row>
    <row r="20" spans="1:13" s="14" customFormat="1" ht="16" x14ac:dyDescent="0.2">
      <c r="A20" s="12"/>
      <c r="B20" s="26">
        <v>69</v>
      </c>
      <c r="C20" s="26">
        <v>2021</v>
      </c>
      <c r="D20" s="26" t="s">
        <v>29</v>
      </c>
      <c r="E20" s="32" t="s">
        <v>30</v>
      </c>
      <c r="F20" s="27"/>
      <c r="G20" s="30"/>
      <c r="H20" s="30"/>
      <c r="J20" s="27">
        <f t="shared" si="0"/>
        <v>0</v>
      </c>
      <c r="K20" s="16"/>
      <c r="L20" s="18"/>
      <c r="M20" s="15"/>
    </row>
    <row r="21" spans="1:13" s="14" customFormat="1" ht="16" x14ac:dyDescent="0.2">
      <c r="A21" s="12"/>
      <c r="B21" s="26">
        <v>70</v>
      </c>
      <c r="C21" s="26">
        <v>2021</v>
      </c>
      <c r="D21" s="26" t="s">
        <v>31</v>
      </c>
      <c r="E21" s="32" t="s">
        <v>32</v>
      </c>
      <c r="F21" s="27">
        <v>2.5</v>
      </c>
      <c r="G21" s="30">
        <v>4</v>
      </c>
      <c r="H21" s="30"/>
      <c r="J21" s="27">
        <f t="shared" si="0"/>
        <v>4</v>
      </c>
      <c r="K21" s="16"/>
      <c r="L21" s="18"/>
      <c r="M21" s="15"/>
    </row>
    <row r="22" spans="1:13" s="14" customFormat="1" ht="16" x14ac:dyDescent="0.2">
      <c r="A22" s="12"/>
      <c r="B22" s="26">
        <v>71</v>
      </c>
      <c r="C22" s="26">
        <v>2021</v>
      </c>
      <c r="D22" s="26" t="s">
        <v>33</v>
      </c>
      <c r="E22" s="32" t="s">
        <v>34</v>
      </c>
      <c r="F22" s="27">
        <v>47.5</v>
      </c>
      <c r="G22" s="30"/>
      <c r="H22" s="30">
        <v>47</v>
      </c>
      <c r="J22" s="27">
        <f t="shared" si="0"/>
        <v>94.5</v>
      </c>
      <c r="K22" s="16"/>
      <c r="L22" s="18"/>
      <c r="M22" s="15"/>
    </row>
    <row r="23" spans="1:13" s="14" customFormat="1" ht="16" x14ac:dyDescent="0.2">
      <c r="A23" s="12"/>
      <c r="B23" s="26">
        <v>72</v>
      </c>
      <c r="C23" s="26">
        <v>2021</v>
      </c>
      <c r="D23" s="26" t="s">
        <v>35</v>
      </c>
      <c r="E23" s="32" t="s">
        <v>36</v>
      </c>
      <c r="F23" s="27"/>
      <c r="G23" s="30">
        <v>5</v>
      </c>
      <c r="H23" s="30">
        <v>29</v>
      </c>
      <c r="J23" s="27">
        <f t="shared" si="0"/>
        <v>34</v>
      </c>
      <c r="K23" s="16"/>
      <c r="L23" s="18"/>
      <c r="M23" s="15"/>
    </row>
    <row r="24" spans="1:13" s="14" customFormat="1" ht="16" x14ac:dyDescent="0.2">
      <c r="A24" s="12"/>
      <c r="B24" s="26">
        <v>73</v>
      </c>
      <c r="C24" s="26">
        <v>2021</v>
      </c>
      <c r="D24" s="26" t="s">
        <v>37</v>
      </c>
      <c r="E24" s="32" t="s">
        <v>38</v>
      </c>
      <c r="F24" s="27">
        <v>5</v>
      </c>
      <c r="G24" s="30">
        <v>45</v>
      </c>
      <c r="H24" s="30">
        <v>23</v>
      </c>
      <c r="J24" s="27">
        <f t="shared" si="0"/>
        <v>68</v>
      </c>
      <c r="K24" s="16"/>
      <c r="L24" s="18"/>
      <c r="M24" s="15"/>
    </row>
    <row r="25" spans="1:13" s="14" customFormat="1" ht="16" x14ac:dyDescent="0.2">
      <c r="A25" s="12"/>
      <c r="B25" s="26">
        <v>74</v>
      </c>
      <c r="C25" s="26">
        <v>2021</v>
      </c>
      <c r="D25" s="26" t="s">
        <v>39</v>
      </c>
      <c r="E25" s="32" t="s">
        <v>40</v>
      </c>
      <c r="F25" s="27">
        <v>30</v>
      </c>
      <c r="G25" s="30">
        <v>36</v>
      </c>
      <c r="H25" s="30"/>
      <c r="J25" s="27">
        <f t="shared" si="0"/>
        <v>36</v>
      </c>
      <c r="K25" s="16"/>
      <c r="L25" s="18"/>
      <c r="M25" s="15"/>
    </row>
    <row r="26" spans="1:13" s="14" customFormat="1" ht="16" x14ac:dyDescent="0.2">
      <c r="A26" s="12"/>
      <c r="B26" s="26">
        <v>75</v>
      </c>
      <c r="C26" s="26">
        <v>2021</v>
      </c>
      <c r="D26" s="26" t="s">
        <v>39</v>
      </c>
      <c r="E26" s="32" t="s">
        <v>41</v>
      </c>
      <c r="F26" s="27">
        <v>35</v>
      </c>
      <c r="G26" s="30"/>
      <c r="H26" s="30">
        <v>33</v>
      </c>
      <c r="J26" s="27">
        <f t="shared" si="0"/>
        <v>68</v>
      </c>
      <c r="K26" s="16"/>
      <c r="L26" s="18"/>
      <c r="M26" s="15"/>
    </row>
    <row r="27" spans="1:13" s="14" customFormat="1" ht="16" x14ac:dyDescent="0.2">
      <c r="A27" s="12"/>
      <c r="B27" s="26">
        <v>76</v>
      </c>
      <c r="C27" s="26">
        <v>2021</v>
      </c>
      <c r="D27" s="26" t="s">
        <v>42</v>
      </c>
      <c r="E27" s="32" t="s">
        <v>43</v>
      </c>
      <c r="F27" s="27">
        <v>27.5</v>
      </c>
      <c r="G27" s="30">
        <v>33</v>
      </c>
      <c r="H27" s="30">
        <v>36</v>
      </c>
      <c r="J27" s="27">
        <f t="shared" si="0"/>
        <v>69</v>
      </c>
      <c r="K27" s="16"/>
      <c r="L27" s="18"/>
      <c r="M27" s="15"/>
    </row>
    <row r="28" spans="1:13" s="14" customFormat="1" ht="16" x14ac:dyDescent="0.2">
      <c r="A28" s="12"/>
      <c r="B28" s="26">
        <v>77</v>
      </c>
      <c r="C28" s="26">
        <v>2021</v>
      </c>
      <c r="D28" s="26" t="s">
        <v>44</v>
      </c>
      <c r="E28" s="32" t="s">
        <v>45</v>
      </c>
      <c r="F28" s="27">
        <v>50</v>
      </c>
      <c r="G28" s="30"/>
      <c r="H28" s="30">
        <v>41</v>
      </c>
      <c r="J28" s="27">
        <f t="shared" si="0"/>
        <v>91</v>
      </c>
      <c r="K28" s="16"/>
      <c r="L28" s="18"/>
      <c r="M28" s="15"/>
    </row>
    <row r="29" spans="1:13" s="14" customFormat="1" ht="16" x14ac:dyDescent="0.2">
      <c r="A29" s="12"/>
      <c r="B29" s="26">
        <v>78</v>
      </c>
      <c r="C29" s="26">
        <v>2021</v>
      </c>
      <c r="D29" s="26" t="s">
        <v>46</v>
      </c>
      <c r="E29" s="32" t="s">
        <v>47</v>
      </c>
      <c r="F29" s="27">
        <v>37.5</v>
      </c>
      <c r="G29" s="30"/>
      <c r="H29" s="30">
        <v>28</v>
      </c>
      <c r="J29" s="27">
        <f t="shared" si="0"/>
        <v>65.5</v>
      </c>
      <c r="K29" s="16"/>
      <c r="L29" s="18"/>
      <c r="M29" s="15"/>
    </row>
    <row r="30" spans="1:13" s="14" customFormat="1" ht="16" x14ac:dyDescent="0.2">
      <c r="A30" s="12"/>
      <c r="B30" s="26">
        <v>79</v>
      </c>
      <c r="C30" s="26">
        <v>2021</v>
      </c>
      <c r="D30" s="26" t="s">
        <v>48</v>
      </c>
      <c r="E30" s="32" t="s">
        <v>49</v>
      </c>
      <c r="F30" s="27"/>
      <c r="G30" s="30"/>
      <c r="H30" s="30"/>
      <c r="J30" s="27">
        <f t="shared" si="0"/>
        <v>0</v>
      </c>
      <c r="K30" s="16"/>
      <c r="L30" s="18"/>
      <c r="M30" s="15"/>
    </row>
    <row r="31" spans="1:13" s="14" customFormat="1" ht="16" x14ac:dyDescent="0.2">
      <c r="A31" s="12"/>
      <c r="B31" s="26">
        <v>80</v>
      </c>
      <c r="C31" s="26">
        <v>2021</v>
      </c>
      <c r="D31" s="26" t="s">
        <v>50</v>
      </c>
      <c r="E31" s="32" t="s">
        <v>17</v>
      </c>
      <c r="F31" s="27">
        <v>40</v>
      </c>
      <c r="G31" s="30">
        <v>47.5</v>
      </c>
      <c r="H31" s="30">
        <v>26</v>
      </c>
      <c r="J31" s="27">
        <f t="shared" si="0"/>
        <v>73.5</v>
      </c>
      <c r="K31" s="16"/>
      <c r="L31" s="18"/>
      <c r="M31" s="15"/>
    </row>
    <row r="32" spans="1:13" s="14" customFormat="1" ht="16" x14ac:dyDescent="0.2">
      <c r="A32" s="12"/>
      <c r="B32" s="26">
        <v>81</v>
      </c>
      <c r="C32" s="26">
        <v>2021</v>
      </c>
      <c r="D32" s="26" t="s">
        <v>51</v>
      </c>
      <c r="E32" s="32" t="s">
        <v>52</v>
      </c>
      <c r="F32" s="27">
        <v>22.5</v>
      </c>
      <c r="G32" s="30">
        <v>38</v>
      </c>
      <c r="H32" s="30">
        <v>39</v>
      </c>
      <c r="J32" s="27">
        <f t="shared" si="0"/>
        <v>77</v>
      </c>
      <c r="K32" s="16"/>
      <c r="L32" s="18"/>
      <c r="M32" s="15"/>
    </row>
    <row r="33" spans="1:13" s="14" customFormat="1" ht="16" x14ac:dyDescent="0.2">
      <c r="A33" s="12"/>
      <c r="B33" s="26">
        <v>82</v>
      </c>
      <c r="C33" s="26">
        <v>2021</v>
      </c>
      <c r="D33" s="26" t="s">
        <v>53</v>
      </c>
      <c r="E33" s="32" t="s">
        <v>54</v>
      </c>
      <c r="F33" s="27">
        <v>32.5</v>
      </c>
      <c r="G33" s="30">
        <v>43</v>
      </c>
      <c r="H33" s="30">
        <v>29</v>
      </c>
      <c r="J33" s="27">
        <f t="shared" si="0"/>
        <v>72</v>
      </c>
      <c r="K33" s="16"/>
      <c r="L33" s="18"/>
      <c r="M33" s="15"/>
    </row>
    <row r="34" spans="1:13" s="14" customFormat="1" ht="16" x14ac:dyDescent="0.2">
      <c r="A34" s="12"/>
      <c r="B34" s="26">
        <v>83</v>
      </c>
      <c r="C34" s="26">
        <v>2021</v>
      </c>
      <c r="D34" s="26" t="s">
        <v>55</v>
      </c>
      <c r="E34" s="32" t="s">
        <v>56</v>
      </c>
      <c r="F34" s="27">
        <v>8</v>
      </c>
      <c r="G34" s="30">
        <v>45</v>
      </c>
      <c r="H34" s="30">
        <v>25</v>
      </c>
      <c r="J34" s="27">
        <f t="shared" si="0"/>
        <v>70</v>
      </c>
      <c r="K34" s="16"/>
      <c r="L34" s="18"/>
      <c r="M34" s="15"/>
    </row>
    <row r="35" spans="1:13" s="14" customFormat="1" ht="16" x14ac:dyDescent="0.2">
      <c r="A35" s="12"/>
      <c r="B35" s="26">
        <v>84</v>
      </c>
      <c r="C35" s="26">
        <v>2021</v>
      </c>
      <c r="D35" s="26" t="s">
        <v>57</v>
      </c>
      <c r="E35" s="32" t="s">
        <v>58</v>
      </c>
      <c r="F35" s="27">
        <v>10</v>
      </c>
      <c r="G35" s="30">
        <v>20</v>
      </c>
      <c r="H35" s="30">
        <v>25</v>
      </c>
      <c r="J35" s="27">
        <f t="shared" si="0"/>
        <v>45</v>
      </c>
      <c r="K35" s="16"/>
      <c r="L35" s="18"/>
      <c r="M35" s="15"/>
    </row>
    <row r="36" spans="1:13" s="14" customFormat="1" ht="16" x14ac:dyDescent="0.2">
      <c r="A36" s="12"/>
      <c r="B36" s="26">
        <v>85</v>
      </c>
      <c r="C36" s="26">
        <v>2021</v>
      </c>
      <c r="D36" s="26" t="s">
        <v>59</v>
      </c>
      <c r="E36" s="32" t="s">
        <v>60</v>
      </c>
      <c r="F36" s="27">
        <v>37</v>
      </c>
      <c r="G36" s="30"/>
      <c r="H36" s="30"/>
      <c r="J36" s="27">
        <f t="shared" si="0"/>
        <v>37</v>
      </c>
      <c r="K36" s="16"/>
      <c r="L36" s="18"/>
      <c r="M36" s="15"/>
    </row>
    <row r="37" spans="1:13" s="14" customFormat="1" ht="16" x14ac:dyDescent="0.2">
      <c r="A37" s="12"/>
      <c r="B37" s="26">
        <v>86</v>
      </c>
      <c r="C37" s="26">
        <v>2021</v>
      </c>
      <c r="D37" s="26" t="s">
        <v>61</v>
      </c>
      <c r="E37" s="32" t="s">
        <v>62</v>
      </c>
      <c r="F37" s="27">
        <v>27.5</v>
      </c>
      <c r="G37" s="30"/>
      <c r="H37" s="30">
        <v>24</v>
      </c>
      <c r="J37" s="27">
        <f t="shared" si="0"/>
        <v>51.5</v>
      </c>
      <c r="K37" s="16"/>
      <c r="L37" s="18"/>
      <c r="M37" s="15"/>
    </row>
    <row r="38" spans="1:13" s="14" customFormat="1" ht="16" x14ac:dyDescent="0.2">
      <c r="A38" s="12"/>
      <c r="B38" s="26">
        <v>87</v>
      </c>
      <c r="C38" s="26">
        <v>2021</v>
      </c>
      <c r="D38" s="26" t="s">
        <v>63</v>
      </c>
      <c r="E38" s="32" t="s">
        <v>64</v>
      </c>
      <c r="F38" s="27">
        <v>27.5</v>
      </c>
      <c r="G38" s="30">
        <v>33</v>
      </c>
      <c r="H38" s="30">
        <v>39</v>
      </c>
      <c r="J38" s="27">
        <f t="shared" si="0"/>
        <v>72</v>
      </c>
      <c r="K38" s="16"/>
      <c r="L38" s="18"/>
      <c r="M38" s="15"/>
    </row>
    <row r="39" spans="1:13" s="14" customFormat="1" ht="16" x14ac:dyDescent="0.2">
      <c r="A39" s="12"/>
      <c r="B39" s="26">
        <v>88</v>
      </c>
      <c r="C39" s="26">
        <v>2021</v>
      </c>
      <c r="D39" s="26" t="s">
        <v>65</v>
      </c>
      <c r="E39" s="32" t="s">
        <v>66</v>
      </c>
      <c r="F39" s="27">
        <v>40</v>
      </c>
      <c r="G39" s="30"/>
      <c r="H39" s="30"/>
      <c r="J39" s="27">
        <f t="shared" si="0"/>
        <v>40</v>
      </c>
      <c r="K39" s="16"/>
      <c r="L39" s="18"/>
      <c r="M39" s="15"/>
    </row>
    <row r="40" spans="1:13" s="14" customFormat="1" ht="16" x14ac:dyDescent="0.2">
      <c r="A40" s="12"/>
      <c r="B40" s="26">
        <v>89</v>
      </c>
      <c r="C40" s="26">
        <v>2021</v>
      </c>
      <c r="D40" s="26" t="s">
        <v>67</v>
      </c>
      <c r="E40" s="32" t="s">
        <v>68</v>
      </c>
      <c r="F40" s="27">
        <v>17</v>
      </c>
      <c r="G40" s="30">
        <v>23</v>
      </c>
      <c r="H40" s="30">
        <v>28</v>
      </c>
      <c r="J40" s="27">
        <f t="shared" si="0"/>
        <v>51</v>
      </c>
      <c r="K40" s="16"/>
      <c r="L40" s="18"/>
      <c r="M40" s="15"/>
    </row>
    <row r="41" spans="1:13" s="14" customFormat="1" ht="16" x14ac:dyDescent="0.2">
      <c r="A41" s="12"/>
      <c r="B41" s="26">
        <v>90</v>
      </c>
      <c r="C41" s="26">
        <v>2021</v>
      </c>
      <c r="D41" s="26" t="s">
        <v>69</v>
      </c>
      <c r="E41" s="32" t="s">
        <v>70</v>
      </c>
      <c r="F41" s="27">
        <v>47.5</v>
      </c>
      <c r="G41" s="30"/>
      <c r="H41" s="30">
        <v>40</v>
      </c>
      <c r="J41" s="27">
        <f t="shared" si="0"/>
        <v>87.5</v>
      </c>
      <c r="K41" s="16"/>
      <c r="L41" s="18"/>
      <c r="M41" s="15"/>
    </row>
    <row r="42" spans="1:13" s="14" customFormat="1" ht="16" x14ac:dyDescent="0.2">
      <c r="A42" s="12"/>
      <c r="B42" s="26">
        <v>91</v>
      </c>
      <c r="C42" s="26">
        <v>2021</v>
      </c>
      <c r="D42" s="26" t="s">
        <v>71</v>
      </c>
      <c r="E42" s="32" t="s">
        <v>72</v>
      </c>
      <c r="F42" s="27">
        <v>15</v>
      </c>
      <c r="G42" s="30">
        <v>42.5</v>
      </c>
      <c r="H42" s="30">
        <v>29</v>
      </c>
      <c r="J42" s="27">
        <f t="shared" si="0"/>
        <v>71.5</v>
      </c>
      <c r="K42" s="16"/>
      <c r="L42" s="18"/>
      <c r="M42" s="15"/>
    </row>
    <row r="43" spans="1:13" s="14" customFormat="1" ht="16" x14ac:dyDescent="0.2">
      <c r="A43" s="12"/>
      <c r="B43" s="26">
        <v>92</v>
      </c>
      <c r="C43" s="26">
        <v>2021</v>
      </c>
      <c r="D43" s="26" t="s">
        <v>73</v>
      </c>
      <c r="E43" s="32" t="s">
        <v>74</v>
      </c>
      <c r="F43" s="27">
        <v>30</v>
      </c>
      <c r="G43" s="30"/>
      <c r="H43" s="30"/>
      <c r="J43" s="27">
        <f t="shared" si="0"/>
        <v>30</v>
      </c>
      <c r="K43" s="16"/>
      <c r="L43" s="18"/>
      <c r="M43" s="15"/>
    </row>
    <row r="44" spans="1:13" s="14" customFormat="1" ht="16" x14ac:dyDescent="0.2">
      <c r="A44" s="12"/>
      <c r="B44" s="26">
        <v>93</v>
      </c>
      <c r="C44" s="26">
        <v>2021</v>
      </c>
      <c r="D44" s="26" t="s">
        <v>75</v>
      </c>
      <c r="E44" s="32" t="s">
        <v>76</v>
      </c>
      <c r="F44" s="27">
        <v>15</v>
      </c>
      <c r="G44" s="30">
        <v>15</v>
      </c>
      <c r="H44" s="30">
        <v>27</v>
      </c>
      <c r="J44" s="27">
        <f t="shared" si="0"/>
        <v>42</v>
      </c>
      <c r="K44" s="16"/>
      <c r="L44" s="18"/>
      <c r="M44" s="15"/>
    </row>
    <row r="45" spans="1:13" s="14" customFormat="1" ht="16" x14ac:dyDescent="0.2">
      <c r="A45" s="12"/>
      <c r="B45" s="26">
        <v>94</v>
      </c>
      <c r="C45" s="26">
        <v>2021</v>
      </c>
      <c r="D45" s="26" t="s">
        <v>77</v>
      </c>
      <c r="E45" s="32" t="s">
        <v>78</v>
      </c>
      <c r="F45" s="27">
        <v>0</v>
      </c>
      <c r="G45" s="30">
        <v>18</v>
      </c>
      <c r="H45" s="30">
        <v>36</v>
      </c>
      <c r="J45" s="27">
        <f t="shared" si="0"/>
        <v>54</v>
      </c>
      <c r="K45" s="16"/>
      <c r="L45" s="18"/>
      <c r="M45" s="15"/>
    </row>
    <row r="46" spans="1:13" s="14" customFormat="1" ht="16" x14ac:dyDescent="0.2">
      <c r="A46" s="12"/>
      <c r="B46" s="26">
        <v>95</v>
      </c>
      <c r="C46" s="26">
        <v>2021</v>
      </c>
      <c r="D46" s="26" t="s">
        <v>79</v>
      </c>
      <c r="E46" s="32" t="s">
        <v>80</v>
      </c>
      <c r="F46" s="27">
        <v>45</v>
      </c>
      <c r="G46" s="30"/>
      <c r="H46" s="30">
        <v>25</v>
      </c>
      <c r="J46" s="27">
        <f t="shared" si="0"/>
        <v>70</v>
      </c>
      <c r="K46" s="16"/>
      <c r="L46" s="18"/>
      <c r="M46" s="15"/>
    </row>
    <row r="47" spans="1:13" s="14" customFormat="1" ht="16" x14ac:dyDescent="0.2">
      <c r="A47" s="12"/>
      <c r="B47" s="26">
        <v>97</v>
      </c>
      <c r="C47" s="26">
        <v>2021</v>
      </c>
      <c r="D47" s="26" t="s">
        <v>81</v>
      </c>
      <c r="E47" s="32" t="s">
        <v>82</v>
      </c>
      <c r="F47" s="27">
        <v>5</v>
      </c>
      <c r="G47" s="30">
        <v>25</v>
      </c>
      <c r="H47" s="30"/>
      <c r="J47" s="27">
        <f t="shared" si="0"/>
        <v>25</v>
      </c>
      <c r="K47" s="16"/>
      <c r="L47" s="18"/>
      <c r="M47" s="15"/>
    </row>
    <row r="48" spans="1:13" s="14" customFormat="1" ht="16" x14ac:dyDescent="0.2">
      <c r="A48" s="12"/>
      <c r="B48" s="26">
        <v>98</v>
      </c>
      <c r="C48" s="26">
        <v>2021</v>
      </c>
      <c r="D48" s="26" t="s">
        <v>14</v>
      </c>
      <c r="E48" s="32" t="s">
        <v>83</v>
      </c>
      <c r="F48" s="27">
        <v>30</v>
      </c>
      <c r="G48" s="30">
        <v>35</v>
      </c>
      <c r="H48" s="30">
        <v>29</v>
      </c>
      <c r="J48" s="27">
        <f t="shared" si="0"/>
        <v>64</v>
      </c>
      <c r="K48" s="16"/>
      <c r="L48" s="18"/>
      <c r="M48" s="15"/>
    </row>
    <row r="49" spans="1:13" s="14" customFormat="1" ht="16" x14ac:dyDescent="0.2">
      <c r="A49" s="12"/>
      <c r="B49" s="26">
        <v>99</v>
      </c>
      <c r="C49" s="26">
        <v>2021</v>
      </c>
      <c r="D49" s="26" t="s">
        <v>63</v>
      </c>
      <c r="E49" s="32" t="s">
        <v>84</v>
      </c>
      <c r="F49" s="27">
        <v>47.5</v>
      </c>
      <c r="G49" s="30"/>
      <c r="H49" s="30">
        <v>38</v>
      </c>
      <c r="J49" s="27">
        <f t="shared" si="0"/>
        <v>85.5</v>
      </c>
      <c r="K49" s="16"/>
      <c r="L49" s="18"/>
      <c r="M49" s="15"/>
    </row>
    <row r="50" spans="1:13" s="14" customFormat="1" ht="16" x14ac:dyDescent="0.2">
      <c r="A50" s="12"/>
      <c r="B50" s="26">
        <v>100</v>
      </c>
      <c r="C50" s="26">
        <v>2021</v>
      </c>
      <c r="D50" s="26" t="s">
        <v>85</v>
      </c>
      <c r="E50" s="32" t="s">
        <v>86</v>
      </c>
      <c r="F50" s="27">
        <v>47.5</v>
      </c>
      <c r="G50" s="30"/>
      <c r="H50" s="30">
        <v>41</v>
      </c>
      <c r="J50" s="27">
        <f t="shared" si="0"/>
        <v>88.5</v>
      </c>
      <c r="K50" s="16"/>
      <c r="L50" s="18"/>
      <c r="M50" s="15"/>
    </row>
    <row r="51" spans="1:13" s="14" customFormat="1" ht="16" x14ac:dyDescent="0.2">
      <c r="A51" s="12"/>
      <c r="B51" s="26">
        <v>143</v>
      </c>
      <c r="C51" s="26">
        <v>2021</v>
      </c>
      <c r="D51" s="26" t="s">
        <v>87</v>
      </c>
      <c r="E51" s="32" t="s">
        <v>88</v>
      </c>
      <c r="F51" s="27"/>
      <c r="G51" s="30">
        <v>5</v>
      </c>
      <c r="H51" s="30">
        <v>26</v>
      </c>
      <c r="J51" s="27">
        <f t="shared" si="0"/>
        <v>31</v>
      </c>
      <c r="K51" s="16"/>
      <c r="L51" s="18"/>
      <c r="M51" s="15"/>
    </row>
    <row r="52" spans="1:13" s="14" customFormat="1" ht="16" x14ac:dyDescent="0.2">
      <c r="A52" s="12"/>
      <c r="B52" s="26">
        <v>146</v>
      </c>
      <c r="C52" s="26">
        <v>2021</v>
      </c>
      <c r="D52" s="26" t="s">
        <v>89</v>
      </c>
      <c r="E52" s="32" t="s">
        <v>90</v>
      </c>
      <c r="F52" s="27">
        <v>0</v>
      </c>
      <c r="G52" s="30">
        <v>0</v>
      </c>
      <c r="H52" s="30">
        <v>19</v>
      </c>
      <c r="J52" s="27">
        <f t="shared" si="0"/>
        <v>19</v>
      </c>
      <c r="K52" s="16"/>
      <c r="L52" s="18"/>
      <c r="M52" s="15"/>
    </row>
    <row r="53" spans="1:13" s="14" customFormat="1" ht="16" x14ac:dyDescent="0.2">
      <c r="A53" s="12"/>
      <c r="B53" s="26">
        <v>68</v>
      </c>
      <c r="C53" s="26">
        <v>2020</v>
      </c>
      <c r="D53" s="26" t="s">
        <v>91</v>
      </c>
      <c r="E53" s="32" t="s">
        <v>92</v>
      </c>
      <c r="F53" s="27"/>
      <c r="G53" s="30"/>
      <c r="H53" s="30"/>
      <c r="J53" s="27">
        <f t="shared" si="0"/>
        <v>0</v>
      </c>
      <c r="K53" s="16"/>
      <c r="L53" s="18"/>
      <c r="M53" s="15"/>
    </row>
    <row r="54" spans="1:13" s="14" customFormat="1" ht="16" x14ac:dyDescent="0.2">
      <c r="A54" s="12"/>
      <c r="B54" s="26">
        <v>87</v>
      </c>
      <c r="C54" s="26">
        <v>2020</v>
      </c>
      <c r="D54" s="26" t="s">
        <v>93</v>
      </c>
      <c r="E54" s="32" t="s">
        <v>94</v>
      </c>
      <c r="F54" s="27"/>
      <c r="G54" s="30"/>
      <c r="H54" s="30"/>
      <c r="J54" s="27">
        <f t="shared" si="0"/>
        <v>0</v>
      </c>
      <c r="K54" s="16"/>
      <c r="L54" s="18"/>
      <c r="M54" s="15"/>
    </row>
    <row r="55" spans="1:13" s="14" customFormat="1" ht="16" x14ac:dyDescent="0.2">
      <c r="A55" s="12"/>
      <c r="B55" s="26">
        <v>91</v>
      </c>
      <c r="C55" s="26">
        <v>2020</v>
      </c>
      <c r="D55" s="26" t="s">
        <v>95</v>
      </c>
      <c r="E55" s="32" t="s">
        <v>60</v>
      </c>
      <c r="F55" s="27"/>
      <c r="G55" s="30"/>
      <c r="H55" s="30"/>
      <c r="J55" s="27">
        <f t="shared" si="0"/>
        <v>0</v>
      </c>
      <c r="K55" s="16"/>
      <c r="L55" s="18"/>
      <c r="M55" s="15"/>
    </row>
    <row r="56" spans="1:13" s="14" customFormat="1" ht="16" x14ac:dyDescent="0.2">
      <c r="A56" s="12"/>
      <c r="B56" s="26">
        <v>75</v>
      </c>
      <c r="C56" s="26">
        <v>2019</v>
      </c>
      <c r="D56" s="26" t="s">
        <v>96</v>
      </c>
      <c r="E56" s="32" t="s">
        <v>97</v>
      </c>
      <c r="F56" s="27"/>
      <c r="G56" s="30"/>
      <c r="H56" s="30"/>
      <c r="J56" s="27">
        <f t="shared" si="0"/>
        <v>0</v>
      </c>
      <c r="K56" s="16"/>
      <c r="L56" s="18"/>
      <c r="M56" s="15"/>
    </row>
    <row r="57" spans="1:13" s="14" customFormat="1" ht="16" x14ac:dyDescent="0.2">
      <c r="A57" s="12"/>
      <c r="B57" s="26">
        <v>95</v>
      </c>
      <c r="C57" s="26">
        <v>2019</v>
      </c>
      <c r="D57" s="26" t="s">
        <v>98</v>
      </c>
      <c r="E57" s="32" t="s">
        <v>99</v>
      </c>
      <c r="F57" s="27"/>
      <c r="G57" s="30"/>
      <c r="H57" s="30"/>
      <c r="J57" s="27">
        <f t="shared" si="0"/>
        <v>0</v>
      </c>
      <c r="K57" s="16"/>
      <c r="L57" s="18"/>
      <c r="M57" s="15"/>
    </row>
    <row r="58" spans="1:13" s="14" customFormat="1" ht="16" x14ac:dyDescent="0.2">
      <c r="A58" s="12"/>
      <c r="B58" s="13"/>
      <c r="C58" s="13"/>
      <c r="D58" s="13"/>
      <c r="E58" s="33"/>
      <c r="F58" s="27"/>
      <c r="G58" s="30"/>
      <c r="H58" s="30"/>
      <c r="J58" s="27"/>
      <c r="K58" s="16"/>
      <c r="L58" s="18"/>
      <c r="M58" s="15"/>
    </row>
    <row r="59" spans="1:13" ht="16" x14ac:dyDescent="0.2">
      <c r="A59" s="19"/>
      <c r="B59" s="20"/>
      <c r="C59" s="22"/>
      <c r="D59" s="23"/>
      <c r="E59" s="34"/>
      <c r="F59" s="28"/>
      <c r="G59" s="31"/>
      <c r="H59" s="31"/>
      <c r="I59" s="21"/>
      <c r="J59" s="35"/>
      <c r="K59" s="24"/>
      <c r="L59" s="25"/>
    </row>
  </sheetData>
  <mergeCells count="12">
    <mergeCell ref="K11:K12"/>
    <mergeCell ref="A8:K9"/>
    <mergeCell ref="A6:K6"/>
    <mergeCell ref="A4:K4"/>
    <mergeCell ref="A7:K7"/>
    <mergeCell ref="A2:J2"/>
    <mergeCell ref="A11:A12"/>
    <mergeCell ref="B11:C12"/>
    <mergeCell ref="D11:E12"/>
    <mergeCell ref="F11:G11"/>
    <mergeCell ref="H11:I11"/>
    <mergeCell ref="J11:J1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</vt:lpstr>
      <vt:lpstr>ZI Objava</vt:lpstr>
      <vt:lpstr>Evidencija!Print_Area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2022-06-24T11:29:23Z</cp:lastPrinted>
  <dcterms:created xsi:type="dcterms:W3CDTF">2006-10-23T10:36:11Z</dcterms:created>
  <dcterms:modified xsi:type="dcterms:W3CDTF">2022-09-17T16:30:22Z</dcterms:modified>
</cp:coreProperties>
</file>