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20" yWindow="460" windowWidth="15580" windowHeight="14260" activeTab="0"/>
  </bookViews>
  <sheets>
    <sheet name="Sheet1" sheetId="1" r:id="rId1"/>
    <sheet name="Sheet2" sheetId="2" r:id="rId2"/>
  </sheets>
  <definedNames>
    <definedName name="_xlnm.Print_Area" localSheetId="0">'Sheet1'!$A$1:$S$78</definedName>
  </definedNames>
  <calcPr fullCalcOnLoad="1"/>
</workbook>
</file>

<file path=xl/sharedStrings.xml><?xml version="1.0" encoding="utf-8"?>
<sst xmlns="http://schemas.openxmlformats.org/spreadsheetml/2006/main" count="274" uniqueCount="137">
  <si>
    <t>UKUPAN BROJ POENA</t>
  </si>
  <si>
    <t>PRIJEDLOG OCJENE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</si>
  <si>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</si>
  <si>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</si>
  <si>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</si>
  <si>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</si>
  <si>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</si>
  <si>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</si>
  <si>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</si>
  <si>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</si>
  <si>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</si>
  <si>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</si>
  <si>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Studijski program</t>
  </si>
  <si>
    <t>total test</t>
  </si>
  <si>
    <t>Ispit</t>
  </si>
  <si>
    <t>Popravni</t>
  </si>
  <si>
    <t>Popravni test</t>
  </si>
  <si>
    <t>avgust</t>
  </si>
  <si>
    <t>OBRAZAC za evidenciju osvojenih poena na predmetu i prijedlog ocjene, studijske 2018-2019. zimski semestar</t>
  </si>
  <si>
    <t>PREDMET: Statistika</t>
  </si>
  <si>
    <t>Amra</t>
  </si>
  <si>
    <t>Šutković</t>
  </si>
  <si>
    <t>Anđela</t>
  </si>
  <si>
    <t>Đorem</t>
  </si>
  <si>
    <t>Jelena</t>
  </si>
  <si>
    <t>Konjević</t>
  </si>
  <si>
    <t>Vedran</t>
  </si>
  <si>
    <t>Vujisić</t>
  </si>
  <si>
    <t>Nikolija</t>
  </si>
  <si>
    <t>Jevrić</t>
  </si>
  <si>
    <t>Ksenija</t>
  </si>
  <si>
    <t>Bulatović</t>
  </si>
  <si>
    <t>Ivana</t>
  </si>
  <si>
    <t>Čabarkapa</t>
  </si>
  <si>
    <t>Danijela</t>
  </si>
  <si>
    <t>Drobnjak</t>
  </si>
  <si>
    <t>Isaura</t>
  </si>
  <si>
    <t>Kardović</t>
  </si>
  <si>
    <t>Nada</t>
  </si>
  <si>
    <t>Vučković</t>
  </si>
  <si>
    <t>Emina</t>
  </si>
  <si>
    <t>Idrizović</t>
  </si>
  <si>
    <t>Nina</t>
  </si>
  <si>
    <t>Smolović</t>
  </si>
  <si>
    <t>Bojana</t>
  </si>
  <si>
    <t>Otović</t>
  </si>
  <si>
    <t>Teodora</t>
  </si>
  <si>
    <t>Vučinić</t>
  </si>
  <si>
    <t>Ana</t>
  </si>
  <si>
    <t>Nenezić</t>
  </si>
  <si>
    <t>Selma</t>
  </si>
  <si>
    <t>Halilović</t>
  </si>
  <si>
    <t>Tamara</t>
  </si>
  <si>
    <t>Đurišić</t>
  </si>
  <si>
    <t>Adela</t>
  </si>
  <si>
    <t>Stanković</t>
  </si>
  <si>
    <t>Vasilije</t>
  </si>
  <si>
    <t>Mijović</t>
  </si>
  <si>
    <t>Valentina</t>
  </si>
  <si>
    <t>Matijašević</t>
  </si>
  <si>
    <t>Tijana</t>
  </si>
  <si>
    <t>Đukić</t>
  </si>
  <si>
    <t>Marijana</t>
  </si>
  <si>
    <t>Rakočević</t>
  </si>
  <si>
    <t>Mersiha</t>
  </si>
  <si>
    <t>Čobić</t>
  </si>
  <si>
    <t>Milijana</t>
  </si>
  <si>
    <t>Živković</t>
  </si>
  <si>
    <t>Elma</t>
  </si>
  <si>
    <t>Orahovac</t>
  </si>
  <si>
    <t>Kristina</t>
  </si>
  <si>
    <t>Milić</t>
  </si>
  <si>
    <t>Novović</t>
  </si>
  <si>
    <t>Almina</t>
  </si>
  <si>
    <t>Murić</t>
  </si>
  <si>
    <t>Popović</t>
  </si>
  <si>
    <t>Marina</t>
  </si>
  <si>
    <t>Doknić</t>
  </si>
  <si>
    <t>Emilija</t>
  </si>
  <si>
    <t>Mitrović</t>
  </si>
  <si>
    <t>Biljana</t>
  </si>
  <si>
    <t>Vraneš</t>
  </si>
  <si>
    <t>Mirjana</t>
  </si>
  <si>
    <t>Vidojević</t>
  </si>
  <si>
    <t>Katarina</t>
  </si>
  <si>
    <t>Lutovac</t>
  </si>
  <si>
    <t>Nikolina</t>
  </si>
  <si>
    <t>Radanović</t>
  </si>
  <si>
    <t>Balša</t>
  </si>
  <si>
    <t>Tadić</t>
  </si>
  <si>
    <t>Koćić</t>
  </si>
  <si>
    <t>Gogić</t>
  </si>
  <si>
    <t>Plavšić</t>
  </si>
  <si>
    <t>Svetlana</t>
  </si>
  <si>
    <t>Peković</t>
  </si>
  <si>
    <t>Azra</t>
  </si>
  <si>
    <t>Cetković</t>
  </si>
  <si>
    <t>Lipovina</t>
  </si>
  <si>
    <t>Aleksandra</t>
  </si>
  <si>
    <t>Brajović</t>
  </si>
  <si>
    <t>Ina</t>
  </si>
  <si>
    <t>Dizdarević</t>
  </si>
  <si>
    <t>Jaćimović</t>
  </si>
  <si>
    <t>Tepavčević</t>
  </si>
  <si>
    <t>Tanja</t>
  </si>
  <si>
    <t>Prelević</t>
  </si>
  <si>
    <t>Arijalda</t>
  </si>
  <si>
    <t>Mustafić</t>
  </si>
  <si>
    <t>Sanja</t>
  </si>
  <si>
    <t>Minić</t>
  </si>
  <si>
    <t>Milica</t>
  </si>
  <si>
    <t>Šćekić</t>
  </si>
  <si>
    <t>Radmila</t>
  </si>
  <si>
    <t>Ćeranić</t>
  </si>
  <si>
    <t>Iva</t>
  </si>
  <si>
    <t>Janković</t>
  </si>
  <si>
    <t>Slađana</t>
  </si>
  <si>
    <t>Đinović</t>
  </si>
  <si>
    <t>Ajla</t>
  </si>
  <si>
    <t>Mušović</t>
  </si>
  <si>
    <t>Marija</t>
  </si>
  <si>
    <t>Lasica</t>
  </si>
  <si>
    <t>Stefana</t>
  </si>
  <si>
    <t>Baltić</t>
  </si>
  <si>
    <t>Mina</t>
  </si>
  <si>
    <t>Martinović</t>
  </si>
  <si>
    <t>Lončar</t>
  </si>
  <si>
    <t>Andrea</t>
  </si>
  <si>
    <t>Radević</t>
  </si>
  <si>
    <t>Mugoša</t>
  </si>
  <si>
    <t>Antoneta</t>
  </si>
  <si>
    <t>Ljuljđuraj</t>
  </si>
  <si>
    <t>Ime</t>
  </si>
  <si>
    <t>Prezime</t>
  </si>
  <si>
    <t>Broj indeksa</t>
  </si>
  <si>
    <t>Godina</t>
  </si>
  <si>
    <t>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</si>
</sst>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Calibri Light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0"/>
      <color indexed="17"/>
      <name val="Arial Narrow"/>
      <family val="2"/>
    </font>
    <font>
      <sz val="10"/>
      <color indexed="17"/>
      <name val="Calibri"/>
      <family val="2"/>
    </font>
    <font>
      <sz val="10"/>
      <color indexed="10"/>
      <name val="Arial Narrow"/>
      <family val="2"/>
    </font>
    <font>
      <sz val="10"/>
      <color indexed="51"/>
      <name val="Arial Narrow"/>
      <family val="2"/>
    </font>
    <font>
      <sz val="12"/>
      <color indexed="63"/>
      <name val="Verdana"/>
      <family val="2"/>
    </font>
    <font>
      <sz val="8"/>
      <color indexed="63"/>
      <name val="Verdana"/>
      <family val="2"/>
    </font>
    <font>
      <sz val="8"/>
      <color indexed="8"/>
      <name val="Arial Narrow"/>
      <family val="2"/>
    </font>
    <font>
      <b/>
      <i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6100"/>
      <name val="Arial Narrow"/>
      <family val="2"/>
    </font>
    <font>
      <sz val="10"/>
      <color rgb="FF006100"/>
      <name val="Calibri"/>
      <family val="2"/>
    </font>
    <font>
      <sz val="10"/>
      <color rgb="FFFF0000"/>
      <name val="Arial Narrow"/>
      <family val="2"/>
    </font>
    <font>
      <sz val="10"/>
      <color rgb="FFFFC000"/>
      <name val="Arial Narrow"/>
      <family val="2"/>
    </font>
    <font>
      <sz val="12"/>
      <color rgb="FF333333"/>
      <name val="Verdana"/>
      <family val="2"/>
    </font>
    <font>
      <sz val="8"/>
      <color rgb="FF333333"/>
      <name val="Verdana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6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6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49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/>
    </xf>
    <xf numFmtId="186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 shrinkToFit="1"/>
    </xf>
    <xf numFmtId="0" fontId="56" fillId="0" borderId="11" xfId="48" applyFont="1" applyFill="1" applyBorder="1" applyAlignment="1">
      <alignment vertical="center" wrapText="1" shrinkToFit="1"/>
    </xf>
    <xf numFmtId="0" fontId="2" fillId="0" borderId="11" xfId="0" applyFont="1" applyFill="1" applyBorder="1" applyAlignment="1">
      <alignment vertical="center" wrapText="1" shrinkToFit="1"/>
    </xf>
    <xf numFmtId="0" fontId="2" fillId="0" borderId="12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vertical="center" wrapText="1" shrinkToFit="1"/>
    </xf>
    <xf numFmtId="0" fontId="2" fillId="0" borderId="13" xfId="0" applyFont="1" applyFill="1" applyBorder="1" applyAlignment="1">
      <alignment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56" fillId="0" borderId="15" xfId="48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vertical="center" wrapText="1" shrinkToFit="1"/>
    </xf>
    <xf numFmtId="0" fontId="2" fillId="0" borderId="18" xfId="0" applyFont="1" applyFill="1" applyBorder="1" applyAlignment="1">
      <alignment vertical="center" wrapText="1" shrinkToFit="1"/>
    </xf>
    <xf numFmtId="0" fontId="57" fillId="0" borderId="0" xfId="48" applyFont="1" applyFill="1" applyAlignment="1">
      <alignment/>
    </xf>
    <xf numFmtId="0" fontId="2" fillId="0" borderId="0" xfId="0" applyFont="1" applyFill="1" applyAlignment="1">
      <alignment vertical="center" wrapText="1" shrinkToFit="1"/>
    </xf>
    <xf numFmtId="0" fontId="2" fillId="0" borderId="19" xfId="0" applyFont="1" applyFill="1" applyBorder="1" applyAlignment="1">
      <alignment/>
    </xf>
    <xf numFmtId="186" fontId="58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186" fontId="59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18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 shrinkToFit="1"/>
    </xf>
    <xf numFmtId="0" fontId="2" fillId="33" borderId="20" xfId="0" applyFont="1" applyFill="1" applyBorder="1" applyAlignment="1">
      <alignment vertical="center" wrapText="1" shrinkToFi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86" fontId="4" fillId="0" borderId="2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22" xfId="0" applyFont="1" applyFill="1" applyBorder="1" applyAlignment="1">
      <alignment horizontal="center" vertical="center" textRotation="90" wrapText="1" shrinkToFit="1"/>
    </xf>
    <xf numFmtId="0" fontId="2" fillId="0" borderId="20" xfId="0" applyFont="1" applyFill="1" applyBorder="1" applyAlignment="1">
      <alignment horizontal="center" vertical="center" textRotation="90" wrapText="1" shrinkToFit="1"/>
    </xf>
    <xf numFmtId="0" fontId="2" fillId="0" borderId="23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horizontal="center" vertical="center" wrapText="1" shrinkToFit="1"/>
    </xf>
    <xf numFmtId="0" fontId="2" fillId="0" borderId="25" xfId="0" applyFont="1" applyFill="1" applyBorder="1" applyAlignment="1">
      <alignment horizontal="center" vertical="center" wrapText="1" shrinkToFit="1"/>
    </xf>
    <xf numFmtId="0" fontId="2" fillId="0" borderId="26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35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" fillId="0" borderId="27" xfId="0" applyFont="1" applyFill="1" applyBorder="1" applyAlignment="1">
      <alignment horizontal="center" vertical="center" wrapText="1" shrinkToFit="1"/>
    </xf>
    <xf numFmtId="0" fontId="2" fillId="0" borderId="28" xfId="0" applyFont="1" applyFill="1" applyBorder="1" applyAlignment="1">
      <alignment horizontal="center" vertical="center" wrapText="1" shrinkToFit="1"/>
    </xf>
    <xf numFmtId="0" fontId="2" fillId="0" borderId="29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 horizontal="center" vertical="center" textRotation="90" wrapText="1" shrinkToFit="1"/>
    </xf>
    <xf numFmtId="0" fontId="2" fillId="0" borderId="14" xfId="0" applyFont="1" applyFill="1" applyBorder="1" applyAlignment="1">
      <alignment horizontal="center" vertical="center" textRotation="90" wrapText="1" shrinkToFit="1"/>
    </xf>
    <xf numFmtId="0" fontId="2" fillId="0" borderId="30" xfId="0" applyFont="1" applyFill="1" applyBorder="1" applyAlignment="1">
      <alignment horizontal="center" vertical="center" textRotation="90" wrapText="1" shrinkToFit="1"/>
    </xf>
    <xf numFmtId="0" fontId="2" fillId="0" borderId="31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33" borderId="22" xfId="0" applyFont="1" applyFill="1" applyBorder="1" applyAlignment="1">
      <alignment horizontal="center" vertical="center" wrapText="1" shrinkToFit="1"/>
    </xf>
    <xf numFmtId="0" fontId="2" fillId="33" borderId="20" xfId="0" applyFont="1" applyFill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itle 2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zoomScale="130" zoomScaleNormal="130" zoomScalePageLayoutView="0" workbookViewId="0" topLeftCell="A1">
      <pane ySplit="9" topLeftCell="A65" activePane="bottomLeft" state="frozen"/>
      <selection pane="topLeft" activeCell="A1" sqref="A1"/>
      <selection pane="bottomLeft" activeCell="E75" sqref="E75"/>
    </sheetView>
  </sheetViews>
  <sheetFormatPr defaultColWidth="11.57421875" defaultRowHeight="12.75"/>
  <cols>
    <col min="1" max="1" width="6.8515625" style="3" customWidth="1"/>
    <col min="2" max="2" width="5.140625" style="11" customWidth="1"/>
    <col min="3" max="3" width="7.8515625" style="3" customWidth="1"/>
    <col min="4" max="4" width="10.28125" style="3" customWidth="1"/>
    <col min="5" max="5" width="3.28125" style="12" customWidth="1"/>
    <col min="6" max="6" width="4.421875" style="25" customWidth="1"/>
    <col min="7" max="8" width="3.7109375" style="3" customWidth="1"/>
    <col min="9" max="10" width="4.28125" style="3" customWidth="1"/>
    <col min="11" max="11" width="2.7109375" style="3" customWidth="1"/>
    <col min="12" max="12" width="4.7109375" style="3" customWidth="1"/>
    <col min="13" max="13" width="5.7109375" style="3" customWidth="1"/>
    <col min="14" max="14" width="5.7109375" style="13" customWidth="1"/>
    <col min="15" max="15" width="4.421875" style="3" customWidth="1"/>
    <col min="16" max="16384" width="11.421875" style="3" customWidth="1"/>
  </cols>
  <sheetData>
    <row r="1" spans="1:22" ht="18" customHeight="1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2"/>
      <c r="P1" s="3">
        <v>50</v>
      </c>
      <c r="Q1" s="3" t="s">
        <v>5</v>
      </c>
      <c r="R1" s="13" t="s">
        <v>10</v>
      </c>
      <c r="S1" s="3">
        <f>COUNTIF(N10:N37,"A")</f>
        <v>0</v>
      </c>
      <c r="T1" s="9">
        <f>S1/V1*100</f>
        <v>0</v>
      </c>
      <c r="V1" s="3">
        <f>SUM(S1:S6)</f>
        <v>23</v>
      </c>
    </row>
    <row r="2" spans="1:20" ht="18" customHeight="1">
      <c r="A2" s="2"/>
      <c r="B2" s="4"/>
      <c r="C2" s="5"/>
      <c r="D2" s="5"/>
      <c r="E2" s="6"/>
      <c r="G2" s="7"/>
      <c r="H2" s="7"/>
      <c r="I2" s="7"/>
      <c r="J2" s="7"/>
      <c r="K2" s="7"/>
      <c r="L2" s="7"/>
      <c r="M2" s="7"/>
      <c r="N2" s="2"/>
      <c r="P2" s="3">
        <v>60</v>
      </c>
      <c r="Q2" s="3" t="s">
        <v>6</v>
      </c>
      <c r="R2" s="13" t="s">
        <v>9</v>
      </c>
      <c r="S2" s="3">
        <f>COUNTIF(N10:N37,"B")</f>
        <v>0</v>
      </c>
      <c r="T2" s="9">
        <f>S2/V1*100</f>
        <v>0</v>
      </c>
    </row>
    <row r="3" spans="1:20" ht="18" customHeight="1">
      <c r="A3" s="52" t="s">
        <v>3</v>
      </c>
      <c r="B3" s="52"/>
      <c r="C3" s="52"/>
      <c r="D3" s="52"/>
      <c r="E3" s="8"/>
      <c r="G3" s="7"/>
      <c r="H3" s="7"/>
      <c r="I3" s="7"/>
      <c r="J3" s="7"/>
      <c r="K3" s="7"/>
      <c r="L3" s="7"/>
      <c r="M3" s="7"/>
      <c r="N3" s="2"/>
      <c r="P3" s="3">
        <v>70</v>
      </c>
      <c r="Q3" s="3" t="s">
        <v>7</v>
      </c>
      <c r="R3" s="13" t="s">
        <v>8</v>
      </c>
      <c r="S3" s="3">
        <f>COUNTIF(N10:N37,"C")</f>
        <v>0</v>
      </c>
      <c r="T3" s="9">
        <f>S3/V1*100</f>
        <v>0</v>
      </c>
    </row>
    <row r="4" spans="1:20" ht="18" customHeight="1">
      <c r="A4" s="2"/>
      <c r="B4" s="4"/>
      <c r="C4" s="5"/>
      <c r="D4" s="5"/>
      <c r="E4" s="6"/>
      <c r="G4" s="7"/>
      <c r="H4" s="7"/>
      <c r="I4" s="7"/>
      <c r="J4" s="7"/>
      <c r="K4" s="7"/>
      <c r="L4" s="7"/>
      <c r="M4" s="7"/>
      <c r="N4" s="2"/>
      <c r="P4" s="3">
        <v>80</v>
      </c>
      <c r="Q4" s="3" t="s">
        <v>8</v>
      </c>
      <c r="R4" s="13" t="s">
        <v>7</v>
      </c>
      <c r="S4" s="3">
        <f>COUNTIF(N10:N37,"D")</f>
        <v>0</v>
      </c>
      <c r="T4" s="9">
        <f>S4/V1*100</f>
        <v>0</v>
      </c>
    </row>
    <row r="5" spans="1:20" ht="18" customHeight="1">
      <c r="A5" s="4" t="s">
        <v>19</v>
      </c>
      <c r="B5" s="4"/>
      <c r="C5" s="5"/>
      <c r="D5" s="5"/>
      <c r="E5" s="6"/>
      <c r="G5" s="7"/>
      <c r="H5" s="7"/>
      <c r="I5" s="7"/>
      <c r="J5" s="7"/>
      <c r="K5" s="7"/>
      <c r="L5" s="7"/>
      <c r="M5" s="7"/>
      <c r="N5" s="2"/>
      <c r="P5" s="3">
        <v>90</v>
      </c>
      <c r="Q5" s="3" t="s">
        <v>9</v>
      </c>
      <c r="R5" s="13" t="s">
        <v>6</v>
      </c>
      <c r="S5" s="3">
        <f>COUNTIF(N10:N38,"E")</f>
        <v>4</v>
      </c>
      <c r="T5" s="9">
        <f>S5/V1*100</f>
        <v>17.391304347826086</v>
      </c>
    </row>
    <row r="6" spans="1:20" ht="15.75" customHeight="1" thickBot="1">
      <c r="A6" s="2"/>
      <c r="B6" s="4"/>
      <c r="C6" s="5"/>
      <c r="D6" s="5"/>
      <c r="E6" s="6"/>
      <c r="G6" s="7"/>
      <c r="H6" s="7"/>
      <c r="I6" s="7"/>
      <c r="J6" s="7"/>
      <c r="K6" s="7"/>
      <c r="L6" s="7"/>
      <c r="M6" s="7"/>
      <c r="N6" s="2"/>
      <c r="Q6" s="3" t="s">
        <v>10</v>
      </c>
      <c r="R6" s="13" t="s">
        <v>5</v>
      </c>
      <c r="S6" s="9">
        <f>COUNTIF(M10:M37,"&lt;50")-COUNTIF(M10:M37,"0")</f>
        <v>19</v>
      </c>
      <c r="T6" s="9">
        <f>S6/V1*100</f>
        <v>82.6086956521739</v>
      </c>
    </row>
    <row r="7" spans="1:14" s="26" customFormat="1" ht="1.5" customHeight="1" thickBot="1" thickTop="1">
      <c r="A7" s="53" t="s">
        <v>134</v>
      </c>
      <c r="B7" s="14"/>
      <c r="C7" s="49" t="s">
        <v>132</v>
      </c>
      <c r="D7" s="49" t="s">
        <v>133</v>
      </c>
      <c r="E7" s="43" t="s">
        <v>12</v>
      </c>
      <c r="F7" s="15"/>
      <c r="G7" s="16"/>
      <c r="H7" s="16"/>
      <c r="I7" s="16"/>
      <c r="J7" s="17"/>
      <c r="K7" s="18"/>
      <c r="L7" s="19"/>
      <c r="M7" s="57" t="s">
        <v>0</v>
      </c>
      <c r="N7" s="43" t="s">
        <v>1</v>
      </c>
    </row>
    <row r="8" spans="1:14" s="26" customFormat="1" ht="25.5" customHeight="1" thickTop="1">
      <c r="A8" s="54"/>
      <c r="B8" s="59" t="s">
        <v>135</v>
      </c>
      <c r="C8" s="50"/>
      <c r="D8" s="50"/>
      <c r="E8" s="56"/>
      <c r="F8" s="45" t="s">
        <v>4</v>
      </c>
      <c r="G8" s="46"/>
      <c r="H8" s="61" t="s">
        <v>13</v>
      </c>
      <c r="I8" s="47"/>
      <c r="J8" s="48"/>
      <c r="K8" s="20"/>
      <c r="L8" s="34"/>
      <c r="M8" s="58"/>
      <c r="N8" s="44"/>
    </row>
    <row r="9" spans="1:14" s="26" customFormat="1" ht="53.25" customHeight="1">
      <c r="A9" s="55"/>
      <c r="B9" s="60"/>
      <c r="C9" s="50"/>
      <c r="D9" s="50"/>
      <c r="E9" s="56"/>
      <c r="F9" s="21" t="s">
        <v>2</v>
      </c>
      <c r="G9" s="22" t="s">
        <v>16</v>
      </c>
      <c r="H9" s="62"/>
      <c r="I9" s="23" t="s">
        <v>14</v>
      </c>
      <c r="J9" s="24" t="s">
        <v>15</v>
      </c>
      <c r="K9" s="18" t="s">
        <v>17</v>
      </c>
      <c r="L9" s="35" t="s">
        <v>11</v>
      </c>
      <c r="M9" s="58"/>
      <c r="N9" s="44"/>
    </row>
    <row r="10" spans="1:16" ht="12.75">
      <c r="A10" s="37">
        <v>61</v>
      </c>
      <c r="B10" s="37">
        <v>2018</v>
      </c>
      <c r="C10" s="37"/>
      <c r="D10" s="37"/>
      <c r="E10" s="27" t="s">
        <v>136</v>
      </c>
      <c r="F10" s="38">
        <v>50</v>
      </c>
      <c r="G10" s="39"/>
      <c r="H10" s="40">
        <f>IF(G10&gt;1,G10,F10)</f>
        <v>50</v>
      </c>
      <c r="I10" s="39"/>
      <c r="J10" s="39"/>
      <c r="K10" s="39"/>
      <c r="L10" s="40">
        <f>IF(J10&gt;I10,J10,I10)</f>
        <v>0</v>
      </c>
      <c r="M10" s="32">
        <f>SUM(H10,L10)</f>
        <v>50</v>
      </c>
      <c r="N10" s="33" t="str">
        <f aca="true" t="shared" si="0" ref="N10:N70">IF(M10&lt;P$1,Q$1,(IF(M10&lt;P$2,Q$2,(IF(M10&lt;P$3,Q$3,(IF(M10&lt;P$4,Q$4,(IF(M10&lt;P$5,Q$5,Q$6)))))))))</f>
        <v>E</v>
      </c>
      <c r="O10" s="9"/>
      <c r="P10" s="9"/>
    </row>
    <row r="11" spans="1:16" ht="12.75">
      <c r="A11" s="37">
        <v>62</v>
      </c>
      <c r="B11" s="37">
        <v>2018</v>
      </c>
      <c r="C11" s="37"/>
      <c r="D11" s="37"/>
      <c r="E11" s="27" t="s">
        <v>136</v>
      </c>
      <c r="F11" s="38">
        <v>47.5</v>
      </c>
      <c r="G11" s="39"/>
      <c r="H11" s="40">
        <f aca="true" t="shared" si="1" ref="H11:H70">IF(G11&gt;1,G11,F11)</f>
        <v>47.5</v>
      </c>
      <c r="I11" s="39"/>
      <c r="J11" s="39"/>
      <c r="K11" s="39"/>
      <c r="L11" s="40">
        <f aca="true" t="shared" si="2" ref="L11:L70">IF(J11&gt;I11,J11,I11)</f>
        <v>0</v>
      </c>
      <c r="M11" s="32">
        <f aca="true" t="shared" si="3" ref="M11:M70">SUM(H11,L11)</f>
        <v>47.5</v>
      </c>
      <c r="N11" s="33" t="str">
        <f t="shared" si="0"/>
        <v>F</v>
      </c>
      <c r="O11" s="9"/>
      <c r="P11" s="9"/>
    </row>
    <row r="12" spans="1:16" ht="12.75">
      <c r="A12" s="37">
        <v>63</v>
      </c>
      <c r="B12" s="37">
        <v>2018</v>
      </c>
      <c r="C12" s="37"/>
      <c r="D12" s="37"/>
      <c r="E12" s="27" t="s">
        <v>136</v>
      </c>
      <c r="F12" s="38">
        <v>42.5</v>
      </c>
      <c r="G12" s="39"/>
      <c r="H12" s="40">
        <f t="shared" si="1"/>
        <v>42.5</v>
      </c>
      <c r="I12" s="39"/>
      <c r="J12" s="39"/>
      <c r="K12" s="39"/>
      <c r="L12" s="40">
        <f t="shared" si="2"/>
        <v>0</v>
      </c>
      <c r="M12" s="32">
        <f t="shared" si="3"/>
        <v>42.5</v>
      </c>
      <c r="N12" s="33" t="str">
        <f t="shared" si="0"/>
        <v>F</v>
      </c>
      <c r="O12" s="9"/>
      <c r="P12" s="9"/>
    </row>
    <row r="13" spans="1:16" ht="12.75">
      <c r="A13" s="37">
        <v>64</v>
      </c>
      <c r="B13" s="37">
        <v>2018</v>
      </c>
      <c r="C13" s="37"/>
      <c r="D13" s="37"/>
      <c r="E13" s="27" t="s">
        <v>136</v>
      </c>
      <c r="F13" s="38">
        <v>50</v>
      </c>
      <c r="G13" s="39"/>
      <c r="H13" s="40">
        <f t="shared" si="1"/>
        <v>50</v>
      </c>
      <c r="I13" s="39"/>
      <c r="J13" s="39"/>
      <c r="K13" s="39"/>
      <c r="L13" s="40">
        <f t="shared" si="2"/>
        <v>0</v>
      </c>
      <c r="M13" s="32">
        <f t="shared" si="3"/>
        <v>50</v>
      </c>
      <c r="N13" s="33" t="str">
        <f t="shared" si="0"/>
        <v>E</v>
      </c>
      <c r="O13" s="9"/>
      <c r="P13" s="9"/>
    </row>
    <row r="14" spans="1:16" ht="12.75">
      <c r="A14" s="37">
        <v>65</v>
      </c>
      <c r="B14" s="37">
        <v>2018</v>
      </c>
      <c r="C14" s="37"/>
      <c r="D14" s="37"/>
      <c r="E14" s="27" t="s">
        <v>136</v>
      </c>
      <c r="F14" s="38"/>
      <c r="G14" s="39"/>
      <c r="H14" s="40">
        <f t="shared" si="1"/>
        <v>0</v>
      </c>
      <c r="I14" s="39"/>
      <c r="J14" s="39"/>
      <c r="K14" s="39"/>
      <c r="L14" s="40">
        <f t="shared" si="2"/>
        <v>0</v>
      </c>
      <c r="M14" s="32">
        <f t="shared" si="3"/>
        <v>0</v>
      </c>
      <c r="N14" s="33" t="str">
        <f t="shared" si="0"/>
        <v>F</v>
      </c>
      <c r="O14" s="9"/>
      <c r="P14" s="9"/>
    </row>
    <row r="15" spans="1:16" ht="12.75">
      <c r="A15" s="37">
        <v>66</v>
      </c>
      <c r="B15" s="37">
        <v>2018</v>
      </c>
      <c r="C15" s="37"/>
      <c r="D15" s="37"/>
      <c r="E15" s="27" t="s">
        <v>136</v>
      </c>
      <c r="F15" s="38">
        <v>40</v>
      </c>
      <c r="G15" s="39"/>
      <c r="H15" s="40">
        <f t="shared" si="1"/>
        <v>40</v>
      </c>
      <c r="I15" s="39"/>
      <c r="J15" s="39"/>
      <c r="K15" s="39"/>
      <c r="L15" s="40">
        <f t="shared" si="2"/>
        <v>0</v>
      </c>
      <c r="M15" s="32">
        <f t="shared" si="3"/>
        <v>40</v>
      </c>
      <c r="N15" s="33" t="str">
        <f t="shared" si="0"/>
        <v>F</v>
      </c>
      <c r="O15" s="9"/>
      <c r="P15" s="9"/>
    </row>
    <row r="16" spans="1:16" ht="12.75">
      <c r="A16" s="37">
        <v>67</v>
      </c>
      <c r="B16" s="37">
        <v>2018</v>
      </c>
      <c r="C16" s="37"/>
      <c r="D16" s="37"/>
      <c r="E16" s="27" t="s">
        <v>136</v>
      </c>
      <c r="F16" s="38">
        <v>50</v>
      </c>
      <c r="G16" s="39"/>
      <c r="H16" s="40">
        <f t="shared" si="1"/>
        <v>50</v>
      </c>
      <c r="I16" s="39"/>
      <c r="J16" s="39"/>
      <c r="K16" s="39"/>
      <c r="L16" s="40">
        <f t="shared" si="2"/>
        <v>0</v>
      </c>
      <c r="M16" s="32">
        <f t="shared" si="3"/>
        <v>50</v>
      </c>
      <c r="N16" s="33" t="str">
        <f t="shared" si="0"/>
        <v>E</v>
      </c>
      <c r="O16" s="9"/>
      <c r="P16" s="9"/>
    </row>
    <row r="17" spans="1:16" ht="12.75">
      <c r="A17" s="37">
        <v>68</v>
      </c>
      <c r="B17" s="37">
        <v>2018</v>
      </c>
      <c r="C17" s="37"/>
      <c r="D17" s="37"/>
      <c r="E17" s="27" t="s">
        <v>136</v>
      </c>
      <c r="F17" s="38">
        <v>40</v>
      </c>
      <c r="G17" s="39"/>
      <c r="H17" s="40">
        <f t="shared" si="1"/>
        <v>40</v>
      </c>
      <c r="I17" s="39"/>
      <c r="J17" s="39"/>
      <c r="K17" s="39"/>
      <c r="L17" s="40">
        <f t="shared" si="2"/>
        <v>0</v>
      </c>
      <c r="M17" s="32">
        <f t="shared" si="3"/>
        <v>40</v>
      </c>
      <c r="N17" s="33" t="str">
        <f t="shared" si="0"/>
        <v>F</v>
      </c>
      <c r="O17" s="9"/>
      <c r="P17" s="9"/>
    </row>
    <row r="18" spans="1:17" ht="12.75">
      <c r="A18" s="37">
        <v>69</v>
      </c>
      <c r="B18" s="37">
        <v>2018</v>
      </c>
      <c r="C18" s="37"/>
      <c r="D18" s="37"/>
      <c r="E18" s="27" t="s">
        <v>136</v>
      </c>
      <c r="F18" s="38"/>
      <c r="G18" s="39"/>
      <c r="H18" s="40">
        <f t="shared" si="1"/>
        <v>0</v>
      </c>
      <c r="I18" s="39"/>
      <c r="J18" s="39"/>
      <c r="K18" s="39"/>
      <c r="L18" s="40">
        <f t="shared" si="2"/>
        <v>0</v>
      </c>
      <c r="M18" s="32">
        <f t="shared" si="3"/>
        <v>0</v>
      </c>
      <c r="N18" s="33" t="str">
        <f t="shared" si="0"/>
        <v>F</v>
      </c>
      <c r="O18" s="9"/>
      <c r="P18" s="9"/>
      <c r="Q18" s="10"/>
    </row>
    <row r="19" spans="1:17" ht="12.75">
      <c r="A19" s="37">
        <v>70</v>
      </c>
      <c r="B19" s="37">
        <v>2018</v>
      </c>
      <c r="C19" s="37"/>
      <c r="D19" s="37"/>
      <c r="E19" s="27" t="s">
        <v>136</v>
      </c>
      <c r="F19" s="38"/>
      <c r="G19" s="39">
        <v>10</v>
      </c>
      <c r="H19" s="40">
        <f t="shared" si="1"/>
        <v>10</v>
      </c>
      <c r="I19" s="39"/>
      <c r="J19" s="39"/>
      <c r="K19" s="39"/>
      <c r="L19" s="40">
        <f t="shared" si="2"/>
        <v>0</v>
      </c>
      <c r="M19" s="32">
        <f t="shared" si="3"/>
        <v>10</v>
      </c>
      <c r="N19" s="33" t="str">
        <f t="shared" si="0"/>
        <v>F</v>
      </c>
      <c r="O19" s="9"/>
      <c r="P19" s="9"/>
      <c r="Q19" s="10"/>
    </row>
    <row r="20" spans="1:17" ht="12.75">
      <c r="A20" s="37">
        <v>71</v>
      </c>
      <c r="B20" s="37">
        <v>2018</v>
      </c>
      <c r="C20" s="37"/>
      <c r="D20" s="37"/>
      <c r="E20" s="27" t="s">
        <v>136</v>
      </c>
      <c r="F20" s="38">
        <v>17.5</v>
      </c>
      <c r="G20" s="39">
        <v>25</v>
      </c>
      <c r="H20" s="40">
        <f t="shared" si="1"/>
        <v>25</v>
      </c>
      <c r="I20" s="39"/>
      <c r="J20" s="39"/>
      <c r="K20" s="39"/>
      <c r="L20" s="40">
        <f t="shared" si="2"/>
        <v>0</v>
      </c>
      <c r="M20" s="32">
        <f t="shared" si="3"/>
        <v>25</v>
      </c>
      <c r="N20" s="33" t="str">
        <f t="shared" si="0"/>
        <v>F</v>
      </c>
      <c r="O20" s="9"/>
      <c r="P20" s="9"/>
      <c r="Q20" s="10"/>
    </row>
    <row r="21" spans="1:17" ht="12.75">
      <c r="A21" s="37">
        <v>72</v>
      </c>
      <c r="B21" s="37">
        <v>2018</v>
      </c>
      <c r="C21" s="37"/>
      <c r="D21" s="37"/>
      <c r="E21" s="27" t="s">
        <v>136</v>
      </c>
      <c r="F21" s="38">
        <v>7.5</v>
      </c>
      <c r="G21" s="39">
        <v>42.5</v>
      </c>
      <c r="H21" s="40">
        <f t="shared" si="1"/>
        <v>42.5</v>
      </c>
      <c r="I21" s="39"/>
      <c r="J21" s="39"/>
      <c r="K21" s="39"/>
      <c r="L21" s="40">
        <f t="shared" si="2"/>
        <v>0</v>
      </c>
      <c r="M21" s="32">
        <f t="shared" si="3"/>
        <v>42.5</v>
      </c>
      <c r="N21" s="33" t="str">
        <f t="shared" si="0"/>
        <v>F</v>
      </c>
      <c r="O21" s="9"/>
      <c r="P21" s="9"/>
      <c r="Q21" s="10"/>
    </row>
    <row r="22" spans="1:17" ht="12.75">
      <c r="A22" s="37">
        <v>73</v>
      </c>
      <c r="B22" s="37">
        <v>2018</v>
      </c>
      <c r="C22" s="37"/>
      <c r="D22" s="37"/>
      <c r="E22" s="27" t="s">
        <v>136</v>
      </c>
      <c r="F22" s="38"/>
      <c r="G22" s="39"/>
      <c r="H22" s="40">
        <f t="shared" si="1"/>
        <v>0</v>
      </c>
      <c r="I22" s="39"/>
      <c r="J22" s="39"/>
      <c r="K22" s="39"/>
      <c r="L22" s="40">
        <f t="shared" si="2"/>
        <v>0</v>
      </c>
      <c r="M22" s="32">
        <f t="shared" si="3"/>
        <v>0</v>
      </c>
      <c r="N22" s="33" t="str">
        <f t="shared" si="0"/>
        <v>F</v>
      </c>
      <c r="O22" s="9"/>
      <c r="P22" s="9"/>
      <c r="Q22" s="10"/>
    </row>
    <row r="23" spans="1:16" ht="12.75">
      <c r="A23" s="37">
        <v>74</v>
      </c>
      <c r="B23" s="37">
        <v>2018</v>
      </c>
      <c r="C23" s="37"/>
      <c r="D23" s="37"/>
      <c r="E23" s="27" t="s">
        <v>136</v>
      </c>
      <c r="F23" s="38">
        <v>18.5</v>
      </c>
      <c r="G23" s="39">
        <v>37.5</v>
      </c>
      <c r="H23" s="40">
        <f t="shared" si="1"/>
        <v>37.5</v>
      </c>
      <c r="I23" s="39"/>
      <c r="J23" s="39"/>
      <c r="K23" s="39"/>
      <c r="L23" s="40">
        <f t="shared" si="2"/>
        <v>0</v>
      </c>
      <c r="M23" s="32">
        <f t="shared" si="3"/>
        <v>37.5</v>
      </c>
      <c r="N23" s="33" t="str">
        <f t="shared" si="0"/>
        <v>F</v>
      </c>
      <c r="O23" s="9"/>
      <c r="P23" s="9"/>
    </row>
    <row r="24" spans="1:16" ht="12.75">
      <c r="A24" s="37">
        <v>75</v>
      </c>
      <c r="B24" s="37">
        <v>2018</v>
      </c>
      <c r="C24" s="37"/>
      <c r="D24" s="37"/>
      <c r="E24" s="27" t="s">
        <v>136</v>
      </c>
      <c r="F24" s="38">
        <v>27.5</v>
      </c>
      <c r="G24" s="39"/>
      <c r="H24" s="40">
        <f t="shared" si="1"/>
        <v>27.5</v>
      </c>
      <c r="I24" s="39"/>
      <c r="J24" s="39"/>
      <c r="K24" s="39"/>
      <c r="L24" s="40">
        <f t="shared" si="2"/>
        <v>0</v>
      </c>
      <c r="M24" s="32">
        <f t="shared" si="3"/>
        <v>27.5</v>
      </c>
      <c r="N24" s="33" t="str">
        <f t="shared" si="0"/>
        <v>F</v>
      </c>
      <c r="O24" s="9"/>
      <c r="P24" s="9"/>
    </row>
    <row r="25" spans="1:16" ht="12.75">
      <c r="A25" s="37">
        <v>76</v>
      </c>
      <c r="B25" s="37">
        <v>2018</v>
      </c>
      <c r="C25" s="37"/>
      <c r="D25" s="37"/>
      <c r="E25" s="27" t="s">
        <v>136</v>
      </c>
      <c r="F25" s="38">
        <v>45</v>
      </c>
      <c r="G25" s="39"/>
      <c r="H25" s="40">
        <f t="shared" si="1"/>
        <v>45</v>
      </c>
      <c r="I25" s="39"/>
      <c r="J25" s="39"/>
      <c r="K25" s="39"/>
      <c r="L25" s="40">
        <f t="shared" si="2"/>
        <v>0</v>
      </c>
      <c r="M25" s="32">
        <f t="shared" si="3"/>
        <v>45</v>
      </c>
      <c r="N25" s="33" t="str">
        <f t="shared" si="0"/>
        <v>F</v>
      </c>
      <c r="O25" s="9"/>
      <c r="P25" s="9"/>
    </row>
    <row r="26" spans="1:16" ht="12.75">
      <c r="A26" s="37">
        <v>77</v>
      </c>
      <c r="B26" s="37">
        <v>2018</v>
      </c>
      <c r="C26" s="37"/>
      <c r="D26" s="37"/>
      <c r="E26" s="27" t="s">
        <v>136</v>
      </c>
      <c r="F26" s="38">
        <v>39</v>
      </c>
      <c r="G26" s="39"/>
      <c r="H26" s="40">
        <f t="shared" si="1"/>
        <v>39</v>
      </c>
      <c r="I26" s="39"/>
      <c r="J26" s="39"/>
      <c r="K26" s="39"/>
      <c r="L26" s="40">
        <f t="shared" si="2"/>
        <v>0</v>
      </c>
      <c r="M26" s="32">
        <f t="shared" si="3"/>
        <v>39</v>
      </c>
      <c r="N26" s="33" t="str">
        <f t="shared" si="0"/>
        <v>F</v>
      </c>
      <c r="O26" s="9"/>
      <c r="P26" s="9"/>
    </row>
    <row r="27" spans="1:16" ht="12.75">
      <c r="A27" s="37">
        <v>78</v>
      </c>
      <c r="B27" s="37">
        <v>2018</v>
      </c>
      <c r="C27" s="37"/>
      <c r="D27" s="37"/>
      <c r="E27" s="27" t="s">
        <v>136</v>
      </c>
      <c r="F27" s="38">
        <v>23.5</v>
      </c>
      <c r="G27" s="39">
        <v>40</v>
      </c>
      <c r="H27" s="40">
        <f t="shared" si="1"/>
        <v>40</v>
      </c>
      <c r="I27" s="39"/>
      <c r="J27" s="39"/>
      <c r="K27" s="39"/>
      <c r="L27" s="40">
        <f t="shared" si="2"/>
        <v>0</v>
      </c>
      <c r="M27" s="32">
        <f t="shared" si="3"/>
        <v>40</v>
      </c>
      <c r="N27" s="33" t="str">
        <f t="shared" si="0"/>
        <v>F</v>
      </c>
      <c r="O27" s="9"/>
      <c r="P27" s="9"/>
    </row>
    <row r="28" spans="1:16" ht="12.75">
      <c r="A28" s="37">
        <v>79</v>
      </c>
      <c r="B28" s="37">
        <v>2018</v>
      </c>
      <c r="C28" s="37"/>
      <c r="D28" s="37"/>
      <c r="E28" s="27" t="s">
        <v>136</v>
      </c>
      <c r="F28" s="38"/>
      <c r="G28" s="39"/>
      <c r="H28" s="40">
        <f t="shared" si="1"/>
        <v>0</v>
      </c>
      <c r="I28" s="39"/>
      <c r="J28" s="39"/>
      <c r="K28" s="39"/>
      <c r="L28" s="40">
        <f t="shared" si="2"/>
        <v>0</v>
      </c>
      <c r="M28" s="32">
        <f t="shared" si="3"/>
        <v>0</v>
      </c>
      <c r="N28" s="33" t="str">
        <f t="shared" si="0"/>
        <v>F</v>
      </c>
      <c r="O28" s="9"/>
      <c r="P28" s="9"/>
    </row>
    <row r="29" spans="1:16" ht="12.75">
      <c r="A29" s="37">
        <v>80</v>
      </c>
      <c r="B29" s="37">
        <v>2018</v>
      </c>
      <c r="C29" s="37"/>
      <c r="D29" s="37"/>
      <c r="E29" s="27" t="s">
        <v>136</v>
      </c>
      <c r="F29" s="38">
        <v>37.5</v>
      </c>
      <c r="G29" s="39"/>
      <c r="H29" s="40">
        <f t="shared" si="1"/>
        <v>37.5</v>
      </c>
      <c r="I29" s="39"/>
      <c r="J29" s="39"/>
      <c r="K29" s="39"/>
      <c r="L29" s="40">
        <f t="shared" si="2"/>
        <v>0</v>
      </c>
      <c r="M29" s="32">
        <f t="shared" si="3"/>
        <v>37.5</v>
      </c>
      <c r="N29" s="33" t="str">
        <f t="shared" si="0"/>
        <v>F</v>
      </c>
      <c r="O29" s="9"/>
      <c r="P29" s="9"/>
    </row>
    <row r="30" spans="1:16" ht="12.75">
      <c r="A30" s="37">
        <v>81</v>
      </c>
      <c r="B30" s="37">
        <v>2018</v>
      </c>
      <c r="C30" s="37"/>
      <c r="D30" s="37"/>
      <c r="E30" s="27" t="s">
        <v>136</v>
      </c>
      <c r="F30" s="38">
        <v>50</v>
      </c>
      <c r="G30" s="39"/>
      <c r="H30" s="40">
        <f t="shared" si="1"/>
        <v>50</v>
      </c>
      <c r="I30" s="39"/>
      <c r="J30" s="39"/>
      <c r="K30" s="39"/>
      <c r="L30" s="40">
        <f t="shared" si="2"/>
        <v>0</v>
      </c>
      <c r="M30" s="32">
        <f t="shared" si="3"/>
        <v>50</v>
      </c>
      <c r="N30" s="33" t="str">
        <f t="shared" si="0"/>
        <v>E</v>
      </c>
      <c r="O30" s="9"/>
      <c r="P30" s="9"/>
    </row>
    <row r="31" spans="1:16" ht="12.75">
      <c r="A31" s="37">
        <v>82</v>
      </c>
      <c r="B31" s="37">
        <v>2018</v>
      </c>
      <c r="C31" s="37"/>
      <c r="D31" s="37"/>
      <c r="E31" s="27" t="s">
        <v>136</v>
      </c>
      <c r="F31" s="38"/>
      <c r="G31" s="39"/>
      <c r="H31" s="40">
        <f t="shared" si="1"/>
        <v>0</v>
      </c>
      <c r="I31" s="39"/>
      <c r="J31" s="39"/>
      <c r="K31" s="39"/>
      <c r="L31" s="40">
        <f t="shared" si="2"/>
        <v>0</v>
      </c>
      <c r="M31" s="32">
        <f t="shared" si="3"/>
        <v>0</v>
      </c>
      <c r="N31" s="33" t="str">
        <f t="shared" si="0"/>
        <v>F</v>
      </c>
      <c r="O31" s="9"/>
      <c r="P31" s="9"/>
    </row>
    <row r="32" spans="1:16" ht="12.75">
      <c r="A32" s="37">
        <v>83</v>
      </c>
      <c r="B32" s="37">
        <v>2018</v>
      </c>
      <c r="C32" s="37"/>
      <c r="D32" s="37"/>
      <c r="E32" s="27" t="s">
        <v>136</v>
      </c>
      <c r="F32" s="38">
        <v>5</v>
      </c>
      <c r="G32" s="39">
        <v>17.5</v>
      </c>
      <c r="H32" s="40">
        <f t="shared" si="1"/>
        <v>17.5</v>
      </c>
      <c r="I32" s="39"/>
      <c r="J32" s="39"/>
      <c r="K32" s="39"/>
      <c r="L32" s="40">
        <f t="shared" si="2"/>
        <v>0</v>
      </c>
      <c r="M32" s="32">
        <f t="shared" si="3"/>
        <v>17.5</v>
      </c>
      <c r="N32" s="33" t="str">
        <f t="shared" si="0"/>
        <v>F</v>
      </c>
      <c r="O32" s="9"/>
      <c r="P32" s="9"/>
    </row>
    <row r="33" spans="1:16" ht="12.75">
      <c r="A33" s="37">
        <v>84</v>
      </c>
      <c r="B33" s="37">
        <v>2018</v>
      </c>
      <c r="C33" s="37"/>
      <c r="D33" s="37"/>
      <c r="E33" s="27" t="s">
        <v>136</v>
      </c>
      <c r="F33" s="38">
        <v>37</v>
      </c>
      <c r="G33" s="39"/>
      <c r="H33" s="40">
        <f t="shared" si="1"/>
        <v>37</v>
      </c>
      <c r="I33" s="39"/>
      <c r="J33" s="39"/>
      <c r="K33" s="39"/>
      <c r="L33" s="40">
        <f t="shared" si="2"/>
        <v>0</v>
      </c>
      <c r="M33" s="32">
        <f t="shared" si="3"/>
        <v>37</v>
      </c>
      <c r="N33" s="33" t="str">
        <f t="shared" si="0"/>
        <v>F</v>
      </c>
      <c r="O33" s="9"/>
      <c r="P33" s="9"/>
    </row>
    <row r="34" spans="1:16" s="31" customFormat="1" ht="12.75">
      <c r="A34" s="37">
        <v>85</v>
      </c>
      <c r="B34" s="37">
        <v>2018</v>
      </c>
      <c r="C34" s="37"/>
      <c r="D34" s="37"/>
      <c r="E34" s="27" t="s">
        <v>136</v>
      </c>
      <c r="F34" s="38">
        <v>22.5</v>
      </c>
      <c r="G34" s="41">
        <v>25</v>
      </c>
      <c r="H34" s="40">
        <f t="shared" si="1"/>
        <v>25</v>
      </c>
      <c r="I34" s="41"/>
      <c r="J34" s="41"/>
      <c r="K34" s="41"/>
      <c r="L34" s="40">
        <f t="shared" si="2"/>
        <v>0</v>
      </c>
      <c r="M34" s="32">
        <f t="shared" si="3"/>
        <v>25</v>
      </c>
      <c r="N34" s="33" t="str">
        <f t="shared" si="0"/>
        <v>F</v>
      </c>
      <c r="O34" s="9"/>
      <c r="P34" s="30"/>
    </row>
    <row r="35" spans="1:16" ht="12.75">
      <c r="A35" s="37">
        <v>86</v>
      </c>
      <c r="B35" s="37">
        <v>2018</v>
      </c>
      <c r="C35" s="37"/>
      <c r="D35" s="37"/>
      <c r="E35" s="27" t="s">
        <v>136</v>
      </c>
      <c r="F35" s="38">
        <v>13.5</v>
      </c>
      <c r="G35" s="41"/>
      <c r="H35" s="40">
        <f t="shared" si="1"/>
        <v>13.5</v>
      </c>
      <c r="I35" s="41"/>
      <c r="J35" s="41"/>
      <c r="K35" s="41"/>
      <c r="L35" s="40">
        <f t="shared" si="2"/>
        <v>0</v>
      </c>
      <c r="M35" s="32">
        <f t="shared" si="3"/>
        <v>13.5</v>
      </c>
      <c r="N35" s="33" t="str">
        <f t="shared" si="0"/>
        <v>F</v>
      </c>
      <c r="O35" s="9"/>
      <c r="P35" s="9"/>
    </row>
    <row r="36" spans="1:16" s="29" customFormat="1" ht="12.75">
      <c r="A36" s="37">
        <v>87</v>
      </c>
      <c r="B36" s="37">
        <v>2018</v>
      </c>
      <c r="C36" s="37"/>
      <c r="D36" s="37"/>
      <c r="E36" s="27" t="s">
        <v>136</v>
      </c>
      <c r="F36" s="41">
        <v>27.5</v>
      </c>
      <c r="G36" s="41">
        <v>30</v>
      </c>
      <c r="H36" s="40">
        <f t="shared" si="1"/>
        <v>30</v>
      </c>
      <c r="I36" s="41"/>
      <c r="J36" s="41"/>
      <c r="K36" s="41"/>
      <c r="L36" s="40">
        <f t="shared" si="2"/>
        <v>0</v>
      </c>
      <c r="M36" s="32">
        <f t="shared" si="3"/>
        <v>30</v>
      </c>
      <c r="N36" s="33" t="str">
        <f t="shared" si="0"/>
        <v>F</v>
      </c>
      <c r="O36" s="9"/>
      <c r="P36" s="28"/>
    </row>
    <row r="37" spans="1:16" s="31" customFormat="1" ht="12.75">
      <c r="A37" s="37">
        <v>88</v>
      </c>
      <c r="B37" s="37">
        <v>2018</v>
      </c>
      <c r="C37" s="37"/>
      <c r="D37" s="37"/>
      <c r="E37" s="27" t="s">
        <v>136</v>
      </c>
      <c r="F37" s="41">
        <v>5</v>
      </c>
      <c r="G37" s="42">
        <v>22.5</v>
      </c>
      <c r="H37" s="40">
        <f t="shared" si="1"/>
        <v>22.5</v>
      </c>
      <c r="I37" s="41"/>
      <c r="J37" s="41"/>
      <c r="K37" s="41"/>
      <c r="L37" s="40">
        <f t="shared" si="2"/>
        <v>0</v>
      </c>
      <c r="M37" s="32">
        <f t="shared" si="3"/>
        <v>22.5</v>
      </c>
      <c r="N37" s="33" t="str">
        <f t="shared" si="0"/>
        <v>F</v>
      </c>
      <c r="O37" s="9"/>
      <c r="P37" s="30"/>
    </row>
    <row r="38" spans="1:14" ht="12.75">
      <c r="A38" s="37">
        <v>89</v>
      </c>
      <c r="B38" s="37">
        <v>2018</v>
      </c>
      <c r="C38" s="37"/>
      <c r="D38" s="37"/>
      <c r="E38" s="27" t="s">
        <v>136</v>
      </c>
      <c r="F38" s="42">
        <v>3.5</v>
      </c>
      <c r="G38" s="3">
        <v>10</v>
      </c>
      <c r="H38" s="40">
        <f t="shared" si="1"/>
        <v>10</v>
      </c>
      <c r="I38" s="42"/>
      <c r="J38" s="42"/>
      <c r="K38" s="42"/>
      <c r="L38" s="40">
        <f t="shared" si="2"/>
        <v>0</v>
      </c>
      <c r="M38" s="32">
        <f t="shared" si="3"/>
        <v>10</v>
      </c>
      <c r="N38" s="33" t="str">
        <f t="shared" si="0"/>
        <v>F</v>
      </c>
    </row>
    <row r="39" spans="1:14" ht="12.75">
      <c r="A39" s="37">
        <v>90</v>
      </c>
      <c r="B39" s="37">
        <v>2018</v>
      </c>
      <c r="C39" s="37"/>
      <c r="D39" s="37"/>
      <c r="E39" s="27" t="s">
        <v>136</v>
      </c>
      <c r="F39" s="42">
        <v>42</v>
      </c>
      <c r="G39" s="42"/>
      <c r="H39" s="40">
        <f t="shared" si="1"/>
        <v>42</v>
      </c>
      <c r="I39" s="42"/>
      <c r="J39" s="42"/>
      <c r="K39" s="42"/>
      <c r="L39" s="40">
        <f t="shared" si="2"/>
        <v>0</v>
      </c>
      <c r="M39" s="32">
        <f t="shared" si="3"/>
        <v>42</v>
      </c>
      <c r="N39" s="33" t="str">
        <f t="shared" si="0"/>
        <v>F</v>
      </c>
    </row>
    <row r="40" spans="1:14" ht="12.75">
      <c r="A40" s="37">
        <v>91</v>
      </c>
      <c r="B40" s="37">
        <v>2018</v>
      </c>
      <c r="C40" s="37"/>
      <c r="D40" s="37"/>
      <c r="E40" s="27" t="s">
        <v>136</v>
      </c>
      <c r="F40" s="42"/>
      <c r="G40" s="42"/>
      <c r="H40" s="40">
        <f t="shared" si="1"/>
        <v>0</v>
      </c>
      <c r="I40" s="42"/>
      <c r="J40" s="42"/>
      <c r="K40" s="42"/>
      <c r="L40" s="40">
        <f t="shared" si="2"/>
        <v>0</v>
      </c>
      <c r="M40" s="32">
        <f t="shared" si="3"/>
        <v>0</v>
      </c>
      <c r="N40" s="33" t="str">
        <f t="shared" si="0"/>
        <v>F</v>
      </c>
    </row>
    <row r="41" spans="1:14" ht="12.75">
      <c r="A41" s="37">
        <v>92</v>
      </c>
      <c r="B41" s="37">
        <v>2018</v>
      </c>
      <c r="C41" s="37"/>
      <c r="D41" s="37"/>
      <c r="E41" s="27" t="s">
        <v>136</v>
      </c>
      <c r="F41" s="42">
        <v>37.5</v>
      </c>
      <c r="G41" s="42"/>
      <c r="H41" s="40">
        <f t="shared" si="1"/>
        <v>37.5</v>
      </c>
      <c r="I41" s="42"/>
      <c r="J41" s="42"/>
      <c r="K41" s="42"/>
      <c r="L41" s="40">
        <f t="shared" si="2"/>
        <v>0</v>
      </c>
      <c r="M41" s="32">
        <f t="shared" si="3"/>
        <v>37.5</v>
      </c>
      <c r="N41" s="33" t="str">
        <f t="shared" si="0"/>
        <v>F</v>
      </c>
    </row>
    <row r="42" spans="1:14" ht="12.75">
      <c r="A42" s="37">
        <v>93</v>
      </c>
      <c r="B42" s="37">
        <v>2018</v>
      </c>
      <c r="C42" s="37"/>
      <c r="D42" s="37"/>
      <c r="E42" s="27" t="s">
        <v>136</v>
      </c>
      <c r="F42" s="42">
        <v>40</v>
      </c>
      <c r="G42" s="42"/>
      <c r="H42" s="40">
        <f t="shared" si="1"/>
        <v>40</v>
      </c>
      <c r="I42" s="42"/>
      <c r="J42" s="42"/>
      <c r="K42" s="42"/>
      <c r="L42" s="40">
        <f t="shared" si="2"/>
        <v>0</v>
      </c>
      <c r="M42" s="32">
        <f t="shared" si="3"/>
        <v>40</v>
      </c>
      <c r="N42" s="33" t="str">
        <f t="shared" si="0"/>
        <v>F</v>
      </c>
    </row>
    <row r="43" spans="1:14" ht="12.75">
      <c r="A43" s="37">
        <v>94</v>
      </c>
      <c r="B43" s="37">
        <v>2018</v>
      </c>
      <c r="C43" s="37"/>
      <c r="D43" s="37"/>
      <c r="E43" s="27" t="s">
        <v>136</v>
      </c>
      <c r="F43" s="42">
        <v>18.5</v>
      </c>
      <c r="G43" s="42">
        <v>18.5</v>
      </c>
      <c r="H43" s="40">
        <f t="shared" si="1"/>
        <v>18.5</v>
      </c>
      <c r="I43" s="42"/>
      <c r="J43" s="42"/>
      <c r="K43" s="42"/>
      <c r="L43" s="40">
        <f t="shared" si="2"/>
        <v>0</v>
      </c>
      <c r="M43" s="32">
        <f t="shared" si="3"/>
        <v>18.5</v>
      </c>
      <c r="N43" s="33" t="str">
        <f t="shared" si="0"/>
        <v>F</v>
      </c>
    </row>
    <row r="44" spans="1:14" ht="12.75">
      <c r="A44" s="37">
        <v>95</v>
      </c>
      <c r="B44" s="37">
        <v>2018</v>
      </c>
      <c r="C44" s="37"/>
      <c r="D44" s="37"/>
      <c r="E44" s="27" t="s">
        <v>136</v>
      </c>
      <c r="F44" s="42">
        <v>33</v>
      </c>
      <c r="G44" s="42"/>
      <c r="H44" s="40">
        <f t="shared" si="1"/>
        <v>33</v>
      </c>
      <c r="I44" s="42"/>
      <c r="J44" s="42"/>
      <c r="K44" s="42"/>
      <c r="L44" s="40">
        <f t="shared" si="2"/>
        <v>0</v>
      </c>
      <c r="M44" s="32">
        <f t="shared" si="3"/>
        <v>33</v>
      </c>
      <c r="N44" s="33" t="str">
        <f t="shared" si="0"/>
        <v>F</v>
      </c>
    </row>
    <row r="45" spans="1:14" ht="12.75">
      <c r="A45" s="37">
        <v>96</v>
      </c>
      <c r="B45" s="37">
        <v>2018</v>
      </c>
      <c r="C45" s="37"/>
      <c r="D45" s="37"/>
      <c r="E45" s="27" t="s">
        <v>136</v>
      </c>
      <c r="F45" s="42">
        <v>40</v>
      </c>
      <c r="G45" s="42"/>
      <c r="H45" s="40">
        <f t="shared" si="1"/>
        <v>40</v>
      </c>
      <c r="I45" s="42"/>
      <c r="J45" s="42"/>
      <c r="K45" s="42"/>
      <c r="L45" s="40">
        <f t="shared" si="2"/>
        <v>0</v>
      </c>
      <c r="M45" s="32">
        <f t="shared" si="3"/>
        <v>40</v>
      </c>
      <c r="N45" s="33" t="str">
        <f t="shared" si="0"/>
        <v>F</v>
      </c>
    </row>
    <row r="46" spans="1:14" ht="12.75">
      <c r="A46" s="37">
        <v>97</v>
      </c>
      <c r="B46" s="37">
        <v>2018</v>
      </c>
      <c r="C46" s="37"/>
      <c r="D46" s="37"/>
      <c r="E46" s="27" t="s">
        <v>136</v>
      </c>
      <c r="F46" s="42">
        <v>46</v>
      </c>
      <c r="G46" s="42"/>
      <c r="H46" s="40">
        <f t="shared" si="1"/>
        <v>46</v>
      </c>
      <c r="I46" s="42"/>
      <c r="J46" s="42"/>
      <c r="K46" s="42"/>
      <c r="L46" s="40">
        <f t="shared" si="2"/>
        <v>0</v>
      </c>
      <c r="M46" s="32">
        <f t="shared" si="3"/>
        <v>46</v>
      </c>
      <c r="N46" s="33" t="str">
        <f t="shared" si="0"/>
        <v>F</v>
      </c>
    </row>
    <row r="47" spans="1:14" ht="12.75">
      <c r="A47" s="37">
        <v>98</v>
      </c>
      <c r="B47" s="37">
        <v>2018</v>
      </c>
      <c r="C47" s="37"/>
      <c r="D47" s="37"/>
      <c r="E47" s="27" t="s">
        <v>136</v>
      </c>
      <c r="F47" s="42">
        <v>5</v>
      </c>
      <c r="G47" s="42">
        <v>32</v>
      </c>
      <c r="H47" s="40">
        <f t="shared" si="1"/>
        <v>32</v>
      </c>
      <c r="I47" s="42"/>
      <c r="J47" s="42"/>
      <c r="K47" s="42"/>
      <c r="L47" s="40">
        <f t="shared" si="2"/>
        <v>0</v>
      </c>
      <c r="M47" s="32">
        <f t="shared" si="3"/>
        <v>32</v>
      </c>
      <c r="N47" s="33" t="str">
        <f t="shared" si="0"/>
        <v>F</v>
      </c>
    </row>
    <row r="48" spans="1:14" ht="12.75">
      <c r="A48" s="37">
        <v>99</v>
      </c>
      <c r="B48" s="37">
        <v>2018</v>
      </c>
      <c r="C48" s="37"/>
      <c r="D48" s="37"/>
      <c r="E48" s="27" t="s">
        <v>136</v>
      </c>
      <c r="F48" s="42">
        <v>32</v>
      </c>
      <c r="G48" s="42">
        <v>40</v>
      </c>
      <c r="H48" s="40">
        <f t="shared" si="1"/>
        <v>40</v>
      </c>
      <c r="I48" s="42"/>
      <c r="J48" s="42"/>
      <c r="K48" s="42"/>
      <c r="L48" s="40">
        <f t="shared" si="2"/>
        <v>0</v>
      </c>
      <c r="M48" s="32">
        <f t="shared" si="3"/>
        <v>40</v>
      </c>
      <c r="N48" s="33" t="str">
        <f t="shared" si="0"/>
        <v>F</v>
      </c>
    </row>
    <row r="49" spans="1:14" ht="12.75">
      <c r="A49" s="37">
        <v>100</v>
      </c>
      <c r="B49" s="37">
        <v>2018</v>
      </c>
      <c r="C49" s="37"/>
      <c r="D49" s="37"/>
      <c r="E49" s="27" t="s">
        <v>136</v>
      </c>
      <c r="F49" s="42">
        <v>34</v>
      </c>
      <c r="G49" s="42"/>
      <c r="H49" s="40">
        <f t="shared" si="1"/>
        <v>34</v>
      </c>
      <c r="I49" s="42"/>
      <c r="J49" s="42"/>
      <c r="K49" s="42"/>
      <c r="L49" s="40">
        <f t="shared" si="2"/>
        <v>0</v>
      </c>
      <c r="M49" s="32">
        <f t="shared" si="3"/>
        <v>34</v>
      </c>
      <c r="N49" s="33" t="str">
        <f t="shared" si="0"/>
        <v>F</v>
      </c>
    </row>
    <row r="50" spans="1:14" ht="12.75">
      <c r="A50" s="37">
        <v>101</v>
      </c>
      <c r="B50" s="37">
        <v>2018</v>
      </c>
      <c r="C50" s="37"/>
      <c r="D50" s="37"/>
      <c r="E50" s="27" t="s">
        <v>136</v>
      </c>
      <c r="F50" s="42"/>
      <c r="G50" s="42">
        <v>13.5</v>
      </c>
      <c r="H50" s="40">
        <f t="shared" si="1"/>
        <v>13.5</v>
      </c>
      <c r="I50" s="42"/>
      <c r="J50" s="42"/>
      <c r="K50" s="42"/>
      <c r="L50" s="40">
        <f t="shared" si="2"/>
        <v>0</v>
      </c>
      <c r="M50" s="32">
        <f t="shared" si="3"/>
        <v>13.5</v>
      </c>
      <c r="N50" s="33" t="str">
        <f t="shared" si="0"/>
        <v>F</v>
      </c>
    </row>
    <row r="51" spans="1:14" ht="12.75">
      <c r="A51" s="37">
        <v>102</v>
      </c>
      <c r="B51" s="37">
        <v>2018</v>
      </c>
      <c r="C51" s="37"/>
      <c r="D51" s="37"/>
      <c r="E51" s="27" t="s">
        <v>136</v>
      </c>
      <c r="F51" s="42">
        <v>30</v>
      </c>
      <c r="G51" s="42"/>
      <c r="H51" s="40">
        <f t="shared" si="1"/>
        <v>30</v>
      </c>
      <c r="I51" s="42"/>
      <c r="J51" s="42"/>
      <c r="K51" s="42"/>
      <c r="L51" s="40">
        <f t="shared" si="2"/>
        <v>0</v>
      </c>
      <c r="M51" s="32">
        <f t="shared" si="3"/>
        <v>30</v>
      </c>
      <c r="N51" s="33" t="str">
        <f t="shared" si="0"/>
        <v>F</v>
      </c>
    </row>
    <row r="52" spans="1:14" ht="12.75">
      <c r="A52" s="37">
        <v>103</v>
      </c>
      <c r="B52" s="37">
        <v>2018</v>
      </c>
      <c r="C52" s="37"/>
      <c r="D52" s="37"/>
      <c r="E52" s="27" t="s">
        <v>136</v>
      </c>
      <c r="F52" s="42">
        <v>11</v>
      </c>
      <c r="G52" s="42">
        <v>11</v>
      </c>
      <c r="H52" s="40">
        <f t="shared" si="1"/>
        <v>11</v>
      </c>
      <c r="I52" s="42"/>
      <c r="J52" s="42"/>
      <c r="K52" s="42"/>
      <c r="L52" s="40">
        <f t="shared" si="2"/>
        <v>0</v>
      </c>
      <c r="M52" s="32">
        <f t="shared" si="3"/>
        <v>11</v>
      </c>
      <c r="N52" s="33" t="str">
        <f t="shared" si="0"/>
        <v>F</v>
      </c>
    </row>
    <row r="53" spans="1:14" ht="12.75">
      <c r="A53" s="37">
        <v>104</v>
      </c>
      <c r="B53" s="37">
        <v>2018</v>
      </c>
      <c r="C53" s="37"/>
      <c r="D53" s="37"/>
      <c r="E53" s="27" t="s">
        <v>136</v>
      </c>
      <c r="F53" s="42">
        <v>45</v>
      </c>
      <c r="G53" s="42"/>
      <c r="H53" s="40">
        <f t="shared" si="1"/>
        <v>45</v>
      </c>
      <c r="I53" s="42"/>
      <c r="J53" s="42"/>
      <c r="K53" s="42"/>
      <c r="L53" s="40">
        <f t="shared" si="2"/>
        <v>0</v>
      </c>
      <c r="M53" s="32">
        <f t="shared" si="3"/>
        <v>45</v>
      </c>
      <c r="N53" s="33" t="str">
        <f t="shared" si="0"/>
        <v>F</v>
      </c>
    </row>
    <row r="54" spans="1:14" ht="12.75">
      <c r="A54" s="37">
        <v>105</v>
      </c>
      <c r="B54" s="37">
        <v>2018</v>
      </c>
      <c r="C54" s="37"/>
      <c r="D54" s="37"/>
      <c r="E54" s="27" t="s">
        <v>136</v>
      </c>
      <c r="F54" s="42"/>
      <c r="G54" s="42">
        <v>8</v>
      </c>
      <c r="H54" s="40">
        <f t="shared" si="1"/>
        <v>8</v>
      </c>
      <c r="I54" s="42"/>
      <c r="J54" s="42"/>
      <c r="K54" s="42"/>
      <c r="L54" s="40">
        <f t="shared" si="2"/>
        <v>0</v>
      </c>
      <c r="M54" s="32">
        <f t="shared" si="3"/>
        <v>8</v>
      </c>
      <c r="N54" s="33" t="str">
        <f t="shared" si="0"/>
        <v>F</v>
      </c>
    </row>
    <row r="55" spans="1:14" ht="12.75">
      <c r="A55" s="37">
        <v>106</v>
      </c>
      <c r="B55" s="37">
        <v>2018</v>
      </c>
      <c r="C55" s="37"/>
      <c r="D55" s="37"/>
      <c r="E55" s="27" t="s">
        <v>136</v>
      </c>
      <c r="F55" s="42">
        <v>33</v>
      </c>
      <c r="G55" s="42"/>
      <c r="H55" s="40">
        <f t="shared" si="1"/>
        <v>33</v>
      </c>
      <c r="I55" s="42"/>
      <c r="J55" s="42"/>
      <c r="K55" s="42"/>
      <c r="L55" s="40">
        <f t="shared" si="2"/>
        <v>0</v>
      </c>
      <c r="M55" s="32">
        <f t="shared" si="3"/>
        <v>33</v>
      </c>
      <c r="N55" s="33" t="str">
        <f t="shared" si="0"/>
        <v>F</v>
      </c>
    </row>
    <row r="56" spans="1:14" ht="12.75">
      <c r="A56" s="37">
        <v>107</v>
      </c>
      <c r="B56" s="37">
        <v>2018</v>
      </c>
      <c r="C56" s="37"/>
      <c r="D56" s="37"/>
      <c r="E56" s="27" t="s">
        <v>136</v>
      </c>
      <c r="F56" s="42"/>
      <c r="G56" s="42"/>
      <c r="H56" s="40">
        <f t="shared" si="1"/>
        <v>0</v>
      </c>
      <c r="I56" s="42"/>
      <c r="J56" s="42"/>
      <c r="K56" s="42"/>
      <c r="L56" s="40">
        <f t="shared" si="2"/>
        <v>0</v>
      </c>
      <c r="M56" s="32">
        <f t="shared" si="3"/>
        <v>0</v>
      </c>
      <c r="N56" s="33" t="str">
        <f t="shared" si="0"/>
        <v>F</v>
      </c>
    </row>
    <row r="57" spans="1:14" ht="12.75">
      <c r="A57" s="37">
        <v>108</v>
      </c>
      <c r="B57" s="37">
        <v>2018</v>
      </c>
      <c r="C57" s="37"/>
      <c r="D57" s="37"/>
      <c r="E57" s="27" t="s">
        <v>136</v>
      </c>
      <c r="F57" s="42"/>
      <c r="G57" s="42">
        <v>0</v>
      </c>
      <c r="H57" s="40">
        <f t="shared" si="1"/>
        <v>0</v>
      </c>
      <c r="I57" s="42"/>
      <c r="J57" s="42"/>
      <c r="K57" s="42"/>
      <c r="L57" s="40">
        <f t="shared" si="2"/>
        <v>0</v>
      </c>
      <c r="M57" s="32">
        <f t="shared" si="3"/>
        <v>0</v>
      </c>
      <c r="N57" s="33" t="str">
        <f t="shared" si="0"/>
        <v>F</v>
      </c>
    </row>
    <row r="58" spans="1:14" ht="12.75">
      <c r="A58" s="37">
        <v>109</v>
      </c>
      <c r="B58" s="37">
        <v>2018</v>
      </c>
      <c r="C58" s="37"/>
      <c r="D58" s="37"/>
      <c r="E58" s="27" t="s">
        <v>136</v>
      </c>
      <c r="F58" s="42"/>
      <c r="G58" s="42"/>
      <c r="H58" s="40">
        <f t="shared" si="1"/>
        <v>0</v>
      </c>
      <c r="I58" s="42"/>
      <c r="J58" s="42"/>
      <c r="K58" s="42"/>
      <c r="L58" s="40">
        <f t="shared" si="2"/>
        <v>0</v>
      </c>
      <c r="M58" s="32">
        <f t="shared" si="3"/>
        <v>0</v>
      </c>
      <c r="N58" s="33" t="str">
        <f t="shared" si="0"/>
        <v>F</v>
      </c>
    </row>
    <row r="59" spans="1:14" ht="12.75">
      <c r="A59" s="37">
        <v>110</v>
      </c>
      <c r="B59" s="37">
        <v>2018</v>
      </c>
      <c r="C59" s="37"/>
      <c r="D59" s="37"/>
      <c r="E59" s="27" t="s">
        <v>136</v>
      </c>
      <c r="F59" s="42">
        <v>38.5</v>
      </c>
      <c r="G59" s="42"/>
      <c r="H59" s="40">
        <f t="shared" si="1"/>
        <v>38.5</v>
      </c>
      <c r="I59" s="42"/>
      <c r="J59" s="42"/>
      <c r="K59" s="42"/>
      <c r="L59" s="40">
        <f t="shared" si="2"/>
        <v>0</v>
      </c>
      <c r="M59" s="32">
        <f t="shared" si="3"/>
        <v>38.5</v>
      </c>
      <c r="N59" s="33" t="str">
        <f t="shared" si="0"/>
        <v>F</v>
      </c>
    </row>
    <row r="60" spans="1:14" ht="12.75">
      <c r="A60" s="37">
        <v>111</v>
      </c>
      <c r="B60" s="37">
        <v>2018</v>
      </c>
      <c r="C60" s="37"/>
      <c r="D60" s="37"/>
      <c r="E60" s="27" t="s">
        <v>136</v>
      </c>
      <c r="F60" s="42"/>
      <c r="G60" s="42"/>
      <c r="H60" s="40">
        <f t="shared" si="1"/>
        <v>0</v>
      </c>
      <c r="I60" s="42"/>
      <c r="J60" s="42"/>
      <c r="K60" s="42"/>
      <c r="L60" s="40">
        <f t="shared" si="2"/>
        <v>0</v>
      </c>
      <c r="M60" s="32">
        <f t="shared" si="3"/>
        <v>0</v>
      </c>
      <c r="N60" s="33" t="str">
        <f t="shared" si="0"/>
        <v>F</v>
      </c>
    </row>
    <row r="61" spans="1:14" ht="12.75">
      <c r="A61" s="37">
        <v>112</v>
      </c>
      <c r="B61" s="37">
        <v>2018</v>
      </c>
      <c r="C61" s="37"/>
      <c r="D61" s="37"/>
      <c r="E61" s="27" t="s">
        <v>136</v>
      </c>
      <c r="F61" s="42">
        <v>48</v>
      </c>
      <c r="G61" s="42"/>
      <c r="H61" s="40">
        <f t="shared" si="1"/>
        <v>48</v>
      </c>
      <c r="I61" s="42"/>
      <c r="J61" s="42"/>
      <c r="K61" s="42"/>
      <c r="L61" s="40">
        <f t="shared" si="2"/>
        <v>0</v>
      </c>
      <c r="M61" s="32">
        <f t="shared" si="3"/>
        <v>48</v>
      </c>
      <c r="N61" s="33" t="str">
        <f t="shared" si="0"/>
        <v>F</v>
      </c>
    </row>
    <row r="62" spans="1:14" ht="12.75">
      <c r="A62" s="37">
        <v>113</v>
      </c>
      <c r="B62" s="37">
        <v>2018</v>
      </c>
      <c r="C62" s="37"/>
      <c r="D62" s="37"/>
      <c r="E62" s="27" t="s">
        <v>136</v>
      </c>
      <c r="F62" s="42">
        <v>5</v>
      </c>
      <c r="G62" s="42">
        <v>20</v>
      </c>
      <c r="H62" s="40">
        <f t="shared" si="1"/>
        <v>20</v>
      </c>
      <c r="I62" s="42"/>
      <c r="J62" s="42"/>
      <c r="K62" s="42"/>
      <c r="L62" s="40">
        <f t="shared" si="2"/>
        <v>0</v>
      </c>
      <c r="M62" s="32">
        <f t="shared" si="3"/>
        <v>20</v>
      </c>
      <c r="N62" s="33" t="str">
        <f t="shared" si="0"/>
        <v>F</v>
      </c>
    </row>
    <row r="63" spans="1:14" ht="12.75">
      <c r="A63" s="37">
        <v>114</v>
      </c>
      <c r="B63" s="37">
        <v>2018</v>
      </c>
      <c r="C63" s="37"/>
      <c r="D63" s="37"/>
      <c r="E63" s="27" t="s">
        <v>136</v>
      </c>
      <c r="F63" s="42">
        <v>22.5</v>
      </c>
      <c r="G63" s="42">
        <v>37.5</v>
      </c>
      <c r="H63" s="40">
        <f t="shared" si="1"/>
        <v>37.5</v>
      </c>
      <c r="I63" s="42"/>
      <c r="J63" s="42"/>
      <c r="K63" s="42"/>
      <c r="L63" s="40">
        <f t="shared" si="2"/>
        <v>0</v>
      </c>
      <c r="M63" s="32">
        <f t="shared" si="3"/>
        <v>37.5</v>
      </c>
      <c r="N63" s="33" t="str">
        <f t="shared" si="0"/>
        <v>F</v>
      </c>
    </row>
    <row r="64" spans="1:14" ht="12.75">
      <c r="A64" s="37">
        <v>115</v>
      </c>
      <c r="B64" s="37">
        <v>2018</v>
      </c>
      <c r="C64" s="37"/>
      <c r="D64" s="37"/>
      <c r="E64" s="27" t="s">
        <v>136</v>
      </c>
      <c r="F64" s="42">
        <v>7.5</v>
      </c>
      <c r="G64" s="42">
        <v>15</v>
      </c>
      <c r="H64" s="40">
        <f t="shared" si="1"/>
        <v>15</v>
      </c>
      <c r="I64" s="42"/>
      <c r="J64" s="42"/>
      <c r="K64" s="42"/>
      <c r="L64" s="40">
        <f t="shared" si="2"/>
        <v>0</v>
      </c>
      <c r="M64" s="32">
        <f t="shared" si="3"/>
        <v>15</v>
      </c>
      <c r="N64" s="33" t="str">
        <f t="shared" si="0"/>
        <v>F</v>
      </c>
    </row>
    <row r="65" spans="1:14" ht="12.75">
      <c r="A65" s="37">
        <v>116</v>
      </c>
      <c r="B65" s="37">
        <v>2018</v>
      </c>
      <c r="C65" s="37"/>
      <c r="D65" s="37"/>
      <c r="E65" s="27" t="s">
        <v>136</v>
      </c>
      <c r="F65" s="42"/>
      <c r="G65" s="42">
        <v>15</v>
      </c>
      <c r="H65" s="40">
        <f t="shared" si="1"/>
        <v>15</v>
      </c>
      <c r="I65" s="42"/>
      <c r="J65" s="42"/>
      <c r="K65" s="42"/>
      <c r="L65" s="40">
        <f t="shared" si="2"/>
        <v>0</v>
      </c>
      <c r="M65" s="32">
        <f t="shared" si="3"/>
        <v>15</v>
      </c>
      <c r="N65" s="33" t="str">
        <f t="shared" si="0"/>
        <v>F</v>
      </c>
    </row>
    <row r="66" spans="1:14" ht="12.75">
      <c r="A66" s="37">
        <v>118</v>
      </c>
      <c r="B66" s="37">
        <v>2018</v>
      </c>
      <c r="C66" s="37"/>
      <c r="D66" s="37"/>
      <c r="E66" s="27" t="s">
        <v>136</v>
      </c>
      <c r="F66" s="42"/>
      <c r="G66" s="42"/>
      <c r="H66" s="40">
        <f t="shared" si="1"/>
        <v>0</v>
      </c>
      <c r="I66" s="42"/>
      <c r="J66" s="42"/>
      <c r="K66" s="42"/>
      <c r="L66" s="40">
        <f t="shared" si="2"/>
        <v>0</v>
      </c>
      <c r="M66" s="32">
        <f t="shared" si="3"/>
        <v>0</v>
      </c>
      <c r="N66" s="33" t="str">
        <f t="shared" si="0"/>
        <v>F</v>
      </c>
    </row>
    <row r="67" spans="1:14" ht="12.75">
      <c r="A67" s="37">
        <v>119</v>
      </c>
      <c r="B67" s="37">
        <v>2018</v>
      </c>
      <c r="C67" s="37"/>
      <c r="D67" s="37"/>
      <c r="E67" s="27" t="s">
        <v>136</v>
      </c>
      <c r="F67" s="42">
        <v>25</v>
      </c>
      <c r="G67" s="42">
        <v>42.5</v>
      </c>
      <c r="H67" s="40">
        <f t="shared" si="1"/>
        <v>42.5</v>
      </c>
      <c r="I67" s="42"/>
      <c r="J67" s="42"/>
      <c r="K67" s="42"/>
      <c r="L67" s="40">
        <f t="shared" si="2"/>
        <v>0</v>
      </c>
      <c r="M67" s="32">
        <f t="shared" si="3"/>
        <v>42.5</v>
      </c>
      <c r="N67" s="33" t="str">
        <f t="shared" si="0"/>
        <v>F</v>
      </c>
    </row>
    <row r="68" spans="1:14" ht="12.75">
      <c r="A68" s="37">
        <v>120</v>
      </c>
      <c r="B68" s="37">
        <v>2018</v>
      </c>
      <c r="C68" s="37"/>
      <c r="D68" s="37"/>
      <c r="E68" s="27" t="s">
        <v>136</v>
      </c>
      <c r="F68" s="42"/>
      <c r="G68" s="42"/>
      <c r="H68" s="40">
        <f t="shared" si="1"/>
        <v>0</v>
      </c>
      <c r="I68" s="42"/>
      <c r="J68" s="42"/>
      <c r="K68" s="42"/>
      <c r="L68" s="40">
        <f t="shared" si="2"/>
        <v>0</v>
      </c>
      <c r="M68" s="32">
        <f t="shared" si="3"/>
        <v>0</v>
      </c>
      <c r="N68" s="33" t="str">
        <f t="shared" si="0"/>
        <v>F</v>
      </c>
    </row>
    <row r="69" spans="1:14" ht="12.75">
      <c r="A69" s="37">
        <v>161</v>
      </c>
      <c r="B69" s="37">
        <v>2018</v>
      </c>
      <c r="C69" s="37"/>
      <c r="D69" s="37"/>
      <c r="E69" s="27" t="s">
        <v>136</v>
      </c>
      <c r="F69" s="42">
        <v>15</v>
      </c>
      <c r="G69" s="42">
        <v>5</v>
      </c>
      <c r="H69" s="40">
        <f t="shared" si="1"/>
        <v>5</v>
      </c>
      <c r="I69" s="42"/>
      <c r="J69" s="42"/>
      <c r="K69" s="42"/>
      <c r="L69" s="40">
        <f t="shared" si="2"/>
        <v>0</v>
      </c>
      <c r="M69" s="32">
        <f t="shared" si="3"/>
        <v>5</v>
      </c>
      <c r="N69" s="33" t="str">
        <f t="shared" si="0"/>
        <v>F</v>
      </c>
    </row>
    <row r="70" spans="1:14" ht="12.75">
      <c r="A70" s="37">
        <v>163</v>
      </c>
      <c r="B70" s="37">
        <v>2018</v>
      </c>
      <c r="C70" s="37"/>
      <c r="D70" s="37"/>
      <c r="E70" s="27" t="s">
        <v>136</v>
      </c>
      <c r="F70" s="42">
        <v>5</v>
      </c>
      <c r="G70" s="42">
        <v>15</v>
      </c>
      <c r="H70" s="40">
        <f t="shared" si="1"/>
        <v>15</v>
      </c>
      <c r="I70" s="42"/>
      <c r="J70" s="42"/>
      <c r="K70" s="42"/>
      <c r="L70" s="40">
        <f t="shared" si="2"/>
        <v>0</v>
      </c>
      <c r="M70" s="32">
        <f t="shared" si="3"/>
        <v>15</v>
      </c>
      <c r="N70" s="33" t="str">
        <f t="shared" si="0"/>
        <v>F</v>
      </c>
    </row>
    <row r="71" spans="2:14" ht="12.75">
      <c r="B71" s="3"/>
      <c r="E71" s="3"/>
      <c r="F71" s="3"/>
      <c r="N71" s="3"/>
    </row>
    <row r="72" spans="2:14" ht="12.75">
      <c r="B72" s="3"/>
      <c r="E72" s="3"/>
      <c r="F72" s="3"/>
      <c r="N72" s="3"/>
    </row>
    <row r="73" spans="2:14" ht="12.75">
      <c r="B73" s="3"/>
      <c r="E73" s="3"/>
      <c r="F73" s="3"/>
      <c r="N73" s="3"/>
    </row>
    <row r="74" spans="2:14" ht="12.75">
      <c r="B74" s="3"/>
      <c r="E74" s="3"/>
      <c r="F74" s="3"/>
      <c r="N74" s="3"/>
    </row>
    <row r="75" spans="2:14" ht="13.5">
      <c r="B75" s="3"/>
      <c r="E75" s="3"/>
      <c r="N75" s="3"/>
    </row>
    <row r="76" spans="2:14" ht="13.5">
      <c r="B76" s="3"/>
      <c r="E76" s="3"/>
      <c r="N76" s="3"/>
    </row>
    <row r="77" spans="2:14" ht="13.5">
      <c r="B77" s="3"/>
      <c r="E77" s="3"/>
      <c r="N77" s="3"/>
    </row>
    <row r="78" spans="2:14" ht="13.5">
      <c r="B78" s="3"/>
      <c r="E78" s="3"/>
      <c r="N78" s="3"/>
    </row>
  </sheetData>
  <sheetProtection/>
  <mergeCells count="12">
    <mergeCell ref="H8:H9"/>
    <mergeCell ref="D7:D9"/>
    <mergeCell ref="N7:N9"/>
    <mergeCell ref="F8:G8"/>
    <mergeCell ref="I8:J8"/>
    <mergeCell ref="C7:C9"/>
    <mergeCell ref="A1:M1"/>
    <mergeCell ref="A3:D3"/>
    <mergeCell ref="A7:A9"/>
    <mergeCell ref="E7:E9"/>
    <mergeCell ref="M7:M9"/>
    <mergeCell ref="B8:B9"/>
  </mergeCells>
  <printOptions/>
  <pageMargins left="0.75" right="0.75" top="1" bottom="1" header="0.5" footer="0.5"/>
  <pageSetup horizontalDpi="600" verticalDpi="600" orientation="landscape" paperSize="9"/>
  <colBreaks count="1" manualBreakCount="1">
    <brk id="14" max="40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L61"/>
  <sheetViews>
    <sheetView zoomScalePageLayoutView="0" workbookViewId="0" topLeftCell="E1">
      <selection activeCell="G1" sqref="G1:G61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26.140625" style="0" customWidth="1"/>
    <col min="6" max="6" width="17.8515625" style="0" customWidth="1"/>
    <col min="7" max="7" width="10.00390625" style="0" customWidth="1"/>
    <col min="8" max="8" width="26.8515625" style="0" customWidth="1"/>
    <col min="9" max="9" width="46.140625" style="0" customWidth="1"/>
    <col min="10" max="10" width="2.8515625" style="0" customWidth="1"/>
    <col min="11" max="11" width="3.140625" style="0" customWidth="1"/>
    <col min="12" max="12" width="2.8515625" style="0" customWidth="1"/>
    <col min="13" max="13" width="8.8515625" style="0" customWidth="1"/>
    <col min="14" max="14" width="3.421875" style="0" customWidth="1"/>
    <col min="15" max="15" width="3.28125" style="0" customWidth="1"/>
    <col min="16" max="16" width="4.7109375" style="0" customWidth="1"/>
  </cols>
  <sheetData>
    <row r="1" spans="5:12" ht="15.75">
      <c r="E1" s="36">
        <v>1</v>
      </c>
      <c r="F1" s="36">
        <v>61</v>
      </c>
      <c r="G1" s="36">
        <v>2018</v>
      </c>
      <c r="H1" s="36" t="s">
        <v>20</v>
      </c>
      <c r="I1" s="36" t="s">
        <v>21</v>
      </c>
      <c r="J1" s="36" t="s">
        <v>9</v>
      </c>
      <c r="K1" s="36">
        <v>1</v>
      </c>
      <c r="L1" s="36">
        <v>2017</v>
      </c>
    </row>
    <row r="2" spans="5:12" ht="15.75">
      <c r="E2" s="36">
        <v>2</v>
      </c>
      <c r="F2" s="36">
        <v>62</v>
      </c>
      <c r="G2" s="36">
        <v>2018</v>
      </c>
      <c r="H2" s="36" t="s">
        <v>22</v>
      </c>
      <c r="I2" s="36" t="s">
        <v>23</v>
      </c>
      <c r="J2" s="36" t="s">
        <v>9</v>
      </c>
      <c r="K2" s="36">
        <v>1</v>
      </c>
      <c r="L2" s="36">
        <v>2017</v>
      </c>
    </row>
    <row r="3" spans="5:12" ht="15.75">
      <c r="E3" s="36">
        <v>3</v>
      </c>
      <c r="F3" s="36">
        <v>63</v>
      </c>
      <c r="G3" s="36">
        <v>2018</v>
      </c>
      <c r="H3" s="36" t="s">
        <v>24</v>
      </c>
      <c r="I3" s="36" t="s">
        <v>25</v>
      </c>
      <c r="J3" s="36" t="s">
        <v>9</v>
      </c>
      <c r="K3" s="36">
        <v>1</v>
      </c>
      <c r="L3" s="36">
        <v>2017</v>
      </c>
    </row>
    <row r="4" spans="5:12" ht="15.75">
      <c r="E4" s="36">
        <v>4</v>
      </c>
      <c r="F4" s="36">
        <v>64</v>
      </c>
      <c r="G4" s="36">
        <v>2018</v>
      </c>
      <c r="H4" s="36" t="s">
        <v>26</v>
      </c>
      <c r="I4" s="36" t="s">
        <v>27</v>
      </c>
      <c r="J4" s="36" t="s">
        <v>9</v>
      </c>
      <c r="K4" s="36">
        <v>1</v>
      </c>
      <c r="L4" s="36">
        <v>2017</v>
      </c>
    </row>
    <row r="5" spans="5:12" ht="15.75">
      <c r="E5" s="36">
        <v>5</v>
      </c>
      <c r="F5" s="36">
        <v>65</v>
      </c>
      <c r="G5" s="36">
        <v>2018</v>
      </c>
      <c r="H5" s="36" t="s">
        <v>28</v>
      </c>
      <c r="I5" s="36" t="s">
        <v>29</v>
      </c>
      <c r="J5" s="36" t="s">
        <v>9</v>
      </c>
      <c r="K5" s="36">
        <v>1</v>
      </c>
      <c r="L5" s="36">
        <v>2017</v>
      </c>
    </row>
    <row r="6" spans="5:12" ht="15.75">
      <c r="E6" s="36">
        <v>6</v>
      </c>
      <c r="F6" s="36">
        <v>66</v>
      </c>
      <c r="G6" s="36">
        <v>2018</v>
      </c>
      <c r="H6" s="36" t="s">
        <v>30</v>
      </c>
      <c r="I6" s="36" t="s">
        <v>31</v>
      </c>
      <c r="J6" s="36" t="s">
        <v>9</v>
      </c>
      <c r="K6" s="36">
        <v>1</v>
      </c>
      <c r="L6" s="36">
        <v>2017</v>
      </c>
    </row>
    <row r="7" spans="5:12" ht="15.75">
      <c r="E7" s="36">
        <v>7</v>
      </c>
      <c r="F7" s="36">
        <v>67</v>
      </c>
      <c r="G7" s="36">
        <v>2018</v>
      </c>
      <c r="H7" s="36" t="s">
        <v>32</v>
      </c>
      <c r="I7" s="36" t="s">
        <v>33</v>
      </c>
      <c r="J7" s="36" t="s">
        <v>9</v>
      </c>
      <c r="K7" s="36">
        <v>1</v>
      </c>
      <c r="L7" s="36">
        <v>2017</v>
      </c>
    </row>
    <row r="8" spans="5:12" ht="15.75">
      <c r="E8" s="36">
        <v>8</v>
      </c>
      <c r="F8" s="36">
        <v>68</v>
      </c>
      <c r="G8" s="36">
        <v>2018</v>
      </c>
      <c r="H8" s="36" t="s">
        <v>34</v>
      </c>
      <c r="I8" s="36" t="s">
        <v>35</v>
      </c>
      <c r="J8" s="36" t="s">
        <v>9</v>
      </c>
      <c r="K8" s="36">
        <v>1</v>
      </c>
      <c r="L8" s="36">
        <v>2017</v>
      </c>
    </row>
    <row r="9" spans="5:12" ht="15.75">
      <c r="E9" s="36">
        <v>9</v>
      </c>
      <c r="F9" s="36">
        <v>69</v>
      </c>
      <c r="G9" s="36">
        <v>2018</v>
      </c>
      <c r="H9" s="36" t="s">
        <v>36</v>
      </c>
      <c r="I9" s="36" t="s">
        <v>37</v>
      </c>
      <c r="J9" s="36" t="s">
        <v>9</v>
      </c>
      <c r="K9" s="36">
        <v>1</v>
      </c>
      <c r="L9" s="36">
        <v>2017</v>
      </c>
    </row>
    <row r="10" spans="5:12" ht="15.75">
      <c r="E10" s="36">
        <v>10</v>
      </c>
      <c r="F10" s="36">
        <v>70</v>
      </c>
      <c r="G10" s="36">
        <v>2018</v>
      </c>
      <c r="H10" s="36" t="s">
        <v>38</v>
      </c>
      <c r="I10" s="36" t="s">
        <v>39</v>
      </c>
      <c r="J10" s="36" t="s">
        <v>9</v>
      </c>
      <c r="K10" s="36">
        <v>1</v>
      </c>
      <c r="L10" s="36">
        <v>2017</v>
      </c>
    </row>
    <row r="11" spans="5:12" ht="15.75">
      <c r="E11" s="36">
        <v>11</v>
      </c>
      <c r="F11" s="36">
        <v>71</v>
      </c>
      <c r="G11" s="36">
        <v>2018</v>
      </c>
      <c r="H11" s="36" t="s">
        <v>40</v>
      </c>
      <c r="I11" s="36" t="s">
        <v>41</v>
      </c>
      <c r="J11" s="36" t="s">
        <v>9</v>
      </c>
      <c r="K11" s="36">
        <v>1</v>
      </c>
      <c r="L11" s="36">
        <v>2017</v>
      </c>
    </row>
    <row r="12" spans="5:12" ht="15.75">
      <c r="E12" s="36">
        <v>12</v>
      </c>
      <c r="F12" s="36">
        <v>72</v>
      </c>
      <c r="G12" s="36">
        <v>2018</v>
      </c>
      <c r="H12" s="36" t="s">
        <v>42</v>
      </c>
      <c r="I12" s="36" t="s">
        <v>43</v>
      </c>
      <c r="J12" s="36" t="s">
        <v>9</v>
      </c>
      <c r="K12" s="36">
        <v>1</v>
      </c>
      <c r="L12" s="36">
        <v>2017</v>
      </c>
    </row>
    <row r="13" spans="5:12" ht="15.75">
      <c r="E13" s="36">
        <v>13</v>
      </c>
      <c r="F13" s="36">
        <v>73</v>
      </c>
      <c r="G13" s="36">
        <v>2018</v>
      </c>
      <c r="H13" s="36" t="s">
        <v>44</v>
      </c>
      <c r="I13" s="36" t="s">
        <v>45</v>
      </c>
      <c r="J13" s="36" t="s">
        <v>9</v>
      </c>
      <c r="K13" s="36">
        <v>1</v>
      </c>
      <c r="L13" s="36">
        <v>2017</v>
      </c>
    </row>
    <row r="14" spans="5:12" ht="15.75">
      <c r="E14" s="36">
        <v>14</v>
      </c>
      <c r="F14" s="36">
        <v>74</v>
      </c>
      <c r="G14" s="36">
        <v>2018</v>
      </c>
      <c r="H14" s="36" t="s">
        <v>46</v>
      </c>
      <c r="I14" s="36" t="s">
        <v>47</v>
      </c>
      <c r="J14" s="36" t="s">
        <v>9</v>
      </c>
      <c r="K14" s="36">
        <v>1</v>
      </c>
      <c r="L14" s="36">
        <v>2017</v>
      </c>
    </row>
    <row r="15" spans="5:12" ht="15.75">
      <c r="E15" s="36">
        <v>15</v>
      </c>
      <c r="F15" s="36">
        <v>75</v>
      </c>
      <c r="G15" s="36">
        <v>2018</v>
      </c>
      <c r="H15" s="36" t="s">
        <v>48</v>
      </c>
      <c r="I15" s="36" t="s">
        <v>49</v>
      </c>
      <c r="J15" s="36" t="s">
        <v>9</v>
      </c>
      <c r="K15" s="36">
        <v>1</v>
      </c>
      <c r="L15" s="36">
        <v>2017</v>
      </c>
    </row>
    <row r="16" spans="5:12" ht="15.75">
      <c r="E16" s="36">
        <v>16</v>
      </c>
      <c r="F16" s="36">
        <v>76</v>
      </c>
      <c r="G16" s="36">
        <v>2018</v>
      </c>
      <c r="H16" s="36" t="s">
        <v>50</v>
      </c>
      <c r="I16" s="36" t="s">
        <v>51</v>
      </c>
      <c r="J16" s="36" t="s">
        <v>9</v>
      </c>
      <c r="K16" s="36">
        <v>1</v>
      </c>
      <c r="L16" s="36">
        <v>2017</v>
      </c>
    </row>
    <row r="17" spans="5:12" ht="15.75">
      <c r="E17" s="36">
        <v>17</v>
      </c>
      <c r="F17" s="36">
        <v>77</v>
      </c>
      <c r="G17" s="36">
        <v>2018</v>
      </c>
      <c r="H17" s="36" t="s">
        <v>52</v>
      </c>
      <c r="I17" s="36" t="s">
        <v>53</v>
      </c>
      <c r="J17" s="36" t="s">
        <v>9</v>
      </c>
      <c r="K17" s="36">
        <v>1</v>
      </c>
      <c r="L17" s="36">
        <v>2017</v>
      </c>
    </row>
    <row r="18" spans="5:12" ht="15.75">
      <c r="E18" s="36">
        <v>18</v>
      </c>
      <c r="F18" s="36">
        <v>78</v>
      </c>
      <c r="G18" s="36">
        <v>2018</v>
      </c>
      <c r="H18" s="36" t="s">
        <v>54</v>
      </c>
      <c r="I18" s="36" t="s">
        <v>55</v>
      </c>
      <c r="J18" s="36" t="s">
        <v>9</v>
      </c>
      <c r="K18" s="36">
        <v>1</v>
      </c>
      <c r="L18" s="36">
        <v>2017</v>
      </c>
    </row>
    <row r="19" spans="5:12" ht="15.75">
      <c r="E19" s="36">
        <v>19</v>
      </c>
      <c r="F19" s="36">
        <v>79</v>
      </c>
      <c r="G19" s="36">
        <v>2018</v>
      </c>
      <c r="H19" s="36" t="s">
        <v>56</v>
      </c>
      <c r="I19" s="36" t="s">
        <v>57</v>
      </c>
      <c r="J19" s="36" t="s">
        <v>9</v>
      </c>
      <c r="K19" s="36">
        <v>1</v>
      </c>
      <c r="L19" s="36">
        <v>2017</v>
      </c>
    </row>
    <row r="20" spans="5:12" ht="15.75">
      <c r="E20" s="36">
        <v>20</v>
      </c>
      <c r="F20" s="36">
        <v>80</v>
      </c>
      <c r="G20" s="36">
        <v>2018</v>
      </c>
      <c r="H20" s="36" t="s">
        <v>58</v>
      </c>
      <c r="I20" s="36" t="s">
        <v>59</v>
      </c>
      <c r="J20" s="36" t="s">
        <v>9</v>
      </c>
      <c r="K20" s="36">
        <v>1</v>
      </c>
      <c r="L20" s="36">
        <v>2017</v>
      </c>
    </row>
    <row r="21" spans="5:12" ht="15.75">
      <c r="E21" s="36">
        <v>21</v>
      </c>
      <c r="F21" s="36">
        <v>81</v>
      </c>
      <c r="G21" s="36">
        <v>2018</v>
      </c>
      <c r="H21" s="36" t="s">
        <v>60</v>
      </c>
      <c r="I21" s="36" t="s">
        <v>61</v>
      </c>
      <c r="J21" s="36" t="s">
        <v>9</v>
      </c>
      <c r="K21" s="36">
        <v>1</v>
      </c>
      <c r="L21" s="36">
        <v>2017</v>
      </c>
    </row>
    <row r="22" spans="5:12" ht="15.75">
      <c r="E22" s="36">
        <v>22</v>
      </c>
      <c r="F22" s="36">
        <v>82</v>
      </c>
      <c r="G22" s="36">
        <v>2018</v>
      </c>
      <c r="H22" s="36" t="s">
        <v>62</v>
      </c>
      <c r="I22" s="36" t="s">
        <v>63</v>
      </c>
      <c r="J22" s="36" t="s">
        <v>9</v>
      </c>
      <c r="K22" s="36">
        <v>1</v>
      </c>
      <c r="L22" s="36">
        <v>2017</v>
      </c>
    </row>
    <row r="23" spans="5:12" ht="15.75">
      <c r="E23" s="36">
        <v>23</v>
      </c>
      <c r="F23" s="36">
        <v>83</v>
      </c>
      <c r="G23" s="36">
        <v>2018</v>
      </c>
      <c r="H23" s="36" t="s">
        <v>64</v>
      </c>
      <c r="I23" s="36" t="s">
        <v>65</v>
      </c>
      <c r="J23" s="36" t="s">
        <v>9</v>
      </c>
      <c r="K23" s="36">
        <v>1</v>
      </c>
      <c r="L23" s="36">
        <v>2017</v>
      </c>
    </row>
    <row r="24" spans="5:12" ht="15.75">
      <c r="E24" s="36">
        <v>24</v>
      </c>
      <c r="F24" s="36">
        <v>84</v>
      </c>
      <c r="G24" s="36">
        <v>2018</v>
      </c>
      <c r="H24" s="36" t="s">
        <v>66</v>
      </c>
      <c r="I24" s="36" t="s">
        <v>67</v>
      </c>
      <c r="J24" s="36" t="s">
        <v>9</v>
      </c>
      <c r="K24" s="36">
        <v>1</v>
      </c>
      <c r="L24" s="36">
        <v>2017</v>
      </c>
    </row>
    <row r="25" spans="5:12" ht="15.75">
      <c r="E25" s="36">
        <v>25</v>
      </c>
      <c r="F25" s="36">
        <v>85</v>
      </c>
      <c r="G25" s="36">
        <v>2018</v>
      </c>
      <c r="H25" s="36" t="s">
        <v>68</v>
      </c>
      <c r="I25" s="36" t="s">
        <v>69</v>
      </c>
      <c r="J25" s="36" t="s">
        <v>9</v>
      </c>
      <c r="K25" s="36">
        <v>1</v>
      </c>
      <c r="L25" s="36">
        <v>2017</v>
      </c>
    </row>
    <row r="26" spans="5:12" ht="15.75">
      <c r="E26" s="36">
        <v>26</v>
      </c>
      <c r="F26" s="36">
        <v>86</v>
      </c>
      <c r="G26" s="36">
        <v>2018</v>
      </c>
      <c r="H26" s="36" t="s">
        <v>70</v>
      </c>
      <c r="I26" s="36" t="s">
        <v>71</v>
      </c>
      <c r="J26" s="36" t="s">
        <v>9</v>
      </c>
      <c r="K26" s="36">
        <v>1</v>
      </c>
      <c r="L26" s="36">
        <v>2017</v>
      </c>
    </row>
    <row r="27" spans="5:12" ht="15.75">
      <c r="E27" s="36">
        <v>27</v>
      </c>
      <c r="F27" s="36">
        <v>87</v>
      </c>
      <c r="G27" s="36">
        <v>2018</v>
      </c>
      <c r="H27" s="36" t="s">
        <v>48</v>
      </c>
      <c r="I27" s="36" t="s">
        <v>72</v>
      </c>
      <c r="J27" s="36" t="s">
        <v>9</v>
      </c>
      <c r="K27" s="36">
        <v>1</v>
      </c>
      <c r="L27" s="36">
        <v>2017</v>
      </c>
    </row>
    <row r="28" spans="5:12" ht="15.75">
      <c r="E28" s="36">
        <v>28</v>
      </c>
      <c r="F28" s="36">
        <v>88</v>
      </c>
      <c r="G28" s="36">
        <v>2018</v>
      </c>
      <c r="H28" s="36" t="s">
        <v>73</v>
      </c>
      <c r="I28" s="36" t="s">
        <v>74</v>
      </c>
      <c r="J28" s="36" t="s">
        <v>9</v>
      </c>
      <c r="K28" s="36">
        <v>1</v>
      </c>
      <c r="L28" s="36">
        <v>2017</v>
      </c>
    </row>
    <row r="29" spans="5:12" ht="15.75">
      <c r="E29" s="36">
        <v>29</v>
      </c>
      <c r="F29" s="36">
        <v>89</v>
      </c>
      <c r="G29" s="36">
        <v>2018</v>
      </c>
      <c r="H29" s="36" t="s">
        <v>22</v>
      </c>
      <c r="I29" s="36" t="s">
        <v>75</v>
      </c>
      <c r="J29" s="36" t="s">
        <v>9</v>
      </c>
      <c r="K29" s="36">
        <v>1</v>
      </c>
      <c r="L29" s="36">
        <v>2017</v>
      </c>
    </row>
    <row r="30" spans="5:12" ht="15.75">
      <c r="E30" s="36">
        <v>30</v>
      </c>
      <c r="F30" s="36">
        <v>90</v>
      </c>
      <c r="G30" s="36">
        <v>2018</v>
      </c>
      <c r="H30" s="36" t="s">
        <v>76</v>
      </c>
      <c r="I30" s="36" t="s">
        <v>77</v>
      </c>
      <c r="J30" s="36" t="s">
        <v>9</v>
      </c>
      <c r="K30" s="36">
        <v>1</v>
      </c>
      <c r="L30" s="36">
        <v>2017</v>
      </c>
    </row>
    <row r="31" spans="5:12" ht="15.75">
      <c r="E31" s="36">
        <v>31</v>
      </c>
      <c r="F31" s="36">
        <v>91</v>
      </c>
      <c r="G31" s="36">
        <v>2018</v>
      </c>
      <c r="H31" s="36" t="s">
        <v>78</v>
      </c>
      <c r="I31" s="36" t="s">
        <v>79</v>
      </c>
      <c r="J31" s="36" t="s">
        <v>9</v>
      </c>
      <c r="K31" s="36">
        <v>1</v>
      </c>
      <c r="L31" s="36">
        <v>2017</v>
      </c>
    </row>
    <row r="32" spans="5:12" ht="15.75">
      <c r="E32" s="36">
        <v>32</v>
      </c>
      <c r="F32" s="36">
        <v>92</v>
      </c>
      <c r="G32" s="36">
        <v>2018</v>
      </c>
      <c r="H32" s="36" t="s">
        <v>80</v>
      </c>
      <c r="I32" s="36" t="s">
        <v>81</v>
      </c>
      <c r="J32" s="36" t="s">
        <v>9</v>
      </c>
      <c r="K32" s="36">
        <v>1</v>
      </c>
      <c r="L32" s="36">
        <v>2017</v>
      </c>
    </row>
    <row r="33" spans="5:12" ht="15.75">
      <c r="E33" s="36">
        <v>33</v>
      </c>
      <c r="F33" s="36">
        <v>93</v>
      </c>
      <c r="G33" s="36">
        <v>2018</v>
      </c>
      <c r="H33" s="36" t="s">
        <v>82</v>
      </c>
      <c r="I33" s="36" t="s">
        <v>83</v>
      </c>
      <c r="J33" s="36" t="s">
        <v>9</v>
      </c>
      <c r="K33" s="36">
        <v>1</v>
      </c>
      <c r="L33" s="36">
        <v>2017</v>
      </c>
    </row>
    <row r="34" spans="5:12" ht="15.75">
      <c r="E34" s="36">
        <v>34</v>
      </c>
      <c r="F34" s="36">
        <v>94</v>
      </c>
      <c r="G34" s="36">
        <v>2018</v>
      </c>
      <c r="H34" s="36" t="s">
        <v>84</v>
      </c>
      <c r="I34" s="36" t="s">
        <v>85</v>
      </c>
      <c r="J34" s="36" t="s">
        <v>9</v>
      </c>
      <c r="K34" s="36">
        <v>1</v>
      </c>
      <c r="L34" s="36">
        <v>2017</v>
      </c>
    </row>
    <row r="35" spans="5:12" ht="15.75">
      <c r="E35" s="36">
        <v>35</v>
      </c>
      <c r="F35" s="36">
        <v>95</v>
      </c>
      <c r="G35" s="36">
        <v>2018</v>
      </c>
      <c r="H35" s="36" t="s">
        <v>86</v>
      </c>
      <c r="I35" s="36" t="s">
        <v>87</v>
      </c>
      <c r="J35" s="36" t="s">
        <v>9</v>
      </c>
      <c r="K35" s="36">
        <v>1</v>
      </c>
      <c r="L35" s="36">
        <v>2017</v>
      </c>
    </row>
    <row r="36" spans="5:12" ht="15.75">
      <c r="E36" s="36">
        <v>36</v>
      </c>
      <c r="F36" s="36">
        <v>96</v>
      </c>
      <c r="G36" s="36">
        <v>2018</v>
      </c>
      <c r="H36" s="36" t="s">
        <v>88</v>
      </c>
      <c r="I36" s="36" t="s">
        <v>89</v>
      </c>
      <c r="J36" s="36" t="s">
        <v>9</v>
      </c>
      <c r="K36" s="36">
        <v>1</v>
      </c>
      <c r="L36" s="36">
        <v>2017</v>
      </c>
    </row>
    <row r="37" spans="3:12" ht="15.75">
      <c r="C37" s="1"/>
      <c r="E37" s="36">
        <v>37</v>
      </c>
      <c r="F37" s="36">
        <v>97</v>
      </c>
      <c r="G37" s="36">
        <v>2018</v>
      </c>
      <c r="H37" s="36" t="s">
        <v>68</v>
      </c>
      <c r="I37" s="36" t="s">
        <v>90</v>
      </c>
      <c r="J37" s="36" t="s">
        <v>9</v>
      </c>
      <c r="K37" s="36">
        <v>1</v>
      </c>
      <c r="L37" s="36">
        <v>2017</v>
      </c>
    </row>
    <row r="38" spans="5:12" ht="15.75">
      <c r="E38" s="36">
        <v>38</v>
      </c>
      <c r="F38" s="36">
        <v>98</v>
      </c>
      <c r="G38" s="36">
        <v>2018</v>
      </c>
      <c r="H38" s="36" t="s">
        <v>58</v>
      </c>
      <c r="I38" s="36" t="s">
        <v>91</v>
      </c>
      <c r="J38" s="36" t="s">
        <v>9</v>
      </c>
      <c r="K38" s="36">
        <v>1</v>
      </c>
      <c r="L38" s="36">
        <v>2017</v>
      </c>
    </row>
    <row r="39" spans="5:12" ht="15.75">
      <c r="E39" s="36">
        <v>39</v>
      </c>
      <c r="F39" s="36">
        <v>99</v>
      </c>
      <c r="G39" s="36">
        <v>2018</v>
      </c>
      <c r="H39" s="36" t="s">
        <v>22</v>
      </c>
      <c r="I39" s="36" t="s">
        <v>92</v>
      </c>
      <c r="J39" s="36" t="s">
        <v>9</v>
      </c>
      <c r="K39" s="36">
        <v>1</v>
      </c>
      <c r="L39" s="36">
        <v>2017</v>
      </c>
    </row>
    <row r="40" spans="5:12" ht="15.75">
      <c r="E40" s="36">
        <v>40</v>
      </c>
      <c r="F40" s="36">
        <v>100</v>
      </c>
      <c r="G40" s="36">
        <v>2018</v>
      </c>
      <c r="H40" s="36" t="s">
        <v>93</v>
      </c>
      <c r="I40" s="36" t="s">
        <v>94</v>
      </c>
      <c r="J40" s="36" t="s">
        <v>9</v>
      </c>
      <c r="K40" s="36">
        <v>1</v>
      </c>
      <c r="L40" s="36">
        <v>2017</v>
      </c>
    </row>
    <row r="41" spans="5:12" ht="15.75">
      <c r="E41" s="36">
        <v>41</v>
      </c>
      <c r="F41" s="36">
        <v>101</v>
      </c>
      <c r="G41" s="36">
        <v>2018</v>
      </c>
      <c r="H41" s="36" t="s">
        <v>95</v>
      </c>
      <c r="I41" s="36" t="s">
        <v>96</v>
      </c>
      <c r="J41" s="36" t="s">
        <v>9</v>
      </c>
      <c r="K41" s="36">
        <v>1</v>
      </c>
      <c r="L41" s="36">
        <v>2017</v>
      </c>
    </row>
    <row r="42" spans="5:12" ht="15.75">
      <c r="E42" s="36">
        <v>42</v>
      </c>
      <c r="F42" s="36">
        <v>102</v>
      </c>
      <c r="G42" s="36">
        <v>2018</v>
      </c>
      <c r="H42" s="36" t="s">
        <v>48</v>
      </c>
      <c r="I42" s="36" t="s">
        <v>97</v>
      </c>
      <c r="J42" s="36" t="s">
        <v>9</v>
      </c>
      <c r="K42" s="36">
        <v>1</v>
      </c>
      <c r="L42" s="36">
        <v>2017</v>
      </c>
    </row>
    <row r="43" spans="5:12" ht="15.75">
      <c r="E43" s="36">
        <v>43</v>
      </c>
      <c r="F43" s="36">
        <v>103</v>
      </c>
      <c r="G43" s="36">
        <v>2018</v>
      </c>
      <c r="H43" s="36" t="s">
        <v>98</v>
      </c>
      <c r="I43" s="36" t="s">
        <v>99</v>
      </c>
      <c r="J43" s="36" t="s">
        <v>9</v>
      </c>
      <c r="K43" s="36">
        <v>1</v>
      </c>
      <c r="L43" s="36">
        <v>2017</v>
      </c>
    </row>
    <row r="44" spans="5:12" ht="15.75">
      <c r="E44" s="36">
        <v>44</v>
      </c>
      <c r="F44" s="36">
        <v>104</v>
      </c>
      <c r="G44" s="36">
        <v>2018</v>
      </c>
      <c r="H44" s="36" t="s">
        <v>100</v>
      </c>
      <c r="I44" s="36" t="s">
        <v>101</v>
      </c>
      <c r="J44" s="36" t="s">
        <v>9</v>
      </c>
      <c r="K44" s="36">
        <v>1</v>
      </c>
      <c r="L44" s="36">
        <v>2017</v>
      </c>
    </row>
    <row r="45" spans="5:12" ht="15.75">
      <c r="E45" s="36">
        <v>45</v>
      </c>
      <c r="F45" s="36">
        <v>105</v>
      </c>
      <c r="G45" s="36">
        <v>2018</v>
      </c>
      <c r="H45" s="36" t="s">
        <v>84</v>
      </c>
      <c r="I45" s="36" t="s">
        <v>102</v>
      </c>
      <c r="J45" s="36" t="s">
        <v>9</v>
      </c>
      <c r="K45" s="36">
        <v>1</v>
      </c>
      <c r="L45" s="36">
        <v>2017</v>
      </c>
    </row>
    <row r="46" spans="5:12" ht="15.75">
      <c r="E46" s="36">
        <v>46</v>
      </c>
      <c r="F46" s="36">
        <v>106</v>
      </c>
      <c r="G46" s="36">
        <v>2018</v>
      </c>
      <c r="H46" s="36" t="s">
        <v>48</v>
      </c>
      <c r="I46" s="36" t="s">
        <v>103</v>
      </c>
      <c r="J46" s="36" t="s">
        <v>9</v>
      </c>
      <c r="K46" s="36">
        <v>1</v>
      </c>
      <c r="L46" s="36">
        <v>2017</v>
      </c>
    </row>
    <row r="47" spans="5:12" ht="15.75">
      <c r="E47" s="36">
        <v>47</v>
      </c>
      <c r="F47" s="36">
        <v>107</v>
      </c>
      <c r="G47" s="36">
        <v>2018</v>
      </c>
      <c r="H47" s="36" t="s">
        <v>104</v>
      </c>
      <c r="I47" s="36" t="s">
        <v>105</v>
      </c>
      <c r="J47" s="36" t="s">
        <v>9</v>
      </c>
      <c r="K47" s="36">
        <v>1</v>
      </c>
      <c r="L47" s="36">
        <v>2017</v>
      </c>
    </row>
    <row r="48" spans="5:12" ht="15.75">
      <c r="E48" s="36">
        <v>48</v>
      </c>
      <c r="F48" s="36">
        <v>108</v>
      </c>
      <c r="G48" s="36">
        <v>2018</v>
      </c>
      <c r="H48" s="36" t="s">
        <v>106</v>
      </c>
      <c r="I48" s="36" t="s">
        <v>107</v>
      </c>
      <c r="J48" s="36" t="s">
        <v>9</v>
      </c>
      <c r="K48" s="36">
        <v>1</v>
      </c>
      <c r="L48" s="36">
        <v>2017</v>
      </c>
    </row>
    <row r="49" spans="5:12" ht="15.75">
      <c r="E49" s="36">
        <v>49</v>
      </c>
      <c r="F49" s="36">
        <v>109</v>
      </c>
      <c r="G49" s="36">
        <v>2018</v>
      </c>
      <c r="H49" s="36" t="s">
        <v>108</v>
      </c>
      <c r="I49" s="36" t="s">
        <v>109</v>
      </c>
      <c r="J49" s="36" t="s">
        <v>9</v>
      </c>
      <c r="K49" s="36">
        <v>1</v>
      </c>
      <c r="L49" s="36">
        <v>2017</v>
      </c>
    </row>
    <row r="50" spans="5:12" ht="15.75">
      <c r="E50" s="36">
        <v>50</v>
      </c>
      <c r="F50" s="36">
        <v>110</v>
      </c>
      <c r="G50" s="36">
        <v>2018</v>
      </c>
      <c r="H50" s="36" t="s">
        <v>110</v>
      </c>
      <c r="I50" s="36" t="s">
        <v>111</v>
      </c>
      <c r="J50" s="36" t="s">
        <v>9</v>
      </c>
      <c r="K50" s="36">
        <v>1</v>
      </c>
      <c r="L50" s="36">
        <v>2017</v>
      </c>
    </row>
    <row r="51" spans="5:12" ht="15.75">
      <c r="E51" s="36">
        <v>51</v>
      </c>
      <c r="F51" s="36">
        <v>111</v>
      </c>
      <c r="G51" s="36">
        <v>2018</v>
      </c>
      <c r="H51" s="36" t="s">
        <v>112</v>
      </c>
      <c r="I51" s="36" t="s">
        <v>113</v>
      </c>
      <c r="J51" s="36" t="s">
        <v>9</v>
      </c>
      <c r="K51" s="36">
        <v>1</v>
      </c>
      <c r="L51" s="36">
        <v>2017</v>
      </c>
    </row>
    <row r="52" spans="5:12" ht="15.75">
      <c r="E52" s="36">
        <v>52</v>
      </c>
      <c r="F52" s="36">
        <v>112</v>
      </c>
      <c r="G52" s="36">
        <v>2018</v>
      </c>
      <c r="H52" s="36" t="s">
        <v>114</v>
      </c>
      <c r="I52" s="36" t="s">
        <v>115</v>
      </c>
      <c r="J52" s="36" t="s">
        <v>9</v>
      </c>
      <c r="K52" s="36">
        <v>1</v>
      </c>
      <c r="L52" s="36">
        <v>2017</v>
      </c>
    </row>
    <row r="53" spans="5:12" ht="15.75">
      <c r="E53" s="36">
        <v>53</v>
      </c>
      <c r="F53" s="36">
        <v>113</v>
      </c>
      <c r="G53" s="36">
        <v>2018</v>
      </c>
      <c r="H53" s="36" t="s">
        <v>116</v>
      </c>
      <c r="I53" s="36" t="s">
        <v>117</v>
      </c>
      <c r="J53" s="36" t="s">
        <v>9</v>
      </c>
      <c r="K53" s="36">
        <v>1</v>
      </c>
      <c r="L53" s="36">
        <v>2017</v>
      </c>
    </row>
    <row r="54" spans="5:12" ht="15.75">
      <c r="E54" s="36">
        <v>54</v>
      </c>
      <c r="F54" s="36">
        <v>114</v>
      </c>
      <c r="G54" s="36">
        <v>2018</v>
      </c>
      <c r="H54" s="36" t="s">
        <v>118</v>
      </c>
      <c r="I54" s="36" t="s">
        <v>119</v>
      </c>
      <c r="J54" s="36" t="s">
        <v>9</v>
      </c>
      <c r="K54" s="36">
        <v>1</v>
      </c>
      <c r="L54" s="36">
        <v>2017</v>
      </c>
    </row>
    <row r="55" spans="5:12" ht="15.75">
      <c r="E55" s="36">
        <v>55</v>
      </c>
      <c r="F55" s="36">
        <v>115</v>
      </c>
      <c r="G55" s="36">
        <v>2018</v>
      </c>
      <c r="H55" s="36" t="s">
        <v>120</v>
      </c>
      <c r="I55" s="36" t="s">
        <v>121</v>
      </c>
      <c r="J55" s="36" t="s">
        <v>9</v>
      </c>
      <c r="K55" s="36">
        <v>1</v>
      </c>
      <c r="L55" s="36">
        <v>2017</v>
      </c>
    </row>
    <row r="56" spans="5:12" ht="15.75">
      <c r="E56" s="36">
        <v>56</v>
      </c>
      <c r="F56" s="36">
        <v>116</v>
      </c>
      <c r="G56" s="36">
        <v>2018</v>
      </c>
      <c r="H56" s="36" t="s">
        <v>122</v>
      </c>
      <c r="I56" s="36" t="s">
        <v>123</v>
      </c>
      <c r="J56" s="36" t="s">
        <v>9</v>
      </c>
      <c r="K56" s="36">
        <v>1</v>
      </c>
      <c r="L56" s="36">
        <v>2017</v>
      </c>
    </row>
    <row r="57" spans="5:12" ht="15.75">
      <c r="E57" s="36">
        <v>57</v>
      </c>
      <c r="F57" s="36">
        <v>118</v>
      </c>
      <c r="G57" s="36">
        <v>2018</v>
      </c>
      <c r="H57" s="36" t="s">
        <v>124</v>
      </c>
      <c r="I57" s="36" t="s">
        <v>125</v>
      </c>
      <c r="J57" s="36" t="s">
        <v>9</v>
      </c>
      <c r="K57" s="36">
        <v>1</v>
      </c>
      <c r="L57" s="36">
        <v>2017</v>
      </c>
    </row>
    <row r="58" spans="5:12" ht="15.75">
      <c r="E58" s="36">
        <v>58</v>
      </c>
      <c r="F58" s="36">
        <v>119</v>
      </c>
      <c r="G58" s="36">
        <v>2018</v>
      </c>
      <c r="H58" s="36" t="s">
        <v>80</v>
      </c>
      <c r="I58" s="36" t="s">
        <v>126</v>
      </c>
      <c r="J58" s="36" t="s">
        <v>9</v>
      </c>
      <c r="K58" s="36">
        <v>1</v>
      </c>
      <c r="L58" s="36">
        <v>2017</v>
      </c>
    </row>
    <row r="59" spans="5:12" ht="15.75">
      <c r="E59" s="36">
        <v>59</v>
      </c>
      <c r="F59" s="36">
        <v>120</v>
      </c>
      <c r="G59" s="36">
        <v>2018</v>
      </c>
      <c r="H59" s="36" t="s">
        <v>127</v>
      </c>
      <c r="I59" s="36" t="s">
        <v>128</v>
      </c>
      <c r="J59" s="36" t="s">
        <v>9</v>
      </c>
      <c r="K59" s="36">
        <v>1</v>
      </c>
      <c r="L59" s="36">
        <v>2017</v>
      </c>
    </row>
    <row r="60" spans="5:12" ht="15.75">
      <c r="E60" s="36">
        <v>60</v>
      </c>
      <c r="F60" s="36">
        <v>161</v>
      </c>
      <c r="G60" s="36">
        <v>2018</v>
      </c>
      <c r="H60" s="36" t="s">
        <v>110</v>
      </c>
      <c r="I60" s="36" t="s">
        <v>129</v>
      </c>
      <c r="J60" s="36" t="s">
        <v>9</v>
      </c>
      <c r="K60" s="36">
        <v>1</v>
      </c>
      <c r="L60" s="36">
        <v>2017</v>
      </c>
    </row>
    <row r="61" spans="5:12" ht="15.75">
      <c r="E61" s="36">
        <v>61</v>
      </c>
      <c r="F61" s="36">
        <v>163</v>
      </c>
      <c r="G61" s="36">
        <v>2018</v>
      </c>
      <c r="H61" s="36" t="s">
        <v>130</v>
      </c>
      <c r="I61" s="36" t="s">
        <v>131</v>
      </c>
      <c r="J61" s="36" t="s">
        <v>9</v>
      </c>
      <c r="K61" s="36">
        <v>1</v>
      </c>
      <c r="L61" s="36">
        <v>2017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</dc:creator>
  <cp:keywords/>
  <dc:description/>
  <cp:lastModifiedBy>Nemanja Batricevic</cp:lastModifiedBy>
  <cp:lastPrinted>2018-01-11T18:00:21Z</cp:lastPrinted>
  <dcterms:created xsi:type="dcterms:W3CDTF">2006-10-23T10:36:11Z</dcterms:created>
  <dcterms:modified xsi:type="dcterms:W3CDTF">2019-05-25T20:40:40Z</dcterms:modified>
  <cp:category/>
  <cp:version/>
  <cp:contentType/>
  <cp:contentStatus/>
</cp:coreProperties>
</file>