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40" windowHeight="9630" firstSheet="1" activeTab="6"/>
  </bookViews>
  <sheets>
    <sheet name="Evidencija" sheetId="1" r:id="rId1"/>
    <sheet name="Studentska sluzba" sheetId="6" r:id="rId2"/>
    <sheet name="Sortirano" sheetId="4" r:id="rId3"/>
    <sheet name="SAJT_PZI" sheetId="5" r:id="rId4"/>
    <sheet name="Igre malih zemalja" sheetId="3" r:id="rId5"/>
    <sheet name="Septembar 2019" sheetId="8" r:id="rId6"/>
    <sheet name="SAJT_SEPT." sheetId="9" r:id="rId7"/>
  </sheets>
  <calcPr calcId="152511"/>
</workbook>
</file>

<file path=xl/calcChain.xml><?xml version="1.0" encoding="utf-8"?>
<calcChain xmlns="http://schemas.openxmlformats.org/spreadsheetml/2006/main">
  <c r="F106" i="9" l="1"/>
  <c r="F99" i="9"/>
  <c r="E99" i="9"/>
  <c r="H98" i="9"/>
  <c r="H97" i="9"/>
  <c r="F97" i="9"/>
  <c r="F96" i="9"/>
  <c r="E96" i="9"/>
  <c r="H95" i="9"/>
  <c r="F95" i="9"/>
  <c r="H94" i="9"/>
  <c r="F94" i="9"/>
  <c r="F91" i="9"/>
  <c r="E91" i="9"/>
  <c r="F90" i="9"/>
  <c r="H88" i="9"/>
  <c r="I88" i="9" s="1"/>
  <c r="F88" i="9"/>
  <c r="H87" i="9"/>
  <c r="H85" i="9"/>
  <c r="H84" i="9"/>
  <c r="I84" i="9" s="1"/>
  <c r="F84" i="9"/>
  <c r="E83" i="9"/>
  <c r="H82" i="9"/>
  <c r="I82" i="9" s="1"/>
  <c r="H80" i="9"/>
  <c r="I80" i="9" s="1"/>
  <c r="F80" i="9"/>
  <c r="E80" i="9"/>
  <c r="F79" i="9"/>
  <c r="E79" i="9"/>
  <c r="I78" i="9"/>
  <c r="F78" i="9"/>
  <c r="E78" i="9"/>
  <c r="H77" i="9"/>
  <c r="E77" i="9"/>
  <c r="H76" i="9"/>
  <c r="I76" i="9" s="1"/>
  <c r="F76" i="9"/>
  <c r="E76" i="9"/>
  <c r="F74" i="9"/>
  <c r="E74" i="9"/>
  <c r="H72" i="9"/>
  <c r="I72" i="9" s="1"/>
  <c r="F72" i="9"/>
  <c r="E72" i="9"/>
  <c r="H71" i="9"/>
  <c r="F71" i="9"/>
  <c r="E71" i="9"/>
  <c r="I70" i="9"/>
  <c r="F70" i="9"/>
  <c r="E70" i="9"/>
  <c r="F68" i="9"/>
  <c r="F67" i="9"/>
  <c r="F63" i="9"/>
  <c r="F62" i="9"/>
  <c r="E62" i="9"/>
  <c r="F61" i="9"/>
  <c r="E61" i="9"/>
  <c r="I60" i="9"/>
  <c r="F60" i="9"/>
  <c r="F58" i="9"/>
  <c r="E58" i="9"/>
  <c r="H57" i="9"/>
  <c r="I57" i="9" s="1"/>
  <c r="F57" i="9"/>
  <c r="E57" i="9"/>
  <c r="H56" i="9"/>
  <c r="I56" i="9" s="1"/>
  <c r="F54" i="9"/>
  <c r="F53" i="9"/>
  <c r="E53" i="9"/>
  <c r="F52" i="9"/>
  <c r="E52" i="9"/>
  <c r="H50" i="9"/>
  <c r="I50" i="9" s="1"/>
  <c r="E50" i="9"/>
  <c r="F48" i="9"/>
  <c r="E48" i="9"/>
  <c r="F47" i="9"/>
  <c r="E47" i="9"/>
  <c r="F44" i="9"/>
  <c r="E44" i="9"/>
  <c r="F43" i="9"/>
  <c r="E43" i="9"/>
  <c r="H42" i="9"/>
  <c r="F41" i="9"/>
  <c r="E41" i="9"/>
  <c r="H38" i="9"/>
  <c r="H37" i="9"/>
  <c r="F37" i="9"/>
  <c r="E34" i="9"/>
  <c r="F33" i="9"/>
  <c r="F32" i="9"/>
  <c r="E32" i="9"/>
  <c r="F31" i="9"/>
  <c r="E30" i="9"/>
  <c r="F29" i="9"/>
  <c r="H27" i="9"/>
  <c r="I27" i="9" s="1"/>
  <c r="F27" i="9"/>
  <c r="E27" i="9"/>
  <c r="F26" i="9"/>
  <c r="E26" i="9"/>
  <c r="F25" i="9"/>
  <c r="E25" i="9"/>
  <c r="F24" i="9"/>
  <c r="E24" i="9"/>
  <c r="H23" i="9"/>
  <c r="I23" i="9" s="1"/>
  <c r="F23" i="9"/>
  <c r="E23" i="9"/>
  <c r="H21" i="9"/>
  <c r="F20" i="9"/>
  <c r="F19" i="9"/>
  <c r="E19" i="9"/>
  <c r="F18" i="9"/>
  <c r="E18" i="9"/>
  <c r="F16" i="9"/>
  <c r="E16" i="9"/>
  <c r="H15" i="9"/>
  <c r="I15" i="9" s="1"/>
  <c r="F15" i="9"/>
  <c r="E15" i="9"/>
  <c r="F14" i="9"/>
  <c r="E14" i="9"/>
  <c r="H13" i="9"/>
  <c r="I13" i="9" s="1"/>
  <c r="F13" i="9"/>
  <c r="E13" i="9"/>
  <c r="F12" i="9"/>
  <c r="E12" i="9"/>
  <c r="F10" i="9"/>
  <c r="I9" i="9"/>
  <c r="F9" i="9"/>
  <c r="E9" i="9"/>
  <c r="F8" i="9"/>
  <c r="H6" i="9"/>
  <c r="J77" i="8"/>
  <c r="J69" i="8"/>
  <c r="J59" i="8"/>
  <c r="J8" i="8"/>
  <c r="I97" i="8" l="1"/>
  <c r="I96" i="8"/>
  <c r="I94" i="8"/>
  <c r="I93" i="8"/>
  <c r="I87" i="8"/>
  <c r="J87" i="8" s="1"/>
  <c r="I86" i="8"/>
  <c r="I84" i="8"/>
  <c r="I83" i="8"/>
  <c r="J83" i="8" s="1"/>
  <c r="I81" i="8"/>
  <c r="J81" i="8" s="1"/>
  <c r="I79" i="8"/>
  <c r="J79" i="8" s="1"/>
  <c r="I76" i="8"/>
  <c r="I75" i="8"/>
  <c r="J75" i="8" s="1"/>
  <c r="I71" i="8"/>
  <c r="J71" i="8" s="1"/>
  <c r="I70" i="8"/>
  <c r="I56" i="8"/>
  <c r="J56" i="8" s="1"/>
  <c r="I55" i="8"/>
  <c r="J55" i="8" s="1"/>
  <c r="I49" i="8"/>
  <c r="J49" i="8" s="1"/>
  <c r="I41" i="8"/>
  <c r="I37" i="8"/>
  <c r="I36" i="8"/>
  <c r="I26" i="8"/>
  <c r="J26" i="8" s="1"/>
  <c r="I22" i="8"/>
  <c r="J22" i="8" s="1"/>
  <c r="I20" i="8"/>
  <c r="I14" i="8"/>
  <c r="J14" i="8" s="1"/>
  <c r="I12" i="8"/>
  <c r="J12" i="8" s="1"/>
  <c r="I5" i="8"/>
  <c r="G105" i="8"/>
  <c r="G98" i="8"/>
  <c r="F98" i="8"/>
  <c r="G96" i="8"/>
  <c r="G95" i="8"/>
  <c r="F95" i="8"/>
  <c r="G94" i="8"/>
  <c r="G93" i="8"/>
  <c r="G90" i="8"/>
  <c r="F90" i="8"/>
  <c r="G89" i="8"/>
  <c r="G87" i="8"/>
  <c r="G83" i="8"/>
  <c r="F82" i="8"/>
  <c r="G79" i="8"/>
  <c r="F79" i="8"/>
  <c r="G78" i="8"/>
  <c r="F78" i="8"/>
  <c r="G77" i="8"/>
  <c r="F77" i="8"/>
  <c r="F76" i="8"/>
  <c r="G75" i="8"/>
  <c r="F75" i="8"/>
  <c r="G73" i="8"/>
  <c r="F73" i="8"/>
  <c r="G71" i="8"/>
  <c r="F71" i="8"/>
  <c r="G70" i="8"/>
  <c r="F70" i="8"/>
  <c r="G69" i="8"/>
  <c r="F69" i="8"/>
  <c r="G67" i="8"/>
  <c r="G66" i="8"/>
  <c r="G62" i="8"/>
  <c r="G61" i="8"/>
  <c r="F61" i="8"/>
  <c r="G60" i="8"/>
  <c r="F60" i="8"/>
  <c r="G59" i="8"/>
  <c r="G57" i="8"/>
  <c r="F57" i="8"/>
  <c r="G56" i="8"/>
  <c r="F56" i="8"/>
  <c r="G53" i="8"/>
  <c r="G52" i="8"/>
  <c r="F52" i="8"/>
  <c r="G51" i="8"/>
  <c r="F51" i="8"/>
  <c r="F49" i="8"/>
  <c r="G47" i="8"/>
  <c r="F47" i="8"/>
  <c r="G46" i="8"/>
  <c r="F46" i="8"/>
  <c r="G43" i="8"/>
  <c r="F43" i="8"/>
  <c r="G42" i="8"/>
  <c r="F42" i="8"/>
  <c r="G40" i="8"/>
  <c r="F40" i="8"/>
  <c r="G36" i="8"/>
  <c r="F33" i="8"/>
  <c r="G32" i="8"/>
  <c r="G31" i="8"/>
  <c r="F31" i="8"/>
  <c r="G30" i="8"/>
  <c r="F29" i="8"/>
  <c r="G28" i="8"/>
  <c r="G26" i="8"/>
  <c r="F26" i="8"/>
  <c r="G25" i="8"/>
  <c r="F25" i="8"/>
  <c r="G24" i="8"/>
  <c r="F24" i="8"/>
  <c r="G23" i="8"/>
  <c r="F23" i="8"/>
  <c r="G22" i="8"/>
  <c r="F22" i="8"/>
  <c r="G19" i="8"/>
  <c r="G18" i="8"/>
  <c r="F18" i="8"/>
  <c r="G17" i="8"/>
  <c r="F17" i="8"/>
  <c r="G15" i="8"/>
  <c r="F15" i="8"/>
  <c r="G14" i="8"/>
  <c r="F14" i="8"/>
  <c r="G13" i="8"/>
  <c r="F13" i="8"/>
  <c r="G12" i="8"/>
  <c r="F12" i="8"/>
  <c r="G11" i="8"/>
  <c r="F11" i="8"/>
  <c r="G9" i="8"/>
  <c r="G8" i="8"/>
  <c r="F8" i="8"/>
  <c r="G7" i="8"/>
  <c r="I276" i="6" l="1"/>
  <c r="H276" i="6"/>
  <c r="F276" i="6"/>
  <c r="H275" i="6"/>
  <c r="G275" i="6"/>
  <c r="H274" i="6"/>
  <c r="I273" i="6"/>
  <c r="H273" i="6"/>
  <c r="H272" i="6"/>
  <c r="I272" i="6" s="1"/>
  <c r="I271" i="6"/>
  <c r="H271" i="6"/>
  <c r="H270" i="6"/>
  <c r="I270" i="6" s="1"/>
  <c r="H269" i="6"/>
  <c r="H268" i="6"/>
  <c r="I268" i="6" s="1"/>
  <c r="I267" i="6"/>
  <c r="H267" i="6"/>
  <c r="G267" i="6"/>
  <c r="F267" i="6"/>
  <c r="I266" i="6"/>
  <c r="H266" i="6"/>
  <c r="H265" i="6"/>
  <c r="H264" i="6"/>
  <c r="G264" i="6"/>
  <c r="F264" i="6"/>
  <c r="H263" i="6"/>
  <c r="G263" i="6"/>
  <c r="H262" i="6"/>
  <c r="G262" i="6"/>
  <c r="F262" i="6"/>
  <c r="H261" i="6"/>
  <c r="I261" i="6" s="1"/>
  <c r="G260" i="6"/>
  <c r="H260" i="6" s="1"/>
  <c r="I259" i="6"/>
  <c r="H259" i="6"/>
  <c r="G258" i="6"/>
  <c r="H258" i="6" s="1"/>
  <c r="I257" i="6"/>
  <c r="H257" i="6"/>
  <c r="H256" i="6"/>
  <c r="I256" i="6" s="1"/>
  <c r="I255" i="6"/>
  <c r="H255" i="6"/>
  <c r="H254" i="6"/>
  <c r="G254" i="6"/>
  <c r="F254" i="6"/>
  <c r="H253" i="6"/>
  <c r="I253" i="6" s="1"/>
  <c r="G252" i="6"/>
  <c r="H252" i="6" s="1"/>
  <c r="I251" i="6"/>
  <c r="H251" i="6"/>
  <c r="G250" i="6"/>
  <c r="H250" i="6" s="1"/>
  <c r="F249" i="6"/>
  <c r="H249" i="6" s="1"/>
  <c r="I249" i="6" s="1"/>
  <c r="I248" i="6"/>
  <c r="H248" i="6"/>
  <c r="H247" i="6"/>
  <c r="I247" i="6" s="1"/>
  <c r="I246" i="6"/>
  <c r="H246" i="6"/>
  <c r="G245" i="6"/>
  <c r="H245" i="6" s="1"/>
  <c r="F244" i="6"/>
  <c r="H244" i="6" s="1"/>
  <c r="H243" i="6"/>
  <c r="H242" i="6"/>
  <c r="I242" i="6" s="1"/>
  <c r="H241" i="6"/>
  <c r="F241" i="6"/>
  <c r="H240" i="6"/>
  <c r="G240" i="6"/>
  <c r="F240" i="6"/>
  <c r="H239" i="6"/>
  <c r="I239" i="6" s="1"/>
  <c r="G238" i="6"/>
  <c r="H238" i="6" s="1"/>
  <c r="F238" i="6"/>
  <c r="I237" i="6"/>
  <c r="H237" i="6"/>
  <c r="H236" i="6"/>
  <c r="I236" i="6" s="1"/>
  <c r="I235" i="6"/>
  <c r="H235" i="6"/>
  <c r="H234" i="6"/>
  <c r="G234" i="6"/>
  <c r="F234" i="6"/>
  <c r="H233" i="6"/>
  <c r="F233" i="6"/>
  <c r="G232" i="6"/>
  <c r="H232" i="6" s="1"/>
  <c r="F232" i="6"/>
  <c r="H231" i="6"/>
  <c r="I231" i="6" s="1"/>
  <c r="I230" i="6"/>
  <c r="H230" i="6"/>
  <c r="F229" i="6"/>
  <c r="H229" i="6" s="1"/>
  <c r="I229" i="6" s="1"/>
  <c r="H228" i="6"/>
  <c r="H227" i="6"/>
  <c r="G227" i="6"/>
  <c r="F227" i="6"/>
  <c r="H226" i="6"/>
  <c r="G225" i="6"/>
  <c r="H225" i="6" s="1"/>
  <c r="I225" i="6" s="1"/>
  <c r="I224" i="6"/>
  <c r="H224" i="6"/>
  <c r="F224" i="6"/>
  <c r="H223" i="6"/>
  <c r="G223" i="6"/>
  <c r="F223" i="6"/>
  <c r="H222" i="6"/>
  <c r="I222" i="6" s="1"/>
  <c r="G222" i="6"/>
  <c r="F222" i="6"/>
  <c r="H221" i="6"/>
  <c r="I221" i="6" s="1"/>
  <c r="F221" i="6"/>
  <c r="G220" i="6"/>
  <c r="H220" i="6" s="1"/>
  <c r="I220" i="6" s="1"/>
  <c r="F220" i="6"/>
  <c r="F219" i="6"/>
  <c r="H219" i="6" s="1"/>
  <c r="I219" i="6" s="1"/>
  <c r="G218" i="6"/>
  <c r="H218" i="6" s="1"/>
  <c r="F218" i="6"/>
  <c r="I217" i="6"/>
  <c r="H217" i="6"/>
  <c r="H216" i="6"/>
  <c r="I215" i="6"/>
  <c r="H215" i="6"/>
  <c r="H214" i="6"/>
  <c r="I214" i="6" s="1"/>
  <c r="G214" i="6"/>
  <c r="F214" i="6"/>
  <c r="H213" i="6"/>
  <c r="I213" i="6" s="1"/>
  <c r="F213" i="6"/>
  <c r="F212" i="6"/>
  <c r="H212" i="6" s="1"/>
  <c r="I212" i="6" s="1"/>
  <c r="I211" i="6"/>
  <c r="H211" i="6"/>
  <c r="H210" i="6"/>
  <c r="I210" i="6" s="1"/>
  <c r="G210" i="6"/>
  <c r="F210" i="6"/>
  <c r="H209" i="6"/>
  <c r="I209" i="6" s="1"/>
  <c r="G208" i="6"/>
  <c r="H208" i="6" s="1"/>
  <c r="H207" i="6"/>
  <c r="G207" i="6"/>
  <c r="H206" i="6"/>
  <c r="I206" i="6" s="1"/>
  <c r="G206" i="6"/>
  <c r="H205" i="6"/>
  <c r="I205" i="6" s="1"/>
  <c r="I204" i="6"/>
  <c r="H204" i="6"/>
  <c r="H203" i="6"/>
  <c r="I203" i="6" s="1"/>
  <c r="I202" i="6"/>
  <c r="H202" i="6"/>
  <c r="G202" i="6"/>
  <c r="H201" i="6"/>
  <c r="F200" i="6"/>
  <c r="H200" i="6" s="1"/>
  <c r="I200" i="6" s="1"/>
  <c r="I199" i="6"/>
  <c r="H199" i="6"/>
  <c r="G199" i="6"/>
  <c r="H198" i="6"/>
  <c r="F197" i="6"/>
  <c r="H197" i="6" s="1"/>
  <c r="I197" i="6" s="1"/>
  <c r="H196" i="6"/>
  <c r="G196" i="6"/>
  <c r="H195" i="6"/>
  <c r="I195" i="6" s="1"/>
  <c r="G195" i="6"/>
  <c r="F195" i="6"/>
  <c r="H194" i="6"/>
  <c r="G194" i="6"/>
  <c r="F194" i="6"/>
  <c r="H193" i="6"/>
  <c r="G193" i="6"/>
  <c r="F193" i="6"/>
  <c r="H192" i="6"/>
  <c r="G192" i="6"/>
  <c r="H191" i="6"/>
  <c r="I191" i="6" s="1"/>
  <c r="I190" i="6"/>
  <c r="H190" i="6"/>
  <c r="G190" i="6"/>
  <c r="F190" i="6"/>
  <c r="I189" i="6"/>
  <c r="H189" i="6"/>
  <c r="H188" i="6"/>
  <c r="I187" i="6"/>
  <c r="H187" i="6"/>
  <c r="G186" i="6"/>
  <c r="H186" i="6" s="1"/>
  <c r="I186" i="6" s="1"/>
  <c r="F186" i="6"/>
  <c r="H185" i="6"/>
  <c r="I185" i="6" s="1"/>
  <c r="H184" i="6"/>
  <c r="G184" i="6"/>
  <c r="F184" i="6"/>
  <c r="I183" i="6"/>
  <c r="H183" i="6"/>
  <c r="G182" i="6"/>
  <c r="H182" i="6" s="1"/>
  <c r="I182" i="6" s="1"/>
  <c r="G181" i="6"/>
  <c r="H181" i="6" s="1"/>
  <c r="I181" i="6" s="1"/>
  <c r="F181" i="6"/>
  <c r="F180" i="6"/>
  <c r="H180" i="6" s="1"/>
  <c r="I180" i="6" s="1"/>
  <c r="I179" i="6"/>
  <c r="H179" i="6"/>
  <c r="G179" i="6"/>
  <c r="H178" i="6"/>
  <c r="G178" i="6"/>
  <c r="F178" i="6"/>
  <c r="H177" i="6"/>
  <c r="H176" i="6"/>
  <c r="H175" i="6"/>
  <c r="I175" i="6" s="1"/>
  <c r="G175" i="6"/>
  <c r="F175" i="6"/>
  <c r="H174" i="6"/>
  <c r="I174" i="6" s="1"/>
  <c r="F173" i="6"/>
  <c r="H173" i="6" s="1"/>
  <c r="I173" i="6" s="1"/>
  <c r="I172" i="6"/>
  <c r="H172" i="6"/>
  <c r="G171" i="6"/>
  <c r="H171" i="6" s="1"/>
  <c r="G170" i="6"/>
  <c r="H170" i="6" s="1"/>
  <c r="I170" i="6" s="1"/>
  <c r="I169" i="6"/>
  <c r="H169" i="6"/>
  <c r="G169" i="6"/>
  <c r="H168" i="6"/>
  <c r="G168" i="6"/>
  <c r="F168" i="6"/>
  <c r="H167" i="6"/>
  <c r="I167" i="6" s="1"/>
  <c r="G167" i="6"/>
  <c r="F167" i="6"/>
  <c r="H166" i="6"/>
  <c r="I166" i="6" s="1"/>
  <c r="G165" i="6"/>
  <c r="H165" i="6" s="1"/>
  <c r="I165" i="6" s="1"/>
  <c r="F165" i="6"/>
  <c r="F164" i="6"/>
  <c r="H164" i="6" s="1"/>
  <c r="I164" i="6" s="1"/>
  <c r="I163" i="6"/>
  <c r="H163" i="6"/>
  <c r="F163" i="6"/>
  <c r="H162" i="6"/>
  <c r="I162" i="6" s="1"/>
  <c r="I161" i="6"/>
  <c r="H161" i="6"/>
  <c r="H160" i="6"/>
  <c r="I160" i="6" s="1"/>
  <c r="G160" i="6"/>
  <c r="F160" i="6"/>
  <c r="H159" i="6"/>
  <c r="G159" i="6"/>
  <c r="F159" i="6"/>
  <c r="H158" i="6"/>
  <c r="I158" i="6" s="1"/>
  <c r="F158" i="6"/>
  <c r="G157" i="6"/>
  <c r="H157" i="6" s="1"/>
  <c r="I157" i="6" s="1"/>
  <c r="F157" i="6"/>
  <c r="H156" i="6"/>
  <c r="I156" i="6" s="1"/>
  <c r="I155" i="6"/>
  <c r="H155" i="6"/>
  <c r="F155" i="6"/>
  <c r="H154" i="6"/>
  <c r="I154" i="6" s="1"/>
  <c r="G154" i="6"/>
  <c r="H153" i="6"/>
  <c r="I153" i="6" s="1"/>
  <c r="H152" i="6"/>
  <c r="F151" i="6"/>
  <c r="H151" i="6" s="1"/>
  <c r="I151" i="6" s="1"/>
  <c r="G150" i="6"/>
  <c r="H150" i="6" s="1"/>
  <c r="I150" i="6" s="1"/>
  <c r="F150" i="6"/>
  <c r="F149" i="6"/>
  <c r="H149" i="6" s="1"/>
  <c r="I148" i="6"/>
  <c r="H148" i="6"/>
  <c r="F147" i="6"/>
  <c r="H147" i="6" s="1"/>
  <c r="I147" i="6" s="1"/>
  <c r="F146" i="6"/>
  <c r="H146" i="6" s="1"/>
  <c r="I146" i="6" s="1"/>
  <c r="I145" i="6"/>
  <c r="H145" i="6"/>
  <c r="G144" i="6"/>
  <c r="H144" i="6" s="1"/>
  <c r="I144" i="6" s="1"/>
  <c r="F144" i="6"/>
  <c r="G143" i="6"/>
  <c r="H143" i="6" s="1"/>
  <c r="F143" i="6"/>
  <c r="G142" i="6"/>
  <c r="H142" i="6" s="1"/>
  <c r="F142" i="6"/>
  <c r="H141" i="6"/>
  <c r="H140" i="6"/>
  <c r="G139" i="6"/>
  <c r="H139" i="6" s="1"/>
  <c r="I139" i="6" s="1"/>
  <c r="F139" i="6"/>
  <c r="G138" i="6"/>
  <c r="H138" i="6" s="1"/>
  <c r="I138" i="6" s="1"/>
  <c r="F138" i="6"/>
  <c r="F137" i="6"/>
  <c r="H137" i="6" s="1"/>
  <c r="I137" i="6" s="1"/>
  <c r="G136" i="6"/>
  <c r="H136" i="6" s="1"/>
  <c r="F136" i="6"/>
  <c r="I135" i="6"/>
  <c r="H135" i="6"/>
  <c r="H134" i="6"/>
  <c r="I134" i="6" s="1"/>
  <c r="F134" i="6"/>
  <c r="G133" i="6"/>
  <c r="H133" i="6" s="1"/>
  <c r="I133" i="6" s="1"/>
  <c r="F133" i="6"/>
  <c r="H132" i="6"/>
  <c r="H131" i="6"/>
  <c r="I131" i="6" s="1"/>
  <c r="G131" i="6"/>
  <c r="F131" i="6"/>
  <c r="H130" i="6"/>
  <c r="I130" i="6" s="1"/>
  <c r="F130" i="6"/>
  <c r="H129" i="6"/>
  <c r="G129" i="6"/>
  <c r="F129" i="6"/>
  <c r="G128" i="6"/>
  <c r="H128" i="6" s="1"/>
  <c r="H127" i="6"/>
  <c r="H126" i="6"/>
  <c r="G126" i="6"/>
  <c r="F126" i="6"/>
  <c r="H125" i="6"/>
  <c r="H124" i="6"/>
  <c r="H123" i="6"/>
  <c r="G122" i="6"/>
  <c r="H122" i="6" s="1"/>
  <c r="I121" i="6"/>
  <c r="H121" i="6"/>
  <c r="H120" i="6"/>
  <c r="I120" i="6" s="1"/>
  <c r="I119" i="6"/>
  <c r="H119" i="6"/>
  <c r="G118" i="6"/>
  <c r="H118" i="6" s="1"/>
  <c r="I118" i="6" s="1"/>
  <c r="H117" i="6"/>
  <c r="I117" i="6" s="1"/>
  <c r="I116" i="6"/>
  <c r="H116" i="6"/>
  <c r="H115" i="6"/>
  <c r="I115" i="6" s="1"/>
  <c r="H114" i="6"/>
  <c r="I114" i="6" s="1"/>
  <c r="F114" i="6"/>
  <c r="H113" i="6"/>
  <c r="F113" i="6"/>
  <c r="G112" i="6"/>
  <c r="H112" i="6" s="1"/>
  <c r="G111" i="6"/>
  <c r="H111" i="6" s="1"/>
  <c r="H110" i="6"/>
  <c r="G110" i="6"/>
  <c r="H109" i="6"/>
  <c r="I109" i="6" s="1"/>
  <c r="G109" i="6"/>
  <c r="F109" i="6"/>
  <c r="H108" i="6"/>
  <c r="I108" i="6" s="1"/>
  <c r="G107" i="6"/>
  <c r="H107" i="6" s="1"/>
  <c r="F107" i="6"/>
  <c r="G106" i="6"/>
  <c r="H106" i="6" s="1"/>
  <c r="H105" i="6"/>
  <c r="F105" i="6"/>
  <c r="H104" i="6"/>
  <c r="I104" i="6" s="1"/>
  <c r="G104" i="6"/>
  <c r="F104" i="6"/>
  <c r="F103" i="6"/>
  <c r="H103" i="6" s="1"/>
  <c r="I103" i="6" s="1"/>
  <c r="F102" i="6"/>
  <c r="H102" i="6" s="1"/>
  <c r="I102" i="6" s="1"/>
  <c r="I101" i="6"/>
  <c r="G101" i="6"/>
  <c r="H101" i="6" s="1"/>
  <c r="I100" i="6"/>
  <c r="H100" i="6"/>
  <c r="F100" i="6"/>
  <c r="G99" i="6"/>
  <c r="H99" i="6" s="1"/>
  <c r="H98" i="6"/>
  <c r="I98" i="6" s="1"/>
  <c r="H97" i="6"/>
  <c r="G97" i="6"/>
  <c r="F97" i="6"/>
  <c r="I96" i="6"/>
  <c r="H96" i="6"/>
  <c r="G95" i="6"/>
  <c r="H95" i="6" s="1"/>
  <c r="I95" i="6" s="1"/>
  <c r="F95" i="6"/>
  <c r="F94" i="6"/>
  <c r="H94" i="6" s="1"/>
  <c r="I94" i="6" s="1"/>
  <c r="F93" i="6"/>
  <c r="H93" i="6" s="1"/>
  <c r="I93" i="6" s="1"/>
  <c r="H92" i="6"/>
  <c r="I92" i="6" s="1"/>
  <c r="F92" i="6"/>
  <c r="H91" i="6"/>
  <c r="I91" i="6" s="1"/>
  <c r="G91" i="6"/>
  <c r="F91" i="6"/>
  <c r="G90" i="6"/>
  <c r="H90" i="6" s="1"/>
  <c r="I90" i="6" s="1"/>
  <c r="F90" i="6"/>
  <c r="H89" i="6"/>
  <c r="I89" i="6" s="1"/>
  <c r="G88" i="6"/>
  <c r="H88" i="6" s="1"/>
  <c r="I88" i="6" s="1"/>
  <c r="F88" i="6"/>
  <c r="I87" i="6"/>
  <c r="G87" i="6"/>
  <c r="H87" i="6" s="1"/>
  <c r="H86" i="6"/>
  <c r="G86" i="6"/>
  <c r="F86" i="6"/>
  <c r="I85" i="6"/>
  <c r="H85" i="6"/>
  <c r="F85" i="6"/>
  <c r="F84" i="6"/>
  <c r="H84" i="6" s="1"/>
  <c r="I84" i="6" s="1"/>
  <c r="H83" i="6"/>
  <c r="I83" i="6" s="1"/>
  <c r="H82" i="6"/>
  <c r="G82" i="6"/>
  <c r="F82" i="6"/>
  <c r="I81" i="6"/>
  <c r="H81" i="6"/>
  <c r="G81" i="6"/>
  <c r="G80" i="6"/>
  <c r="H80" i="6" s="1"/>
  <c r="F80" i="6"/>
  <c r="H79" i="6"/>
  <c r="I79" i="6" s="1"/>
  <c r="G79" i="6"/>
  <c r="G78" i="6"/>
  <c r="H78" i="6" s="1"/>
  <c r="I78" i="6" s="1"/>
  <c r="F78" i="6"/>
  <c r="G77" i="6"/>
  <c r="H77" i="6" s="1"/>
  <c r="F77" i="6"/>
  <c r="H76" i="6"/>
  <c r="I76" i="6" s="1"/>
  <c r="H75" i="6"/>
  <c r="I75" i="6" s="1"/>
  <c r="F75" i="6"/>
  <c r="F74" i="6"/>
  <c r="H74" i="6" s="1"/>
  <c r="I74" i="6" s="1"/>
  <c r="G73" i="6"/>
  <c r="H73" i="6" s="1"/>
  <c r="I73" i="6" s="1"/>
  <c r="F73" i="6"/>
  <c r="H72" i="6"/>
  <c r="I72" i="6" s="1"/>
  <c r="F72" i="6"/>
  <c r="I71" i="6"/>
  <c r="H71" i="6"/>
  <c r="G70" i="6"/>
  <c r="H70" i="6" s="1"/>
  <c r="H69" i="6"/>
  <c r="I69" i="6" s="1"/>
  <c r="I68" i="6"/>
  <c r="H68" i="6"/>
  <c r="H67" i="6"/>
  <c r="I67" i="6" s="1"/>
  <c r="F67" i="6"/>
  <c r="I66" i="6"/>
  <c r="H66" i="6"/>
  <c r="G65" i="6"/>
  <c r="H65" i="6" s="1"/>
  <c r="F65" i="6"/>
  <c r="G64" i="6"/>
  <c r="H64" i="6" s="1"/>
  <c r="I64" i="6" s="1"/>
  <c r="F64" i="6"/>
  <c r="G63" i="6"/>
  <c r="H63" i="6" s="1"/>
  <c r="I63" i="6" s="1"/>
  <c r="F63" i="6"/>
  <c r="I62" i="6"/>
  <c r="H62" i="6"/>
  <c r="I61" i="6"/>
  <c r="H61" i="6"/>
  <c r="F60" i="6"/>
  <c r="H60" i="6" s="1"/>
  <c r="I60" i="6" s="1"/>
  <c r="G59" i="6"/>
  <c r="H59" i="6" s="1"/>
  <c r="I59" i="6" s="1"/>
  <c r="H58" i="6"/>
  <c r="G58" i="6"/>
  <c r="F58" i="6"/>
  <c r="H57" i="6"/>
  <c r="I57" i="6" s="1"/>
  <c r="H56" i="6"/>
  <c r="I56" i="6" s="1"/>
  <c r="F56" i="6"/>
  <c r="H55" i="6"/>
  <c r="F54" i="6"/>
  <c r="H54" i="6" s="1"/>
  <c r="I54" i="6" s="1"/>
  <c r="H53" i="6"/>
  <c r="F53" i="6"/>
  <c r="G52" i="6"/>
  <c r="H52" i="6" s="1"/>
  <c r="F52" i="6"/>
  <c r="I51" i="6"/>
  <c r="H51" i="6"/>
  <c r="I50" i="6"/>
  <c r="H50" i="6"/>
  <c r="G49" i="6"/>
  <c r="H49" i="6" s="1"/>
  <c r="I49" i="6" s="1"/>
  <c r="F49" i="6"/>
  <c r="F48" i="6"/>
  <c r="H48" i="6" s="1"/>
  <c r="I48" i="6" s="1"/>
  <c r="H47" i="6"/>
  <c r="I47" i="6" s="1"/>
  <c r="F47" i="6"/>
  <c r="F46" i="6"/>
  <c r="H46" i="6" s="1"/>
  <c r="I46" i="6" s="1"/>
  <c r="H45" i="6"/>
  <c r="I45" i="6" s="1"/>
  <c r="G45" i="6"/>
  <c r="F45" i="6"/>
  <c r="H44" i="6"/>
  <c r="I44" i="6" s="1"/>
  <c r="F44" i="6"/>
  <c r="F43" i="6"/>
  <c r="H43" i="6" s="1"/>
  <c r="I43" i="6" s="1"/>
  <c r="H42" i="6"/>
  <c r="I42" i="6" s="1"/>
  <c r="F42" i="6"/>
  <c r="G41" i="6"/>
  <c r="H41" i="6" s="1"/>
  <c r="F41" i="6"/>
  <c r="G40" i="6"/>
  <c r="H40" i="6" s="1"/>
  <c r="F40" i="6"/>
  <c r="I39" i="6"/>
  <c r="H39" i="6"/>
  <c r="G38" i="6"/>
  <c r="H38" i="6" s="1"/>
  <c r="F38" i="6"/>
  <c r="G37" i="6"/>
  <c r="H37" i="6" s="1"/>
  <c r="F37" i="6"/>
  <c r="G36" i="6"/>
  <c r="H36" i="6" s="1"/>
  <c r="I36" i="6" s="1"/>
  <c r="F36" i="6"/>
  <c r="I35" i="6"/>
  <c r="H35" i="6"/>
  <c r="F34" i="6"/>
  <c r="H34" i="6" s="1"/>
  <c r="H33" i="6"/>
  <c r="I33" i="6" s="1"/>
  <c r="F33" i="6"/>
  <c r="I32" i="6"/>
  <c r="H32" i="6"/>
  <c r="G31" i="6"/>
  <c r="H31" i="6" s="1"/>
  <c r="I31" i="6" s="1"/>
  <c r="F31" i="6"/>
  <c r="G30" i="6"/>
  <c r="H30" i="6" s="1"/>
  <c r="F30" i="6"/>
  <c r="G29" i="6"/>
  <c r="H29" i="6" s="1"/>
  <c r="I29" i="6" s="1"/>
  <c r="F29" i="6"/>
  <c r="G28" i="6"/>
  <c r="H28" i="6" s="1"/>
  <c r="I28" i="6" s="1"/>
  <c r="H27" i="6"/>
  <c r="I27" i="6" s="1"/>
  <c r="G27" i="6"/>
  <c r="F27" i="6"/>
  <c r="H26" i="6"/>
  <c r="I26" i="6" s="1"/>
  <c r="F26" i="6"/>
  <c r="F25" i="6"/>
  <c r="H25" i="6" s="1"/>
  <c r="I25" i="6" s="1"/>
  <c r="H24" i="6"/>
  <c r="I24" i="6" s="1"/>
  <c r="H23" i="6"/>
  <c r="I23" i="6" s="1"/>
  <c r="F23" i="6"/>
  <c r="G22" i="6"/>
  <c r="H22" i="6" s="1"/>
  <c r="I22" i="6" s="1"/>
  <c r="F22" i="6"/>
  <c r="G21" i="6"/>
  <c r="H21" i="6" s="1"/>
  <c r="I21" i="6" s="1"/>
  <c r="F21" i="6"/>
  <c r="F20" i="6"/>
  <c r="H20" i="6" s="1"/>
  <c r="I20" i="6" s="1"/>
  <c r="H19" i="6"/>
  <c r="I19" i="6" s="1"/>
  <c r="F19" i="6"/>
  <c r="H18" i="6"/>
  <c r="F17" i="6"/>
  <c r="H17" i="6" s="1"/>
  <c r="I17" i="6" s="1"/>
  <c r="H16" i="6"/>
  <c r="G16" i="6"/>
  <c r="G15" i="6"/>
  <c r="H15" i="6" s="1"/>
  <c r="F15" i="6"/>
  <c r="G14" i="6"/>
  <c r="H14" i="6" s="1"/>
  <c r="H13" i="6"/>
  <c r="I13" i="6" s="1"/>
  <c r="H12" i="6"/>
  <c r="I12" i="6" s="1"/>
  <c r="G12" i="6"/>
  <c r="F12" i="6"/>
  <c r="H11" i="6"/>
  <c r="H10" i="6"/>
  <c r="I10" i="6" s="1"/>
  <c r="H9" i="6"/>
  <c r="I9" i="6" s="1"/>
  <c r="H8" i="6"/>
  <c r="I8" i="6" s="1"/>
  <c r="G8" i="6"/>
  <c r="F7" i="6"/>
  <c r="H7" i="6" s="1"/>
  <c r="I7" i="6" s="1"/>
  <c r="H6" i="6"/>
  <c r="I6" i="6" s="1"/>
  <c r="F6" i="6"/>
  <c r="I5" i="6"/>
  <c r="H5" i="6"/>
  <c r="G186" i="1" l="1"/>
  <c r="G165" i="1"/>
  <c r="G138" i="1"/>
  <c r="G131" i="1"/>
  <c r="F94" i="1"/>
  <c r="G91" i="1"/>
  <c r="G90" i="1"/>
  <c r="G36" i="1"/>
  <c r="G27" i="1"/>
  <c r="F276" i="5" l="1"/>
  <c r="H276" i="5" s="1"/>
  <c r="I276" i="5" s="1"/>
  <c r="G275" i="5"/>
  <c r="H275" i="5" s="1"/>
  <c r="I275" i="5" s="1"/>
  <c r="H274" i="5"/>
  <c r="I274" i="5" s="1"/>
  <c r="H273" i="5"/>
  <c r="I273" i="5" s="1"/>
  <c r="H272" i="5"/>
  <c r="I272" i="5" s="1"/>
  <c r="H271" i="5"/>
  <c r="I271" i="5" s="1"/>
  <c r="H270" i="5"/>
  <c r="I270" i="5" s="1"/>
  <c r="H269" i="5"/>
  <c r="I269" i="5" s="1"/>
  <c r="H268" i="5"/>
  <c r="I268" i="5" s="1"/>
  <c r="G267" i="5"/>
  <c r="H267" i="5" s="1"/>
  <c r="I267" i="5" s="1"/>
  <c r="F267" i="5"/>
  <c r="H266" i="5"/>
  <c r="I266" i="5" s="1"/>
  <c r="H265" i="5"/>
  <c r="I265" i="5" s="1"/>
  <c r="H264" i="5"/>
  <c r="I264" i="5" s="1"/>
  <c r="G264" i="5"/>
  <c r="F264" i="5"/>
  <c r="G263" i="5"/>
  <c r="H263" i="5" s="1"/>
  <c r="I263" i="5" s="1"/>
  <c r="G262" i="5"/>
  <c r="H262" i="5" s="1"/>
  <c r="I262" i="5" s="1"/>
  <c r="F262" i="5"/>
  <c r="H261" i="5"/>
  <c r="I261" i="5" s="1"/>
  <c r="G260" i="5"/>
  <c r="H260" i="5" s="1"/>
  <c r="I260" i="5" s="1"/>
  <c r="H259" i="5"/>
  <c r="I259" i="5" s="1"/>
  <c r="G258" i="5"/>
  <c r="H258" i="5" s="1"/>
  <c r="I258" i="5" s="1"/>
  <c r="H257" i="5"/>
  <c r="I257" i="5" s="1"/>
  <c r="H256" i="5"/>
  <c r="I256" i="5" s="1"/>
  <c r="H255" i="5"/>
  <c r="I255" i="5" s="1"/>
  <c r="G254" i="5"/>
  <c r="H254" i="5" s="1"/>
  <c r="I254" i="5" s="1"/>
  <c r="F254" i="5"/>
  <c r="H253" i="5"/>
  <c r="I253" i="5" s="1"/>
  <c r="G252" i="5"/>
  <c r="H252" i="5" s="1"/>
  <c r="I252" i="5" s="1"/>
  <c r="H251" i="5"/>
  <c r="I251" i="5" s="1"/>
  <c r="G250" i="5"/>
  <c r="H250" i="5" s="1"/>
  <c r="I250" i="5" s="1"/>
  <c r="F249" i="5"/>
  <c r="H249" i="5" s="1"/>
  <c r="I249" i="5" s="1"/>
  <c r="H248" i="5"/>
  <c r="I248" i="5" s="1"/>
  <c r="H247" i="5"/>
  <c r="I247" i="5" s="1"/>
  <c r="H246" i="5"/>
  <c r="I246" i="5" s="1"/>
  <c r="G245" i="5"/>
  <c r="H245" i="5" s="1"/>
  <c r="I245" i="5" s="1"/>
  <c r="F244" i="5"/>
  <c r="H244" i="5" s="1"/>
  <c r="I244" i="5" s="1"/>
  <c r="H243" i="5"/>
  <c r="I243" i="5" s="1"/>
  <c r="H242" i="5"/>
  <c r="I242" i="5" s="1"/>
  <c r="F241" i="5"/>
  <c r="H241" i="5" s="1"/>
  <c r="I241" i="5" s="1"/>
  <c r="G240" i="5"/>
  <c r="H240" i="5" s="1"/>
  <c r="I240" i="5" s="1"/>
  <c r="F240" i="5"/>
  <c r="H239" i="5"/>
  <c r="I239" i="5" s="1"/>
  <c r="G238" i="5"/>
  <c r="H238" i="5" s="1"/>
  <c r="I238" i="5" s="1"/>
  <c r="F238" i="5"/>
  <c r="H237" i="5"/>
  <c r="I237" i="5" s="1"/>
  <c r="H236" i="5"/>
  <c r="I236" i="5" s="1"/>
  <c r="H235" i="5"/>
  <c r="I235" i="5" s="1"/>
  <c r="G234" i="5"/>
  <c r="H234" i="5" s="1"/>
  <c r="I234" i="5" s="1"/>
  <c r="F234" i="5"/>
  <c r="F233" i="5"/>
  <c r="H233" i="5" s="1"/>
  <c r="I233" i="5" s="1"/>
  <c r="G232" i="5"/>
  <c r="H232" i="5" s="1"/>
  <c r="I232" i="5" s="1"/>
  <c r="F232" i="5"/>
  <c r="H231" i="5"/>
  <c r="I231" i="5" s="1"/>
  <c r="H230" i="5"/>
  <c r="I230" i="5" s="1"/>
  <c r="F229" i="5"/>
  <c r="H229" i="5" s="1"/>
  <c r="I229" i="5" s="1"/>
  <c r="I228" i="5"/>
  <c r="H228" i="5"/>
  <c r="G227" i="5"/>
  <c r="H227" i="5" s="1"/>
  <c r="I227" i="5" s="1"/>
  <c r="F227" i="5"/>
  <c r="I226" i="5"/>
  <c r="H226" i="5"/>
  <c r="G225" i="5"/>
  <c r="H225" i="5" s="1"/>
  <c r="I225" i="5" s="1"/>
  <c r="F224" i="5"/>
  <c r="H224" i="5" s="1"/>
  <c r="I224" i="5" s="1"/>
  <c r="G223" i="5"/>
  <c r="H223" i="5" s="1"/>
  <c r="I223" i="5" s="1"/>
  <c r="F223" i="5"/>
  <c r="G222" i="5"/>
  <c r="H222" i="5" s="1"/>
  <c r="I222" i="5" s="1"/>
  <c r="F222" i="5"/>
  <c r="F221" i="5"/>
  <c r="H221" i="5" s="1"/>
  <c r="I221" i="5" s="1"/>
  <c r="G220" i="5"/>
  <c r="H220" i="5" s="1"/>
  <c r="I220" i="5" s="1"/>
  <c r="F220" i="5"/>
  <c r="F219" i="5"/>
  <c r="H219" i="5" s="1"/>
  <c r="I219" i="5" s="1"/>
  <c r="G218" i="5"/>
  <c r="H218" i="5" s="1"/>
  <c r="I218" i="5" s="1"/>
  <c r="F218" i="5"/>
  <c r="H217" i="5"/>
  <c r="I217" i="5" s="1"/>
  <c r="H216" i="5"/>
  <c r="I216" i="5" s="1"/>
  <c r="H215" i="5"/>
  <c r="I215" i="5" s="1"/>
  <c r="G214" i="5"/>
  <c r="H214" i="5" s="1"/>
  <c r="I214" i="5" s="1"/>
  <c r="F214" i="5"/>
  <c r="F213" i="5"/>
  <c r="H213" i="5" s="1"/>
  <c r="I213" i="5" s="1"/>
  <c r="F212" i="5"/>
  <c r="H212" i="5" s="1"/>
  <c r="I212" i="5" s="1"/>
  <c r="I211" i="5"/>
  <c r="H211" i="5"/>
  <c r="G210" i="5"/>
  <c r="H210" i="5" s="1"/>
  <c r="I210" i="5" s="1"/>
  <c r="F210" i="5"/>
  <c r="I209" i="5"/>
  <c r="H209" i="5"/>
  <c r="G208" i="5"/>
  <c r="H208" i="5" s="1"/>
  <c r="I208" i="5" s="1"/>
  <c r="G207" i="5"/>
  <c r="H207" i="5" s="1"/>
  <c r="I207" i="5" s="1"/>
  <c r="G206" i="5"/>
  <c r="H206" i="5" s="1"/>
  <c r="I206" i="5" s="1"/>
  <c r="H205" i="5"/>
  <c r="I205" i="5" s="1"/>
  <c r="H204" i="5"/>
  <c r="I204" i="5" s="1"/>
  <c r="H203" i="5"/>
  <c r="I203" i="5" s="1"/>
  <c r="G202" i="5"/>
  <c r="H202" i="5" s="1"/>
  <c r="I202" i="5" s="1"/>
  <c r="H201" i="5"/>
  <c r="I201" i="5" s="1"/>
  <c r="F200" i="5"/>
  <c r="H200" i="5" s="1"/>
  <c r="I200" i="5" s="1"/>
  <c r="G199" i="5"/>
  <c r="H199" i="5" s="1"/>
  <c r="I199" i="5" s="1"/>
  <c r="I198" i="5"/>
  <c r="H198" i="5"/>
  <c r="F197" i="5"/>
  <c r="H197" i="5" s="1"/>
  <c r="I197" i="5" s="1"/>
  <c r="G196" i="5"/>
  <c r="H196" i="5" s="1"/>
  <c r="I196" i="5" s="1"/>
  <c r="G195" i="5"/>
  <c r="H195" i="5" s="1"/>
  <c r="I195" i="5" s="1"/>
  <c r="F195" i="5"/>
  <c r="G194" i="5"/>
  <c r="H194" i="5" s="1"/>
  <c r="I194" i="5" s="1"/>
  <c r="F194" i="5"/>
  <c r="G193" i="5"/>
  <c r="H193" i="5" s="1"/>
  <c r="I193" i="5" s="1"/>
  <c r="F193" i="5"/>
  <c r="G192" i="5"/>
  <c r="H192" i="5" s="1"/>
  <c r="I192" i="5" s="1"/>
  <c r="H191" i="5"/>
  <c r="I191" i="5" s="1"/>
  <c r="G190" i="5"/>
  <c r="H190" i="5" s="1"/>
  <c r="I190" i="5" s="1"/>
  <c r="F190" i="5"/>
  <c r="H189" i="5"/>
  <c r="I189" i="5" s="1"/>
  <c r="H188" i="5"/>
  <c r="I188" i="5" s="1"/>
  <c r="H187" i="5"/>
  <c r="I187" i="5" s="1"/>
  <c r="G186" i="5"/>
  <c r="H186" i="5" s="1"/>
  <c r="I186" i="5" s="1"/>
  <c r="F186" i="5"/>
  <c r="H185" i="5"/>
  <c r="I185" i="5" s="1"/>
  <c r="G184" i="5"/>
  <c r="H184" i="5" s="1"/>
  <c r="I184" i="5" s="1"/>
  <c r="F184" i="5"/>
  <c r="H183" i="5"/>
  <c r="I183" i="5" s="1"/>
  <c r="G182" i="5"/>
  <c r="H182" i="5" s="1"/>
  <c r="I182" i="5" s="1"/>
  <c r="G181" i="5"/>
  <c r="H181" i="5" s="1"/>
  <c r="I181" i="5" s="1"/>
  <c r="F181" i="5"/>
  <c r="F180" i="5"/>
  <c r="H180" i="5" s="1"/>
  <c r="I180" i="5" s="1"/>
  <c r="H179" i="5"/>
  <c r="I179" i="5" s="1"/>
  <c r="G179" i="5"/>
  <c r="G178" i="5"/>
  <c r="H178" i="5" s="1"/>
  <c r="I178" i="5" s="1"/>
  <c r="F178" i="5"/>
  <c r="I177" i="5"/>
  <c r="H177" i="5"/>
  <c r="H176" i="5"/>
  <c r="I176" i="5" s="1"/>
  <c r="G175" i="5"/>
  <c r="H175" i="5" s="1"/>
  <c r="I175" i="5" s="1"/>
  <c r="F175" i="5"/>
  <c r="H174" i="5"/>
  <c r="I174" i="5" s="1"/>
  <c r="F173" i="5"/>
  <c r="H173" i="5" s="1"/>
  <c r="I173" i="5" s="1"/>
  <c r="H172" i="5"/>
  <c r="I172" i="5" s="1"/>
  <c r="G171" i="5"/>
  <c r="H171" i="5" s="1"/>
  <c r="I171" i="5" s="1"/>
  <c r="I170" i="5"/>
  <c r="G170" i="5"/>
  <c r="H170" i="5" s="1"/>
  <c r="G169" i="5"/>
  <c r="H169" i="5" s="1"/>
  <c r="I169" i="5" s="1"/>
  <c r="G168" i="5"/>
  <c r="H168" i="5" s="1"/>
  <c r="I168" i="5" s="1"/>
  <c r="F168" i="5"/>
  <c r="G167" i="5"/>
  <c r="H167" i="5" s="1"/>
  <c r="I167" i="5" s="1"/>
  <c r="F167" i="5"/>
  <c r="I166" i="5"/>
  <c r="H166" i="5"/>
  <c r="G165" i="5"/>
  <c r="H165" i="5" s="1"/>
  <c r="I165" i="5" s="1"/>
  <c r="F165" i="5"/>
  <c r="F164" i="5"/>
  <c r="H164" i="5" s="1"/>
  <c r="I164" i="5" s="1"/>
  <c r="F163" i="5"/>
  <c r="H163" i="5" s="1"/>
  <c r="I163" i="5" s="1"/>
  <c r="I162" i="5"/>
  <c r="H162" i="5"/>
  <c r="H161" i="5"/>
  <c r="I161" i="5" s="1"/>
  <c r="G160" i="5"/>
  <c r="H160" i="5" s="1"/>
  <c r="I160" i="5" s="1"/>
  <c r="F160" i="5"/>
  <c r="G159" i="5"/>
  <c r="H159" i="5" s="1"/>
  <c r="I159" i="5" s="1"/>
  <c r="F159" i="5"/>
  <c r="F158" i="5"/>
  <c r="H158" i="5" s="1"/>
  <c r="I158" i="5" s="1"/>
  <c r="G157" i="5"/>
  <c r="H157" i="5" s="1"/>
  <c r="I157" i="5" s="1"/>
  <c r="F157" i="5"/>
  <c r="H156" i="5"/>
  <c r="I156" i="5" s="1"/>
  <c r="F155" i="5"/>
  <c r="H155" i="5" s="1"/>
  <c r="I155" i="5" s="1"/>
  <c r="G154" i="5"/>
  <c r="H154" i="5" s="1"/>
  <c r="I154" i="5" s="1"/>
  <c r="H153" i="5"/>
  <c r="I153" i="5" s="1"/>
  <c r="H152" i="5"/>
  <c r="I152" i="5" s="1"/>
  <c r="F151" i="5"/>
  <c r="H151" i="5" s="1"/>
  <c r="I151" i="5" s="1"/>
  <c r="G150" i="5"/>
  <c r="H150" i="5" s="1"/>
  <c r="I150" i="5" s="1"/>
  <c r="F150" i="5"/>
  <c r="F149" i="5"/>
  <c r="H149" i="5" s="1"/>
  <c r="I149" i="5" s="1"/>
  <c r="H148" i="5"/>
  <c r="I148" i="5" s="1"/>
  <c r="H147" i="5"/>
  <c r="I147" i="5" s="1"/>
  <c r="F147" i="5"/>
  <c r="F146" i="5"/>
  <c r="H146" i="5" s="1"/>
  <c r="I146" i="5" s="1"/>
  <c r="H145" i="5"/>
  <c r="I145" i="5" s="1"/>
  <c r="H144" i="5"/>
  <c r="I144" i="5" s="1"/>
  <c r="G144" i="5"/>
  <c r="F144" i="5"/>
  <c r="G143" i="5"/>
  <c r="H143" i="5" s="1"/>
  <c r="I143" i="5" s="1"/>
  <c r="F143" i="5"/>
  <c r="H142" i="5"/>
  <c r="I142" i="5" s="1"/>
  <c r="G142" i="5"/>
  <c r="F142" i="5"/>
  <c r="H141" i="5"/>
  <c r="I141" i="5" s="1"/>
  <c r="H140" i="5"/>
  <c r="I140" i="5" s="1"/>
  <c r="G139" i="5"/>
  <c r="H139" i="5" s="1"/>
  <c r="I139" i="5" s="1"/>
  <c r="F139" i="5"/>
  <c r="H138" i="5"/>
  <c r="I138" i="5" s="1"/>
  <c r="G138" i="5"/>
  <c r="F138" i="5"/>
  <c r="F137" i="5"/>
  <c r="H137" i="5" s="1"/>
  <c r="I137" i="5" s="1"/>
  <c r="G136" i="5"/>
  <c r="H136" i="5" s="1"/>
  <c r="I136" i="5" s="1"/>
  <c r="F136" i="5"/>
  <c r="H135" i="5"/>
  <c r="I135" i="5" s="1"/>
  <c r="F134" i="5"/>
  <c r="H134" i="5" s="1"/>
  <c r="I134" i="5" s="1"/>
  <c r="G133" i="5"/>
  <c r="H133" i="5" s="1"/>
  <c r="I133" i="5" s="1"/>
  <c r="F133" i="5"/>
  <c r="H132" i="5"/>
  <c r="I132" i="5" s="1"/>
  <c r="G131" i="5"/>
  <c r="H131" i="5" s="1"/>
  <c r="I131" i="5" s="1"/>
  <c r="F131" i="5"/>
  <c r="H130" i="5"/>
  <c r="I130" i="5" s="1"/>
  <c r="F130" i="5"/>
  <c r="G129" i="5"/>
  <c r="H129" i="5" s="1"/>
  <c r="I129" i="5" s="1"/>
  <c r="F129" i="5"/>
  <c r="I128" i="5"/>
  <c r="G128" i="5"/>
  <c r="H128" i="5" s="1"/>
  <c r="H127" i="5"/>
  <c r="I127" i="5" s="1"/>
  <c r="G126" i="5"/>
  <c r="H126" i="5" s="1"/>
  <c r="I126" i="5" s="1"/>
  <c r="F126" i="5"/>
  <c r="H125" i="5"/>
  <c r="I125" i="5" s="1"/>
  <c r="H124" i="5"/>
  <c r="I124" i="5" s="1"/>
  <c r="H123" i="5"/>
  <c r="I123" i="5" s="1"/>
  <c r="G122" i="5"/>
  <c r="H122" i="5" s="1"/>
  <c r="I122" i="5" s="1"/>
  <c r="H121" i="5"/>
  <c r="I121" i="5" s="1"/>
  <c r="H120" i="5"/>
  <c r="I120" i="5" s="1"/>
  <c r="H119" i="5"/>
  <c r="I119" i="5" s="1"/>
  <c r="G118" i="5"/>
  <c r="H118" i="5" s="1"/>
  <c r="I118" i="5" s="1"/>
  <c r="H117" i="5"/>
  <c r="I117" i="5" s="1"/>
  <c r="H116" i="5"/>
  <c r="I116" i="5" s="1"/>
  <c r="H115" i="5"/>
  <c r="I115" i="5" s="1"/>
  <c r="F114" i="5"/>
  <c r="H114" i="5" s="1"/>
  <c r="I114" i="5" s="1"/>
  <c r="F113" i="5"/>
  <c r="H113" i="5" s="1"/>
  <c r="I113" i="5" s="1"/>
  <c r="G112" i="5"/>
  <c r="H112" i="5" s="1"/>
  <c r="I112" i="5" s="1"/>
  <c r="G111" i="5"/>
  <c r="H111" i="5" s="1"/>
  <c r="I111" i="5" s="1"/>
  <c r="G110" i="5"/>
  <c r="H110" i="5" s="1"/>
  <c r="I110" i="5" s="1"/>
  <c r="G109" i="5"/>
  <c r="H109" i="5" s="1"/>
  <c r="I109" i="5" s="1"/>
  <c r="F109" i="5"/>
  <c r="I108" i="5"/>
  <c r="H108" i="5"/>
  <c r="G107" i="5"/>
  <c r="H107" i="5" s="1"/>
  <c r="I107" i="5" s="1"/>
  <c r="F107" i="5"/>
  <c r="I106" i="5"/>
  <c r="G106" i="5"/>
  <c r="H106" i="5" s="1"/>
  <c r="F105" i="5"/>
  <c r="H105" i="5" s="1"/>
  <c r="I105" i="5" s="1"/>
  <c r="I104" i="5"/>
  <c r="G104" i="5"/>
  <c r="H104" i="5" s="1"/>
  <c r="F104" i="5"/>
  <c r="F103" i="5"/>
  <c r="H103" i="5" s="1"/>
  <c r="I103" i="5" s="1"/>
  <c r="H102" i="5"/>
  <c r="I102" i="5" s="1"/>
  <c r="F102" i="5"/>
  <c r="G101" i="5"/>
  <c r="H101" i="5" s="1"/>
  <c r="I101" i="5" s="1"/>
  <c r="F100" i="5"/>
  <c r="H100" i="5" s="1"/>
  <c r="I100" i="5" s="1"/>
  <c r="G99" i="5"/>
  <c r="H99" i="5" s="1"/>
  <c r="I99" i="5" s="1"/>
  <c r="H98" i="5"/>
  <c r="I98" i="5" s="1"/>
  <c r="G97" i="5"/>
  <c r="H97" i="5" s="1"/>
  <c r="I97" i="5" s="1"/>
  <c r="F97" i="5"/>
  <c r="H96" i="5"/>
  <c r="I96" i="5" s="1"/>
  <c r="G95" i="5"/>
  <c r="H95" i="5" s="1"/>
  <c r="I95" i="5" s="1"/>
  <c r="F95" i="5"/>
  <c r="F94" i="5"/>
  <c r="H94" i="5" s="1"/>
  <c r="I94" i="5" s="1"/>
  <c r="G93" i="5"/>
  <c r="H93" i="5" s="1"/>
  <c r="I93" i="5" s="1"/>
  <c r="F93" i="5"/>
  <c r="F92" i="5"/>
  <c r="H92" i="5" s="1"/>
  <c r="I92" i="5" s="1"/>
  <c r="H91" i="5"/>
  <c r="I91" i="5" s="1"/>
  <c r="G91" i="5"/>
  <c r="F91" i="5"/>
  <c r="G90" i="5"/>
  <c r="H90" i="5" s="1"/>
  <c r="I90" i="5" s="1"/>
  <c r="F90" i="5"/>
  <c r="H89" i="5"/>
  <c r="I89" i="5" s="1"/>
  <c r="G88" i="5"/>
  <c r="H88" i="5" s="1"/>
  <c r="I88" i="5" s="1"/>
  <c r="F88" i="5"/>
  <c r="G87" i="5"/>
  <c r="H87" i="5" s="1"/>
  <c r="I87" i="5" s="1"/>
  <c r="G86" i="5"/>
  <c r="H86" i="5" s="1"/>
  <c r="I86" i="5" s="1"/>
  <c r="F86" i="5"/>
  <c r="F85" i="5"/>
  <c r="H85" i="5" s="1"/>
  <c r="I85" i="5" s="1"/>
  <c r="F84" i="5"/>
  <c r="H84" i="5" s="1"/>
  <c r="I84" i="5" s="1"/>
  <c r="I83" i="5"/>
  <c r="H83" i="5"/>
  <c r="G82" i="5"/>
  <c r="H82" i="5" s="1"/>
  <c r="I82" i="5" s="1"/>
  <c r="F82" i="5"/>
  <c r="G81" i="5"/>
  <c r="H81" i="5" s="1"/>
  <c r="I81" i="5" s="1"/>
  <c r="G80" i="5"/>
  <c r="H80" i="5" s="1"/>
  <c r="I80" i="5" s="1"/>
  <c r="F80" i="5"/>
  <c r="G79" i="5"/>
  <c r="H79" i="5" s="1"/>
  <c r="I79" i="5" s="1"/>
  <c r="G78" i="5"/>
  <c r="H78" i="5" s="1"/>
  <c r="I78" i="5" s="1"/>
  <c r="F78" i="5"/>
  <c r="G77" i="5"/>
  <c r="H77" i="5" s="1"/>
  <c r="I77" i="5" s="1"/>
  <c r="F77" i="5"/>
  <c r="I76" i="5"/>
  <c r="H76" i="5"/>
  <c r="F75" i="5"/>
  <c r="H75" i="5" s="1"/>
  <c r="I75" i="5" s="1"/>
  <c r="F74" i="5"/>
  <c r="H74" i="5" s="1"/>
  <c r="I74" i="5" s="1"/>
  <c r="G73" i="5"/>
  <c r="H73" i="5" s="1"/>
  <c r="I73" i="5" s="1"/>
  <c r="F73" i="5"/>
  <c r="F72" i="5"/>
  <c r="H72" i="5" s="1"/>
  <c r="I72" i="5" s="1"/>
  <c r="H71" i="5"/>
  <c r="I71" i="5" s="1"/>
  <c r="G70" i="5"/>
  <c r="H70" i="5" s="1"/>
  <c r="I70" i="5" s="1"/>
  <c r="H69" i="5"/>
  <c r="I69" i="5" s="1"/>
  <c r="H68" i="5"/>
  <c r="I68" i="5" s="1"/>
  <c r="F67" i="5"/>
  <c r="H67" i="5" s="1"/>
  <c r="I67" i="5" s="1"/>
  <c r="H66" i="5"/>
  <c r="I66" i="5" s="1"/>
  <c r="G65" i="5"/>
  <c r="H65" i="5" s="1"/>
  <c r="I65" i="5" s="1"/>
  <c r="F65" i="5"/>
  <c r="H64" i="5"/>
  <c r="I64" i="5" s="1"/>
  <c r="G64" i="5"/>
  <c r="F64" i="5"/>
  <c r="G63" i="5"/>
  <c r="H63" i="5" s="1"/>
  <c r="I63" i="5" s="1"/>
  <c r="F63" i="5"/>
  <c r="H62" i="5"/>
  <c r="I62" i="5" s="1"/>
  <c r="H61" i="5"/>
  <c r="I61" i="5" s="1"/>
  <c r="F60" i="5"/>
  <c r="H60" i="5" s="1"/>
  <c r="I60" i="5" s="1"/>
  <c r="G59" i="5"/>
  <c r="H59" i="5" s="1"/>
  <c r="I59" i="5" s="1"/>
  <c r="G58" i="5"/>
  <c r="H58" i="5" s="1"/>
  <c r="I58" i="5" s="1"/>
  <c r="F58" i="5"/>
  <c r="H57" i="5"/>
  <c r="I57" i="5" s="1"/>
  <c r="F56" i="5"/>
  <c r="H56" i="5" s="1"/>
  <c r="I56" i="5" s="1"/>
  <c r="H55" i="5"/>
  <c r="I55" i="5" s="1"/>
  <c r="F54" i="5"/>
  <c r="H54" i="5" s="1"/>
  <c r="I54" i="5" s="1"/>
  <c r="H53" i="5"/>
  <c r="I53" i="5" s="1"/>
  <c r="F53" i="5"/>
  <c r="G52" i="5"/>
  <c r="H52" i="5" s="1"/>
  <c r="I52" i="5" s="1"/>
  <c r="F52" i="5"/>
  <c r="I51" i="5"/>
  <c r="H51" i="5"/>
  <c r="H50" i="5"/>
  <c r="I50" i="5" s="1"/>
  <c r="G49" i="5"/>
  <c r="H49" i="5" s="1"/>
  <c r="I49" i="5" s="1"/>
  <c r="F49" i="5"/>
  <c r="F48" i="5"/>
  <c r="H48" i="5" s="1"/>
  <c r="I48" i="5" s="1"/>
  <c r="F47" i="5"/>
  <c r="H47" i="5" s="1"/>
  <c r="I47" i="5" s="1"/>
  <c r="F46" i="5"/>
  <c r="H46" i="5" s="1"/>
  <c r="I46" i="5" s="1"/>
  <c r="H45" i="5"/>
  <c r="I45" i="5" s="1"/>
  <c r="G45" i="5"/>
  <c r="F45" i="5"/>
  <c r="F44" i="5"/>
  <c r="H44" i="5" s="1"/>
  <c r="I44" i="5" s="1"/>
  <c r="F43" i="5"/>
  <c r="H43" i="5" s="1"/>
  <c r="I43" i="5" s="1"/>
  <c r="F42" i="5"/>
  <c r="H42" i="5" s="1"/>
  <c r="I42" i="5" s="1"/>
  <c r="G41" i="5"/>
  <c r="H41" i="5" s="1"/>
  <c r="I41" i="5" s="1"/>
  <c r="F41" i="5"/>
  <c r="G40" i="5"/>
  <c r="H40" i="5" s="1"/>
  <c r="I40" i="5" s="1"/>
  <c r="F40" i="5"/>
  <c r="I39" i="5"/>
  <c r="H39" i="5"/>
  <c r="G38" i="5"/>
  <c r="H38" i="5" s="1"/>
  <c r="I38" i="5" s="1"/>
  <c r="F38" i="5"/>
  <c r="G37" i="5"/>
  <c r="H37" i="5" s="1"/>
  <c r="I37" i="5" s="1"/>
  <c r="F37" i="5"/>
  <c r="G36" i="5"/>
  <c r="H36" i="5" s="1"/>
  <c r="I36" i="5" s="1"/>
  <c r="F36" i="5"/>
  <c r="I35" i="5"/>
  <c r="H35" i="5"/>
  <c r="F34" i="5"/>
  <c r="H34" i="5" s="1"/>
  <c r="I34" i="5" s="1"/>
  <c r="F33" i="5"/>
  <c r="H33" i="5" s="1"/>
  <c r="I33" i="5" s="1"/>
  <c r="H32" i="5"/>
  <c r="I32" i="5" s="1"/>
  <c r="G31" i="5"/>
  <c r="H31" i="5" s="1"/>
  <c r="I31" i="5" s="1"/>
  <c r="F31" i="5"/>
  <c r="G30" i="5"/>
  <c r="H30" i="5" s="1"/>
  <c r="I30" i="5" s="1"/>
  <c r="F30" i="5"/>
  <c r="G29" i="5"/>
  <c r="H29" i="5" s="1"/>
  <c r="I29" i="5" s="1"/>
  <c r="F29" i="5"/>
  <c r="G28" i="5"/>
  <c r="H28" i="5" s="1"/>
  <c r="I28" i="5" s="1"/>
  <c r="H27" i="5"/>
  <c r="I27" i="5" s="1"/>
  <c r="G27" i="5"/>
  <c r="F27" i="5"/>
  <c r="F26" i="5"/>
  <c r="H26" i="5" s="1"/>
  <c r="I26" i="5" s="1"/>
  <c r="F25" i="5"/>
  <c r="H25" i="5" s="1"/>
  <c r="I25" i="5" s="1"/>
  <c r="H24" i="5"/>
  <c r="I24" i="5" s="1"/>
  <c r="F23" i="5"/>
  <c r="H23" i="5" s="1"/>
  <c r="I23" i="5" s="1"/>
  <c r="G22" i="5"/>
  <c r="H22" i="5" s="1"/>
  <c r="I22" i="5" s="1"/>
  <c r="F22" i="5"/>
  <c r="G21" i="5"/>
  <c r="H21" i="5" s="1"/>
  <c r="I21" i="5" s="1"/>
  <c r="F21" i="5"/>
  <c r="F20" i="5"/>
  <c r="H20" i="5" s="1"/>
  <c r="I20" i="5" s="1"/>
  <c r="F19" i="5"/>
  <c r="H19" i="5" s="1"/>
  <c r="I19" i="5" s="1"/>
  <c r="H18" i="5"/>
  <c r="I18" i="5" s="1"/>
  <c r="F17" i="5"/>
  <c r="H17" i="5" s="1"/>
  <c r="I17" i="5" s="1"/>
  <c r="G16" i="5"/>
  <c r="H16" i="5" s="1"/>
  <c r="I16" i="5" s="1"/>
  <c r="G15" i="5"/>
  <c r="H15" i="5" s="1"/>
  <c r="I15" i="5" s="1"/>
  <c r="F15" i="5"/>
  <c r="G14" i="5"/>
  <c r="H14" i="5" s="1"/>
  <c r="I14" i="5" s="1"/>
  <c r="H13" i="5"/>
  <c r="I13" i="5" s="1"/>
  <c r="G12" i="5"/>
  <c r="H12" i="5" s="1"/>
  <c r="I12" i="5" s="1"/>
  <c r="F12" i="5"/>
  <c r="H11" i="5"/>
  <c r="I11" i="5" s="1"/>
  <c r="H10" i="5"/>
  <c r="I10" i="5" s="1"/>
  <c r="H9" i="5"/>
  <c r="I9" i="5" s="1"/>
  <c r="H8" i="5"/>
  <c r="I8" i="5" s="1"/>
  <c r="G8" i="5"/>
  <c r="F7" i="5"/>
  <c r="H7" i="5" s="1"/>
  <c r="I7" i="5" s="1"/>
  <c r="F6" i="5"/>
  <c r="H6" i="5" s="1"/>
  <c r="I6" i="5" s="1"/>
  <c r="I5" i="5"/>
  <c r="H5" i="5"/>
  <c r="K2" i="4"/>
  <c r="G111" i="4"/>
  <c r="G64" i="1"/>
  <c r="F84" i="4"/>
  <c r="H84" i="4" s="1"/>
  <c r="I84" i="4" s="1"/>
  <c r="G158" i="4"/>
  <c r="H158" i="4" s="1"/>
  <c r="I158" i="4" s="1"/>
  <c r="H181" i="4"/>
  <c r="I181" i="4" s="1"/>
  <c r="H272" i="4"/>
  <c r="I272" i="4" s="1"/>
  <c r="H271" i="4"/>
  <c r="I271" i="4" s="1"/>
  <c r="H270" i="4"/>
  <c r="I270" i="4" s="1"/>
  <c r="H269" i="4"/>
  <c r="I269" i="4" s="1"/>
  <c r="H188" i="4"/>
  <c r="I188" i="4" s="1"/>
  <c r="H268" i="4"/>
  <c r="I268" i="4" s="1"/>
  <c r="G105" i="4"/>
  <c r="H105" i="4" s="1"/>
  <c r="I105" i="4" s="1"/>
  <c r="F105" i="4"/>
  <c r="H267" i="4"/>
  <c r="I267" i="4" s="1"/>
  <c r="H155" i="4"/>
  <c r="I155" i="4" s="1"/>
  <c r="H144" i="4"/>
  <c r="I144" i="4" s="1"/>
  <c r="G144" i="4"/>
  <c r="F144" i="4"/>
  <c r="G183" i="4"/>
  <c r="H183" i="4" s="1"/>
  <c r="I183" i="4" s="1"/>
  <c r="G148" i="4"/>
  <c r="H148" i="4" s="1"/>
  <c r="I148" i="4" s="1"/>
  <c r="F148" i="4"/>
  <c r="H266" i="4"/>
  <c r="I266" i="4" s="1"/>
  <c r="G167" i="4"/>
  <c r="H167" i="4" s="1"/>
  <c r="I167" i="4" s="1"/>
  <c r="H265" i="4"/>
  <c r="I265" i="4" s="1"/>
  <c r="G154" i="4"/>
  <c r="H154" i="4" s="1"/>
  <c r="I154" i="4" s="1"/>
  <c r="H264" i="4"/>
  <c r="I264" i="4" s="1"/>
  <c r="H263" i="4"/>
  <c r="I263" i="4" s="1"/>
  <c r="H262" i="4"/>
  <c r="I262" i="4" s="1"/>
  <c r="G159" i="4"/>
  <c r="H159" i="4" s="1"/>
  <c r="I159" i="4" s="1"/>
  <c r="F159" i="4"/>
  <c r="H261" i="4"/>
  <c r="I261" i="4" s="1"/>
  <c r="G140" i="4"/>
  <c r="H140" i="4" s="1"/>
  <c r="I140" i="4" s="1"/>
  <c r="H260" i="4"/>
  <c r="I260" i="4" s="1"/>
  <c r="G162" i="4"/>
  <c r="H162" i="4" s="1"/>
  <c r="I162" i="4" s="1"/>
  <c r="F46" i="4"/>
  <c r="H46" i="4" s="1"/>
  <c r="I46" i="4" s="1"/>
  <c r="H259" i="4"/>
  <c r="I259" i="4" s="1"/>
  <c r="H258" i="4"/>
  <c r="I258" i="4" s="1"/>
  <c r="H257" i="4"/>
  <c r="I257" i="4" s="1"/>
  <c r="H139" i="4"/>
  <c r="I139" i="4" s="1"/>
  <c r="G139" i="4"/>
  <c r="F187" i="4"/>
  <c r="H187" i="4" s="1"/>
  <c r="I187" i="4" s="1"/>
  <c r="H185" i="4"/>
  <c r="I185" i="4" s="1"/>
  <c r="H256" i="4"/>
  <c r="I256" i="4" s="1"/>
  <c r="F189" i="4"/>
  <c r="H189" i="4" s="1"/>
  <c r="I189" i="4" s="1"/>
  <c r="G133" i="4"/>
  <c r="H133" i="4" s="1"/>
  <c r="I133" i="4" s="1"/>
  <c r="F133" i="4"/>
  <c r="H255" i="4"/>
  <c r="I255" i="4" s="1"/>
  <c r="G170" i="4"/>
  <c r="H170" i="4" s="1"/>
  <c r="I170" i="4" s="1"/>
  <c r="F170" i="4"/>
  <c r="H254" i="4"/>
  <c r="I254" i="4" s="1"/>
  <c r="H253" i="4"/>
  <c r="I253" i="4" s="1"/>
  <c r="H252" i="4"/>
  <c r="I252" i="4" s="1"/>
  <c r="G153" i="4"/>
  <c r="H153" i="4" s="1"/>
  <c r="I153" i="4" s="1"/>
  <c r="F153" i="4"/>
  <c r="F205" i="4"/>
  <c r="H205" i="4" s="1"/>
  <c r="I205" i="4" s="1"/>
  <c r="G138" i="4"/>
  <c r="H138" i="4" s="1"/>
  <c r="I138" i="4" s="1"/>
  <c r="F138" i="4"/>
  <c r="H12" i="4"/>
  <c r="I12" i="4" s="1"/>
  <c r="H251" i="4"/>
  <c r="I251" i="4" s="1"/>
  <c r="F99" i="4"/>
  <c r="H99" i="4" s="1"/>
  <c r="I99" i="4" s="1"/>
  <c r="H134" i="4"/>
  <c r="I134" i="4" s="1"/>
  <c r="G150" i="4"/>
  <c r="H150" i="4" s="1"/>
  <c r="I150" i="4" s="1"/>
  <c r="F150" i="4"/>
  <c r="H194" i="4"/>
  <c r="I194" i="4" s="1"/>
  <c r="G68" i="4"/>
  <c r="H68" i="4" s="1"/>
  <c r="I68" i="4" s="1"/>
  <c r="F41" i="4"/>
  <c r="H41" i="4" s="1"/>
  <c r="I41" i="4" s="1"/>
  <c r="G157" i="4"/>
  <c r="H157" i="4" s="1"/>
  <c r="I157" i="4" s="1"/>
  <c r="F157" i="4"/>
  <c r="G11" i="4"/>
  <c r="H11" i="4" s="1"/>
  <c r="I11" i="4" s="1"/>
  <c r="F11" i="4"/>
  <c r="F1" i="4"/>
  <c r="H1" i="4" s="1"/>
  <c r="I1" i="4" s="1"/>
  <c r="H107" i="4"/>
  <c r="I107" i="4" s="1"/>
  <c r="G107" i="4"/>
  <c r="F107" i="4"/>
  <c r="F67" i="4"/>
  <c r="H67" i="4" s="1"/>
  <c r="I67" i="4" s="1"/>
  <c r="G135" i="4"/>
  <c r="H135" i="4" s="1"/>
  <c r="I135" i="4" s="1"/>
  <c r="F135" i="4"/>
  <c r="H250" i="4"/>
  <c r="I250" i="4" s="1"/>
  <c r="H178" i="4"/>
  <c r="I178" i="4" s="1"/>
  <c r="H249" i="4"/>
  <c r="I249" i="4" s="1"/>
  <c r="G15" i="4"/>
  <c r="H15" i="4" s="1"/>
  <c r="I15" i="4" s="1"/>
  <c r="F15" i="4"/>
  <c r="F78" i="4"/>
  <c r="H78" i="4" s="1"/>
  <c r="I78" i="4" s="1"/>
  <c r="F17" i="4"/>
  <c r="H17" i="4" s="1"/>
  <c r="I17" i="4" s="1"/>
  <c r="H248" i="4"/>
  <c r="I248" i="4" s="1"/>
  <c r="G19" i="4"/>
  <c r="H19" i="4" s="1"/>
  <c r="I19" i="4" s="1"/>
  <c r="F19" i="4"/>
  <c r="H247" i="4"/>
  <c r="I247" i="4" s="1"/>
  <c r="G175" i="4"/>
  <c r="H175" i="4" s="1"/>
  <c r="I175" i="4" s="1"/>
  <c r="G123" i="4"/>
  <c r="H123" i="4" s="1"/>
  <c r="I123" i="4" s="1"/>
  <c r="G73" i="4"/>
  <c r="H73" i="4" s="1"/>
  <c r="I73" i="4" s="1"/>
  <c r="H246" i="4"/>
  <c r="I246" i="4" s="1"/>
  <c r="H245" i="4"/>
  <c r="I245" i="4" s="1"/>
  <c r="H244" i="4"/>
  <c r="I244" i="4" s="1"/>
  <c r="G16" i="4"/>
  <c r="H16" i="4" s="1"/>
  <c r="I16" i="4" s="1"/>
  <c r="H193" i="4"/>
  <c r="I193" i="4" s="1"/>
  <c r="F33" i="4"/>
  <c r="H33" i="4" s="1"/>
  <c r="I33" i="4" s="1"/>
  <c r="G103" i="4"/>
  <c r="H103" i="4" s="1"/>
  <c r="I103" i="4" s="1"/>
  <c r="H184" i="4"/>
  <c r="I184" i="4" s="1"/>
  <c r="F48" i="4"/>
  <c r="H48" i="4" s="1"/>
  <c r="I48" i="4" s="1"/>
  <c r="G118" i="4"/>
  <c r="H118" i="4" s="1"/>
  <c r="I118" i="4" s="1"/>
  <c r="G98" i="4"/>
  <c r="H98" i="4" s="1"/>
  <c r="I98" i="4" s="1"/>
  <c r="F98" i="4"/>
  <c r="G132" i="4"/>
  <c r="H132" i="4" s="1"/>
  <c r="I132" i="4" s="1"/>
  <c r="F132" i="4"/>
  <c r="G143" i="4"/>
  <c r="H143" i="4" s="1"/>
  <c r="I143" i="4" s="1"/>
  <c r="F143" i="4"/>
  <c r="G121" i="4"/>
  <c r="H121" i="4" s="1"/>
  <c r="I121" i="4" s="1"/>
  <c r="H243" i="4"/>
  <c r="I243" i="4" s="1"/>
  <c r="H83" i="4"/>
  <c r="I83" i="4" s="1"/>
  <c r="G83" i="4"/>
  <c r="F83" i="4"/>
  <c r="H242" i="4"/>
  <c r="I242" i="4" s="1"/>
  <c r="H199" i="4"/>
  <c r="I199" i="4" s="1"/>
  <c r="H241" i="4"/>
  <c r="I241" i="4" s="1"/>
  <c r="H117" i="4"/>
  <c r="I117" i="4" s="1"/>
  <c r="G117" i="4"/>
  <c r="F117" i="4"/>
  <c r="H20" i="4"/>
  <c r="I20" i="4" s="1"/>
  <c r="H182" i="4"/>
  <c r="I182" i="4" s="1"/>
  <c r="G182" i="4"/>
  <c r="F182" i="4"/>
  <c r="H40" i="4"/>
  <c r="I40" i="4" s="1"/>
  <c r="H57" i="4"/>
  <c r="I57" i="4" s="1"/>
  <c r="G57" i="4"/>
  <c r="G6" i="4"/>
  <c r="H6" i="4" s="1"/>
  <c r="I6" i="4" s="1"/>
  <c r="F6" i="4"/>
  <c r="F69" i="4"/>
  <c r="H69" i="4" s="1"/>
  <c r="I69" i="4" s="1"/>
  <c r="G81" i="4"/>
  <c r="H81" i="4" s="1"/>
  <c r="I81" i="4" s="1"/>
  <c r="G163" i="4"/>
  <c r="H163" i="4" s="1"/>
  <c r="I163" i="4" s="1"/>
  <c r="F163" i="4"/>
  <c r="H198" i="4"/>
  <c r="I198" i="4" s="1"/>
  <c r="H161" i="4"/>
  <c r="I161" i="4" s="1"/>
  <c r="G51" i="4"/>
  <c r="H51" i="4" s="1"/>
  <c r="I51" i="4" s="1"/>
  <c r="F51" i="4"/>
  <c r="H240" i="4"/>
  <c r="I240" i="4" s="1"/>
  <c r="F45" i="4"/>
  <c r="H45" i="4" s="1"/>
  <c r="I45" i="4" s="1"/>
  <c r="H239" i="4"/>
  <c r="I239" i="4" s="1"/>
  <c r="H152" i="4"/>
  <c r="I152" i="4" s="1"/>
  <c r="G152" i="4"/>
  <c r="G25" i="4"/>
  <c r="H25" i="4" s="1"/>
  <c r="I25" i="4" s="1"/>
  <c r="G24" i="4"/>
  <c r="H24" i="4" s="1"/>
  <c r="I24" i="4" s="1"/>
  <c r="G174" i="4"/>
  <c r="H174" i="4" s="1"/>
  <c r="I174" i="4" s="1"/>
  <c r="F174" i="4"/>
  <c r="G65" i="4"/>
  <c r="H65" i="4" s="1"/>
  <c r="I65" i="4" s="1"/>
  <c r="F65" i="4"/>
  <c r="H238" i="4"/>
  <c r="I238" i="4" s="1"/>
  <c r="G115" i="4"/>
  <c r="H115" i="4" s="1"/>
  <c r="I115" i="4" s="1"/>
  <c r="F115" i="4"/>
  <c r="F71" i="4"/>
  <c r="H71" i="4" s="1"/>
  <c r="I71" i="4" s="1"/>
  <c r="H102" i="4"/>
  <c r="I102" i="4" s="1"/>
  <c r="F102" i="4"/>
  <c r="H10" i="4"/>
  <c r="I10" i="4" s="1"/>
  <c r="H35" i="4"/>
  <c r="I35" i="4" s="1"/>
  <c r="G18" i="4"/>
  <c r="H18" i="4" s="1"/>
  <c r="I18" i="4" s="1"/>
  <c r="F18" i="4"/>
  <c r="G122" i="4"/>
  <c r="H122" i="4" s="1"/>
  <c r="I122" i="4" s="1"/>
  <c r="F122" i="4"/>
  <c r="F55" i="4"/>
  <c r="H55" i="4" s="1"/>
  <c r="I55" i="4" s="1"/>
  <c r="G92" i="4"/>
  <c r="H92" i="4" s="1"/>
  <c r="I92" i="4" s="1"/>
  <c r="F92" i="4"/>
  <c r="H237" i="4"/>
  <c r="I237" i="4" s="1"/>
  <c r="F34" i="4"/>
  <c r="H34" i="4" s="1"/>
  <c r="I34" i="4" s="1"/>
  <c r="G32" i="4"/>
  <c r="H32" i="4" s="1"/>
  <c r="I32" i="4" s="1"/>
  <c r="H236" i="4"/>
  <c r="I236" i="4" s="1"/>
  <c r="H201" i="4"/>
  <c r="I201" i="4" s="1"/>
  <c r="F29" i="4"/>
  <c r="H29" i="4" s="1"/>
  <c r="I29" i="4" s="1"/>
  <c r="G87" i="4"/>
  <c r="H87" i="4" s="1"/>
  <c r="I87" i="4" s="1"/>
  <c r="F87" i="4"/>
  <c r="F206" i="4"/>
  <c r="H206" i="4" s="1"/>
  <c r="I206" i="4" s="1"/>
  <c r="H235" i="4"/>
  <c r="I235" i="4" s="1"/>
  <c r="F36" i="4"/>
  <c r="H36" i="4" s="1"/>
  <c r="I36" i="4" s="1"/>
  <c r="F59" i="4"/>
  <c r="H59" i="4" s="1"/>
  <c r="I59" i="4" s="1"/>
  <c r="H234" i="4"/>
  <c r="I234" i="4" s="1"/>
  <c r="G63" i="4"/>
  <c r="H63" i="4" s="1"/>
  <c r="I63" i="4" s="1"/>
  <c r="F63" i="4"/>
  <c r="G151" i="4"/>
  <c r="H151" i="4" s="1"/>
  <c r="I151" i="4" s="1"/>
  <c r="F151" i="4"/>
  <c r="G202" i="4"/>
  <c r="H202" i="4" s="1"/>
  <c r="I202" i="4" s="1"/>
  <c r="F202" i="4"/>
  <c r="H168" i="4"/>
  <c r="I168" i="4" s="1"/>
  <c r="H208" i="4"/>
  <c r="I208" i="4" s="1"/>
  <c r="H74" i="4"/>
  <c r="I74" i="4" s="1"/>
  <c r="G74" i="4"/>
  <c r="F74" i="4"/>
  <c r="G119" i="4"/>
  <c r="H119" i="4" s="1"/>
  <c r="I119" i="4" s="1"/>
  <c r="F119" i="4"/>
  <c r="F109" i="4"/>
  <c r="H109" i="4" s="1"/>
  <c r="I109" i="4" s="1"/>
  <c r="G176" i="4"/>
  <c r="H176" i="4" s="1"/>
  <c r="I176" i="4" s="1"/>
  <c r="F176" i="4"/>
  <c r="H233" i="4"/>
  <c r="I233" i="4" s="1"/>
  <c r="F21" i="4"/>
  <c r="H21" i="4" s="1"/>
  <c r="I21" i="4" s="1"/>
  <c r="H22" i="4"/>
  <c r="I22" i="4" s="1"/>
  <c r="G22" i="4"/>
  <c r="F22" i="4"/>
  <c r="H177" i="4"/>
  <c r="I177" i="4" s="1"/>
  <c r="H114" i="4"/>
  <c r="I114" i="4" s="1"/>
  <c r="G114" i="4"/>
  <c r="F114" i="4"/>
  <c r="F97" i="4"/>
  <c r="H97" i="4" s="1"/>
  <c r="I97" i="4" s="1"/>
  <c r="G126" i="4"/>
  <c r="H126" i="4" s="1"/>
  <c r="I126" i="4" s="1"/>
  <c r="F126" i="4"/>
  <c r="G179" i="4"/>
  <c r="H179" i="4" s="1"/>
  <c r="I179" i="4" s="1"/>
  <c r="H186" i="4"/>
  <c r="I186" i="4" s="1"/>
  <c r="H190" i="4"/>
  <c r="I190" i="4" s="1"/>
  <c r="G190" i="4"/>
  <c r="F190" i="4"/>
  <c r="H207" i="4"/>
  <c r="I207" i="4" s="1"/>
  <c r="H197" i="4"/>
  <c r="I197" i="4" s="1"/>
  <c r="H196" i="4"/>
  <c r="I196" i="4" s="1"/>
  <c r="H169" i="4"/>
  <c r="I169" i="4" s="1"/>
  <c r="G169" i="4"/>
  <c r="H232" i="4"/>
  <c r="I232" i="4" s="1"/>
  <c r="H231" i="4"/>
  <c r="I231" i="4" s="1"/>
  <c r="H230" i="4"/>
  <c r="I230" i="4" s="1"/>
  <c r="G89" i="4"/>
  <c r="H89" i="4" s="1"/>
  <c r="I89" i="4" s="1"/>
  <c r="H229" i="4"/>
  <c r="I229" i="4" s="1"/>
  <c r="H228" i="4"/>
  <c r="I228" i="4" s="1"/>
  <c r="H227" i="4"/>
  <c r="I227" i="4" s="1"/>
  <c r="F27" i="4"/>
  <c r="H27" i="4" s="1"/>
  <c r="I27" i="4" s="1"/>
  <c r="F112" i="4"/>
  <c r="H112" i="4" s="1"/>
  <c r="I112" i="4" s="1"/>
  <c r="G192" i="4"/>
  <c r="H192" i="4" s="1"/>
  <c r="I192" i="4" s="1"/>
  <c r="G146" i="4"/>
  <c r="H146" i="4" s="1"/>
  <c r="I146" i="4" s="1"/>
  <c r="G191" i="4"/>
  <c r="H191" i="4" s="1"/>
  <c r="I191" i="4" s="1"/>
  <c r="G54" i="4"/>
  <c r="H54" i="4" s="1"/>
  <c r="I54" i="4" s="1"/>
  <c r="F54" i="4"/>
  <c r="H226" i="4"/>
  <c r="I226" i="4" s="1"/>
  <c r="G128" i="4"/>
  <c r="H128" i="4" s="1"/>
  <c r="I128" i="4" s="1"/>
  <c r="F128" i="4"/>
  <c r="G137" i="4"/>
  <c r="H137" i="4" s="1"/>
  <c r="I137" i="4" s="1"/>
  <c r="F204" i="4"/>
  <c r="H204" i="4" s="1"/>
  <c r="I204" i="4" s="1"/>
  <c r="G93" i="4"/>
  <c r="H93" i="4" s="1"/>
  <c r="I93" i="4" s="1"/>
  <c r="F93" i="4"/>
  <c r="F42" i="4"/>
  <c r="H42" i="4" s="1"/>
  <c r="I42" i="4" s="1"/>
  <c r="F96" i="4"/>
  <c r="H96" i="4" s="1"/>
  <c r="I96" i="4" s="1"/>
  <c r="G14" i="4"/>
  <c r="H14" i="4" s="1"/>
  <c r="I14" i="4" s="1"/>
  <c r="F72" i="4"/>
  <c r="H72" i="4" s="1"/>
  <c r="I72" i="4" s="1"/>
  <c r="G149" i="4"/>
  <c r="H149" i="4" s="1"/>
  <c r="I149" i="4" s="1"/>
  <c r="H225" i="4"/>
  <c r="I225" i="4" s="1"/>
  <c r="G127" i="4"/>
  <c r="H127" i="4" s="1"/>
  <c r="I127" i="4" s="1"/>
  <c r="F127" i="4"/>
  <c r="H224" i="4"/>
  <c r="I224" i="4" s="1"/>
  <c r="G9" i="4"/>
  <c r="H9" i="4" s="1"/>
  <c r="I9" i="4" s="1"/>
  <c r="F9" i="4"/>
  <c r="F116" i="4"/>
  <c r="H116" i="4" s="1"/>
  <c r="I116" i="4" s="1"/>
  <c r="G77" i="4"/>
  <c r="H77" i="4" s="1"/>
  <c r="I77" i="4" s="1"/>
  <c r="F77" i="4"/>
  <c r="F110" i="4"/>
  <c r="H110" i="4" s="1"/>
  <c r="I110" i="4" s="1"/>
  <c r="G62" i="4"/>
  <c r="H62" i="4" s="1"/>
  <c r="I62" i="4" s="1"/>
  <c r="F62" i="4"/>
  <c r="G120" i="4"/>
  <c r="H120" i="4" s="1"/>
  <c r="I120" i="4" s="1"/>
  <c r="F120" i="4"/>
  <c r="H223" i="4"/>
  <c r="I223" i="4" s="1"/>
  <c r="G47" i="4"/>
  <c r="H47" i="4" s="1"/>
  <c r="I47" i="4" s="1"/>
  <c r="F47" i="4"/>
  <c r="G61" i="4"/>
  <c r="H61" i="4" s="1"/>
  <c r="I61" i="4" s="1"/>
  <c r="G136" i="4"/>
  <c r="H136" i="4" s="1"/>
  <c r="I136" i="4" s="1"/>
  <c r="F136" i="4"/>
  <c r="F106" i="4"/>
  <c r="H106" i="4" s="1"/>
  <c r="I106" i="4" s="1"/>
  <c r="F82" i="4"/>
  <c r="H82" i="4" s="1"/>
  <c r="I82" i="4" s="1"/>
  <c r="H8" i="4"/>
  <c r="I8" i="4" s="1"/>
  <c r="I125" i="4"/>
  <c r="G125" i="4"/>
  <c r="H125" i="4" s="1"/>
  <c r="F125" i="4"/>
  <c r="G26" i="4"/>
  <c r="H26" i="4" s="1"/>
  <c r="I26" i="4" s="1"/>
  <c r="H165" i="4"/>
  <c r="I165" i="4" s="1"/>
  <c r="G165" i="4"/>
  <c r="F165" i="4"/>
  <c r="G2" i="4"/>
  <c r="H2" i="4" s="1"/>
  <c r="I2" i="4" s="1"/>
  <c r="G91" i="4"/>
  <c r="H91" i="4" s="1"/>
  <c r="I91" i="4" s="1"/>
  <c r="F91" i="4"/>
  <c r="G130" i="4"/>
  <c r="H130" i="4" s="1"/>
  <c r="I130" i="4" s="1"/>
  <c r="F130" i="4"/>
  <c r="H222" i="4"/>
  <c r="I222" i="4" s="1"/>
  <c r="F100" i="4"/>
  <c r="H100" i="4" s="1"/>
  <c r="I100" i="4" s="1"/>
  <c r="H104" i="4"/>
  <c r="I104" i="4" s="1"/>
  <c r="F104" i="4"/>
  <c r="H52" i="4"/>
  <c r="I52" i="4" s="1"/>
  <c r="G52" i="4"/>
  <c r="F52" i="4"/>
  <c r="F76" i="4"/>
  <c r="H76" i="4" s="1"/>
  <c r="I76" i="4" s="1"/>
  <c r="H221" i="4"/>
  <c r="I221" i="4" s="1"/>
  <c r="G173" i="4"/>
  <c r="H173" i="4" s="1"/>
  <c r="I173" i="4" s="1"/>
  <c r="H220" i="4"/>
  <c r="I220" i="4" s="1"/>
  <c r="H203" i="4"/>
  <c r="I203" i="4" s="1"/>
  <c r="F75" i="4"/>
  <c r="H75" i="4" s="1"/>
  <c r="I75" i="4" s="1"/>
  <c r="H219" i="4"/>
  <c r="I219" i="4" s="1"/>
  <c r="G147" i="4"/>
  <c r="H147" i="4" s="1"/>
  <c r="I147" i="4" s="1"/>
  <c r="F147" i="4"/>
  <c r="H111" i="4"/>
  <c r="I111" i="4" s="1"/>
  <c r="F111" i="4"/>
  <c r="G44" i="4"/>
  <c r="H44" i="4" s="1"/>
  <c r="I44" i="4" s="1"/>
  <c r="F44" i="4"/>
  <c r="H218" i="4"/>
  <c r="I218" i="4" s="1"/>
  <c r="H217" i="4"/>
  <c r="I217" i="4" s="1"/>
  <c r="F5" i="4"/>
  <c r="H5" i="4" s="1"/>
  <c r="I5" i="4" s="1"/>
  <c r="G66" i="4"/>
  <c r="H66" i="4" s="1"/>
  <c r="I66" i="4" s="1"/>
  <c r="G164" i="4"/>
  <c r="H164" i="4" s="1"/>
  <c r="I164" i="4" s="1"/>
  <c r="F164" i="4"/>
  <c r="H216" i="4"/>
  <c r="I216" i="4" s="1"/>
  <c r="F60" i="4"/>
  <c r="H60" i="4" s="1"/>
  <c r="I60" i="4" s="1"/>
  <c r="H200" i="4"/>
  <c r="I200" i="4" s="1"/>
  <c r="H95" i="4"/>
  <c r="I95" i="4" s="1"/>
  <c r="F95" i="4"/>
  <c r="F171" i="4"/>
  <c r="H171" i="4" s="1"/>
  <c r="I171" i="4" s="1"/>
  <c r="G172" i="4"/>
  <c r="H172" i="4" s="1"/>
  <c r="I172" i="4" s="1"/>
  <c r="F172" i="4"/>
  <c r="H215" i="4"/>
  <c r="I215" i="4" s="1"/>
  <c r="H214" i="4"/>
  <c r="I214" i="4" s="1"/>
  <c r="H58" i="4"/>
  <c r="I58" i="4" s="1"/>
  <c r="G58" i="4"/>
  <c r="F58" i="4"/>
  <c r="F31" i="4"/>
  <c r="H31" i="4" s="1"/>
  <c r="I31" i="4" s="1"/>
  <c r="F13" i="4"/>
  <c r="H13" i="4" s="1"/>
  <c r="I13" i="4" s="1"/>
  <c r="H50" i="4"/>
  <c r="I50" i="4" s="1"/>
  <c r="F50" i="4"/>
  <c r="G3" i="4"/>
  <c r="H3" i="4" s="1"/>
  <c r="I3" i="4" s="1"/>
  <c r="F3" i="4"/>
  <c r="F88" i="4"/>
  <c r="H88" i="4" s="1"/>
  <c r="I88" i="4" s="1"/>
  <c r="F49" i="4"/>
  <c r="H49" i="4" s="1"/>
  <c r="I49" i="4" s="1"/>
  <c r="F39" i="4"/>
  <c r="H39" i="4" s="1"/>
  <c r="I39" i="4" s="1"/>
  <c r="H129" i="4"/>
  <c r="I129" i="4" s="1"/>
  <c r="G129" i="4"/>
  <c r="F129" i="4"/>
  <c r="G141" i="4"/>
  <c r="H141" i="4" s="1"/>
  <c r="I141" i="4" s="1"/>
  <c r="F141" i="4"/>
  <c r="H56" i="4"/>
  <c r="I56" i="4" s="1"/>
  <c r="G142" i="4"/>
  <c r="H142" i="4" s="1"/>
  <c r="I142" i="4" s="1"/>
  <c r="F142" i="4"/>
  <c r="H131" i="4"/>
  <c r="I131" i="4" s="1"/>
  <c r="G131" i="4"/>
  <c r="F131" i="4"/>
  <c r="G4" i="4"/>
  <c r="H4" i="4" s="1"/>
  <c r="I4" i="4" s="1"/>
  <c r="F4" i="4"/>
  <c r="H213" i="4"/>
  <c r="I213" i="4" s="1"/>
  <c r="F156" i="4"/>
  <c r="H156" i="4" s="1"/>
  <c r="I156" i="4" s="1"/>
  <c r="F79" i="4"/>
  <c r="H79" i="4" s="1"/>
  <c r="I79" i="4" s="1"/>
  <c r="H212" i="4"/>
  <c r="I212" i="4" s="1"/>
  <c r="G64" i="4"/>
  <c r="H64" i="4" s="1"/>
  <c r="I64" i="4" s="1"/>
  <c r="F64" i="4"/>
  <c r="H160" i="4"/>
  <c r="I160" i="4" s="1"/>
  <c r="G160" i="4"/>
  <c r="F160" i="4"/>
  <c r="G70" i="4"/>
  <c r="H70" i="4" s="1"/>
  <c r="I70" i="4" s="1"/>
  <c r="F70" i="4"/>
  <c r="H86" i="4"/>
  <c r="I86" i="4" s="1"/>
  <c r="G86" i="4"/>
  <c r="G113" i="4"/>
  <c r="H113" i="4" s="1"/>
  <c r="I113" i="4" s="1"/>
  <c r="F113" i="4"/>
  <c r="F108" i="4"/>
  <c r="H108" i="4" s="1"/>
  <c r="I108" i="4" s="1"/>
  <c r="F28" i="4"/>
  <c r="H28" i="4" s="1"/>
  <c r="I28" i="4" s="1"/>
  <c r="H211" i="4"/>
  <c r="I211" i="4" s="1"/>
  <c r="F38" i="4"/>
  <c r="H38" i="4" s="1"/>
  <c r="I38" i="4" s="1"/>
  <c r="H53" i="4"/>
  <c r="I53" i="4" s="1"/>
  <c r="G53" i="4"/>
  <c r="F53" i="4"/>
  <c r="G80" i="4"/>
  <c r="H80" i="4" s="1"/>
  <c r="I80" i="4" s="1"/>
  <c r="F80" i="4"/>
  <c r="H94" i="4"/>
  <c r="I94" i="4" s="1"/>
  <c r="F94" i="4"/>
  <c r="F90" i="4"/>
  <c r="H90" i="4" s="1"/>
  <c r="I90" i="4" s="1"/>
  <c r="H195" i="4"/>
  <c r="I195" i="4" s="1"/>
  <c r="H85" i="4"/>
  <c r="I85" i="4" s="1"/>
  <c r="F85" i="4"/>
  <c r="G145" i="4"/>
  <c r="H145" i="4" s="1"/>
  <c r="I145" i="4" s="1"/>
  <c r="G124" i="4"/>
  <c r="H124" i="4" s="1"/>
  <c r="I124" i="4" s="1"/>
  <c r="F124" i="4"/>
  <c r="G166" i="4"/>
  <c r="H166" i="4" s="1"/>
  <c r="I166" i="4" s="1"/>
  <c r="H210" i="4"/>
  <c r="I210" i="4" s="1"/>
  <c r="G30" i="4"/>
  <c r="H30" i="4" s="1"/>
  <c r="I30" i="4" s="1"/>
  <c r="F30" i="4"/>
  <c r="H180" i="4"/>
  <c r="I180" i="4" s="1"/>
  <c r="H23" i="4"/>
  <c r="I23" i="4" s="1"/>
  <c r="H43" i="4"/>
  <c r="I43" i="4" s="1"/>
  <c r="G101" i="4"/>
  <c r="H101" i="4" s="1"/>
  <c r="I101" i="4" s="1"/>
  <c r="F37" i="4"/>
  <c r="H37" i="4" s="1"/>
  <c r="I37" i="4" s="1"/>
  <c r="F7" i="4"/>
  <c r="H7" i="4" s="1"/>
  <c r="I7" i="4" s="1"/>
  <c r="H209" i="4"/>
  <c r="I209" i="4" s="1"/>
  <c r="G81" i="1"/>
  <c r="G8" i="1"/>
  <c r="G250" i="1"/>
  <c r="G234" i="1"/>
  <c r="G232" i="1"/>
  <c r="G227" i="1"/>
  <c r="G223" i="1"/>
  <c r="G210" i="1"/>
  <c r="G206" i="1"/>
  <c r="G178" i="1"/>
  <c r="G175" i="1"/>
  <c r="G169" i="1"/>
  <c r="G168" i="1"/>
  <c r="G157" i="1"/>
  <c r="G263" i="1"/>
  <c r="G142" i="1"/>
  <c r="G139" i="1"/>
  <c r="G136" i="1"/>
  <c r="G128" i="1"/>
  <c r="G111" i="1"/>
  <c r="G110" i="1"/>
  <c r="G107" i="1"/>
  <c r="G104" i="1"/>
  <c r="G97" i="1"/>
  <c r="G87" i="1"/>
  <c r="G77" i="1"/>
  <c r="G38" i="1"/>
  <c r="G30" i="1"/>
  <c r="G21" i="1"/>
  <c r="G16" i="1"/>
  <c r="G15" i="1"/>
  <c r="G12" i="1"/>
  <c r="G275" i="1"/>
  <c r="G260" i="1"/>
  <c r="G238" i="1"/>
  <c r="G225" i="1"/>
  <c r="G218" i="1"/>
  <c r="G208" i="1"/>
  <c r="G207" i="1"/>
  <c r="G199" i="1"/>
  <c r="G195" i="1"/>
  <c r="G184" i="1"/>
  <c r="G182" i="1"/>
  <c r="G181" i="1"/>
  <c r="G160" i="1"/>
  <c r="G154" i="1"/>
  <c r="G143" i="1"/>
  <c r="G133" i="1"/>
  <c r="G118" i="1"/>
  <c r="G112" i="1"/>
  <c r="G109" i="1"/>
  <c r="G101" i="1"/>
  <c r="G99" i="1"/>
  <c r="G86" i="1"/>
  <c r="G80" i="1"/>
  <c r="G73" i="1"/>
  <c r="G58" i="1"/>
  <c r="G52" i="1"/>
  <c r="G49" i="1"/>
  <c r="G41" i="1"/>
  <c r="G40" i="1"/>
  <c r="G37" i="1"/>
  <c r="G29" i="1"/>
  <c r="G267" i="1"/>
  <c r="G264" i="1"/>
  <c r="G262" i="1"/>
  <c r="G258" i="1"/>
  <c r="G254" i="1"/>
  <c r="G252" i="1"/>
  <c r="G245" i="1"/>
  <c r="G240" i="1"/>
  <c r="G222" i="1"/>
  <c r="G220" i="1"/>
  <c r="G214" i="1"/>
  <c r="G202" i="1"/>
  <c r="G196" i="1"/>
  <c r="G194" i="1"/>
  <c r="G193" i="1"/>
  <c r="G192" i="1"/>
  <c r="G190" i="1"/>
  <c r="G179" i="1"/>
  <c r="G171" i="1"/>
  <c r="G170" i="1"/>
  <c r="G167" i="1"/>
  <c r="G159" i="1"/>
  <c r="G150" i="1"/>
  <c r="G144" i="1"/>
  <c r="G129" i="1"/>
  <c r="G126" i="1"/>
  <c r="G122" i="1"/>
  <c r="G106" i="1"/>
  <c r="G95" i="1"/>
  <c r="G88" i="1"/>
  <c r="G82" i="1"/>
  <c r="G79" i="1"/>
  <c r="G78" i="1"/>
  <c r="G70" i="1"/>
  <c r="G65" i="1"/>
  <c r="G63" i="1"/>
  <c r="G59" i="1"/>
  <c r="G45" i="1"/>
  <c r="G31" i="1"/>
  <c r="G28" i="1"/>
  <c r="G22" i="1"/>
  <c r="G14" i="1"/>
  <c r="F12" i="3" l="1"/>
  <c r="H12" i="3" s="1"/>
  <c r="I12" i="3" s="1"/>
  <c r="F11" i="3"/>
  <c r="H11" i="3" s="1"/>
  <c r="I11" i="3" s="1"/>
  <c r="F10" i="3"/>
  <c r="H10" i="3" s="1"/>
  <c r="I10" i="3" s="1"/>
  <c r="F227" i="1"/>
  <c r="F222" i="1"/>
  <c r="F210" i="1"/>
  <c r="F151" i="1" l="1"/>
  <c r="F229" i="1"/>
  <c r="F213" i="1"/>
  <c r="F254" i="1"/>
  <c r="F195" i="1"/>
  <c r="F190" i="1"/>
  <c r="F186" i="1"/>
  <c r="F180" i="1"/>
  <c r="F175" i="1"/>
  <c r="F173" i="1"/>
  <c r="F168" i="1"/>
  <c r="F159" i="1"/>
  <c r="F157" i="1"/>
  <c r="F149" i="1"/>
  <c r="F144" i="1"/>
  <c r="F138" i="1"/>
  <c r="F130" i="1"/>
  <c r="F126" i="1"/>
  <c r="F109" i="1"/>
  <c r="F104" i="1"/>
  <c r="F95" i="1"/>
  <c r="F92" i="1"/>
  <c r="F93" i="1"/>
  <c r="F91" i="1"/>
  <c r="F90" i="1"/>
  <c r="F86" i="1"/>
  <c r="F74" i="1"/>
  <c r="F65" i="1"/>
  <c r="F64" i="1"/>
  <c r="F49" i="1"/>
  <c r="F46" i="1"/>
  <c r="F45" i="1"/>
  <c r="F44" i="1"/>
  <c r="F41" i="1"/>
  <c r="F40" i="1"/>
  <c r="F38" i="1"/>
  <c r="F36" i="1"/>
  <c r="F22" i="1"/>
  <c r="F19" i="1"/>
  <c r="F15" i="1"/>
  <c r="F12" i="1"/>
  <c r="F267" i="1"/>
  <c r="F264" i="1"/>
  <c r="F241" i="1"/>
  <c r="F240" i="1"/>
  <c r="F238" i="1"/>
  <c r="F233" i="1"/>
  <c r="F232" i="1"/>
  <c r="F223" i="1"/>
  <c r="F218" i="1"/>
  <c r="F200" i="1"/>
  <c r="F197" i="1"/>
  <c r="F194" i="1"/>
  <c r="F193" i="1"/>
  <c r="F178" i="1"/>
  <c r="F167" i="1"/>
  <c r="F165" i="1"/>
  <c r="F163" i="1"/>
  <c r="F146" i="1"/>
  <c r="F133" i="1"/>
  <c r="F131" i="1"/>
  <c r="F129" i="1"/>
  <c r="F114" i="1"/>
  <c r="F113" i="1"/>
  <c r="F107" i="1"/>
  <c r="F105" i="1"/>
  <c r="F103" i="1"/>
  <c r="F100" i="1"/>
  <c r="F88" i="1"/>
  <c r="F85" i="1"/>
  <c r="F84" i="1"/>
  <c r="F78" i="1"/>
  <c r="F73" i="1"/>
  <c r="F72" i="1"/>
  <c r="F67" i="1"/>
  <c r="F54" i="1"/>
  <c r="F52" i="1"/>
  <c r="F48" i="1"/>
  <c r="F47" i="1"/>
  <c r="F34" i="1"/>
  <c r="F33" i="1"/>
  <c r="F30" i="1"/>
  <c r="F23" i="1"/>
  <c r="F21" i="1"/>
  <c r="F20" i="1"/>
  <c r="F97" i="1"/>
  <c r="F276" i="1"/>
  <c r="F262" i="1"/>
  <c r="F249" i="1"/>
  <c r="F244" i="1"/>
  <c r="F234" i="1"/>
  <c r="F224" i="1"/>
  <c r="F221" i="1"/>
  <c r="F220" i="1"/>
  <c r="F219" i="1"/>
  <c r="F214" i="1"/>
  <c r="F212" i="1"/>
  <c r="F184" i="1"/>
  <c r="F181" i="1"/>
  <c r="F164" i="1"/>
  <c r="F160" i="1"/>
  <c r="F158" i="1"/>
  <c r="F155" i="1"/>
  <c r="F150" i="1"/>
  <c r="F147" i="1"/>
  <c r="F143" i="1"/>
  <c r="F142" i="1"/>
  <c r="F139" i="1"/>
  <c r="F137" i="1"/>
  <c r="F136" i="1"/>
  <c r="F134" i="1"/>
  <c r="F102" i="1"/>
  <c r="F82" i="1"/>
  <c r="F80" i="1"/>
  <c r="F77" i="1"/>
  <c r="F75" i="1"/>
  <c r="F63" i="1"/>
  <c r="F60" i="1"/>
  <c r="F58" i="1"/>
  <c r="F56" i="1"/>
  <c r="F53" i="1"/>
  <c r="F43" i="1"/>
  <c r="F42" i="1"/>
  <c r="F37" i="1"/>
  <c r="F31" i="1"/>
  <c r="F29" i="1"/>
  <c r="F27" i="1"/>
  <c r="F26" i="1"/>
  <c r="F25" i="1"/>
  <c r="F17" i="1"/>
  <c r="F7" i="1"/>
  <c r="F6" i="1"/>
  <c r="H5" i="1" l="1"/>
  <c r="I5" i="1" s="1"/>
  <c r="H6" i="1" l="1"/>
  <c r="I6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 s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 s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55" i="1"/>
  <c r="I55" i="1" s="1"/>
  <c r="H56" i="1"/>
  <c r="I56" i="1" s="1"/>
  <c r="H57" i="1"/>
  <c r="I57" i="1" s="1"/>
  <c r="H58" i="1"/>
  <c r="I58" i="1" s="1"/>
  <c r="H59" i="1"/>
  <c r="I59" i="1" s="1"/>
  <c r="H60" i="1"/>
  <c r="I60" i="1" s="1"/>
  <c r="H61" i="1"/>
  <c r="I61" i="1" s="1"/>
  <c r="H62" i="1"/>
  <c r="I62" i="1" s="1"/>
  <c r="H63" i="1"/>
  <c r="I63" i="1" s="1"/>
  <c r="H64" i="1"/>
  <c r="I64" i="1" s="1"/>
  <c r="H65" i="1"/>
  <c r="I65" i="1" s="1"/>
  <c r="H66" i="1"/>
  <c r="I66" i="1" s="1"/>
  <c r="H67" i="1"/>
  <c r="I67" i="1" s="1"/>
  <c r="H68" i="1"/>
  <c r="I68" i="1" s="1"/>
  <c r="H69" i="1"/>
  <c r="I69" i="1" s="1"/>
  <c r="H70" i="1"/>
  <c r="I70" i="1" s="1"/>
  <c r="H71" i="1"/>
  <c r="I71" i="1" s="1"/>
  <c r="H72" i="1"/>
  <c r="I72" i="1" s="1"/>
  <c r="H73" i="1"/>
  <c r="I73" i="1" s="1"/>
  <c r="H74" i="1"/>
  <c r="I74" i="1" s="1"/>
  <c r="H75" i="1"/>
  <c r="I75" i="1" s="1"/>
  <c r="H76" i="1"/>
  <c r="I76" i="1" s="1"/>
  <c r="H77" i="1"/>
  <c r="I77" i="1" s="1"/>
  <c r="H78" i="1"/>
  <c r="I78" i="1" s="1"/>
  <c r="H79" i="1"/>
  <c r="I79" i="1" s="1"/>
  <c r="H80" i="1"/>
  <c r="I80" i="1" s="1"/>
  <c r="H81" i="1"/>
  <c r="I81" i="1" s="1"/>
  <c r="H82" i="1"/>
  <c r="I82" i="1" s="1"/>
  <c r="H83" i="1"/>
  <c r="I83" i="1" s="1"/>
  <c r="H84" i="1"/>
  <c r="I84" i="1" s="1"/>
  <c r="H85" i="1"/>
  <c r="I85" i="1" s="1"/>
  <c r="H86" i="1"/>
  <c r="I86" i="1" s="1"/>
  <c r="H87" i="1"/>
  <c r="I87" i="1" s="1"/>
  <c r="H88" i="1"/>
  <c r="I88" i="1" s="1"/>
  <c r="H89" i="1"/>
  <c r="I89" i="1" s="1"/>
  <c r="H90" i="1"/>
  <c r="I90" i="1" s="1"/>
  <c r="H91" i="1"/>
  <c r="I91" i="1" s="1"/>
  <c r="H92" i="1"/>
  <c r="I92" i="1" s="1"/>
  <c r="H93" i="1"/>
  <c r="I93" i="1" s="1"/>
  <c r="H94" i="1"/>
  <c r="I94" i="1" s="1"/>
  <c r="H95" i="1"/>
  <c r="I95" i="1" s="1"/>
  <c r="H96" i="1"/>
  <c r="I96" i="1" s="1"/>
  <c r="H97" i="1"/>
  <c r="I97" i="1" s="1"/>
  <c r="H98" i="1"/>
  <c r="I98" i="1" s="1"/>
  <c r="H99" i="1"/>
  <c r="I99" i="1" s="1"/>
  <c r="H100" i="1"/>
  <c r="I100" i="1" s="1"/>
  <c r="H101" i="1"/>
  <c r="I101" i="1" s="1"/>
  <c r="H102" i="1"/>
  <c r="I102" i="1" s="1"/>
  <c r="H103" i="1"/>
  <c r="I103" i="1" s="1"/>
  <c r="H104" i="1"/>
  <c r="I104" i="1" s="1"/>
  <c r="H105" i="1"/>
  <c r="I105" i="1" s="1"/>
  <c r="H106" i="1"/>
  <c r="I106" i="1" s="1"/>
  <c r="H107" i="1"/>
  <c r="I107" i="1" s="1"/>
  <c r="H108" i="1"/>
  <c r="I108" i="1" s="1"/>
  <c r="H109" i="1"/>
  <c r="I109" i="1" s="1"/>
  <c r="H110" i="1"/>
  <c r="I110" i="1" s="1"/>
  <c r="H111" i="1"/>
  <c r="I111" i="1" s="1"/>
  <c r="H112" i="1"/>
  <c r="I112" i="1" s="1"/>
  <c r="H113" i="1"/>
  <c r="I113" i="1" s="1"/>
  <c r="H114" i="1"/>
  <c r="I114" i="1" s="1"/>
  <c r="H115" i="1"/>
  <c r="I115" i="1" s="1"/>
  <c r="H116" i="1"/>
  <c r="I116" i="1" s="1"/>
  <c r="H117" i="1"/>
  <c r="I117" i="1" s="1"/>
  <c r="H118" i="1"/>
  <c r="I118" i="1" s="1"/>
  <c r="H119" i="1"/>
  <c r="I119" i="1" s="1"/>
  <c r="H120" i="1"/>
  <c r="I120" i="1" s="1"/>
  <c r="H121" i="1"/>
  <c r="I121" i="1" s="1"/>
  <c r="H122" i="1"/>
  <c r="I122" i="1" s="1"/>
  <c r="H123" i="1"/>
  <c r="I123" i="1" s="1"/>
  <c r="H124" i="1"/>
  <c r="I124" i="1" s="1"/>
  <c r="H125" i="1"/>
  <c r="I125" i="1" s="1"/>
  <c r="H126" i="1"/>
  <c r="I126" i="1" s="1"/>
  <c r="H127" i="1"/>
  <c r="I127" i="1" s="1"/>
  <c r="H128" i="1"/>
  <c r="I128" i="1" s="1"/>
  <c r="H129" i="1"/>
  <c r="I129" i="1" s="1"/>
  <c r="H130" i="1"/>
  <c r="I130" i="1" s="1"/>
  <c r="H131" i="1"/>
  <c r="I131" i="1" s="1"/>
  <c r="H132" i="1"/>
  <c r="I132" i="1" s="1"/>
  <c r="H133" i="1"/>
  <c r="I133" i="1" s="1"/>
  <c r="H134" i="1"/>
  <c r="I134" i="1" s="1"/>
  <c r="H135" i="1"/>
  <c r="I135" i="1" s="1"/>
  <c r="H136" i="1"/>
  <c r="I136" i="1" s="1"/>
  <c r="H137" i="1"/>
  <c r="I137" i="1" s="1"/>
  <c r="H138" i="1"/>
  <c r="I138" i="1" s="1"/>
  <c r="H139" i="1"/>
  <c r="I139" i="1" s="1"/>
  <c r="H140" i="1"/>
  <c r="I140" i="1" s="1"/>
  <c r="H141" i="1"/>
  <c r="I141" i="1" s="1"/>
  <c r="H142" i="1"/>
  <c r="I142" i="1" s="1"/>
  <c r="H143" i="1"/>
  <c r="I143" i="1" s="1"/>
  <c r="H144" i="1"/>
  <c r="I144" i="1" s="1"/>
  <c r="H145" i="1"/>
  <c r="I145" i="1" s="1"/>
  <c r="H146" i="1"/>
  <c r="I146" i="1" s="1"/>
  <c r="H147" i="1"/>
  <c r="I147" i="1" s="1"/>
  <c r="H148" i="1"/>
  <c r="I148" i="1" s="1"/>
  <c r="H149" i="1"/>
  <c r="I149" i="1" s="1"/>
  <c r="H150" i="1"/>
  <c r="I150" i="1" s="1"/>
  <c r="H151" i="1"/>
  <c r="I151" i="1" s="1"/>
  <c r="H152" i="1"/>
  <c r="I152" i="1" s="1"/>
  <c r="H153" i="1"/>
  <c r="I153" i="1" s="1"/>
  <c r="H154" i="1"/>
  <c r="I154" i="1" s="1"/>
  <c r="H155" i="1"/>
  <c r="I155" i="1" s="1"/>
  <c r="H156" i="1"/>
  <c r="I156" i="1" s="1"/>
  <c r="H157" i="1"/>
  <c r="I157" i="1" s="1"/>
  <c r="H158" i="1"/>
  <c r="I158" i="1" s="1"/>
  <c r="H159" i="1"/>
  <c r="I159" i="1" s="1"/>
  <c r="H160" i="1"/>
  <c r="I160" i="1" s="1"/>
  <c r="H161" i="1"/>
  <c r="I161" i="1" s="1"/>
  <c r="H162" i="1"/>
  <c r="I162" i="1" s="1"/>
  <c r="H163" i="1"/>
  <c r="I163" i="1" s="1"/>
  <c r="H164" i="1"/>
  <c r="I164" i="1" s="1"/>
  <c r="H165" i="1"/>
  <c r="I165" i="1" s="1"/>
  <c r="H166" i="1"/>
  <c r="I166" i="1" s="1"/>
  <c r="H167" i="1"/>
  <c r="I167" i="1" s="1"/>
  <c r="H168" i="1"/>
  <c r="I168" i="1" s="1"/>
  <c r="H169" i="1"/>
  <c r="I169" i="1" s="1"/>
  <c r="H170" i="1"/>
  <c r="I170" i="1" s="1"/>
  <c r="H171" i="1"/>
  <c r="I171" i="1" s="1"/>
  <c r="H172" i="1"/>
  <c r="I172" i="1" s="1"/>
  <c r="H173" i="1"/>
  <c r="I173" i="1" s="1"/>
  <c r="H174" i="1"/>
  <c r="I174" i="1" s="1"/>
  <c r="H175" i="1"/>
  <c r="I175" i="1" s="1"/>
  <c r="H176" i="1"/>
  <c r="I176" i="1" s="1"/>
  <c r="H177" i="1"/>
  <c r="I177" i="1" s="1"/>
  <c r="H178" i="1"/>
  <c r="I178" i="1" s="1"/>
  <c r="H179" i="1"/>
  <c r="I179" i="1" s="1"/>
  <c r="H180" i="1"/>
  <c r="I180" i="1" s="1"/>
  <c r="H181" i="1"/>
  <c r="I181" i="1" s="1"/>
  <c r="H182" i="1"/>
  <c r="I182" i="1" s="1"/>
  <c r="H183" i="1"/>
  <c r="I183" i="1" s="1"/>
  <c r="H184" i="1"/>
  <c r="I184" i="1" s="1"/>
  <c r="H185" i="1"/>
  <c r="I185" i="1" s="1"/>
  <c r="H186" i="1"/>
  <c r="I186" i="1" s="1"/>
  <c r="H187" i="1"/>
  <c r="I187" i="1" s="1"/>
  <c r="H188" i="1"/>
  <c r="I188" i="1" s="1"/>
  <c r="H189" i="1"/>
  <c r="I189" i="1" s="1"/>
  <c r="H190" i="1"/>
  <c r="I190" i="1" s="1"/>
  <c r="H191" i="1"/>
  <c r="I191" i="1" s="1"/>
  <c r="H192" i="1"/>
  <c r="I192" i="1" s="1"/>
  <c r="H193" i="1"/>
  <c r="I193" i="1" s="1"/>
  <c r="H194" i="1"/>
  <c r="I194" i="1" s="1"/>
  <c r="H195" i="1"/>
  <c r="I195" i="1" s="1"/>
  <c r="H196" i="1"/>
  <c r="I196" i="1" s="1"/>
  <c r="H197" i="1"/>
  <c r="I197" i="1" s="1"/>
  <c r="H198" i="1"/>
  <c r="I198" i="1" s="1"/>
  <c r="H199" i="1"/>
  <c r="I199" i="1" s="1"/>
  <c r="H200" i="1"/>
  <c r="I200" i="1" s="1"/>
  <c r="H201" i="1"/>
  <c r="I201" i="1" s="1"/>
  <c r="H202" i="1"/>
  <c r="I202" i="1" s="1"/>
  <c r="H203" i="1"/>
  <c r="I203" i="1" s="1"/>
  <c r="H204" i="1"/>
  <c r="I204" i="1" s="1"/>
  <c r="H205" i="1"/>
  <c r="I205" i="1" s="1"/>
  <c r="H206" i="1"/>
  <c r="I206" i="1" s="1"/>
  <c r="H207" i="1"/>
  <c r="I207" i="1" s="1"/>
  <c r="H208" i="1"/>
  <c r="I208" i="1" s="1"/>
  <c r="H209" i="1"/>
  <c r="I209" i="1" s="1"/>
  <c r="H210" i="1"/>
  <c r="I210" i="1" s="1"/>
  <c r="H211" i="1"/>
  <c r="I211" i="1" s="1"/>
  <c r="H212" i="1"/>
  <c r="I212" i="1" s="1"/>
  <c r="H213" i="1"/>
  <c r="I213" i="1" s="1"/>
  <c r="H214" i="1"/>
  <c r="I214" i="1" s="1"/>
  <c r="H215" i="1"/>
  <c r="I215" i="1" s="1"/>
  <c r="H216" i="1"/>
  <c r="I216" i="1" s="1"/>
  <c r="H217" i="1"/>
  <c r="I217" i="1" s="1"/>
  <c r="H218" i="1"/>
  <c r="I218" i="1" s="1"/>
  <c r="H219" i="1"/>
  <c r="I219" i="1" s="1"/>
  <c r="H220" i="1"/>
  <c r="I220" i="1" s="1"/>
  <c r="H221" i="1"/>
  <c r="I221" i="1" s="1"/>
  <c r="H222" i="1"/>
  <c r="I222" i="1" s="1"/>
  <c r="H223" i="1"/>
  <c r="I223" i="1" s="1"/>
  <c r="H224" i="1"/>
  <c r="I224" i="1" s="1"/>
  <c r="H225" i="1"/>
  <c r="I225" i="1" s="1"/>
  <c r="H226" i="1"/>
  <c r="I226" i="1" s="1"/>
  <c r="H227" i="1"/>
  <c r="I227" i="1" s="1"/>
  <c r="H228" i="1"/>
  <c r="I228" i="1" s="1"/>
  <c r="H229" i="1"/>
  <c r="I229" i="1" s="1"/>
  <c r="H230" i="1"/>
  <c r="I230" i="1" s="1"/>
  <c r="H231" i="1"/>
  <c r="I231" i="1" s="1"/>
  <c r="H232" i="1"/>
  <c r="I232" i="1" s="1"/>
  <c r="H233" i="1"/>
  <c r="I233" i="1" s="1"/>
  <c r="H234" i="1"/>
  <c r="I234" i="1" s="1"/>
  <c r="H235" i="1"/>
  <c r="I235" i="1" s="1"/>
  <c r="H236" i="1"/>
  <c r="I236" i="1" s="1"/>
  <c r="H237" i="1"/>
  <c r="I237" i="1" s="1"/>
  <c r="H238" i="1"/>
  <c r="I238" i="1" s="1"/>
  <c r="H239" i="1"/>
  <c r="I239" i="1" s="1"/>
  <c r="H240" i="1"/>
  <c r="I240" i="1" s="1"/>
  <c r="H241" i="1"/>
  <c r="I241" i="1" s="1"/>
  <c r="H242" i="1"/>
  <c r="I242" i="1" s="1"/>
  <c r="H243" i="1"/>
  <c r="I243" i="1" s="1"/>
  <c r="H244" i="1"/>
  <c r="I244" i="1" s="1"/>
  <c r="H245" i="1"/>
  <c r="I245" i="1" s="1"/>
  <c r="H246" i="1"/>
  <c r="I246" i="1" s="1"/>
  <c r="H247" i="1"/>
  <c r="I247" i="1" s="1"/>
  <c r="H248" i="1"/>
  <c r="I248" i="1" s="1"/>
  <c r="H249" i="1"/>
  <c r="I249" i="1" s="1"/>
  <c r="H250" i="1"/>
  <c r="I250" i="1" s="1"/>
  <c r="H251" i="1"/>
  <c r="I251" i="1" s="1"/>
  <c r="H252" i="1"/>
  <c r="I252" i="1" s="1"/>
  <c r="H253" i="1"/>
  <c r="I253" i="1" s="1"/>
  <c r="H254" i="1"/>
  <c r="I254" i="1" s="1"/>
  <c r="H255" i="1"/>
  <c r="I255" i="1" s="1"/>
  <c r="H256" i="1"/>
  <c r="I256" i="1" s="1"/>
  <c r="H257" i="1"/>
  <c r="I257" i="1" s="1"/>
  <c r="H258" i="1"/>
  <c r="I258" i="1" s="1"/>
  <c r="H259" i="1"/>
  <c r="I259" i="1" s="1"/>
  <c r="H260" i="1"/>
  <c r="I260" i="1" s="1"/>
  <c r="H261" i="1"/>
  <c r="I261" i="1" s="1"/>
  <c r="H262" i="1"/>
  <c r="I262" i="1" s="1"/>
  <c r="H263" i="1"/>
  <c r="I263" i="1" s="1"/>
  <c r="H264" i="1"/>
  <c r="I264" i="1" s="1"/>
  <c r="H265" i="1"/>
  <c r="I265" i="1" s="1"/>
  <c r="H266" i="1"/>
  <c r="I266" i="1" s="1"/>
  <c r="H267" i="1"/>
  <c r="I267" i="1" s="1"/>
  <c r="H268" i="1"/>
  <c r="I268" i="1" s="1"/>
  <c r="H269" i="1"/>
  <c r="I269" i="1" s="1"/>
  <c r="H270" i="1"/>
  <c r="I270" i="1" s="1"/>
  <c r="H271" i="1"/>
  <c r="I271" i="1" s="1"/>
  <c r="H272" i="1"/>
  <c r="I272" i="1" s="1"/>
  <c r="H273" i="1"/>
  <c r="I273" i="1" s="1"/>
  <c r="H274" i="1"/>
  <c r="I274" i="1" s="1"/>
  <c r="H275" i="1"/>
  <c r="I275" i="1" s="1"/>
  <c r="H276" i="1"/>
  <c r="I276" i="1" s="1"/>
</calcChain>
</file>

<file path=xl/sharedStrings.xml><?xml version="1.0" encoding="utf-8"?>
<sst xmlns="http://schemas.openxmlformats.org/spreadsheetml/2006/main" count="2727" uniqueCount="574">
  <si>
    <t>EKONOMSKI FAKULTET</t>
  </si>
  <si>
    <t>Redni broj</t>
  </si>
  <si>
    <t>Broj indeksa</t>
  </si>
  <si>
    <t>Prezime i ime</t>
  </si>
  <si>
    <t xml:space="preserve">KOLOKVIJUM </t>
  </si>
  <si>
    <t>POPRAVNI KOL</t>
  </si>
  <si>
    <t>ZAVRŠNI</t>
  </si>
  <si>
    <t>POPRAVNI ZAVRŠNI</t>
  </si>
  <si>
    <t>UKUPNO</t>
  </si>
  <si>
    <t>OCJENA</t>
  </si>
  <si>
    <t>Zlajić Đorđina</t>
  </si>
  <si>
    <t>Jelić Boško</t>
  </si>
  <si>
    <t>Marić Jovana</t>
  </si>
  <si>
    <t>Andrić Veselin</t>
  </si>
  <si>
    <t>Mučalica Dajana</t>
  </si>
  <si>
    <t>Vučković Maja</t>
  </si>
  <si>
    <t>Ivković Nikola</t>
  </si>
  <si>
    <t>Hulić Edin</t>
  </si>
  <si>
    <t>Kovačević Anja</t>
  </si>
  <si>
    <t>Baftijari Milada</t>
  </si>
  <si>
    <t>Nilović Andrijana</t>
  </si>
  <si>
    <t>Bojičić Aleksandra</t>
  </si>
  <si>
    <t>13 / 18</t>
  </si>
  <si>
    <t>Knežević Marko</t>
  </si>
  <si>
    <t>14 / 18</t>
  </si>
  <si>
    <t>Marojević Danijela</t>
  </si>
  <si>
    <t>15 / 18</t>
  </si>
  <si>
    <t>Ilić Milan</t>
  </si>
  <si>
    <t>16 / 18</t>
  </si>
  <si>
    <t>Matijević Jelena</t>
  </si>
  <si>
    <t>17 / 18</t>
  </si>
  <si>
    <t>Ćetković Vera</t>
  </si>
  <si>
    <t>18 / 18</t>
  </si>
  <si>
    <t>Barjaktarović Danijela</t>
  </si>
  <si>
    <t>19 / 18</t>
  </si>
  <si>
    <t>Ćetković Dušan</t>
  </si>
  <si>
    <t>20 / 18</t>
  </si>
  <si>
    <t>Marković Filip</t>
  </si>
  <si>
    <t>21 / 18</t>
  </si>
  <si>
    <t>Leković Jovana</t>
  </si>
  <si>
    <t>22 / 18</t>
  </si>
  <si>
    <t>Vukalović Marina</t>
  </si>
  <si>
    <t>23 / 18</t>
  </si>
  <si>
    <t>Mišeljić Đorđije</t>
  </si>
  <si>
    <t>24 / 18</t>
  </si>
  <si>
    <t>Dedajić Stanka</t>
  </si>
  <si>
    <t>25 / 18</t>
  </si>
  <si>
    <t>Novaković Gligor</t>
  </si>
  <si>
    <t>26 / 18</t>
  </si>
  <si>
    <t>Gvozdenović Gavrilo</t>
  </si>
  <si>
    <t>27 / 18</t>
  </si>
  <si>
    <t>Marović Sanja</t>
  </si>
  <si>
    <t>28 / 18</t>
  </si>
  <si>
    <t>Đurđevac Andreja</t>
  </si>
  <si>
    <t>29 / 18</t>
  </si>
  <si>
    <t>Marjanović Milica</t>
  </si>
  <si>
    <t>30 / 18</t>
  </si>
  <si>
    <t>Lipovina Jelena</t>
  </si>
  <si>
    <t>31 / 18</t>
  </si>
  <si>
    <t>Milošević Ana</t>
  </si>
  <si>
    <t>32 / 18</t>
  </si>
  <si>
    <t>Vujičić Sara</t>
  </si>
  <si>
    <t>33 / 18</t>
  </si>
  <si>
    <t>Osmani Edis</t>
  </si>
  <si>
    <t>34 / 18</t>
  </si>
  <si>
    <t>Femić Andrea</t>
  </si>
  <si>
    <t>35 / 18</t>
  </si>
  <si>
    <t>Kadić Maja</t>
  </si>
  <si>
    <t>36 / 18</t>
  </si>
  <si>
    <t>Idrizović Amila</t>
  </si>
  <si>
    <t>37 / 18</t>
  </si>
  <si>
    <t>Bakrač Maša</t>
  </si>
  <si>
    <t>38 / 18</t>
  </si>
  <si>
    <t>Lalević Dejana</t>
  </si>
  <si>
    <t>39 / 18</t>
  </si>
  <si>
    <t>Dašić Sanja</t>
  </si>
  <si>
    <t>40 / 18</t>
  </si>
  <si>
    <t>Lakić Isidora</t>
  </si>
  <si>
    <t>41 / 18</t>
  </si>
  <si>
    <t>Cmiljanić Nadežda</t>
  </si>
  <si>
    <t>42 / 18</t>
  </si>
  <si>
    <t>Đikanović Andrea</t>
  </si>
  <si>
    <t>43 / 18</t>
  </si>
  <si>
    <t>Mandrapa Dušica</t>
  </si>
  <si>
    <t>44 / 18</t>
  </si>
  <si>
    <t>Vuksanović Marijana</t>
  </si>
  <si>
    <t>45 / 18</t>
  </si>
  <si>
    <t>Gargović Ema</t>
  </si>
  <si>
    <t>46 / 18</t>
  </si>
  <si>
    <t>Glušac Davor</t>
  </si>
  <si>
    <t>47 / 18</t>
  </si>
  <si>
    <t>Zejnelagić Tarik</t>
  </si>
  <si>
    <t>48 / 18</t>
  </si>
  <si>
    <t>Lakićević Petar</t>
  </si>
  <si>
    <t>49 / 18</t>
  </si>
  <si>
    <t>Milić Jelena</t>
  </si>
  <si>
    <t>50 / 18</t>
  </si>
  <si>
    <t>Osmajlić Pavle</t>
  </si>
  <si>
    <t>51 / 18</t>
  </si>
  <si>
    <t>Jovanović Julija</t>
  </si>
  <si>
    <t>52 / 18</t>
  </si>
  <si>
    <t>Idrizović Amina</t>
  </si>
  <si>
    <t>53 / 18</t>
  </si>
  <si>
    <t>Dajković Jelena</t>
  </si>
  <si>
    <t>54 / 18</t>
  </si>
  <si>
    <t>Gogić Milica</t>
  </si>
  <si>
    <t>55 / 18</t>
  </si>
  <si>
    <t>Rakočević Jovana</t>
  </si>
  <si>
    <t>56 / 18</t>
  </si>
  <si>
    <t>Vuković Marija</t>
  </si>
  <si>
    <t>57 / 18</t>
  </si>
  <si>
    <t>Vuković Luka</t>
  </si>
  <si>
    <t>58 / 18</t>
  </si>
  <si>
    <t>Stanisavić Marko</t>
  </si>
  <si>
    <t>59 / 18</t>
  </si>
  <si>
    <t>Janković Dragana</t>
  </si>
  <si>
    <t>60 / 18</t>
  </si>
  <si>
    <t>Veljković Teodora</t>
  </si>
  <si>
    <t>61 / 18</t>
  </si>
  <si>
    <t>Janković Dragutin</t>
  </si>
  <si>
    <t>62 / 18</t>
  </si>
  <si>
    <t>Hajrović Amar</t>
  </si>
  <si>
    <t>63 / 18</t>
  </si>
  <si>
    <t>Vojinović Emila</t>
  </si>
  <si>
    <t>64 / 18</t>
  </si>
  <si>
    <t>Josipović Snežana</t>
  </si>
  <si>
    <t>65 / 18</t>
  </si>
  <si>
    <t>Škrijelj Ines</t>
  </si>
  <si>
    <t>66 / 18</t>
  </si>
  <si>
    <t>Dobrković Aleksa</t>
  </si>
  <si>
    <t>67 / 18</t>
  </si>
  <si>
    <t>Bulatović Milica</t>
  </si>
  <si>
    <t>68 / 18</t>
  </si>
  <si>
    <t>Klisić Mia</t>
  </si>
  <si>
    <t>69 / 18</t>
  </si>
  <si>
    <t>Ibrahimi Ajdina</t>
  </si>
  <si>
    <t>70 / 18</t>
  </si>
  <si>
    <t>Elenev Alexander</t>
  </si>
  <si>
    <t>71 / 18</t>
  </si>
  <si>
    <t>Drašković Jovana</t>
  </si>
  <si>
    <t>72 / 18</t>
  </si>
  <si>
    <t>Janković Marija</t>
  </si>
  <si>
    <t>73 / 18</t>
  </si>
  <si>
    <t>Pekić Anđela</t>
  </si>
  <si>
    <t>74 / 18</t>
  </si>
  <si>
    <t>Varezić Marko</t>
  </si>
  <si>
    <t>75 / 18</t>
  </si>
  <si>
    <t>Stijepović Petar</t>
  </si>
  <si>
    <t>76 / 18</t>
  </si>
  <si>
    <t>Šćekić Mileta</t>
  </si>
  <si>
    <t>77 / 18</t>
  </si>
  <si>
    <t>Ivanović Nikola</t>
  </si>
  <si>
    <t>78 / 18</t>
  </si>
  <si>
    <t>Piper Andrija</t>
  </si>
  <si>
    <t>79 / 18</t>
  </si>
  <si>
    <t>Murić Anes</t>
  </si>
  <si>
    <t>80 / 18</t>
  </si>
  <si>
    <t>Buha Srđan</t>
  </si>
  <si>
    <t>81 / 18</t>
  </si>
  <si>
    <t>Ristić Milica</t>
  </si>
  <si>
    <t>82 / 18</t>
  </si>
  <si>
    <t>Živanović Katarina</t>
  </si>
  <si>
    <t>83 / 18</t>
  </si>
  <si>
    <t>Dulović Dragana</t>
  </si>
  <si>
    <t>84 / 18</t>
  </si>
  <si>
    <t>Milošević Ivana</t>
  </si>
  <si>
    <t>85 / 18</t>
  </si>
  <si>
    <t>Dedić Vuk</t>
  </si>
  <si>
    <t>86 / 18</t>
  </si>
  <si>
    <t>Kosić Petar</t>
  </si>
  <si>
    <t>87 / 18</t>
  </si>
  <si>
    <t>Racković Maja</t>
  </si>
  <si>
    <t>88 / 18</t>
  </si>
  <si>
    <t>Čvorović Luka</t>
  </si>
  <si>
    <t>89 / 18</t>
  </si>
  <si>
    <t>Sekulić Sofija</t>
  </si>
  <si>
    <t>90 / 18</t>
  </si>
  <si>
    <t>Goranović Sara</t>
  </si>
  <si>
    <t>91 / 18</t>
  </si>
  <si>
    <t>Vušković Danka</t>
  </si>
  <si>
    <t>92 / 18</t>
  </si>
  <si>
    <t>Kalezić Vjera</t>
  </si>
  <si>
    <t>93 / 18</t>
  </si>
  <si>
    <t>Vukićević Milena</t>
  </si>
  <si>
    <t>94 / 18</t>
  </si>
  <si>
    <t>Senić Milovan</t>
  </si>
  <si>
    <t>95 / 18</t>
  </si>
  <si>
    <t>Vukašinović Žaklina</t>
  </si>
  <si>
    <t>96 / 18</t>
  </si>
  <si>
    <t>Gutović Jelena</t>
  </si>
  <si>
    <t>97 / 18</t>
  </si>
  <si>
    <t>Stanić Anastasija</t>
  </si>
  <si>
    <t>98 / 18</t>
  </si>
  <si>
    <t>Miličić Milica</t>
  </si>
  <si>
    <t>99 / 18</t>
  </si>
  <si>
    <t>Bjelica Srđana</t>
  </si>
  <si>
    <t>100 / 18</t>
  </si>
  <si>
    <t>Lučev Kristina</t>
  </si>
  <si>
    <t>101 / 18</t>
  </si>
  <si>
    <t>Simić Katarina</t>
  </si>
  <si>
    <t>103 / 18</t>
  </si>
  <si>
    <t>Adžović Ajla</t>
  </si>
  <si>
    <t>104 / 18</t>
  </si>
  <si>
    <t>Šabotić Damir</t>
  </si>
  <si>
    <t>105 / 18</t>
  </si>
  <si>
    <t>Konatar Sonja</t>
  </si>
  <si>
    <t>106 / 18</t>
  </si>
  <si>
    <t>107 / 18</t>
  </si>
  <si>
    <t>Đurišić Andrija</t>
  </si>
  <si>
    <t>108 / 18</t>
  </si>
  <si>
    <t>Jovanović Mladen</t>
  </si>
  <si>
    <t>109 / 18</t>
  </si>
  <si>
    <t>Furtula Miloš</t>
  </si>
  <si>
    <t>110 / 18</t>
  </si>
  <si>
    <t>Hadrović Dino</t>
  </si>
  <si>
    <t>111 / 18</t>
  </si>
  <si>
    <t>Raonić Nikola</t>
  </si>
  <si>
    <t>112 / 18</t>
  </si>
  <si>
    <t>Tomičić Željko</t>
  </si>
  <si>
    <t>113 / 18</t>
  </si>
  <si>
    <t>Vojinović Matija-Milić</t>
  </si>
  <si>
    <t>114 / 18</t>
  </si>
  <si>
    <t>Čindrak Enisa</t>
  </si>
  <si>
    <t>116 / 18</t>
  </si>
  <si>
    <t>Kravčenko Dmitro</t>
  </si>
  <si>
    <t>118 / 18</t>
  </si>
  <si>
    <t>Honsić Ismar</t>
  </si>
  <si>
    <t>119 / 18</t>
  </si>
  <si>
    <t>Ćetković Lazar</t>
  </si>
  <si>
    <t>120 / 18</t>
  </si>
  <si>
    <t>Vlahović Darija</t>
  </si>
  <si>
    <t>121 / 18</t>
  </si>
  <si>
    <t>Ličina Ferid</t>
  </si>
  <si>
    <t>122 / 18</t>
  </si>
  <si>
    <t>Tošić Jovana</t>
  </si>
  <si>
    <t>123 / 18</t>
  </si>
  <si>
    <t>Marković Ana</t>
  </si>
  <si>
    <t>124 / 18</t>
  </si>
  <si>
    <t>Pupović Marina</t>
  </si>
  <si>
    <t>125 / 18</t>
  </si>
  <si>
    <t>Rabrenović Pavle</t>
  </si>
  <si>
    <t>126 / 18</t>
  </si>
  <si>
    <t>Bulatović Darija</t>
  </si>
  <si>
    <t>127 / 18</t>
  </si>
  <si>
    <t>Mahmutović Ajlan</t>
  </si>
  <si>
    <t>128 / 18</t>
  </si>
  <si>
    <t>Babić Nikola</t>
  </si>
  <si>
    <t>129 / 18</t>
  </si>
  <si>
    <t>Pižurica Nikolina</t>
  </si>
  <si>
    <t>130 / 18</t>
  </si>
  <si>
    <t>Simović Stefan</t>
  </si>
  <si>
    <t>131 / 18</t>
  </si>
  <si>
    <t>Femić Aleksandar</t>
  </si>
  <si>
    <t>132 / 18</t>
  </si>
  <si>
    <t>Pavićević Milica</t>
  </si>
  <si>
    <t>133 / 18</t>
  </si>
  <si>
    <t>Rakočević Anđela</t>
  </si>
  <si>
    <t>134 / 18</t>
  </si>
  <si>
    <t>Backović Pavle</t>
  </si>
  <si>
    <t>135 / 18</t>
  </si>
  <si>
    <t>Bojović Dara</t>
  </si>
  <si>
    <t>136 / 18</t>
  </si>
  <si>
    <t>Đurišić Milorad</t>
  </si>
  <si>
    <t>137 / 18</t>
  </si>
  <si>
    <t>Čekić Dina</t>
  </si>
  <si>
    <t>138 / 18</t>
  </si>
  <si>
    <t>Mirković Nina</t>
  </si>
  <si>
    <t>139 / 18</t>
  </si>
  <si>
    <t>Šćepanović Zorana</t>
  </si>
  <si>
    <t>140 / 18</t>
  </si>
  <si>
    <t>Mujević Samra</t>
  </si>
  <si>
    <t>141 / 18</t>
  </si>
  <si>
    <t>Medojević Bojan</t>
  </si>
  <si>
    <t>142 / 18</t>
  </si>
  <si>
    <t>Đurišić Marija</t>
  </si>
  <si>
    <t>143 / 18</t>
  </si>
  <si>
    <t>Joković Danilo</t>
  </si>
  <si>
    <t>144 / 18</t>
  </si>
  <si>
    <t>Jelić Petar</t>
  </si>
  <si>
    <t>145 / 18</t>
  </si>
  <si>
    <t>Bulatović Ana</t>
  </si>
  <si>
    <t>146 / 18</t>
  </si>
  <si>
    <t>Bulatović Marina</t>
  </si>
  <si>
    <t>147 / 18</t>
  </si>
  <si>
    <t>Agović Alan</t>
  </si>
  <si>
    <t>148 / 18</t>
  </si>
  <si>
    <t>Cvijović Stefan</t>
  </si>
  <si>
    <t>149 / 18</t>
  </si>
  <si>
    <t>Simović Milica</t>
  </si>
  <si>
    <t>150 / 18</t>
  </si>
  <si>
    <t>Radović Nina</t>
  </si>
  <si>
    <t>151 / 18</t>
  </si>
  <si>
    <t>Musić Anastasija</t>
  </si>
  <si>
    <t>152 / 18</t>
  </si>
  <si>
    <t>Ćerimovski Emilija</t>
  </si>
  <si>
    <t>153 / 18</t>
  </si>
  <si>
    <t>Laban Nađa</t>
  </si>
  <si>
    <t>154 / 18</t>
  </si>
  <si>
    <t>Mirotić Sara</t>
  </si>
  <si>
    <t>155 / 18</t>
  </si>
  <si>
    <t>Jokić Ina</t>
  </si>
  <si>
    <t>156 / 18</t>
  </si>
  <si>
    <t>Maksimović Vujana</t>
  </si>
  <si>
    <t>157 / 18</t>
  </si>
  <si>
    <t>Medan Ivana</t>
  </si>
  <si>
    <t>158 / 18</t>
  </si>
  <si>
    <t>Ilić Anđela</t>
  </si>
  <si>
    <t>159 / 18</t>
  </si>
  <si>
    <t>Kovačević Marina</t>
  </si>
  <si>
    <t>160 / 18</t>
  </si>
  <si>
    <t>Milačić Dragana</t>
  </si>
  <si>
    <t>161 / 18</t>
  </si>
  <si>
    <t>Ivanović Željko</t>
  </si>
  <si>
    <t>162 / 18</t>
  </si>
  <si>
    <t>Crnogorac Stefan</t>
  </si>
  <si>
    <t>163 / 18</t>
  </si>
  <si>
    <t>Caushi Aurora</t>
  </si>
  <si>
    <t>164 / 18</t>
  </si>
  <si>
    <t>Katana Fjolla</t>
  </si>
  <si>
    <t>165 / 18</t>
  </si>
  <si>
    <t>Hoxhiq Albana</t>
  </si>
  <si>
    <t>166 / 18</t>
  </si>
  <si>
    <t>Klisić Iva</t>
  </si>
  <si>
    <t>167 / 18</t>
  </si>
  <si>
    <t>Pejović Nađa</t>
  </si>
  <si>
    <t>168 / 18</t>
  </si>
  <si>
    <t>Maraš Jovana</t>
  </si>
  <si>
    <t>169 / 18</t>
  </si>
  <si>
    <t>Durković Maša</t>
  </si>
  <si>
    <t>170 / 18</t>
  </si>
  <si>
    <t>Tomašević Jovan</t>
  </si>
  <si>
    <t>171 / 18</t>
  </si>
  <si>
    <t>Kljajević Marko</t>
  </si>
  <si>
    <t>172 / 18</t>
  </si>
  <si>
    <t>Petrušić Milica</t>
  </si>
  <si>
    <t>173 / 18</t>
  </si>
  <si>
    <t>Milikić Janko</t>
  </si>
  <si>
    <t>174 / 18</t>
  </si>
  <si>
    <t>Vujadinović Ivana</t>
  </si>
  <si>
    <t>175 / 18</t>
  </si>
  <si>
    <t>Marković Danilo</t>
  </si>
  <si>
    <t>176 / 18</t>
  </si>
  <si>
    <t>Ćalić Marko</t>
  </si>
  <si>
    <t>177 / 18</t>
  </si>
  <si>
    <t>Dragićević Aleksandar</t>
  </si>
  <si>
    <t>178 / 18</t>
  </si>
  <si>
    <t>Osmajić Miloš</t>
  </si>
  <si>
    <t>179 / 18</t>
  </si>
  <si>
    <t>Kaličanin Ognjen</t>
  </si>
  <si>
    <t>180 / 18</t>
  </si>
  <si>
    <t>Backović Risto</t>
  </si>
  <si>
    <t>181 / 18</t>
  </si>
  <si>
    <t>Ibrahimović Ajla</t>
  </si>
  <si>
    <t>182 / 18</t>
  </si>
  <si>
    <t>Dulović Sara</t>
  </si>
  <si>
    <t>183 / 18</t>
  </si>
  <si>
    <t>Šimun Radovan</t>
  </si>
  <si>
    <t>184 / 18</t>
  </si>
  <si>
    <t>Drašković Nikola</t>
  </si>
  <si>
    <t>185 / 18</t>
  </si>
  <si>
    <t>Šćekić Aleksandra</t>
  </si>
  <si>
    <t>186 / 18</t>
  </si>
  <si>
    <t>Antović Maja</t>
  </si>
  <si>
    <t>187 / 18</t>
  </si>
  <si>
    <t>Arambašić Marina</t>
  </si>
  <si>
    <t>188 / 18</t>
  </si>
  <si>
    <t>Stanišić Jovana</t>
  </si>
  <si>
    <t>189 / 18</t>
  </si>
  <si>
    <t>Vučević Jovana</t>
  </si>
  <si>
    <t>190 / 18</t>
  </si>
  <si>
    <t>Berishaj Valentina</t>
  </si>
  <si>
    <t>191 / 18</t>
  </si>
  <si>
    <t>Filipović Rade</t>
  </si>
  <si>
    <t>192 / 18</t>
  </si>
  <si>
    <t>Useinović Alma</t>
  </si>
  <si>
    <t>193 / 18</t>
  </si>
  <si>
    <t>Demirović Elvira</t>
  </si>
  <si>
    <t>194 / 18</t>
  </si>
  <si>
    <t>Osmanović Alina-Melisa</t>
  </si>
  <si>
    <t>195 / 18</t>
  </si>
  <si>
    <t>Zarić Daliborka</t>
  </si>
  <si>
    <t>196 / 18</t>
  </si>
  <si>
    <t>Korać Marija</t>
  </si>
  <si>
    <t>197 / 18</t>
  </si>
  <si>
    <t>Radović Milica</t>
  </si>
  <si>
    <t>198 / 18</t>
  </si>
  <si>
    <t>Bojović Bobana</t>
  </si>
  <si>
    <t>199 / 18</t>
  </si>
  <si>
    <t>Božović Bogosav</t>
  </si>
  <si>
    <t>200 / 18</t>
  </si>
  <si>
    <t>Mirotić Anja</t>
  </si>
  <si>
    <t>201 / 18</t>
  </si>
  <si>
    <t>Radonjić Neđeljka</t>
  </si>
  <si>
    <t>202 / 18</t>
  </si>
  <si>
    <t>Jovićević Tamara</t>
  </si>
  <si>
    <t>203 / 18</t>
  </si>
  <si>
    <t>Tomić Olga</t>
  </si>
  <si>
    <t>205 / 18</t>
  </si>
  <si>
    <t>Maraš Marija</t>
  </si>
  <si>
    <t>206 / 18</t>
  </si>
  <si>
    <t>Šuković Maša</t>
  </si>
  <si>
    <t>207 / 18</t>
  </si>
  <si>
    <t>Popivoda Lana</t>
  </si>
  <si>
    <t>208 / 18</t>
  </si>
  <si>
    <t>Ivanović Vuk</t>
  </si>
  <si>
    <t>209 / 18</t>
  </si>
  <si>
    <t>Janković Nikola</t>
  </si>
  <si>
    <t>210 / 18</t>
  </si>
  <si>
    <t>Radović Kristina</t>
  </si>
  <si>
    <t>211 / 18</t>
  </si>
  <si>
    <t>Lučić Miloš</t>
  </si>
  <si>
    <t>212 / 18</t>
  </si>
  <si>
    <t>Peković Marijana</t>
  </si>
  <si>
    <t>213 / 18</t>
  </si>
  <si>
    <t>Bulajić Angelina</t>
  </si>
  <si>
    <t>214 / 18</t>
  </si>
  <si>
    <t>Vukadinović Željka</t>
  </si>
  <si>
    <t>215 / 18</t>
  </si>
  <si>
    <t>Višnjić Mia</t>
  </si>
  <si>
    <t>216 / 18</t>
  </si>
  <si>
    <t>Ćirović Ristan</t>
  </si>
  <si>
    <t>217 / 18</t>
  </si>
  <si>
    <t>Ivančević Siniša</t>
  </si>
  <si>
    <t>218 / 18</t>
  </si>
  <si>
    <t>Sekulić Ksenija</t>
  </si>
  <si>
    <t>219 / 18</t>
  </si>
  <si>
    <t>Vuković Milica</t>
  </si>
  <si>
    <t>220 / 18</t>
  </si>
  <si>
    <t>Koćalo Maša</t>
  </si>
  <si>
    <t>222 / 18</t>
  </si>
  <si>
    <t>Kojović Svetlana</t>
  </si>
  <si>
    <t>223 / 18</t>
  </si>
  <si>
    <t>Pavićević Ivana</t>
  </si>
  <si>
    <t>224 / 18</t>
  </si>
  <si>
    <t>Sekulić Đorđije</t>
  </si>
  <si>
    <t>225 / 18</t>
  </si>
  <si>
    <t>Ivanović Aleksandar</t>
  </si>
  <si>
    <t>226 / 18</t>
  </si>
  <si>
    <t>Džoganović Brajan</t>
  </si>
  <si>
    <t>227 / 18</t>
  </si>
  <si>
    <t>Joksimović Jakša</t>
  </si>
  <si>
    <t>228 / 18</t>
  </si>
  <si>
    <t>Lučić Sonja</t>
  </si>
  <si>
    <t>229 / 18</t>
  </si>
  <si>
    <t>Ivanović Danilo</t>
  </si>
  <si>
    <t>230 / 18</t>
  </si>
  <si>
    <t>Dragićević Iva</t>
  </si>
  <si>
    <t>231 / 18</t>
  </si>
  <si>
    <t>Sjekloća Sonja</t>
  </si>
  <si>
    <t>232 / 18</t>
  </si>
  <si>
    <t>Šćepanović Georgije</t>
  </si>
  <si>
    <t>233 / 18</t>
  </si>
  <si>
    <t>Neljković Aldina</t>
  </si>
  <si>
    <t>234 / 18</t>
  </si>
  <si>
    <t>Popović Anja</t>
  </si>
  <si>
    <t>235 / 18</t>
  </si>
  <si>
    <t>Popović Željka</t>
  </si>
  <si>
    <t>236 / 18</t>
  </si>
  <si>
    <t>Šekularac Bogoljub</t>
  </si>
  <si>
    <t>237 / 18</t>
  </si>
  <si>
    <t>Đukić Anđela</t>
  </si>
  <si>
    <t>238 / 18</t>
  </si>
  <si>
    <t>Gorović Andrej</t>
  </si>
  <si>
    <t>239 / 18</t>
  </si>
  <si>
    <t>Roganović Jelena</t>
  </si>
  <si>
    <t>240 / 18</t>
  </si>
  <si>
    <t>Bubanja Nemanja</t>
  </si>
  <si>
    <t>Jovandić Kristina</t>
  </si>
  <si>
    <t>13 / 17</t>
  </si>
  <si>
    <t>Dedvukaj Filje</t>
  </si>
  <si>
    <t>21 / 17</t>
  </si>
  <si>
    <t>Tomić Aleksa</t>
  </si>
  <si>
    <t>22 / 17</t>
  </si>
  <si>
    <t>Falja Tajla</t>
  </si>
  <si>
    <t>50 / 17</t>
  </si>
  <si>
    <t>Vulević Dragana</t>
  </si>
  <si>
    <t>88 / 17</t>
  </si>
  <si>
    <t>Jovanović Eva</t>
  </si>
  <si>
    <t>114 / 17</t>
  </si>
  <si>
    <t>Milić Nemanja</t>
  </si>
  <si>
    <t>138 / 17</t>
  </si>
  <si>
    <t>Janović Nataša</t>
  </si>
  <si>
    <t>166 / 17</t>
  </si>
  <si>
    <t>Minić Vedrana</t>
  </si>
  <si>
    <t>169 / 17</t>
  </si>
  <si>
    <t>Krgović Valentina</t>
  </si>
  <si>
    <t>172 / 17</t>
  </si>
  <si>
    <t>173 / 17</t>
  </si>
  <si>
    <t>Matanović Anđela</t>
  </si>
  <si>
    <t>202 / 17</t>
  </si>
  <si>
    <t>Pavićević Dragana</t>
  </si>
  <si>
    <t>204 / 17</t>
  </si>
  <si>
    <t>Šukić Branko</t>
  </si>
  <si>
    <t>206 / 17</t>
  </si>
  <si>
    <t>Jašaraj Almedina</t>
  </si>
  <si>
    <t>224 / 17</t>
  </si>
  <si>
    <t>Đukić Andrea</t>
  </si>
  <si>
    <t>241 / 17</t>
  </si>
  <si>
    <t>Dedić David</t>
  </si>
  <si>
    <t>3 / 17</t>
  </si>
  <si>
    <t>1 / 18</t>
  </si>
  <si>
    <t>2 / 18</t>
  </si>
  <si>
    <t>3 / 18</t>
  </si>
  <si>
    <t>4 / 18</t>
  </si>
  <si>
    <t>5 / 18</t>
  </si>
  <si>
    <t>6 / 18</t>
  </si>
  <si>
    <t>7 / 18</t>
  </si>
  <si>
    <t>8 / 18</t>
  </si>
  <si>
    <t>9 / 18</t>
  </si>
  <si>
    <t>10 / 18</t>
  </si>
  <si>
    <t>11 / 18</t>
  </si>
  <si>
    <t>12 / 18</t>
  </si>
  <si>
    <t>Trifunović M. Teodora</t>
  </si>
  <si>
    <t>86 / 16</t>
  </si>
  <si>
    <t>Matović Nikola</t>
  </si>
  <si>
    <t>127 / 16</t>
  </si>
  <si>
    <t>Knežević Kristina</t>
  </si>
  <si>
    <t>146 / 16</t>
  </si>
  <si>
    <t>Radonjić Jelena</t>
  </si>
  <si>
    <t>175 / 16</t>
  </si>
  <si>
    <t>Mrđenović Anastasija</t>
  </si>
  <si>
    <t>203 / 16</t>
  </si>
  <si>
    <t>Boričić Andrija</t>
  </si>
  <si>
    <t>181 / 15</t>
  </si>
  <si>
    <t>Raičević Tamara</t>
  </si>
  <si>
    <t>209 / 14</t>
  </si>
  <si>
    <t>Lelović Milica</t>
  </si>
  <si>
    <t>Raonić Anđela</t>
  </si>
  <si>
    <t>184 / 12</t>
  </si>
  <si>
    <t>Pejović Ivana</t>
  </si>
  <si>
    <t>207 / 12</t>
  </si>
  <si>
    <t>Popović Katarina</t>
  </si>
  <si>
    <t>395 / 12</t>
  </si>
  <si>
    <t>Jevtović Filip</t>
  </si>
  <si>
    <t>299 / 10</t>
  </si>
  <si>
    <t>Obadović Milena</t>
  </si>
  <si>
    <t>1083 / 95</t>
  </si>
  <si>
    <t>Tatar Svetlana</t>
  </si>
  <si>
    <t>10 / 16</t>
  </si>
  <si>
    <t>3 / 12</t>
  </si>
  <si>
    <t>194 / 16</t>
  </si>
  <si>
    <t>Nedić Kristina</t>
  </si>
  <si>
    <t>230 / 16</t>
  </si>
  <si>
    <t>Vukčević Anđela</t>
  </si>
  <si>
    <t>34 / 17</t>
  </si>
  <si>
    <t>Metanović Anita</t>
  </si>
  <si>
    <t>90 / 16</t>
  </si>
  <si>
    <t>Vlahović Nađa</t>
  </si>
  <si>
    <t>396 / 11</t>
  </si>
  <si>
    <t>Žulović Bojana</t>
  </si>
  <si>
    <t>145 / 16</t>
  </si>
  <si>
    <t>Roganović Ana</t>
  </si>
  <si>
    <t>W&amp;T</t>
  </si>
  <si>
    <t xml:space="preserve">STUDIJSKI PROGRAM: EKONOMIJA, studijska godina 2018/2019.
STATISTIKA
Rezultati završnog ispita
Radovi se mogu pogledati  u ponedjeljak, 17. juna, u 9:00, u kabinetu 311/III.
</t>
  </si>
  <si>
    <t>POPRAVNI KOL.</t>
  </si>
  <si>
    <t>STUDIJSKI PROGRAM: EKONOMIJA, studijska godina 2018/2019.
STATISTIKA
Rezultati popravnog završnog ispita
Radovi se mogu pogledati  u ponedjeljak, 17. juna, u 10:30, u kabinetu 311/III.</t>
  </si>
  <si>
    <t xml:space="preserve">STUDIJSKI PROGRAM: EKONOMIJA, studijska godina 2018/2019.
STATISTIKA
Rezultati popravnog završnog ispita
Radovi se mogu pogledati  u utorak, 17. juna, u 10:30, u kabinetu 311/III.
</t>
  </si>
  <si>
    <t xml:space="preserve">STUDIJSKI PROGRAM: EKONOMIJA, studijska godina 2018/2019. STATISTIKA
STATISTIKA
Rezultati popravnog završnog ispita
Radovi se mogu pogledati  u utorak, 17. juna, u 10:30, u kabinetu 311/III.
</t>
  </si>
  <si>
    <t>F</t>
  </si>
  <si>
    <t>152 / 17</t>
  </si>
  <si>
    <t>Cupara Nikolina</t>
  </si>
  <si>
    <t>164 / 16</t>
  </si>
  <si>
    <t>Rašović Filip</t>
  </si>
  <si>
    <t>E</t>
  </si>
  <si>
    <t>D</t>
  </si>
  <si>
    <t>KOLOKV.</t>
  </si>
  <si>
    <t xml:space="preserve">SEPTEMBAR PRVI TERMIN </t>
  </si>
  <si>
    <t xml:space="preserve">STUDIJSKI PROGRAM: EKONOMIJA, studijska godina 2018/2019. STATISTIKA - JUN
STATISTIKA
Rezultati popravnog završnog ispita
Radovi se mogu pogledati  u utorak, 17. juna, u 10:30, u kabinetu 311/III.
</t>
  </si>
  <si>
    <t xml:space="preserve">STUDIJSKI PROGRAM: EKONOMIJA, studijska godina 2018/2019. STATISTIKA JUN
STATISTIKA
Rezultati popravnog završnog ispita
Radovi se mogu pogledati  u utorak, 17. juna, u 10:30, u kabinetu 311/III.
</t>
  </si>
  <si>
    <t>Uvid u radove je u četvrtak, 5. septembra 2019. godine, u 10h, u kabinetu 311.</t>
  </si>
  <si>
    <t xml:space="preserve">KOLOKV. </t>
  </si>
  <si>
    <t>POPR. KOLOKV.</t>
  </si>
  <si>
    <t>POPR. ZAVRŠNI</t>
  </si>
  <si>
    <t>REZULTATI ispita iz STATISTIKE održanog 3.09.2019.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</si>
</sst>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0" fillId="0" borderId="0" xfId="0" applyNumberFormat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1" xfId="0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5" fillId="0" borderId="0" xfId="0" applyFont="1"/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7" fillId="0" borderId="0" xfId="0" applyFont="1"/>
    <xf numFmtId="1" fontId="1" fillId="3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/>
    <xf numFmtId="1" fontId="5" fillId="0" borderId="1" xfId="0" applyNumberFormat="1" applyFont="1" applyBorder="1"/>
    <xf numFmtId="1" fontId="7" fillId="0" borderId="1" xfId="0" applyNumberFormat="1" applyFont="1" applyBorder="1"/>
    <xf numFmtId="1" fontId="4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/>
    <xf numFmtId="1" fontId="4" fillId="0" borderId="2" xfId="0" applyNumberFormat="1" applyFont="1" applyBorder="1" applyAlignment="1">
      <alignment horizontal="left"/>
    </xf>
    <xf numFmtId="1" fontId="4" fillId="0" borderId="3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6"/>
  <sheetViews>
    <sheetView topLeftCell="A244" workbookViewId="0">
      <selection activeCell="A247" sqref="A247:XFD247"/>
    </sheetView>
  </sheetViews>
  <sheetFormatPr defaultRowHeight="15" x14ac:dyDescent="0.25"/>
  <cols>
    <col min="1" max="1" width="8.140625" customWidth="1"/>
    <col min="2" max="2" width="9.140625" style="4" customWidth="1"/>
    <col min="3" max="3" width="24.140625" customWidth="1"/>
    <col min="4" max="4" width="14.42578125" style="6" customWidth="1"/>
    <col min="5" max="5" width="12.42578125" style="6" customWidth="1"/>
    <col min="7" max="7" width="13.140625" style="30" customWidth="1"/>
    <col min="8" max="9" width="9.140625" style="6"/>
  </cols>
  <sheetData>
    <row r="1" spans="1:9" ht="24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9" x14ac:dyDescent="0.25">
      <c r="A2" s="35" t="s">
        <v>556</v>
      </c>
      <c r="B2" s="36"/>
      <c r="C2" s="36"/>
      <c r="D2" s="36"/>
      <c r="E2" s="36"/>
      <c r="F2" s="36"/>
      <c r="G2" s="36"/>
      <c r="H2" s="36"/>
      <c r="I2" s="36"/>
    </row>
    <row r="3" spans="1:9" ht="108" customHeight="1" x14ac:dyDescent="0.25">
      <c r="A3" s="36"/>
      <c r="B3" s="36"/>
      <c r="C3" s="36"/>
      <c r="D3" s="36"/>
      <c r="E3" s="36"/>
      <c r="F3" s="36"/>
      <c r="G3" s="36"/>
      <c r="H3" s="36"/>
      <c r="I3" s="36"/>
    </row>
    <row r="4" spans="1:9" ht="30" x14ac:dyDescent="0.25">
      <c r="A4" s="8" t="s">
        <v>1</v>
      </c>
      <c r="B4" s="8" t="s">
        <v>2</v>
      </c>
      <c r="C4" s="8" t="s">
        <v>3</v>
      </c>
      <c r="D4" s="9" t="s">
        <v>4</v>
      </c>
      <c r="E4" s="9" t="s">
        <v>5</v>
      </c>
      <c r="F4" s="8" t="s">
        <v>6</v>
      </c>
      <c r="G4" s="26" t="s">
        <v>7</v>
      </c>
      <c r="H4" s="9" t="s">
        <v>8</v>
      </c>
      <c r="I4" s="9" t="s">
        <v>9</v>
      </c>
    </row>
    <row r="5" spans="1:9" x14ac:dyDescent="0.25">
      <c r="A5" s="1">
        <v>1</v>
      </c>
      <c r="B5" s="7" t="s">
        <v>500</v>
      </c>
      <c r="C5" s="2" t="s">
        <v>10</v>
      </c>
      <c r="D5" s="5"/>
      <c r="E5" s="5"/>
      <c r="F5" s="12"/>
      <c r="G5" s="12"/>
      <c r="H5" s="11">
        <f>IF(ISBLANK(E5),D5,E5)+IF(ISBLANK(G5),F5,G5)</f>
        <v>0</v>
      </c>
      <c r="I5" s="5" t="str">
        <f>IF(H5&gt;89,"A",IF(H5&gt;79,"B",IF(H5&gt;69,"C",IF(H5&gt;59,"D",IF(H5&gt;49,"E","")))))</f>
        <v/>
      </c>
    </row>
    <row r="6" spans="1:9" x14ac:dyDescent="0.25">
      <c r="A6" s="1">
        <v>2</v>
      </c>
      <c r="B6" s="7" t="s">
        <v>501</v>
      </c>
      <c r="C6" s="2" t="s">
        <v>11</v>
      </c>
      <c r="D6" s="5">
        <v>50</v>
      </c>
      <c r="E6" s="5"/>
      <c r="F6" s="12">
        <f>12*2.5</f>
        <v>30</v>
      </c>
      <c r="G6" s="12"/>
      <c r="H6" s="11">
        <f t="shared" ref="H6:H69" si="0">IF(ISBLANK(E6),D6,E6)+IF(ISBLANK(G6),F6,G6)</f>
        <v>80</v>
      </c>
      <c r="I6" s="5" t="str">
        <f t="shared" ref="I6:I69" si="1">IF(H6&gt;89,"A",IF(H6&gt;79,"B",IF(H6&gt;69,"C",IF(H6&gt;59,"D",IF(H6&gt;49,"E","")))))</f>
        <v>B</v>
      </c>
    </row>
    <row r="7" spans="1:9" x14ac:dyDescent="0.25">
      <c r="A7" s="1">
        <v>3</v>
      </c>
      <c r="B7" s="7" t="s">
        <v>502</v>
      </c>
      <c r="C7" s="2" t="s">
        <v>12</v>
      </c>
      <c r="D7" s="5">
        <v>46</v>
      </c>
      <c r="E7" s="5"/>
      <c r="F7" s="12">
        <f>8*2.5</f>
        <v>20</v>
      </c>
      <c r="G7" s="12"/>
      <c r="H7" s="11">
        <f t="shared" si="0"/>
        <v>66</v>
      </c>
      <c r="I7" s="5" t="str">
        <f t="shared" si="1"/>
        <v>D</v>
      </c>
    </row>
    <row r="8" spans="1:9" x14ac:dyDescent="0.25">
      <c r="A8" s="10">
        <v>4</v>
      </c>
      <c r="B8" s="7" t="s">
        <v>503</v>
      </c>
      <c r="C8" s="2" t="s">
        <v>13</v>
      </c>
      <c r="D8" s="5">
        <v>25</v>
      </c>
      <c r="E8" s="5">
        <v>28</v>
      </c>
      <c r="F8" s="12"/>
      <c r="G8" s="12">
        <f>9*2.5</f>
        <v>22.5</v>
      </c>
      <c r="H8" s="11">
        <f t="shared" si="0"/>
        <v>50.5</v>
      </c>
      <c r="I8" s="5" t="str">
        <f t="shared" si="1"/>
        <v>E</v>
      </c>
    </row>
    <row r="9" spans="1:9" x14ac:dyDescent="0.25">
      <c r="A9" s="10">
        <v>5</v>
      </c>
      <c r="B9" s="7" t="s">
        <v>504</v>
      </c>
      <c r="C9" s="2" t="s">
        <v>14</v>
      </c>
      <c r="D9" s="5">
        <v>39</v>
      </c>
      <c r="E9" s="5"/>
      <c r="F9" s="12">
        <v>25</v>
      </c>
      <c r="G9" s="12"/>
      <c r="H9" s="11">
        <f t="shared" si="0"/>
        <v>64</v>
      </c>
      <c r="I9" s="5" t="str">
        <f t="shared" si="1"/>
        <v>D</v>
      </c>
    </row>
    <row r="10" spans="1:9" x14ac:dyDescent="0.25">
      <c r="A10" s="10">
        <v>6</v>
      </c>
      <c r="B10" s="7" t="s">
        <v>505</v>
      </c>
      <c r="C10" s="2" t="s">
        <v>15</v>
      </c>
      <c r="D10" s="5">
        <v>46</v>
      </c>
      <c r="E10" s="5"/>
      <c r="F10" s="12">
        <v>25</v>
      </c>
      <c r="G10" s="12"/>
      <c r="H10" s="11">
        <f t="shared" si="0"/>
        <v>71</v>
      </c>
      <c r="I10" s="5" t="str">
        <f t="shared" si="1"/>
        <v>C</v>
      </c>
    </row>
    <row r="11" spans="1:9" x14ac:dyDescent="0.25">
      <c r="A11" s="10">
        <v>7</v>
      </c>
      <c r="B11" s="7" t="s">
        <v>506</v>
      </c>
      <c r="C11" s="2" t="s">
        <v>16</v>
      </c>
      <c r="D11" s="5">
        <v>4</v>
      </c>
      <c r="E11" s="5">
        <v>22</v>
      </c>
      <c r="F11" s="12">
        <v>0</v>
      </c>
      <c r="G11" s="12">
        <v>0</v>
      </c>
      <c r="H11" s="11">
        <f t="shared" si="0"/>
        <v>22</v>
      </c>
      <c r="I11" s="5" t="str">
        <f t="shared" si="1"/>
        <v/>
      </c>
    </row>
    <row r="12" spans="1:9" x14ac:dyDescent="0.25">
      <c r="A12" s="10">
        <v>8</v>
      </c>
      <c r="B12" s="7" t="s">
        <v>507</v>
      </c>
      <c r="C12" s="2" t="s">
        <v>17</v>
      </c>
      <c r="D12" s="5">
        <v>36</v>
      </c>
      <c r="E12" s="5"/>
      <c r="F12" s="12">
        <f>5*2.5</f>
        <v>12.5</v>
      </c>
      <c r="G12" s="12">
        <f>13.5*2.5</f>
        <v>33.75</v>
      </c>
      <c r="H12" s="11">
        <f t="shared" si="0"/>
        <v>69.75</v>
      </c>
      <c r="I12" s="5" t="str">
        <f t="shared" si="1"/>
        <v>C</v>
      </c>
    </row>
    <row r="13" spans="1:9" x14ac:dyDescent="0.25">
      <c r="A13" s="10">
        <v>9</v>
      </c>
      <c r="B13" s="7" t="s">
        <v>508</v>
      </c>
      <c r="C13" s="2" t="s">
        <v>18</v>
      </c>
      <c r="D13" s="5"/>
      <c r="E13" s="5"/>
      <c r="F13" s="12"/>
      <c r="G13" s="12"/>
      <c r="H13" s="11">
        <f t="shared" si="0"/>
        <v>0</v>
      </c>
      <c r="I13" s="5" t="str">
        <f t="shared" si="1"/>
        <v/>
      </c>
    </row>
    <row r="14" spans="1:9" x14ac:dyDescent="0.25">
      <c r="A14" s="10">
        <v>10</v>
      </c>
      <c r="B14" s="7" t="s">
        <v>509</v>
      </c>
      <c r="C14" s="2" t="s">
        <v>19</v>
      </c>
      <c r="D14" s="5"/>
      <c r="E14" s="5">
        <v>14</v>
      </c>
      <c r="F14" s="12">
        <v>0</v>
      </c>
      <c r="G14" s="12">
        <f>6*2.5</f>
        <v>15</v>
      </c>
      <c r="H14" s="11">
        <f t="shared" si="0"/>
        <v>29</v>
      </c>
      <c r="I14" s="5" t="str">
        <f t="shared" si="1"/>
        <v/>
      </c>
    </row>
    <row r="15" spans="1:9" x14ac:dyDescent="0.25">
      <c r="A15" s="10">
        <v>11</v>
      </c>
      <c r="B15" s="7" t="s">
        <v>510</v>
      </c>
      <c r="C15" s="2" t="s">
        <v>20</v>
      </c>
      <c r="D15" s="5">
        <v>32</v>
      </c>
      <c r="E15" s="5"/>
      <c r="F15" s="12">
        <f>3*2.5</f>
        <v>7.5</v>
      </c>
      <c r="G15" s="12">
        <f>5*2.5</f>
        <v>12.5</v>
      </c>
      <c r="H15" s="11">
        <f t="shared" si="0"/>
        <v>44.5</v>
      </c>
      <c r="I15" s="5" t="str">
        <f t="shared" si="1"/>
        <v/>
      </c>
    </row>
    <row r="16" spans="1:9" x14ac:dyDescent="0.25">
      <c r="A16" s="10">
        <v>12</v>
      </c>
      <c r="B16" s="7" t="s">
        <v>511</v>
      </c>
      <c r="C16" s="2" t="s">
        <v>21</v>
      </c>
      <c r="D16" s="5">
        <v>14</v>
      </c>
      <c r="E16" s="5">
        <v>14</v>
      </c>
      <c r="F16" s="12"/>
      <c r="G16" s="12">
        <f>9.5*2.5</f>
        <v>23.75</v>
      </c>
      <c r="H16" s="11">
        <f t="shared" si="0"/>
        <v>37.75</v>
      </c>
      <c r="I16" s="5" t="str">
        <f t="shared" si="1"/>
        <v/>
      </c>
    </row>
    <row r="17" spans="1:9" x14ac:dyDescent="0.25">
      <c r="A17" s="10">
        <v>13</v>
      </c>
      <c r="B17" s="3" t="s">
        <v>22</v>
      </c>
      <c r="C17" s="2" t="s">
        <v>23</v>
      </c>
      <c r="D17" s="5">
        <v>29</v>
      </c>
      <c r="E17" s="5"/>
      <c r="F17" s="12">
        <f>9.5*2.5</f>
        <v>23.75</v>
      </c>
      <c r="G17" s="12"/>
      <c r="H17" s="11">
        <f t="shared" si="0"/>
        <v>52.75</v>
      </c>
      <c r="I17" s="5" t="str">
        <f t="shared" si="1"/>
        <v>E</v>
      </c>
    </row>
    <row r="18" spans="1:9" x14ac:dyDescent="0.25">
      <c r="A18" s="10">
        <v>14</v>
      </c>
      <c r="B18" s="3" t="s">
        <v>24</v>
      </c>
      <c r="C18" s="2" t="s">
        <v>25</v>
      </c>
      <c r="D18" s="5"/>
      <c r="E18" s="5">
        <v>12</v>
      </c>
      <c r="F18" s="12"/>
      <c r="G18" s="12"/>
      <c r="H18" s="11">
        <f t="shared" si="0"/>
        <v>12</v>
      </c>
      <c r="I18" s="5" t="str">
        <f t="shared" si="1"/>
        <v/>
      </c>
    </row>
    <row r="19" spans="1:9" x14ac:dyDescent="0.25">
      <c r="A19" s="10">
        <v>15</v>
      </c>
      <c r="B19" s="3" t="s">
        <v>26</v>
      </c>
      <c r="C19" s="2" t="s">
        <v>27</v>
      </c>
      <c r="D19" s="5"/>
      <c r="E19" s="5">
        <v>37</v>
      </c>
      <c r="F19" s="12">
        <f>6*2.5</f>
        <v>15</v>
      </c>
      <c r="G19" s="12"/>
      <c r="H19" s="11">
        <f t="shared" si="0"/>
        <v>52</v>
      </c>
      <c r="I19" s="5" t="str">
        <f t="shared" si="1"/>
        <v>E</v>
      </c>
    </row>
    <row r="20" spans="1:9" x14ac:dyDescent="0.25">
      <c r="A20" s="10">
        <v>16</v>
      </c>
      <c r="B20" s="3" t="s">
        <v>28</v>
      </c>
      <c r="C20" s="2" t="s">
        <v>29</v>
      </c>
      <c r="D20" s="5">
        <v>34</v>
      </c>
      <c r="E20" s="5"/>
      <c r="F20" s="12">
        <f>7*2.5</f>
        <v>17.5</v>
      </c>
      <c r="G20" s="12"/>
      <c r="H20" s="11">
        <f t="shared" si="0"/>
        <v>51.5</v>
      </c>
      <c r="I20" s="5" t="str">
        <f t="shared" si="1"/>
        <v>E</v>
      </c>
    </row>
    <row r="21" spans="1:9" x14ac:dyDescent="0.25">
      <c r="A21" s="10">
        <v>17</v>
      </c>
      <c r="B21" s="3" t="s">
        <v>30</v>
      </c>
      <c r="C21" s="2" t="s">
        <v>31</v>
      </c>
      <c r="D21" s="5">
        <v>34</v>
      </c>
      <c r="E21" s="5"/>
      <c r="F21" s="12">
        <f>1.5*2.5</f>
        <v>3.75</v>
      </c>
      <c r="G21" s="12">
        <f>8*2.5</f>
        <v>20</v>
      </c>
      <c r="H21" s="11">
        <f t="shared" si="0"/>
        <v>54</v>
      </c>
      <c r="I21" s="5" t="str">
        <f t="shared" si="1"/>
        <v>E</v>
      </c>
    </row>
    <row r="22" spans="1:9" x14ac:dyDescent="0.25">
      <c r="A22" s="10">
        <v>18</v>
      </c>
      <c r="B22" s="3" t="s">
        <v>32</v>
      </c>
      <c r="C22" s="2" t="s">
        <v>33</v>
      </c>
      <c r="D22" s="5">
        <v>24</v>
      </c>
      <c r="E22" s="5">
        <v>31</v>
      </c>
      <c r="F22" s="12">
        <f>2.5*2.5</f>
        <v>6.25</v>
      </c>
      <c r="G22" s="12">
        <f>12*2.5</f>
        <v>30</v>
      </c>
      <c r="H22" s="11">
        <f t="shared" si="0"/>
        <v>61</v>
      </c>
      <c r="I22" s="5" t="str">
        <f t="shared" si="1"/>
        <v>D</v>
      </c>
    </row>
    <row r="23" spans="1:9" x14ac:dyDescent="0.25">
      <c r="A23" s="10">
        <v>19</v>
      </c>
      <c r="B23" s="3" t="s">
        <v>34</v>
      </c>
      <c r="C23" s="2" t="s">
        <v>35</v>
      </c>
      <c r="D23" s="5">
        <v>46</v>
      </c>
      <c r="E23" s="5"/>
      <c r="F23" s="12">
        <f>8*2.5</f>
        <v>20</v>
      </c>
      <c r="G23" s="12"/>
      <c r="H23" s="11">
        <f t="shared" si="0"/>
        <v>66</v>
      </c>
      <c r="I23" s="5" t="str">
        <f t="shared" si="1"/>
        <v>D</v>
      </c>
    </row>
    <row r="24" spans="1:9" x14ac:dyDescent="0.25">
      <c r="A24" s="10">
        <v>20</v>
      </c>
      <c r="B24" s="3" t="s">
        <v>36</v>
      </c>
      <c r="C24" s="2" t="s">
        <v>37</v>
      </c>
      <c r="D24" s="5"/>
      <c r="E24" s="5"/>
      <c r="F24" s="12"/>
      <c r="G24" s="12"/>
      <c r="H24" s="11">
        <f t="shared" si="0"/>
        <v>0</v>
      </c>
      <c r="I24" s="5" t="str">
        <f t="shared" si="1"/>
        <v/>
      </c>
    </row>
    <row r="25" spans="1:9" x14ac:dyDescent="0.25">
      <c r="A25" s="10">
        <v>21</v>
      </c>
      <c r="B25" s="3" t="s">
        <v>38</v>
      </c>
      <c r="C25" s="2" t="s">
        <v>39</v>
      </c>
      <c r="D25" s="5">
        <v>39</v>
      </c>
      <c r="E25" s="5"/>
      <c r="F25" s="12">
        <f>12.5*2.5</f>
        <v>31.25</v>
      </c>
      <c r="G25" s="12"/>
      <c r="H25" s="11">
        <f t="shared" si="0"/>
        <v>70.25</v>
      </c>
      <c r="I25" s="5" t="str">
        <f t="shared" si="1"/>
        <v>C</v>
      </c>
    </row>
    <row r="26" spans="1:9" x14ac:dyDescent="0.25">
      <c r="A26" s="10">
        <v>22</v>
      </c>
      <c r="B26" s="3" t="s">
        <v>40</v>
      </c>
      <c r="C26" s="2" t="s">
        <v>41</v>
      </c>
      <c r="D26" s="5">
        <v>26</v>
      </c>
      <c r="E26" s="5">
        <v>31</v>
      </c>
      <c r="F26" s="12">
        <f>7.5*2.5</f>
        <v>18.75</v>
      </c>
      <c r="G26" s="12"/>
      <c r="H26" s="11">
        <f t="shared" si="0"/>
        <v>49.75</v>
      </c>
      <c r="I26" s="5" t="str">
        <f t="shared" si="1"/>
        <v>E</v>
      </c>
    </row>
    <row r="27" spans="1:9" x14ac:dyDescent="0.25">
      <c r="A27" s="10">
        <v>23</v>
      </c>
      <c r="B27" s="3" t="s">
        <v>42</v>
      </c>
      <c r="C27" s="2" t="s">
        <v>43</v>
      </c>
      <c r="D27" s="5">
        <v>23</v>
      </c>
      <c r="E27" s="5"/>
      <c r="F27" s="12">
        <f>4*2.5</f>
        <v>10</v>
      </c>
      <c r="G27" s="12">
        <f>11*2.5</f>
        <v>27.5</v>
      </c>
      <c r="H27" s="11">
        <f t="shared" si="0"/>
        <v>50.5</v>
      </c>
      <c r="I27" s="5" t="str">
        <f t="shared" si="1"/>
        <v>E</v>
      </c>
    </row>
    <row r="28" spans="1:9" x14ac:dyDescent="0.25">
      <c r="A28" s="10">
        <v>24</v>
      </c>
      <c r="B28" s="3" t="s">
        <v>44</v>
      </c>
      <c r="C28" s="2" t="s">
        <v>45</v>
      </c>
      <c r="D28" s="5"/>
      <c r="E28" s="5">
        <v>30</v>
      </c>
      <c r="F28" s="12"/>
      <c r="G28" s="12">
        <f>9*2.5</f>
        <v>22.5</v>
      </c>
      <c r="H28" s="11">
        <f t="shared" si="0"/>
        <v>52.5</v>
      </c>
      <c r="I28" s="5" t="str">
        <f t="shared" si="1"/>
        <v>E</v>
      </c>
    </row>
    <row r="29" spans="1:9" x14ac:dyDescent="0.25">
      <c r="A29" s="10">
        <v>25</v>
      </c>
      <c r="B29" s="3" t="s">
        <v>46</v>
      </c>
      <c r="C29" s="2" t="s">
        <v>47</v>
      </c>
      <c r="D29" s="5">
        <v>31</v>
      </c>
      <c r="E29" s="5"/>
      <c r="F29" s="12">
        <f>6.5*2.5</f>
        <v>16.25</v>
      </c>
      <c r="G29" s="12">
        <f>10*2.5</f>
        <v>25</v>
      </c>
      <c r="H29" s="11">
        <f t="shared" si="0"/>
        <v>56</v>
      </c>
      <c r="I29" s="5" t="str">
        <f t="shared" si="1"/>
        <v>E</v>
      </c>
    </row>
    <row r="30" spans="1:9" x14ac:dyDescent="0.25">
      <c r="A30" s="10">
        <v>26</v>
      </c>
      <c r="B30" s="3" t="s">
        <v>48</v>
      </c>
      <c r="C30" s="2" t="s">
        <v>49</v>
      </c>
      <c r="D30" s="5">
        <v>26</v>
      </c>
      <c r="E30" s="5">
        <v>26</v>
      </c>
      <c r="F30" s="12">
        <f>6*2.5</f>
        <v>15</v>
      </c>
      <c r="G30" s="12">
        <f>2*2.5</f>
        <v>5</v>
      </c>
      <c r="H30" s="11">
        <f t="shared" si="0"/>
        <v>31</v>
      </c>
      <c r="I30" s="5" t="str">
        <f t="shared" si="1"/>
        <v/>
      </c>
    </row>
    <row r="31" spans="1:9" x14ac:dyDescent="0.25">
      <c r="A31" s="10">
        <v>27</v>
      </c>
      <c r="B31" s="3" t="s">
        <v>50</v>
      </c>
      <c r="C31" s="2" t="s">
        <v>51</v>
      </c>
      <c r="D31" s="5">
        <v>26</v>
      </c>
      <c r="E31" s="5">
        <v>33</v>
      </c>
      <c r="F31" s="12">
        <f>4.5*2.5</f>
        <v>11.25</v>
      </c>
      <c r="G31" s="12">
        <f>10*2.5</f>
        <v>25</v>
      </c>
      <c r="H31" s="11">
        <f t="shared" si="0"/>
        <v>58</v>
      </c>
      <c r="I31" s="5" t="str">
        <f t="shared" si="1"/>
        <v>E</v>
      </c>
    </row>
    <row r="32" spans="1:9" x14ac:dyDescent="0.25">
      <c r="A32" s="10">
        <v>28</v>
      </c>
      <c r="B32" s="3" t="s">
        <v>52</v>
      </c>
      <c r="C32" s="2" t="s">
        <v>53</v>
      </c>
      <c r="D32" s="5"/>
      <c r="E32" s="5"/>
      <c r="F32" s="12"/>
      <c r="G32" s="12"/>
      <c r="H32" s="11">
        <f t="shared" si="0"/>
        <v>0</v>
      </c>
      <c r="I32" s="5" t="str">
        <f t="shared" si="1"/>
        <v/>
      </c>
    </row>
    <row r="33" spans="1:9" x14ac:dyDescent="0.25">
      <c r="A33" s="10">
        <v>29</v>
      </c>
      <c r="B33" s="3" t="s">
        <v>54</v>
      </c>
      <c r="C33" s="2" t="s">
        <v>55</v>
      </c>
      <c r="D33" s="5">
        <v>14</v>
      </c>
      <c r="E33" s="5">
        <v>38</v>
      </c>
      <c r="F33" s="12">
        <f>6.5*2.5</f>
        <v>16.25</v>
      </c>
      <c r="G33" s="12"/>
      <c r="H33" s="11">
        <f t="shared" si="0"/>
        <v>54.25</v>
      </c>
      <c r="I33" s="5" t="str">
        <f t="shared" si="1"/>
        <v>E</v>
      </c>
    </row>
    <row r="34" spans="1:9" x14ac:dyDescent="0.25">
      <c r="A34" s="10">
        <v>30</v>
      </c>
      <c r="B34" s="3" t="s">
        <v>56</v>
      </c>
      <c r="C34" s="2" t="s">
        <v>57</v>
      </c>
      <c r="D34" s="5">
        <v>16</v>
      </c>
      <c r="E34" s="5">
        <v>22</v>
      </c>
      <c r="F34" s="12">
        <f>4*2.5</f>
        <v>10</v>
      </c>
      <c r="G34" s="12"/>
      <c r="H34" s="11">
        <f t="shared" si="0"/>
        <v>32</v>
      </c>
      <c r="I34" s="5" t="str">
        <f t="shared" si="1"/>
        <v/>
      </c>
    </row>
    <row r="35" spans="1:9" x14ac:dyDescent="0.25">
      <c r="A35" s="10">
        <v>31</v>
      </c>
      <c r="B35" s="3" t="s">
        <v>58</v>
      </c>
      <c r="C35" s="2" t="s">
        <v>59</v>
      </c>
      <c r="D35" s="5"/>
      <c r="E35" s="5"/>
      <c r="F35" s="12"/>
      <c r="G35" s="12"/>
      <c r="H35" s="11">
        <f t="shared" si="0"/>
        <v>0</v>
      </c>
      <c r="I35" s="5" t="str">
        <f t="shared" si="1"/>
        <v/>
      </c>
    </row>
    <row r="36" spans="1:9" x14ac:dyDescent="0.25">
      <c r="A36" s="10">
        <v>32</v>
      </c>
      <c r="B36" s="3" t="s">
        <v>60</v>
      </c>
      <c r="C36" s="2" t="s">
        <v>61</v>
      </c>
      <c r="D36" s="5">
        <v>50</v>
      </c>
      <c r="E36" s="5"/>
      <c r="F36" s="12">
        <f>9*2.5</f>
        <v>22.5</v>
      </c>
      <c r="G36" s="12">
        <f>14.5*2.5</f>
        <v>36.25</v>
      </c>
      <c r="H36" s="11">
        <f t="shared" si="0"/>
        <v>86.25</v>
      </c>
      <c r="I36" s="5" t="str">
        <f t="shared" si="1"/>
        <v>B</v>
      </c>
    </row>
    <row r="37" spans="1:9" x14ac:dyDescent="0.25">
      <c r="A37" s="10">
        <v>33</v>
      </c>
      <c r="B37" s="3" t="s">
        <v>62</v>
      </c>
      <c r="C37" s="2" t="s">
        <v>63</v>
      </c>
      <c r="D37" s="5">
        <v>24</v>
      </c>
      <c r="E37" s="5">
        <v>29</v>
      </c>
      <c r="F37" s="12">
        <f>4*2.5</f>
        <v>10</v>
      </c>
      <c r="G37" s="12">
        <f>5.5*2.5</f>
        <v>13.75</v>
      </c>
      <c r="H37" s="11">
        <f t="shared" si="0"/>
        <v>42.75</v>
      </c>
      <c r="I37" s="5" t="str">
        <f t="shared" si="1"/>
        <v/>
      </c>
    </row>
    <row r="38" spans="1:9" x14ac:dyDescent="0.25">
      <c r="A38" s="10">
        <v>34</v>
      </c>
      <c r="B38" s="3" t="s">
        <v>64</v>
      </c>
      <c r="C38" s="2" t="s">
        <v>65</v>
      </c>
      <c r="D38" s="5">
        <v>21</v>
      </c>
      <c r="E38" s="5"/>
      <c r="F38" s="12">
        <f>4.5*2.5</f>
        <v>11.25</v>
      </c>
      <c r="G38" s="12">
        <f>7*2.5</f>
        <v>17.5</v>
      </c>
      <c r="H38" s="11">
        <f t="shared" si="0"/>
        <v>38.5</v>
      </c>
      <c r="I38" s="5" t="str">
        <f t="shared" si="1"/>
        <v/>
      </c>
    </row>
    <row r="39" spans="1:9" x14ac:dyDescent="0.25">
      <c r="A39" s="10">
        <v>35</v>
      </c>
      <c r="B39" s="3" t="s">
        <v>66</v>
      </c>
      <c r="C39" s="2" t="s">
        <v>67</v>
      </c>
      <c r="D39" s="5">
        <v>35</v>
      </c>
      <c r="E39" s="5"/>
      <c r="F39" s="12">
        <v>25</v>
      </c>
      <c r="G39" s="12"/>
      <c r="H39" s="11">
        <f t="shared" si="0"/>
        <v>60</v>
      </c>
      <c r="I39" s="5" t="str">
        <f t="shared" si="1"/>
        <v>D</v>
      </c>
    </row>
    <row r="40" spans="1:9" x14ac:dyDescent="0.25">
      <c r="A40" s="10">
        <v>36</v>
      </c>
      <c r="B40" s="3" t="s">
        <v>68</v>
      </c>
      <c r="C40" s="2" t="s">
        <v>69</v>
      </c>
      <c r="D40" s="5">
        <v>27</v>
      </c>
      <c r="E40" s="5">
        <v>24</v>
      </c>
      <c r="F40" s="12">
        <f>5*2.5</f>
        <v>12.5</v>
      </c>
      <c r="G40" s="12">
        <f>6*2.5</f>
        <v>15</v>
      </c>
      <c r="H40" s="11">
        <f t="shared" si="0"/>
        <v>39</v>
      </c>
      <c r="I40" s="5" t="str">
        <f t="shared" si="1"/>
        <v/>
      </c>
    </row>
    <row r="41" spans="1:9" x14ac:dyDescent="0.25">
      <c r="A41" s="10">
        <v>37</v>
      </c>
      <c r="B41" s="3" t="s">
        <v>70</v>
      </c>
      <c r="C41" s="2" t="s">
        <v>71</v>
      </c>
      <c r="D41" s="5">
        <v>19</v>
      </c>
      <c r="E41" s="5">
        <v>23</v>
      </c>
      <c r="F41" s="12">
        <f>7*2.5</f>
        <v>17.5</v>
      </c>
      <c r="G41" s="12">
        <f>8*2.5</f>
        <v>20</v>
      </c>
      <c r="H41" s="11">
        <f t="shared" si="0"/>
        <v>43</v>
      </c>
      <c r="I41" s="5" t="str">
        <f t="shared" si="1"/>
        <v/>
      </c>
    </row>
    <row r="42" spans="1:9" x14ac:dyDescent="0.25">
      <c r="A42" s="10">
        <v>38</v>
      </c>
      <c r="B42" s="3" t="s">
        <v>72</v>
      </c>
      <c r="C42" s="2" t="s">
        <v>73</v>
      </c>
      <c r="D42" s="5">
        <v>44</v>
      </c>
      <c r="E42" s="5"/>
      <c r="F42" s="12">
        <f>8.5*2.5</f>
        <v>21.25</v>
      </c>
      <c r="G42" s="12"/>
      <c r="H42" s="11">
        <f t="shared" si="0"/>
        <v>65.25</v>
      </c>
      <c r="I42" s="5" t="str">
        <f t="shared" si="1"/>
        <v>D</v>
      </c>
    </row>
    <row r="43" spans="1:9" x14ac:dyDescent="0.25">
      <c r="A43" s="10">
        <v>39</v>
      </c>
      <c r="B43" s="3" t="s">
        <v>74</v>
      </c>
      <c r="C43" s="2" t="s">
        <v>75</v>
      </c>
      <c r="D43" s="5">
        <v>43</v>
      </c>
      <c r="E43" s="5"/>
      <c r="F43" s="12">
        <f>8*2.5</f>
        <v>20</v>
      </c>
      <c r="G43" s="12"/>
      <c r="H43" s="11">
        <f t="shared" si="0"/>
        <v>63</v>
      </c>
      <c r="I43" s="5" t="str">
        <f t="shared" si="1"/>
        <v>D</v>
      </c>
    </row>
    <row r="44" spans="1:9" x14ac:dyDescent="0.25">
      <c r="A44" s="10">
        <v>40</v>
      </c>
      <c r="B44" s="3" t="s">
        <v>76</v>
      </c>
      <c r="C44" s="2" t="s">
        <v>77</v>
      </c>
      <c r="D44" s="5">
        <v>36</v>
      </c>
      <c r="E44" s="5"/>
      <c r="F44" s="12">
        <f>6.5*2.5</f>
        <v>16.25</v>
      </c>
      <c r="G44" s="12"/>
      <c r="H44" s="11">
        <f t="shared" si="0"/>
        <v>52.25</v>
      </c>
      <c r="I44" s="5" t="str">
        <f t="shared" si="1"/>
        <v>E</v>
      </c>
    </row>
    <row r="45" spans="1:9" x14ac:dyDescent="0.25">
      <c r="A45" s="10">
        <v>41</v>
      </c>
      <c r="B45" s="3" t="s">
        <v>78</v>
      </c>
      <c r="C45" s="2" t="s">
        <v>79</v>
      </c>
      <c r="D45" s="5">
        <v>45</v>
      </c>
      <c r="E45" s="5"/>
      <c r="F45" s="12">
        <f>11.5*2.5</f>
        <v>28.75</v>
      </c>
      <c r="G45" s="12">
        <f>16*2.5</f>
        <v>40</v>
      </c>
      <c r="H45" s="11">
        <f t="shared" si="0"/>
        <v>85</v>
      </c>
      <c r="I45" s="5" t="str">
        <f t="shared" si="1"/>
        <v>B</v>
      </c>
    </row>
    <row r="46" spans="1:9" x14ac:dyDescent="0.25">
      <c r="A46" s="10">
        <v>42</v>
      </c>
      <c r="B46" s="3" t="s">
        <v>80</v>
      </c>
      <c r="C46" s="2" t="s">
        <v>81</v>
      </c>
      <c r="D46" s="5">
        <v>36</v>
      </c>
      <c r="E46" s="5">
        <v>43</v>
      </c>
      <c r="F46" s="12">
        <f>8*2.5</f>
        <v>20</v>
      </c>
      <c r="G46" s="12"/>
      <c r="H46" s="11">
        <f t="shared" si="0"/>
        <v>63</v>
      </c>
      <c r="I46" s="5" t="str">
        <f t="shared" si="1"/>
        <v>D</v>
      </c>
    </row>
    <row r="47" spans="1:9" x14ac:dyDescent="0.25">
      <c r="A47" s="10">
        <v>43</v>
      </c>
      <c r="B47" s="3" t="s">
        <v>82</v>
      </c>
      <c r="C47" s="2" t="s">
        <v>83</v>
      </c>
      <c r="D47" s="5">
        <v>46</v>
      </c>
      <c r="E47" s="5"/>
      <c r="F47" s="12">
        <f>12.5*2.5</f>
        <v>31.25</v>
      </c>
      <c r="G47" s="12"/>
      <c r="H47" s="11">
        <f t="shared" si="0"/>
        <v>77.25</v>
      </c>
      <c r="I47" s="5" t="str">
        <f t="shared" si="1"/>
        <v>C</v>
      </c>
    </row>
    <row r="48" spans="1:9" x14ac:dyDescent="0.25">
      <c r="A48" s="10">
        <v>44</v>
      </c>
      <c r="B48" s="3" t="s">
        <v>84</v>
      </c>
      <c r="C48" s="2" t="s">
        <v>85</v>
      </c>
      <c r="D48" s="5">
        <v>47</v>
      </c>
      <c r="E48" s="5"/>
      <c r="F48" s="12">
        <f>9*2.5</f>
        <v>22.5</v>
      </c>
      <c r="G48" s="12"/>
      <c r="H48" s="11">
        <f t="shared" si="0"/>
        <v>69.5</v>
      </c>
      <c r="I48" s="5" t="str">
        <f t="shared" si="1"/>
        <v>C</v>
      </c>
    </row>
    <row r="49" spans="1:9" x14ac:dyDescent="0.25">
      <c r="A49" s="10">
        <v>45</v>
      </c>
      <c r="B49" s="3" t="s">
        <v>86</v>
      </c>
      <c r="C49" s="2" t="s">
        <v>87</v>
      </c>
      <c r="D49" s="5">
        <v>32</v>
      </c>
      <c r="E49" s="5"/>
      <c r="F49" s="12">
        <f>3.5*2.5</f>
        <v>8.75</v>
      </c>
      <c r="G49" s="12">
        <f>11*2.5</f>
        <v>27.5</v>
      </c>
      <c r="H49" s="11">
        <f t="shared" si="0"/>
        <v>59.5</v>
      </c>
      <c r="I49" s="5" t="str">
        <f t="shared" si="1"/>
        <v>D</v>
      </c>
    </row>
    <row r="50" spans="1:9" x14ac:dyDescent="0.25">
      <c r="A50" s="10">
        <v>46</v>
      </c>
      <c r="B50" s="3" t="s">
        <v>88</v>
      </c>
      <c r="C50" s="2" t="s">
        <v>89</v>
      </c>
      <c r="D50" s="5"/>
      <c r="E50" s="5"/>
      <c r="F50" s="12"/>
      <c r="G50" s="12"/>
      <c r="H50" s="11">
        <f t="shared" si="0"/>
        <v>0</v>
      </c>
      <c r="I50" s="5" t="str">
        <f t="shared" si="1"/>
        <v/>
      </c>
    </row>
    <row r="51" spans="1:9" x14ac:dyDescent="0.25">
      <c r="A51" s="10">
        <v>47</v>
      </c>
      <c r="B51" s="3" t="s">
        <v>90</v>
      </c>
      <c r="C51" s="2" t="s">
        <v>91</v>
      </c>
      <c r="D51" s="5"/>
      <c r="E51" s="5"/>
      <c r="F51" s="12"/>
      <c r="G51" s="12"/>
      <c r="H51" s="11">
        <f t="shared" si="0"/>
        <v>0</v>
      </c>
      <c r="I51" s="5" t="str">
        <f t="shared" si="1"/>
        <v/>
      </c>
    </row>
    <row r="52" spans="1:9" x14ac:dyDescent="0.25">
      <c r="A52" s="10">
        <v>48</v>
      </c>
      <c r="B52" s="3" t="s">
        <v>92</v>
      </c>
      <c r="C52" s="2" t="s">
        <v>93</v>
      </c>
      <c r="D52" s="5">
        <v>4</v>
      </c>
      <c r="E52" s="5">
        <v>9</v>
      </c>
      <c r="F52" s="12">
        <f>4.5*2.5</f>
        <v>11.25</v>
      </c>
      <c r="G52" s="12">
        <f>7*2.5</f>
        <v>17.5</v>
      </c>
      <c r="H52" s="11">
        <f t="shared" si="0"/>
        <v>26.5</v>
      </c>
      <c r="I52" s="5" t="str">
        <f t="shared" si="1"/>
        <v/>
      </c>
    </row>
    <row r="53" spans="1:9" x14ac:dyDescent="0.25">
      <c r="A53" s="10">
        <v>49</v>
      </c>
      <c r="B53" s="3" t="s">
        <v>94</v>
      </c>
      <c r="C53" s="2" t="s">
        <v>95</v>
      </c>
      <c r="D53" s="5">
        <v>17</v>
      </c>
      <c r="E53" s="5">
        <v>17</v>
      </c>
      <c r="F53" s="12">
        <f>4*2.5</f>
        <v>10</v>
      </c>
      <c r="G53" s="12"/>
      <c r="H53" s="11">
        <f t="shared" si="0"/>
        <v>27</v>
      </c>
      <c r="I53" s="5" t="str">
        <f t="shared" si="1"/>
        <v/>
      </c>
    </row>
    <row r="54" spans="1:9" x14ac:dyDescent="0.25">
      <c r="A54" s="10">
        <v>50</v>
      </c>
      <c r="B54" s="3" t="s">
        <v>96</v>
      </c>
      <c r="C54" s="2" t="s">
        <v>97</v>
      </c>
      <c r="D54" s="5">
        <v>34</v>
      </c>
      <c r="E54" s="5"/>
      <c r="F54" s="12">
        <f>7*2.5</f>
        <v>17.5</v>
      </c>
      <c r="G54" s="12"/>
      <c r="H54" s="11">
        <f t="shared" si="0"/>
        <v>51.5</v>
      </c>
      <c r="I54" s="5" t="str">
        <f t="shared" si="1"/>
        <v>E</v>
      </c>
    </row>
    <row r="55" spans="1:9" x14ac:dyDescent="0.25">
      <c r="A55" s="10">
        <v>51</v>
      </c>
      <c r="B55" s="3" t="s">
        <v>98</v>
      </c>
      <c r="C55" s="2" t="s">
        <v>99</v>
      </c>
      <c r="D55" s="5"/>
      <c r="E55" s="5">
        <v>10</v>
      </c>
      <c r="F55" s="12"/>
      <c r="G55" s="12"/>
      <c r="H55" s="11">
        <f t="shared" si="0"/>
        <v>10</v>
      </c>
      <c r="I55" s="5" t="str">
        <f t="shared" si="1"/>
        <v/>
      </c>
    </row>
    <row r="56" spans="1:9" x14ac:dyDescent="0.25">
      <c r="A56" s="10">
        <v>52</v>
      </c>
      <c r="B56" s="3" t="s">
        <v>100</v>
      </c>
      <c r="C56" s="2" t="s">
        <v>101</v>
      </c>
      <c r="D56" s="5">
        <v>38</v>
      </c>
      <c r="E56" s="5"/>
      <c r="F56" s="12">
        <f>8.5*2.5</f>
        <v>21.25</v>
      </c>
      <c r="G56" s="12"/>
      <c r="H56" s="11">
        <f t="shared" si="0"/>
        <v>59.25</v>
      </c>
      <c r="I56" s="5" t="str">
        <f t="shared" si="1"/>
        <v>D</v>
      </c>
    </row>
    <row r="57" spans="1:9" x14ac:dyDescent="0.25">
      <c r="A57" s="10">
        <v>53</v>
      </c>
      <c r="B57" s="3" t="s">
        <v>102</v>
      </c>
      <c r="C57" s="2" t="s">
        <v>103</v>
      </c>
      <c r="D57" s="5"/>
      <c r="E57" s="5"/>
      <c r="F57" s="12"/>
      <c r="G57" s="12"/>
      <c r="H57" s="11">
        <f t="shared" si="0"/>
        <v>0</v>
      </c>
      <c r="I57" s="5" t="str">
        <f t="shared" si="1"/>
        <v/>
      </c>
    </row>
    <row r="58" spans="1:9" x14ac:dyDescent="0.25">
      <c r="A58" s="10">
        <v>54</v>
      </c>
      <c r="B58" s="3" t="s">
        <v>104</v>
      </c>
      <c r="C58" s="2" t="s">
        <v>105</v>
      </c>
      <c r="D58" s="5">
        <v>9</v>
      </c>
      <c r="E58" s="5">
        <v>16</v>
      </c>
      <c r="F58" s="12">
        <f>2*2.5</f>
        <v>5</v>
      </c>
      <c r="G58" s="12">
        <f>5.5*2.5</f>
        <v>13.75</v>
      </c>
      <c r="H58" s="11">
        <f t="shared" si="0"/>
        <v>29.75</v>
      </c>
      <c r="I58" s="5" t="str">
        <f t="shared" si="1"/>
        <v/>
      </c>
    </row>
    <row r="59" spans="1:9" x14ac:dyDescent="0.25">
      <c r="A59" s="10">
        <v>55</v>
      </c>
      <c r="B59" s="3" t="s">
        <v>106</v>
      </c>
      <c r="C59" s="2" t="s">
        <v>107</v>
      </c>
      <c r="D59" s="5"/>
      <c r="E59" s="5">
        <v>34</v>
      </c>
      <c r="F59" s="12"/>
      <c r="G59" s="12">
        <f>9*2.5</f>
        <v>22.5</v>
      </c>
      <c r="H59" s="11">
        <f t="shared" si="0"/>
        <v>56.5</v>
      </c>
      <c r="I59" s="5" t="str">
        <f t="shared" si="1"/>
        <v>E</v>
      </c>
    </row>
    <row r="60" spans="1:9" x14ac:dyDescent="0.25">
      <c r="A60" s="10">
        <v>56</v>
      </c>
      <c r="B60" s="3" t="s">
        <v>108</v>
      </c>
      <c r="C60" s="2" t="s">
        <v>109</v>
      </c>
      <c r="D60" s="5">
        <v>49</v>
      </c>
      <c r="E60" s="5"/>
      <c r="F60" s="12">
        <f>13.5*2.5</f>
        <v>33.75</v>
      </c>
      <c r="G60" s="12"/>
      <c r="H60" s="11">
        <f t="shared" si="0"/>
        <v>82.75</v>
      </c>
      <c r="I60" s="5" t="str">
        <f t="shared" si="1"/>
        <v>B</v>
      </c>
    </row>
    <row r="61" spans="1:9" x14ac:dyDescent="0.25">
      <c r="A61" s="10">
        <v>57</v>
      </c>
      <c r="B61" s="3" t="s">
        <v>110</v>
      </c>
      <c r="C61" s="2" t="s">
        <v>111</v>
      </c>
      <c r="D61" s="5"/>
      <c r="E61" s="5"/>
      <c r="F61" s="12"/>
      <c r="G61" s="12"/>
      <c r="H61" s="11">
        <f t="shared" si="0"/>
        <v>0</v>
      </c>
      <c r="I61" s="5" t="str">
        <f t="shared" si="1"/>
        <v/>
      </c>
    </row>
    <row r="62" spans="1:9" x14ac:dyDescent="0.25">
      <c r="A62" s="10">
        <v>58</v>
      </c>
      <c r="B62" s="3" t="s">
        <v>112</v>
      </c>
      <c r="C62" s="2" t="s">
        <v>113</v>
      </c>
      <c r="D62" s="5"/>
      <c r="E62" s="5"/>
      <c r="F62" s="12"/>
      <c r="G62" s="12"/>
      <c r="H62" s="11">
        <f t="shared" si="0"/>
        <v>0</v>
      </c>
      <c r="I62" s="5" t="str">
        <f t="shared" si="1"/>
        <v/>
      </c>
    </row>
    <row r="63" spans="1:9" x14ac:dyDescent="0.25">
      <c r="A63" s="10">
        <v>59</v>
      </c>
      <c r="B63" s="3" t="s">
        <v>114</v>
      </c>
      <c r="C63" s="2" t="s">
        <v>115</v>
      </c>
      <c r="D63" s="5">
        <v>27</v>
      </c>
      <c r="E63" s="5">
        <v>29</v>
      </c>
      <c r="F63" s="12">
        <f>6.5*2.5</f>
        <v>16.25</v>
      </c>
      <c r="G63" s="12">
        <f>14*2.5</f>
        <v>35</v>
      </c>
      <c r="H63" s="11">
        <f t="shared" si="0"/>
        <v>64</v>
      </c>
      <c r="I63" s="5" t="str">
        <f t="shared" si="1"/>
        <v>D</v>
      </c>
    </row>
    <row r="64" spans="1:9" x14ac:dyDescent="0.25">
      <c r="A64" s="10">
        <v>60</v>
      </c>
      <c r="B64" s="3" t="s">
        <v>116</v>
      </c>
      <c r="C64" s="2" t="s">
        <v>117</v>
      </c>
      <c r="D64" s="5">
        <v>21</v>
      </c>
      <c r="E64" s="5">
        <v>31</v>
      </c>
      <c r="F64" s="12">
        <f>3*2.5</f>
        <v>7.5</v>
      </c>
      <c r="G64" s="12">
        <f>7.5*2.5</f>
        <v>18.75</v>
      </c>
      <c r="H64" s="11">
        <f t="shared" si="0"/>
        <v>49.75</v>
      </c>
      <c r="I64" s="5" t="str">
        <f t="shared" si="1"/>
        <v>E</v>
      </c>
    </row>
    <row r="65" spans="1:9" x14ac:dyDescent="0.25">
      <c r="A65" s="10">
        <v>61</v>
      </c>
      <c r="B65" s="3" t="s">
        <v>118</v>
      </c>
      <c r="C65" s="2" t="s">
        <v>119</v>
      </c>
      <c r="D65" s="5">
        <v>6</v>
      </c>
      <c r="E65" s="5">
        <v>15</v>
      </c>
      <c r="F65" s="12">
        <f>3*2.5</f>
        <v>7.5</v>
      </c>
      <c r="G65" s="12">
        <f>9*2.5</f>
        <v>22.5</v>
      </c>
      <c r="H65" s="11">
        <f t="shared" si="0"/>
        <v>37.5</v>
      </c>
      <c r="I65" s="5" t="str">
        <f t="shared" si="1"/>
        <v/>
      </c>
    </row>
    <row r="66" spans="1:9" x14ac:dyDescent="0.25">
      <c r="A66" s="10">
        <v>62</v>
      </c>
      <c r="B66" s="3" t="s">
        <v>120</v>
      </c>
      <c r="C66" s="2" t="s">
        <v>121</v>
      </c>
      <c r="D66" s="5"/>
      <c r="E66" s="5"/>
      <c r="F66" s="12"/>
      <c r="G66" s="12"/>
      <c r="H66" s="11">
        <f t="shared" si="0"/>
        <v>0</v>
      </c>
      <c r="I66" s="5" t="str">
        <f t="shared" si="1"/>
        <v/>
      </c>
    </row>
    <row r="67" spans="1:9" x14ac:dyDescent="0.25">
      <c r="A67" s="10">
        <v>63</v>
      </c>
      <c r="B67" s="3" t="s">
        <v>122</v>
      </c>
      <c r="C67" s="2" t="s">
        <v>123</v>
      </c>
      <c r="D67" s="5">
        <v>14</v>
      </c>
      <c r="E67" s="5">
        <v>36</v>
      </c>
      <c r="F67" s="12">
        <f>7.5*2.5</f>
        <v>18.75</v>
      </c>
      <c r="G67" s="12"/>
      <c r="H67" s="11">
        <f t="shared" si="0"/>
        <v>54.75</v>
      </c>
      <c r="I67" s="5" t="str">
        <f t="shared" si="1"/>
        <v>E</v>
      </c>
    </row>
    <row r="68" spans="1:9" x14ac:dyDescent="0.25">
      <c r="A68" s="10">
        <v>64</v>
      </c>
      <c r="B68" s="3" t="s">
        <v>124</v>
      </c>
      <c r="C68" s="2" t="s">
        <v>125</v>
      </c>
      <c r="D68" s="5">
        <v>9</v>
      </c>
      <c r="E68" s="5">
        <v>8</v>
      </c>
      <c r="F68" s="12"/>
      <c r="G68" s="12"/>
      <c r="H68" s="11">
        <f t="shared" si="0"/>
        <v>8</v>
      </c>
      <c r="I68" s="5" t="str">
        <f t="shared" si="1"/>
        <v/>
      </c>
    </row>
    <row r="69" spans="1:9" x14ac:dyDescent="0.25">
      <c r="A69" s="10">
        <v>65</v>
      </c>
      <c r="B69" s="3" t="s">
        <v>126</v>
      </c>
      <c r="C69" s="2" t="s">
        <v>127</v>
      </c>
      <c r="D69" s="5"/>
      <c r="E69" s="5"/>
      <c r="F69" s="12"/>
      <c r="G69" s="12"/>
      <c r="H69" s="11">
        <f t="shared" si="0"/>
        <v>0</v>
      </c>
      <c r="I69" s="5" t="str">
        <f t="shared" si="1"/>
        <v/>
      </c>
    </row>
    <row r="70" spans="1:9" x14ac:dyDescent="0.25">
      <c r="A70" s="10">
        <v>66</v>
      </c>
      <c r="B70" s="3" t="s">
        <v>128</v>
      </c>
      <c r="C70" s="2" t="s">
        <v>129</v>
      </c>
      <c r="D70" s="5"/>
      <c r="E70" s="5">
        <v>10</v>
      </c>
      <c r="F70" s="12">
        <v>2.5</v>
      </c>
      <c r="G70" s="12">
        <f>6*2.5</f>
        <v>15</v>
      </c>
      <c r="H70" s="11">
        <f t="shared" ref="H70:H133" si="2">IF(ISBLANK(E70),D70,E70)+IF(ISBLANK(G70),F70,G70)</f>
        <v>25</v>
      </c>
      <c r="I70" s="5" t="str">
        <f t="shared" ref="I70:I133" si="3">IF(H70&gt;89,"A",IF(H70&gt;79,"B",IF(H70&gt;69,"C",IF(H70&gt;59,"D",IF(H70&gt;49,"E","")))))</f>
        <v/>
      </c>
    </row>
    <row r="71" spans="1:9" x14ac:dyDescent="0.25">
      <c r="A71" s="10">
        <v>67</v>
      </c>
      <c r="B71" s="3" t="s">
        <v>130</v>
      </c>
      <c r="C71" s="2" t="s">
        <v>131</v>
      </c>
      <c r="D71" s="5"/>
      <c r="E71" s="5"/>
      <c r="F71" s="12"/>
      <c r="G71" s="12"/>
      <c r="H71" s="11">
        <f t="shared" si="2"/>
        <v>0</v>
      </c>
      <c r="I71" s="5" t="str">
        <f t="shared" si="3"/>
        <v/>
      </c>
    </row>
    <row r="72" spans="1:9" x14ac:dyDescent="0.25">
      <c r="A72" s="10">
        <v>68</v>
      </c>
      <c r="B72" s="3" t="s">
        <v>132</v>
      </c>
      <c r="C72" s="2" t="s">
        <v>133</v>
      </c>
      <c r="D72" s="5">
        <v>41</v>
      </c>
      <c r="E72" s="5"/>
      <c r="F72" s="12">
        <f>5.5*2.5</f>
        <v>13.75</v>
      </c>
      <c r="G72" s="12"/>
      <c r="H72" s="11">
        <f t="shared" si="2"/>
        <v>54.75</v>
      </c>
      <c r="I72" s="5" t="str">
        <f t="shared" si="3"/>
        <v>E</v>
      </c>
    </row>
    <row r="73" spans="1:9" x14ac:dyDescent="0.25">
      <c r="A73" s="10">
        <v>69</v>
      </c>
      <c r="B73" s="3" t="s">
        <v>134</v>
      </c>
      <c r="C73" s="2" t="s">
        <v>135</v>
      </c>
      <c r="D73" s="5">
        <v>37</v>
      </c>
      <c r="E73" s="5"/>
      <c r="F73" s="12">
        <f>7*2.5</f>
        <v>17.5</v>
      </c>
      <c r="G73" s="12">
        <f>10*2.5</f>
        <v>25</v>
      </c>
      <c r="H73" s="11">
        <f t="shared" si="2"/>
        <v>62</v>
      </c>
      <c r="I73" s="5" t="str">
        <f t="shared" si="3"/>
        <v>D</v>
      </c>
    </row>
    <row r="74" spans="1:9" x14ac:dyDescent="0.25">
      <c r="A74" s="10">
        <v>70</v>
      </c>
      <c r="B74" s="3" t="s">
        <v>136</v>
      </c>
      <c r="C74" s="2" t="s">
        <v>137</v>
      </c>
      <c r="D74" s="5">
        <v>32</v>
      </c>
      <c r="E74" s="5">
        <v>39</v>
      </c>
      <c r="F74" s="12">
        <f>4.5*2.5</f>
        <v>11.25</v>
      </c>
      <c r="G74" s="12"/>
      <c r="H74" s="11">
        <f t="shared" si="2"/>
        <v>50.25</v>
      </c>
      <c r="I74" s="5" t="str">
        <f t="shared" si="3"/>
        <v>E</v>
      </c>
    </row>
    <row r="75" spans="1:9" x14ac:dyDescent="0.25">
      <c r="A75" s="10">
        <v>71</v>
      </c>
      <c r="B75" s="3" t="s">
        <v>138</v>
      </c>
      <c r="C75" s="2" t="s">
        <v>139</v>
      </c>
      <c r="D75" s="5">
        <v>31</v>
      </c>
      <c r="E75" s="5">
        <v>37</v>
      </c>
      <c r="F75" s="12">
        <f>5.5*2.5</f>
        <v>13.75</v>
      </c>
      <c r="G75" s="12"/>
      <c r="H75" s="11">
        <f t="shared" si="2"/>
        <v>50.75</v>
      </c>
      <c r="I75" s="5" t="str">
        <f t="shared" si="3"/>
        <v>E</v>
      </c>
    </row>
    <row r="76" spans="1:9" x14ac:dyDescent="0.25">
      <c r="A76" s="10">
        <v>72</v>
      </c>
      <c r="B76" s="3" t="s">
        <v>140</v>
      </c>
      <c r="C76" s="2" t="s">
        <v>141</v>
      </c>
      <c r="D76" s="5"/>
      <c r="E76" s="5"/>
      <c r="F76" s="12"/>
      <c r="G76" s="12"/>
      <c r="H76" s="11">
        <f t="shared" si="2"/>
        <v>0</v>
      </c>
      <c r="I76" s="5" t="str">
        <f t="shared" si="3"/>
        <v/>
      </c>
    </row>
    <row r="77" spans="1:9" x14ac:dyDescent="0.25">
      <c r="A77" s="10">
        <v>73</v>
      </c>
      <c r="B77" s="3" t="s">
        <v>142</v>
      </c>
      <c r="C77" s="2" t="s">
        <v>143</v>
      </c>
      <c r="D77" s="5">
        <v>23</v>
      </c>
      <c r="E77" s="5">
        <v>28</v>
      </c>
      <c r="F77" s="12">
        <f>7.5*2.5</f>
        <v>18.75</v>
      </c>
      <c r="G77" s="12">
        <f>6*2.5</f>
        <v>15</v>
      </c>
      <c r="H77" s="11">
        <f t="shared" si="2"/>
        <v>43</v>
      </c>
      <c r="I77" s="5" t="str">
        <f t="shared" si="3"/>
        <v/>
      </c>
    </row>
    <row r="78" spans="1:9" x14ac:dyDescent="0.25">
      <c r="A78" s="10">
        <v>74</v>
      </c>
      <c r="B78" s="3" t="s">
        <v>144</v>
      </c>
      <c r="C78" s="2" t="s">
        <v>145</v>
      </c>
      <c r="D78" s="5">
        <v>24</v>
      </c>
      <c r="E78" s="5">
        <v>32</v>
      </c>
      <c r="F78" s="12">
        <f>6.5*2.5</f>
        <v>16.25</v>
      </c>
      <c r="G78" s="12">
        <f>8*2.5</f>
        <v>20</v>
      </c>
      <c r="H78" s="11">
        <f t="shared" si="2"/>
        <v>52</v>
      </c>
      <c r="I78" s="5" t="str">
        <f t="shared" si="3"/>
        <v>E</v>
      </c>
    </row>
    <row r="79" spans="1:9" x14ac:dyDescent="0.25">
      <c r="A79" s="10">
        <v>75</v>
      </c>
      <c r="B79" s="3" t="s">
        <v>146</v>
      </c>
      <c r="C79" s="2" t="s">
        <v>147</v>
      </c>
      <c r="D79" s="5">
        <v>50</v>
      </c>
      <c r="E79" s="5"/>
      <c r="F79" s="12">
        <v>36.5</v>
      </c>
      <c r="G79" s="12">
        <f>16*2.5</f>
        <v>40</v>
      </c>
      <c r="H79" s="11">
        <f t="shared" si="2"/>
        <v>90</v>
      </c>
      <c r="I79" s="5" t="str">
        <f t="shared" si="3"/>
        <v>A</v>
      </c>
    </row>
    <row r="80" spans="1:9" x14ac:dyDescent="0.25">
      <c r="A80" s="10">
        <v>76</v>
      </c>
      <c r="B80" s="3" t="s">
        <v>148</v>
      </c>
      <c r="C80" s="2" t="s">
        <v>149</v>
      </c>
      <c r="D80" s="5">
        <v>23</v>
      </c>
      <c r="E80" s="5">
        <v>21</v>
      </c>
      <c r="F80" s="12">
        <f>2.5*2.5</f>
        <v>6.25</v>
      </c>
      <c r="G80" s="12">
        <f>3.5*2.5</f>
        <v>8.75</v>
      </c>
      <c r="H80" s="11">
        <f t="shared" si="2"/>
        <v>29.75</v>
      </c>
      <c r="I80" s="5" t="str">
        <f t="shared" si="3"/>
        <v/>
      </c>
    </row>
    <row r="81" spans="1:9" s="25" customFormat="1" x14ac:dyDescent="0.25">
      <c r="A81" s="21">
        <v>77</v>
      </c>
      <c r="B81" s="21" t="s">
        <v>150</v>
      </c>
      <c r="C81" s="22" t="s">
        <v>151</v>
      </c>
      <c r="D81" s="23">
        <v>33</v>
      </c>
      <c r="E81" s="23"/>
      <c r="F81" s="24"/>
      <c r="G81" s="24">
        <f>15*2.5</f>
        <v>37.5</v>
      </c>
      <c r="H81" s="24">
        <f t="shared" si="2"/>
        <v>70.5</v>
      </c>
      <c r="I81" s="23" t="str">
        <f t="shared" si="3"/>
        <v>C</v>
      </c>
    </row>
    <row r="82" spans="1:9" x14ac:dyDescent="0.25">
      <c r="A82" s="10">
        <v>78</v>
      </c>
      <c r="B82" s="3" t="s">
        <v>152</v>
      </c>
      <c r="C82" s="2" t="s">
        <v>153</v>
      </c>
      <c r="D82" s="5">
        <v>32</v>
      </c>
      <c r="E82" s="5"/>
      <c r="F82" s="12">
        <f>3*2.5</f>
        <v>7.5</v>
      </c>
      <c r="G82" s="12">
        <f>5*2.5</f>
        <v>12.5</v>
      </c>
      <c r="H82" s="11">
        <f t="shared" si="2"/>
        <v>44.5</v>
      </c>
      <c r="I82" s="5" t="str">
        <f t="shared" si="3"/>
        <v/>
      </c>
    </row>
    <row r="83" spans="1:9" x14ac:dyDescent="0.25">
      <c r="A83" s="10">
        <v>79</v>
      </c>
      <c r="B83" s="3" t="s">
        <v>154</v>
      </c>
      <c r="C83" s="2" t="s">
        <v>155</v>
      </c>
      <c r="D83" s="5">
        <v>49</v>
      </c>
      <c r="E83" s="5"/>
      <c r="F83" s="12">
        <v>31</v>
      </c>
      <c r="G83" s="12"/>
      <c r="H83" s="11">
        <f t="shared" si="2"/>
        <v>80</v>
      </c>
      <c r="I83" s="5" t="str">
        <f t="shared" si="3"/>
        <v>B</v>
      </c>
    </row>
    <row r="84" spans="1:9" x14ac:dyDescent="0.25">
      <c r="A84" s="10">
        <v>80</v>
      </c>
      <c r="B84" s="3" t="s">
        <v>156</v>
      </c>
      <c r="C84" s="2" t="s">
        <v>157</v>
      </c>
      <c r="D84" s="5">
        <v>21</v>
      </c>
      <c r="E84" s="5">
        <v>27</v>
      </c>
      <c r="F84" s="12">
        <f>10.5*2.5</f>
        <v>26.25</v>
      </c>
      <c r="G84" s="12"/>
      <c r="H84" s="11">
        <f t="shared" si="2"/>
        <v>53.25</v>
      </c>
      <c r="I84" s="5" t="str">
        <f t="shared" si="3"/>
        <v>E</v>
      </c>
    </row>
    <row r="85" spans="1:9" x14ac:dyDescent="0.25">
      <c r="A85" s="10">
        <v>81</v>
      </c>
      <c r="B85" s="3" t="s">
        <v>158</v>
      </c>
      <c r="C85" s="2" t="s">
        <v>159</v>
      </c>
      <c r="D85" s="5">
        <v>30</v>
      </c>
      <c r="E85" s="5"/>
      <c r="F85" s="12">
        <f>8*2.5</f>
        <v>20</v>
      </c>
      <c r="G85" s="12"/>
      <c r="H85" s="11">
        <f t="shared" si="2"/>
        <v>50</v>
      </c>
      <c r="I85" s="5" t="str">
        <f t="shared" si="3"/>
        <v>E</v>
      </c>
    </row>
    <row r="86" spans="1:9" x14ac:dyDescent="0.25">
      <c r="A86" s="10">
        <v>82</v>
      </c>
      <c r="B86" s="3" t="s">
        <v>160</v>
      </c>
      <c r="C86" s="2" t="s">
        <v>161</v>
      </c>
      <c r="D86" s="5">
        <v>18</v>
      </c>
      <c r="E86" s="5">
        <v>28</v>
      </c>
      <c r="F86" s="12">
        <f>0.5*2.5</f>
        <v>1.25</v>
      </c>
      <c r="G86" s="12">
        <f>5*2.5</f>
        <v>12.5</v>
      </c>
      <c r="H86" s="11">
        <f t="shared" si="2"/>
        <v>40.5</v>
      </c>
      <c r="I86" s="5" t="str">
        <f t="shared" si="3"/>
        <v/>
      </c>
    </row>
    <row r="87" spans="1:9" x14ac:dyDescent="0.25">
      <c r="A87" s="10">
        <v>83</v>
      </c>
      <c r="B87" s="3" t="s">
        <v>162</v>
      </c>
      <c r="C87" s="2" t="s">
        <v>163</v>
      </c>
      <c r="D87" s="5">
        <v>43</v>
      </c>
      <c r="E87" s="5"/>
      <c r="F87" s="12"/>
      <c r="G87" s="12">
        <f>6.5*2.5</f>
        <v>16.25</v>
      </c>
      <c r="H87" s="11">
        <f t="shared" si="2"/>
        <v>59.25</v>
      </c>
      <c r="I87" s="5" t="str">
        <f t="shared" si="3"/>
        <v>D</v>
      </c>
    </row>
    <row r="88" spans="1:9" x14ac:dyDescent="0.25">
      <c r="A88" s="10">
        <v>84</v>
      </c>
      <c r="B88" s="3" t="s">
        <v>164</v>
      </c>
      <c r="C88" s="2" t="s">
        <v>165</v>
      </c>
      <c r="D88" s="5"/>
      <c r="E88" s="5">
        <v>41</v>
      </c>
      <c r="F88" s="12">
        <f>2.5*2.5</f>
        <v>6.25</v>
      </c>
      <c r="G88" s="12">
        <f>9*2.5</f>
        <v>22.5</v>
      </c>
      <c r="H88" s="11">
        <f t="shared" si="2"/>
        <v>63.5</v>
      </c>
      <c r="I88" s="5" t="str">
        <f t="shared" si="3"/>
        <v>D</v>
      </c>
    </row>
    <row r="89" spans="1:9" x14ac:dyDescent="0.25">
      <c r="A89" s="10">
        <v>85</v>
      </c>
      <c r="B89" s="3" t="s">
        <v>166</v>
      </c>
      <c r="C89" s="2" t="s">
        <v>167</v>
      </c>
      <c r="D89" s="5"/>
      <c r="E89" s="5"/>
      <c r="F89" s="12"/>
      <c r="G89" s="12"/>
      <c r="H89" s="11">
        <f t="shared" si="2"/>
        <v>0</v>
      </c>
      <c r="I89" s="5" t="str">
        <f t="shared" si="3"/>
        <v/>
      </c>
    </row>
    <row r="90" spans="1:9" x14ac:dyDescent="0.25">
      <c r="A90" s="10">
        <v>86</v>
      </c>
      <c r="B90" s="3" t="s">
        <v>168</v>
      </c>
      <c r="C90" s="2" t="s">
        <v>169</v>
      </c>
      <c r="D90" s="5">
        <v>31</v>
      </c>
      <c r="E90" s="5"/>
      <c r="F90" s="12">
        <f>6.5*2.5</f>
        <v>16.25</v>
      </c>
      <c r="G90" s="12">
        <f>8*2.5</f>
        <v>20</v>
      </c>
      <c r="H90" s="11">
        <f t="shared" si="2"/>
        <v>51</v>
      </c>
      <c r="I90" s="5" t="str">
        <f t="shared" si="3"/>
        <v>E</v>
      </c>
    </row>
    <row r="91" spans="1:9" x14ac:dyDescent="0.25">
      <c r="A91" s="10">
        <v>87</v>
      </c>
      <c r="B91" s="3" t="s">
        <v>170</v>
      </c>
      <c r="C91" s="2" t="s">
        <v>171</v>
      </c>
      <c r="D91" s="5">
        <v>39</v>
      </c>
      <c r="E91" s="5"/>
      <c r="F91" s="12">
        <f>6.5*2.5</f>
        <v>16.25</v>
      </c>
      <c r="G91" s="12">
        <f>8.5*2.5</f>
        <v>21.25</v>
      </c>
      <c r="H91" s="11">
        <f t="shared" si="2"/>
        <v>60.25</v>
      </c>
      <c r="I91" s="5" t="str">
        <f t="shared" si="3"/>
        <v>D</v>
      </c>
    </row>
    <row r="92" spans="1:9" x14ac:dyDescent="0.25">
      <c r="A92" s="10">
        <v>88</v>
      </c>
      <c r="B92" s="3" t="s">
        <v>172</v>
      </c>
      <c r="C92" s="2" t="s">
        <v>173</v>
      </c>
      <c r="D92" s="5"/>
      <c r="E92" s="5">
        <v>22</v>
      </c>
      <c r="F92" s="12">
        <f>11*2.5</f>
        <v>27.5</v>
      </c>
      <c r="G92" s="12"/>
      <c r="H92" s="11">
        <f t="shared" si="2"/>
        <v>49.5</v>
      </c>
      <c r="I92" s="5" t="str">
        <f t="shared" si="3"/>
        <v>E</v>
      </c>
    </row>
    <row r="93" spans="1:9" x14ac:dyDescent="0.25">
      <c r="A93" s="10">
        <v>89</v>
      </c>
      <c r="B93" s="3" t="s">
        <v>174</v>
      </c>
      <c r="C93" s="2" t="s">
        <v>175</v>
      </c>
      <c r="D93" s="5">
        <v>37</v>
      </c>
      <c r="E93" s="5">
        <v>37</v>
      </c>
      <c r="F93" s="12">
        <f>11*2.5</f>
        <v>27.5</v>
      </c>
      <c r="G93" s="12"/>
      <c r="H93" s="11">
        <f t="shared" si="2"/>
        <v>64.5</v>
      </c>
      <c r="I93" s="5" t="str">
        <f t="shared" si="3"/>
        <v>D</v>
      </c>
    </row>
    <row r="94" spans="1:9" s="25" customFormat="1" x14ac:dyDescent="0.25">
      <c r="A94" s="21">
        <v>90</v>
      </c>
      <c r="B94" s="21" t="s">
        <v>176</v>
      </c>
      <c r="C94" s="22" t="s">
        <v>177</v>
      </c>
      <c r="D94" s="23">
        <v>35</v>
      </c>
      <c r="E94" s="23"/>
      <c r="F94" s="24">
        <f>6*2.5</f>
        <v>15</v>
      </c>
      <c r="G94" s="24"/>
      <c r="H94" s="24">
        <f t="shared" si="2"/>
        <v>50</v>
      </c>
      <c r="I94" s="23" t="str">
        <f t="shared" si="3"/>
        <v>E</v>
      </c>
    </row>
    <row r="95" spans="1:9" x14ac:dyDescent="0.25">
      <c r="A95" s="10">
        <v>91</v>
      </c>
      <c r="B95" s="3" t="s">
        <v>178</v>
      </c>
      <c r="C95" s="2" t="s">
        <v>179</v>
      </c>
      <c r="D95" s="5">
        <v>50</v>
      </c>
      <c r="E95" s="5"/>
      <c r="F95" s="12">
        <f>6.5*2.5</f>
        <v>16.25</v>
      </c>
      <c r="G95" s="12">
        <f>12*2.5</f>
        <v>30</v>
      </c>
      <c r="H95" s="11">
        <f t="shared" si="2"/>
        <v>80</v>
      </c>
      <c r="I95" s="5" t="str">
        <f t="shared" si="3"/>
        <v>B</v>
      </c>
    </row>
    <row r="96" spans="1:9" x14ac:dyDescent="0.25">
      <c r="A96" s="10">
        <v>92</v>
      </c>
      <c r="B96" s="3" t="s">
        <v>180</v>
      </c>
      <c r="C96" s="2" t="s">
        <v>181</v>
      </c>
      <c r="D96" s="5"/>
      <c r="E96" s="5"/>
      <c r="F96" s="12"/>
      <c r="G96" s="12"/>
      <c r="H96" s="11">
        <f t="shared" si="2"/>
        <v>0</v>
      </c>
      <c r="I96" s="5" t="str">
        <f t="shared" si="3"/>
        <v/>
      </c>
    </row>
    <row r="97" spans="1:9" x14ac:dyDescent="0.25">
      <c r="A97" s="10">
        <v>93</v>
      </c>
      <c r="B97" s="3" t="s">
        <v>182</v>
      </c>
      <c r="C97" s="2" t="s">
        <v>183</v>
      </c>
      <c r="D97" s="5">
        <v>14</v>
      </c>
      <c r="E97" s="5">
        <v>28</v>
      </c>
      <c r="F97" s="12">
        <f>6*2.5</f>
        <v>15</v>
      </c>
      <c r="G97" s="12">
        <f>6.5*2.5</f>
        <v>16.25</v>
      </c>
      <c r="H97" s="11">
        <f t="shared" si="2"/>
        <v>44.25</v>
      </c>
      <c r="I97" s="5" t="str">
        <f t="shared" si="3"/>
        <v/>
      </c>
    </row>
    <row r="98" spans="1:9" x14ac:dyDescent="0.25">
      <c r="A98" s="10">
        <v>94</v>
      </c>
      <c r="B98" s="3" t="s">
        <v>184</v>
      </c>
      <c r="C98" s="2" t="s">
        <v>185</v>
      </c>
      <c r="D98" s="5"/>
      <c r="E98" s="5"/>
      <c r="F98" s="12"/>
      <c r="G98" s="12"/>
      <c r="H98" s="11">
        <f t="shared" si="2"/>
        <v>0</v>
      </c>
      <c r="I98" s="5" t="str">
        <f t="shared" si="3"/>
        <v/>
      </c>
    </row>
    <row r="99" spans="1:9" x14ac:dyDescent="0.25">
      <c r="A99" s="10">
        <v>95</v>
      </c>
      <c r="B99" s="3" t="s">
        <v>186</v>
      </c>
      <c r="C99" s="2" t="s">
        <v>187</v>
      </c>
      <c r="D99" s="5">
        <v>13</v>
      </c>
      <c r="E99" s="5">
        <v>23</v>
      </c>
      <c r="F99" s="12"/>
      <c r="G99" s="12">
        <f>5.5*2.5</f>
        <v>13.75</v>
      </c>
      <c r="H99" s="11">
        <f t="shared" si="2"/>
        <v>36.75</v>
      </c>
      <c r="I99" s="5" t="str">
        <f t="shared" si="3"/>
        <v/>
      </c>
    </row>
    <row r="100" spans="1:9" x14ac:dyDescent="0.25">
      <c r="A100" s="10">
        <v>96</v>
      </c>
      <c r="B100" s="3" t="s">
        <v>188</v>
      </c>
      <c r="C100" s="2" t="s">
        <v>189</v>
      </c>
      <c r="D100" s="5">
        <v>38</v>
      </c>
      <c r="E100" s="5"/>
      <c r="F100" s="12">
        <f>7*2.5</f>
        <v>17.5</v>
      </c>
      <c r="G100" s="12"/>
      <c r="H100" s="11">
        <f t="shared" si="2"/>
        <v>55.5</v>
      </c>
      <c r="I100" s="5" t="str">
        <f t="shared" si="3"/>
        <v>E</v>
      </c>
    </row>
    <row r="101" spans="1:9" x14ac:dyDescent="0.25">
      <c r="A101" s="10">
        <v>97</v>
      </c>
      <c r="B101" s="3" t="s">
        <v>190</v>
      </c>
      <c r="C101" s="2" t="s">
        <v>191</v>
      </c>
      <c r="D101" s="5">
        <v>47</v>
      </c>
      <c r="E101" s="5"/>
      <c r="F101" s="12"/>
      <c r="G101" s="12">
        <f>12*2.5</f>
        <v>30</v>
      </c>
      <c r="H101" s="11">
        <f t="shared" si="2"/>
        <v>77</v>
      </c>
      <c r="I101" s="5" t="str">
        <f t="shared" si="3"/>
        <v>C</v>
      </c>
    </row>
    <row r="102" spans="1:9" x14ac:dyDescent="0.25">
      <c r="A102" s="10">
        <v>98</v>
      </c>
      <c r="B102" s="3" t="s">
        <v>192</v>
      </c>
      <c r="C102" s="2" t="s">
        <v>193</v>
      </c>
      <c r="D102" s="5">
        <v>41</v>
      </c>
      <c r="E102" s="5"/>
      <c r="F102" s="12">
        <f>4*2.5</f>
        <v>10</v>
      </c>
      <c r="G102" s="12"/>
      <c r="H102" s="11">
        <f t="shared" si="2"/>
        <v>51</v>
      </c>
      <c r="I102" s="5" t="str">
        <f t="shared" si="3"/>
        <v>E</v>
      </c>
    </row>
    <row r="103" spans="1:9" x14ac:dyDescent="0.25">
      <c r="A103" s="10">
        <v>99</v>
      </c>
      <c r="B103" s="3" t="s">
        <v>194</v>
      </c>
      <c r="C103" s="2" t="s">
        <v>195</v>
      </c>
      <c r="D103" s="5">
        <v>42</v>
      </c>
      <c r="E103" s="5"/>
      <c r="F103" s="12">
        <f>9*2.5</f>
        <v>22.5</v>
      </c>
      <c r="G103" s="12"/>
      <c r="H103" s="11">
        <f t="shared" si="2"/>
        <v>64.5</v>
      </c>
      <c r="I103" s="5" t="str">
        <f t="shared" si="3"/>
        <v>D</v>
      </c>
    </row>
    <row r="104" spans="1:9" x14ac:dyDescent="0.25">
      <c r="A104" s="10">
        <v>100</v>
      </c>
      <c r="B104" s="3" t="s">
        <v>196</v>
      </c>
      <c r="C104" s="2" t="s">
        <v>197</v>
      </c>
      <c r="D104" s="5">
        <v>28</v>
      </c>
      <c r="E104" s="5"/>
      <c r="F104" s="12">
        <f>6*2.5</f>
        <v>15</v>
      </c>
      <c r="G104" s="12">
        <f>9.5*2.5</f>
        <v>23.75</v>
      </c>
      <c r="H104" s="11">
        <f t="shared" si="2"/>
        <v>51.75</v>
      </c>
      <c r="I104" s="5" t="str">
        <f t="shared" si="3"/>
        <v>E</v>
      </c>
    </row>
    <row r="105" spans="1:9" x14ac:dyDescent="0.25">
      <c r="A105" s="10">
        <v>101</v>
      </c>
      <c r="B105" s="3" t="s">
        <v>198</v>
      </c>
      <c r="C105" s="2" t="s">
        <v>199</v>
      </c>
      <c r="D105" s="5"/>
      <c r="E105" s="5"/>
      <c r="F105" s="12">
        <f>3*2.5</f>
        <v>7.5</v>
      </c>
      <c r="G105" s="12"/>
      <c r="H105" s="11">
        <f t="shared" si="2"/>
        <v>7.5</v>
      </c>
      <c r="I105" s="5" t="str">
        <f t="shared" si="3"/>
        <v/>
      </c>
    </row>
    <row r="106" spans="1:9" x14ac:dyDescent="0.25">
      <c r="A106" s="10">
        <v>102</v>
      </c>
      <c r="B106" s="3" t="s">
        <v>200</v>
      </c>
      <c r="C106" s="2" t="s">
        <v>201</v>
      </c>
      <c r="D106" s="5"/>
      <c r="E106" s="5">
        <v>25</v>
      </c>
      <c r="F106" s="12"/>
      <c r="G106" s="12">
        <f>6*2.5</f>
        <v>15</v>
      </c>
      <c r="H106" s="11">
        <f t="shared" si="2"/>
        <v>40</v>
      </c>
      <c r="I106" s="5" t="str">
        <f t="shared" si="3"/>
        <v/>
      </c>
    </row>
    <row r="107" spans="1:9" x14ac:dyDescent="0.25">
      <c r="A107" s="10">
        <v>103</v>
      </c>
      <c r="B107" s="3" t="s">
        <v>202</v>
      </c>
      <c r="C107" s="2" t="s">
        <v>203</v>
      </c>
      <c r="D107" s="5">
        <v>29</v>
      </c>
      <c r="E107" s="5"/>
      <c r="F107" s="12">
        <f>1.5*2.5</f>
        <v>3.75</v>
      </c>
      <c r="G107" s="12">
        <f>6*2.5</f>
        <v>15</v>
      </c>
      <c r="H107" s="11">
        <f t="shared" si="2"/>
        <v>44</v>
      </c>
      <c r="I107" s="5" t="str">
        <f t="shared" si="3"/>
        <v/>
      </c>
    </row>
    <row r="108" spans="1:9" x14ac:dyDescent="0.25">
      <c r="A108" s="10">
        <v>104</v>
      </c>
      <c r="B108" s="3" t="s">
        <v>204</v>
      </c>
      <c r="C108" s="2" t="s">
        <v>205</v>
      </c>
      <c r="D108" s="5"/>
      <c r="E108" s="5"/>
      <c r="F108" s="12"/>
      <c r="G108" s="12"/>
      <c r="H108" s="11">
        <f t="shared" si="2"/>
        <v>0</v>
      </c>
      <c r="I108" s="5" t="str">
        <f t="shared" si="3"/>
        <v/>
      </c>
    </row>
    <row r="109" spans="1:9" x14ac:dyDescent="0.25">
      <c r="A109" s="10">
        <v>105</v>
      </c>
      <c r="B109" s="3" t="s">
        <v>206</v>
      </c>
      <c r="C109" s="2" t="s">
        <v>131</v>
      </c>
      <c r="D109" s="5"/>
      <c r="E109" s="5">
        <v>33</v>
      </c>
      <c r="F109" s="12">
        <f>2.5*2.5</f>
        <v>6.25</v>
      </c>
      <c r="G109" s="12">
        <f>11*2.5</f>
        <v>27.5</v>
      </c>
      <c r="H109" s="11">
        <f t="shared" si="2"/>
        <v>60.5</v>
      </c>
      <c r="I109" s="5" t="str">
        <f t="shared" si="3"/>
        <v>D</v>
      </c>
    </row>
    <row r="110" spans="1:9" x14ac:dyDescent="0.25">
      <c r="A110" s="10">
        <v>106</v>
      </c>
      <c r="B110" s="3" t="s">
        <v>207</v>
      </c>
      <c r="C110" s="2" t="s">
        <v>208</v>
      </c>
      <c r="D110" s="5">
        <v>2</v>
      </c>
      <c r="E110" s="5">
        <v>9</v>
      </c>
      <c r="F110" s="12">
        <v>5</v>
      </c>
      <c r="G110" s="12">
        <f>2*2.5</f>
        <v>5</v>
      </c>
      <c r="H110" s="11">
        <f t="shared" si="2"/>
        <v>14</v>
      </c>
      <c r="I110" s="5" t="str">
        <f t="shared" si="3"/>
        <v/>
      </c>
    </row>
    <row r="111" spans="1:9" x14ac:dyDescent="0.25">
      <c r="A111" s="10">
        <v>107</v>
      </c>
      <c r="B111" s="3" t="s">
        <v>209</v>
      </c>
      <c r="C111" s="2" t="s">
        <v>210</v>
      </c>
      <c r="D111" s="5">
        <v>29</v>
      </c>
      <c r="E111" s="5"/>
      <c r="F111" s="12">
        <v>2.5</v>
      </c>
      <c r="G111" s="12">
        <f>3.5*2.5</f>
        <v>8.75</v>
      </c>
      <c r="H111" s="11">
        <f t="shared" si="2"/>
        <v>37.75</v>
      </c>
      <c r="I111" s="5" t="str">
        <f t="shared" si="3"/>
        <v/>
      </c>
    </row>
    <row r="112" spans="1:9" x14ac:dyDescent="0.25">
      <c r="A112" s="10">
        <v>108</v>
      </c>
      <c r="B112" s="3" t="s">
        <v>211</v>
      </c>
      <c r="C112" s="2" t="s">
        <v>212</v>
      </c>
      <c r="D112" s="5">
        <v>1</v>
      </c>
      <c r="E112" s="5">
        <v>4</v>
      </c>
      <c r="F112" s="12">
        <v>5</v>
      </c>
      <c r="G112" s="12">
        <f>4*2.5</f>
        <v>10</v>
      </c>
      <c r="H112" s="11">
        <f t="shared" si="2"/>
        <v>14</v>
      </c>
      <c r="I112" s="5" t="str">
        <f t="shared" si="3"/>
        <v/>
      </c>
    </row>
    <row r="113" spans="1:9" x14ac:dyDescent="0.25">
      <c r="A113" s="10">
        <v>109</v>
      </c>
      <c r="B113" s="3" t="s">
        <v>213</v>
      </c>
      <c r="C113" s="2" t="s">
        <v>214</v>
      </c>
      <c r="D113" s="5">
        <v>27</v>
      </c>
      <c r="E113" s="5"/>
      <c r="F113" s="12">
        <f>8.5*2.5</f>
        <v>21.25</v>
      </c>
      <c r="G113" s="12"/>
      <c r="H113" s="11">
        <f t="shared" si="2"/>
        <v>48.25</v>
      </c>
      <c r="I113" s="5" t="str">
        <f t="shared" si="3"/>
        <v/>
      </c>
    </row>
    <row r="114" spans="1:9" x14ac:dyDescent="0.25">
      <c r="A114" s="10">
        <v>110</v>
      </c>
      <c r="B114" s="3" t="s">
        <v>215</v>
      </c>
      <c r="C114" s="2" t="s">
        <v>216</v>
      </c>
      <c r="D114" s="5">
        <v>48</v>
      </c>
      <c r="E114" s="5"/>
      <c r="F114" s="12">
        <f>9*2.5</f>
        <v>22.5</v>
      </c>
      <c r="G114" s="12"/>
      <c r="H114" s="11">
        <f t="shared" si="2"/>
        <v>70.5</v>
      </c>
      <c r="I114" s="5" t="str">
        <f t="shared" si="3"/>
        <v>C</v>
      </c>
    </row>
    <row r="115" spans="1:9" x14ac:dyDescent="0.25">
      <c r="A115" s="10">
        <v>111</v>
      </c>
      <c r="B115" s="3" t="s">
        <v>217</v>
      </c>
      <c r="C115" s="2" t="s">
        <v>218</v>
      </c>
      <c r="D115" s="5"/>
      <c r="E115" s="5"/>
      <c r="F115" s="12"/>
      <c r="G115" s="12"/>
      <c r="H115" s="11">
        <f t="shared" si="2"/>
        <v>0</v>
      </c>
      <c r="I115" s="5" t="str">
        <f t="shared" si="3"/>
        <v/>
      </c>
    </row>
    <row r="116" spans="1:9" x14ac:dyDescent="0.25">
      <c r="A116" s="10">
        <v>112</v>
      </c>
      <c r="B116" s="3" t="s">
        <v>219</v>
      </c>
      <c r="C116" s="2" t="s">
        <v>220</v>
      </c>
      <c r="D116" s="5"/>
      <c r="E116" s="5"/>
      <c r="F116" s="12"/>
      <c r="G116" s="12"/>
      <c r="H116" s="11">
        <f t="shared" si="2"/>
        <v>0</v>
      </c>
      <c r="I116" s="5" t="str">
        <f t="shared" si="3"/>
        <v/>
      </c>
    </row>
    <row r="117" spans="1:9" x14ac:dyDescent="0.25">
      <c r="A117" s="10">
        <v>113</v>
      </c>
      <c r="B117" s="3" t="s">
        <v>221</v>
      </c>
      <c r="C117" s="2" t="s">
        <v>222</v>
      </c>
      <c r="D117" s="5"/>
      <c r="E117" s="5"/>
      <c r="F117" s="12"/>
      <c r="G117" s="12"/>
      <c r="H117" s="11">
        <f t="shared" si="2"/>
        <v>0</v>
      </c>
      <c r="I117" s="5" t="str">
        <f t="shared" si="3"/>
        <v/>
      </c>
    </row>
    <row r="118" spans="1:9" x14ac:dyDescent="0.25">
      <c r="A118" s="10">
        <v>114</v>
      </c>
      <c r="B118" s="3" t="s">
        <v>223</v>
      </c>
      <c r="C118" s="2" t="s">
        <v>224</v>
      </c>
      <c r="D118" s="5">
        <v>26</v>
      </c>
      <c r="E118" s="5">
        <v>26</v>
      </c>
      <c r="F118" s="12">
        <v>7.5</v>
      </c>
      <c r="G118" s="12">
        <f>10.5*2.5</f>
        <v>26.25</v>
      </c>
      <c r="H118" s="11">
        <f t="shared" si="2"/>
        <v>52.25</v>
      </c>
      <c r="I118" s="5" t="str">
        <f t="shared" si="3"/>
        <v>E</v>
      </c>
    </row>
    <row r="119" spans="1:9" x14ac:dyDescent="0.25">
      <c r="A119" s="10">
        <v>115</v>
      </c>
      <c r="B119" s="3" t="s">
        <v>225</v>
      </c>
      <c r="C119" s="2" t="s">
        <v>226</v>
      </c>
      <c r="D119" s="5"/>
      <c r="E119" s="5"/>
      <c r="F119" s="12"/>
      <c r="G119" s="12"/>
      <c r="H119" s="11">
        <f t="shared" si="2"/>
        <v>0</v>
      </c>
      <c r="I119" s="5" t="str">
        <f t="shared" si="3"/>
        <v/>
      </c>
    </row>
    <row r="120" spans="1:9" x14ac:dyDescent="0.25">
      <c r="A120" s="10">
        <v>116</v>
      </c>
      <c r="B120" s="3" t="s">
        <v>227</v>
      </c>
      <c r="C120" s="2" t="s">
        <v>228</v>
      </c>
      <c r="D120" s="5"/>
      <c r="E120" s="5"/>
      <c r="F120" s="12"/>
      <c r="G120" s="12"/>
      <c r="H120" s="11">
        <f t="shared" si="2"/>
        <v>0</v>
      </c>
      <c r="I120" s="5" t="str">
        <f t="shared" si="3"/>
        <v/>
      </c>
    </row>
    <row r="121" spans="1:9" x14ac:dyDescent="0.25">
      <c r="A121" s="10">
        <v>117</v>
      </c>
      <c r="B121" s="3" t="s">
        <v>229</v>
      </c>
      <c r="C121" s="2" t="s">
        <v>230</v>
      </c>
      <c r="D121" s="5"/>
      <c r="E121" s="5"/>
      <c r="F121" s="12"/>
      <c r="G121" s="12"/>
      <c r="H121" s="11">
        <f t="shared" si="2"/>
        <v>0</v>
      </c>
      <c r="I121" s="5" t="str">
        <f t="shared" si="3"/>
        <v/>
      </c>
    </row>
    <row r="122" spans="1:9" x14ac:dyDescent="0.25">
      <c r="A122" s="10">
        <v>118</v>
      </c>
      <c r="B122" s="3" t="s">
        <v>231</v>
      </c>
      <c r="C122" s="2" t="s">
        <v>232</v>
      </c>
      <c r="D122" s="5">
        <v>6</v>
      </c>
      <c r="E122" s="5">
        <v>10</v>
      </c>
      <c r="F122" s="12"/>
      <c r="G122" s="12">
        <f>7*2.5</f>
        <v>17.5</v>
      </c>
      <c r="H122" s="11">
        <f t="shared" si="2"/>
        <v>27.5</v>
      </c>
      <c r="I122" s="5" t="str">
        <f t="shared" si="3"/>
        <v/>
      </c>
    </row>
    <row r="123" spans="1:9" x14ac:dyDescent="0.25">
      <c r="A123" s="10">
        <v>119</v>
      </c>
      <c r="B123" s="3" t="s">
        <v>233</v>
      </c>
      <c r="C123" s="2" t="s">
        <v>234</v>
      </c>
      <c r="D123" s="5"/>
      <c r="E123" s="5">
        <v>12</v>
      </c>
      <c r="F123" s="12"/>
      <c r="G123" s="12"/>
      <c r="H123" s="11">
        <f t="shared" si="2"/>
        <v>12</v>
      </c>
      <c r="I123" s="5" t="str">
        <f t="shared" si="3"/>
        <v/>
      </c>
    </row>
    <row r="124" spans="1:9" x14ac:dyDescent="0.25">
      <c r="A124" s="10">
        <v>120</v>
      </c>
      <c r="B124" s="3" t="s">
        <v>235</v>
      </c>
      <c r="C124" s="2" t="s">
        <v>236</v>
      </c>
      <c r="D124" s="5"/>
      <c r="E124" s="5">
        <v>11</v>
      </c>
      <c r="F124" s="12"/>
      <c r="G124" s="12"/>
      <c r="H124" s="11">
        <f t="shared" si="2"/>
        <v>11</v>
      </c>
      <c r="I124" s="5" t="str">
        <f t="shared" si="3"/>
        <v/>
      </c>
    </row>
    <row r="125" spans="1:9" x14ac:dyDescent="0.25">
      <c r="A125" s="10">
        <v>121</v>
      </c>
      <c r="B125" s="3" t="s">
        <v>237</v>
      </c>
      <c r="C125" s="2" t="s">
        <v>238</v>
      </c>
      <c r="D125" s="5"/>
      <c r="E125" s="5">
        <v>4</v>
      </c>
      <c r="F125" s="12"/>
      <c r="G125" s="12"/>
      <c r="H125" s="11">
        <f t="shared" si="2"/>
        <v>4</v>
      </c>
      <c r="I125" s="5" t="str">
        <f t="shared" si="3"/>
        <v/>
      </c>
    </row>
    <row r="126" spans="1:9" x14ac:dyDescent="0.25">
      <c r="A126" s="10">
        <v>122</v>
      </c>
      <c r="B126" s="3" t="s">
        <v>239</v>
      </c>
      <c r="C126" s="2" t="s">
        <v>240</v>
      </c>
      <c r="D126" s="5"/>
      <c r="E126" s="5"/>
      <c r="F126" s="12">
        <f>3*2.5</f>
        <v>7.5</v>
      </c>
      <c r="G126" s="12">
        <f>6*2.5</f>
        <v>15</v>
      </c>
      <c r="H126" s="11">
        <f t="shared" si="2"/>
        <v>15</v>
      </c>
      <c r="I126" s="5" t="str">
        <f t="shared" si="3"/>
        <v/>
      </c>
    </row>
    <row r="127" spans="1:9" x14ac:dyDescent="0.25">
      <c r="A127" s="10">
        <v>123</v>
      </c>
      <c r="B127" s="3" t="s">
        <v>241</v>
      </c>
      <c r="C127" s="2" t="s">
        <v>242</v>
      </c>
      <c r="D127" s="5"/>
      <c r="E127" s="5">
        <v>16</v>
      </c>
      <c r="F127" s="12"/>
      <c r="G127" s="12"/>
      <c r="H127" s="11">
        <f t="shared" si="2"/>
        <v>16</v>
      </c>
      <c r="I127" s="5" t="str">
        <f t="shared" si="3"/>
        <v/>
      </c>
    </row>
    <row r="128" spans="1:9" x14ac:dyDescent="0.25">
      <c r="A128" s="10">
        <v>124</v>
      </c>
      <c r="B128" s="3" t="s">
        <v>243</v>
      </c>
      <c r="C128" s="2" t="s">
        <v>244</v>
      </c>
      <c r="D128" s="5">
        <v>16</v>
      </c>
      <c r="E128" s="5">
        <v>16</v>
      </c>
      <c r="F128" s="12"/>
      <c r="G128" s="12">
        <f>3*2.5</f>
        <v>7.5</v>
      </c>
      <c r="H128" s="11">
        <f t="shared" si="2"/>
        <v>23.5</v>
      </c>
      <c r="I128" s="5" t="str">
        <f t="shared" si="3"/>
        <v/>
      </c>
    </row>
    <row r="129" spans="1:9" x14ac:dyDescent="0.25">
      <c r="A129" s="10">
        <v>125</v>
      </c>
      <c r="B129" s="3" t="s">
        <v>245</v>
      </c>
      <c r="C129" s="2" t="s">
        <v>246</v>
      </c>
      <c r="D129" s="5">
        <v>17</v>
      </c>
      <c r="E129" s="5">
        <v>17</v>
      </c>
      <c r="F129" s="12">
        <f>5*2.5</f>
        <v>12.5</v>
      </c>
      <c r="G129" s="12">
        <f>11*2.5</f>
        <v>27.5</v>
      </c>
      <c r="H129" s="11">
        <f t="shared" si="2"/>
        <v>44.5</v>
      </c>
      <c r="I129" s="5" t="str">
        <f t="shared" si="3"/>
        <v/>
      </c>
    </row>
    <row r="130" spans="1:9" x14ac:dyDescent="0.25">
      <c r="A130" s="10">
        <v>126</v>
      </c>
      <c r="B130" s="3" t="s">
        <v>247</v>
      </c>
      <c r="C130" s="2" t="s">
        <v>248</v>
      </c>
      <c r="D130" s="5">
        <v>27</v>
      </c>
      <c r="E130" s="5">
        <v>36</v>
      </c>
      <c r="F130" s="12">
        <f>6*2.5</f>
        <v>15</v>
      </c>
      <c r="G130" s="12"/>
      <c r="H130" s="11">
        <f t="shared" si="2"/>
        <v>51</v>
      </c>
      <c r="I130" s="5" t="str">
        <f t="shared" si="3"/>
        <v>E</v>
      </c>
    </row>
    <row r="131" spans="1:9" x14ac:dyDescent="0.25">
      <c r="A131" s="10">
        <v>127</v>
      </c>
      <c r="B131" s="3" t="s">
        <v>249</v>
      </c>
      <c r="C131" s="2" t="s">
        <v>250</v>
      </c>
      <c r="D131" s="5">
        <v>33</v>
      </c>
      <c r="E131" s="5"/>
      <c r="F131" s="12">
        <f>6*2.5</f>
        <v>15</v>
      </c>
      <c r="G131" s="12">
        <f>7*2.5</f>
        <v>17.5</v>
      </c>
      <c r="H131" s="11">
        <f t="shared" si="2"/>
        <v>50.5</v>
      </c>
      <c r="I131" s="5" t="str">
        <f t="shared" si="3"/>
        <v>E</v>
      </c>
    </row>
    <row r="132" spans="1:9" x14ac:dyDescent="0.25">
      <c r="A132" s="10">
        <v>128</v>
      </c>
      <c r="B132" s="3" t="s">
        <v>251</v>
      </c>
      <c r="C132" s="2" t="s">
        <v>252</v>
      </c>
      <c r="D132" s="5">
        <v>24</v>
      </c>
      <c r="E132" s="5">
        <v>24</v>
      </c>
      <c r="F132" s="12"/>
      <c r="G132" s="12"/>
      <c r="H132" s="11">
        <f t="shared" si="2"/>
        <v>24</v>
      </c>
      <c r="I132" s="5" t="str">
        <f t="shared" si="3"/>
        <v/>
      </c>
    </row>
    <row r="133" spans="1:9" x14ac:dyDescent="0.25">
      <c r="A133" s="10">
        <v>129</v>
      </c>
      <c r="B133" s="3" t="s">
        <v>253</v>
      </c>
      <c r="C133" s="2" t="s">
        <v>254</v>
      </c>
      <c r="D133" s="5">
        <v>46</v>
      </c>
      <c r="E133" s="5"/>
      <c r="F133" s="12">
        <f>6.5*2.5</f>
        <v>16.25</v>
      </c>
      <c r="G133" s="12">
        <f>10.5*2.5</f>
        <v>26.25</v>
      </c>
      <c r="H133" s="11">
        <f t="shared" si="2"/>
        <v>72.25</v>
      </c>
      <c r="I133" s="5" t="str">
        <f t="shared" si="3"/>
        <v>C</v>
      </c>
    </row>
    <row r="134" spans="1:9" x14ac:dyDescent="0.25">
      <c r="A134" s="10">
        <v>130</v>
      </c>
      <c r="B134" s="3" t="s">
        <v>255</v>
      </c>
      <c r="C134" s="2" t="s">
        <v>256</v>
      </c>
      <c r="D134" s="5">
        <v>50</v>
      </c>
      <c r="E134" s="5"/>
      <c r="F134" s="12">
        <f>9*2.5</f>
        <v>22.5</v>
      </c>
      <c r="G134" s="12"/>
      <c r="H134" s="11">
        <f t="shared" ref="H134:H197" si="4">IF(ISBLANK(E134),D134,E134)+IF(ISBLANK(G134),F134,G134)</f>
        <v>72.5</v>
      </c>
      <c r="I134" s="5" t="str">
        <f t="shared" ref="I134:I197" si="5">IF(H134&gt;89,"A",IF(H134&gt;79,"B",IF(H134&gt;69,"C",IF(H134&gt;59,"D",IF(H134&gt;49,"E","")))))</f>
        <v>C</v>
      </c>
    </row>
    <row r="135" spans="1:9" x14ac:dyDescent="0.25">
      <c r="A135" s="10">
        <v>131</v>
      </c>
      <c r="B135" s="3" t="s">
        <v>257</v>
      </c>
      <c r="C135" s="2" t="s">
        <v>258</v>
      </c>
      <c r="D135" s="5"/>
      <c r="E135" s="5"/>
      <c r="F135" s="12"/>
      <c r="G135" s="12"/>
      <c r="H135" s="11">
        <f t="shared" si="4"/>
        <v>0</v>
      </c>
      <c r="I135" s="5" t="str">
        <f t="shared" si="5"/>
        <v/>
      </c>
    </row>
    <row r="136" spans="1:9" x14ac:dyDescent="0.25">
      <c r="A136" s="10">
        <v>132</v>
      </c>
      <c r="B136" s="3" t="s">
        <v>259</v>
      </c>
      <c r="C136" s="2" t="s">
        <v>260</v>
      </c>
      <c r="D136" s="5"/>
      <c r="E136" s="5">
        <v>13</v>
      </c>
      <c r="F136" s="12">
        <f>2.5*2.5</f>
        <v>6.25</v>
      </c>
      <c r="G136" s="12">
        <f>4.5*2.5</f>
        <v>11.25</v>
      </c>
      <c r="H136" s="11">
        <f t="shared" si="4"/>
        <v>24.25</v>
      </c>
      <c r="I136" s="5" t="str">
        <f t="shared" si="5"/>
        <v/>
      </c>
    </row>
    <row r="137" spans="1:9" x14ac:dyDescent="0.25">
      <c r="A137" s="10">
        <v>133</v>
      </c>
      <c r="B137" s="3" t="s">
        <v>261</v>
      </c>
      <c r="C137" s="2" t="s">
        <v>262</v>
      </c>
      <c r="D137" s="5">
        <v>31</v>
      </c>
      <c r="E137" s="5"/>
      <c r="F137" s="12">
        <f>7.5*2.5</f>
        <v>18.75</v>
      </c>
      <c r="G137" s="12"/>
      <c r="H137" s="11">
        <f t="shared" si="4"/>
        <v>49.75</v>
      </c>
      <c r="I137" s="5" t="str">
        <f t="shared" si="5"/>
        <v>E</v>
      </c>
    </row>
    <row r="138" spans="1:9" x14ac:dyDescent="0.25">
      <c r="A138" s="10">
        <v>134</v>
      </c>
      <c r="B138" s="3" t="s">
        <v>263</v>
      </c>
      <c r="C138" s="2" t="s">
        <v>264</v>
      </c>
      <c r="D138" s="5">
        <v>24</v>
      </c>
      <c r="E138" s="5"/>
      <c r="F138" s="12">
        <f>7*2.5</f>
        <v>17.5</v>
      </c>
      <c r="G138" s="12">
        <f>10.5*2.5</f>
        <v>26.25</v>
      </c>
      <c r="H138" s="11">
        <f t="shared" si="4"/>
        <v>50.25</v>
      </c>
      <c r="I138" s="5" t="str">
        <f t="shared" si="5"/>
        <v>E</v>
      </c>
    </row>
    <row r="139" spans="1:9" x14ac:dyDescent="0.25">
      <c r="A139" s="10">
        <v>135</v>
      </c>
      <c r="B139" s="3" t="s">
        <v>265</v>
      </c>
      <c r="C139" s="2" t="s">
        <v>266</v>
      </c>
      <c r="D139" s="5">
        <v>45</v>
      </c>
      <c r="E139" s="5"/>
      <c r="F139" s="12">
        <f>5*2.5</f>
        <v>12.5</v>
      </c>
      <c r="G139" s="12">
        <f>4*2.5</f>
        <v>10</v>
      </c>
      <c r="H139" s="11">
        <f t="shared" si="4"/>
        <v>55</v>
      </c>
      <c r="I139" s="5" t="str">
        <f t="shared" si="5"/>
        <v>E</v>
      </c>
    </row>
    <row r="140" spans="1:9" x14ac:dyDescent="0.25">
      <c r="A140" s="10">
        <v>136</v>
      </c>
      <c r="B140" s="3" t="s">
        <v>267</v>
      </c>
      <c r="C140" s="2" t="s">
        <v>268</v>
      </c>
      <c r="D140" s="5">
        <v>2</v>
      </c>
      <c r="E140" s="5"/>
      <c r="F140" s="12"/>
      <c r="G140" s="12"/>
      <c r="H140" s="11">
        <f t="shared" si="4"/>
        <v>2</v>
      </c>
      <c r="I140" s="5" t="str">
        <f t="shared" si="5"/>
        <v/>
      </c>
    </row>
    <row r="141" spans="1:9" x14ac:dyDescent="0.25">
      <c r="A141" s="10">
        <v>137</v>
      </c>
      <c r="B141" s="3" t="s">
        <v>269</v>
      </c>
      <c r="C141" s="2" t="s">
        <v>270</v>
      </c>
      <c r="D141" s="5"/>
      <c r="E141" s="5">
        <v>28</v>
      </c>
      <c r="F141" s="12"/>
      <c r="G141" s="12"/>
      <c r="H141" s="11">
        <f t="shared" si="4"/>
        <v>28</v>
      </c>
      <c r="I141" s="5" t="str">
        <f t="shared" si="5"/>
        <v/>
      </c>
    </row>
    <row r="142" spans="1:9" x14ac:dyDescent="0.25">
      <c r="A142" s="10">
        <v>138</v>
      </c>
      <c r="B142" s="3" t="s">
        <v>271</v>
      </c>
      <c r="C142" s="2" t="s">
        <v>272</v>
      </c>
      <c r="D142" s="5"/>
      <c r="E142" s="5"/>
      <c r="F142" s="12">
        <f>3*2.5</f>
        <v>7.5</v>
      </c>
      <c r="G142" s="12">
        <f>3.5*2.5</f>
        <v>8.75</v>
      </c>
      <c r="H142" s="11">
        <f t="shared" si="4"/>
        <v>8.75</v>
      </c>
      <c r="I142" s="5" t="str">
        <f t="shared" si="5"/>
        <v/>
      </c>
    </row>
    <row r="143" spans="1:9" x14ac:dyDescent="0.25">
      <c r="A143" s="10">
        <v>139</v>
      </c>
      <c r="B143" s="3" t="s">
        <v>273</v>
      </c>
      <c r="C143" s="2" t="s">
        <v>274</v>
      </c>
      <c r="D143" s="5">
        <v>20</v>
      </c>
      <c r="E143" s="5">
        <v>30</v>
      </c>
      <c r="F143" s="12">
        <f>2.5*2.5</f>
        <v>6.25</v>
      </c>
      <c r="G143" s="12">
        <f>2.5*2.5</f>
        <v>6.25</v>
      </c>
      <c r="H143" s="11">
        <f t="shared" si="4"/>
        <v>36.25</v>
      </c>
      <c r="I143" s="5" t="str">
        <f t="shared" si="5"/>
        <v/>
      </c>
    </row>
    <row r="144" spans="1:9" x14ac:dyDescent="0.25">
      <c r="A144" s="10">
        <v>140</v>
      </c>
      <c r="B144" s="3" t="s">
        <v>275</v>
      </c>
      <c r="C144" s="2" t="s">
        <v>276</v>
      </c>
      <c r="D144" s="5">
        <v>21</v>
      </c>
      <c r="E144" s="5"/>
      <c r="F144" s="12">
        <f>4*2.5</f>
        <v>10</v>
      </c>
      <c r="G144" s="12">
        <f>15*2.5</f>
        <v>37.5</v>
      </c>
      <c r="H144" s="11">
        <f t="shared" si="4"/>
        <v>58.5</v>
      </c>
      <c r="I144" s="5" t="str">
        <f t="shared" si="5"/>
        <v>E</v>
      </c>
    </row>
    <row r="145" spans="1:9" x14ac:dyDescent="0.25">
      <c r="A145" s="10">
        <v>141</v>
      </c>
      <c r="B145" s="3" t="s">
        <v>277</v>
      </c>
      <c r="C145" s="2" t="s">
        <v>278</v>
      </c>
      <c r="D145" s="5"/>
      <c r="E145" s="5"/>
      <c r="F145" s="12"/>
      <c r="G145" s="12"/>
      <c r="H145" s="11">
        <f t="shared" si="4"/>
        <v>0</v>
      </c>
      <c r="I145" s="5" t="str">
        <f t="shared" si="5"/>
        <v/>
      </c>
    </row>
    <row r="146" spans="1:9" x14ac:dyDescent="0.25">
      <c r="A146" s="10">
        <v>142</v>
      </c>
      <c r="B146" s="3" t="s">
        <v>279</v>
      </c>
      <c r="C146" s="2" t="s">
        <v>280</v>
      </c>
      <c r="D146" s="5">
        <v>47</v>
      </c>
      <c r="E146" s="5"/>
      <c r="F146" s="12">
        <f>5*2.5</f>
        <v>12.5</v>
      </c>
      <c r="G146" s="12"/>
      <c r="H146" s="11">
        <f t="shared" si="4"/>
        <v>59.5</v>
      </c>
      <c r="I146" s="5" t="str">
        <f t="shared" si="5"/>
        <v>D</v>
      </c>
    </row>
    <row r="147" spans="1:9" x14ac:dyDescent="0.25">
      <c r="A147" s="10">
        <v>143</v>
      </c>
      <c r="B147" s="3" t="s">
        <v>281</v>
      </c>
      <c r="C147" s="2" t="s">
        <v>282</v>
      </c>
      <c r="D147" s="5">
        <v>48</v>
      </c>
      <c r="E147" s="5"/>
      <c r="F147" s="12">
        <f>7.5*2.5</f>
        <v>18.75</v>
      </c>
      <c r="G147" s="12"/>
      <c r="H147" s="11">
        <f t="shared" si="4"/>
        <v>66.75</v>
      </c>
      <c r="I147" s="5" t="str">
        <f t="shared" si="5"/>
        <v>D</v>
      </c>
    </row>
    <row r="148" spans="1:9" x14ac:dyDescent="0.25">
      <c r="A148" s="10">
        <v>144</v>
      </c>
      <c r="B148" s="3" t="s">
        <v>283</v>
      </c>
      <c r="C148" s="2" t="s">
        <v>284</v>
      </c>
      <c r="D148" s="5"/>
      <c r="E148" s="5"/>
      <c r="F148" s="12"/>
      <c r="G148" s="12"/>
      <c r="H148" s="11">
        <f t="shared" si="4"/>
        <v>0</v>
      </c>
      <c r="I148" s="5" t="str">
        <f t="shared" si="5"/>
        <v/>
      </c>
    </row>
    <row r="149" spans="1:9" x14ac:dyDescent="0.25">
      <c r="A149" s="10">
        <v>145</v>
      </c>
      <c r="B149" s="3" t="s">
        <v>285</v>
      </c>
      <c r="C149" s="2" t="s">
        <v>286</v>
      </c>
      <c r="D149" s="5"/>
      <c r="E149" s="5"/>
      <c r="F149" s="12">
        <f>2.5*2.5</f>
        <v>6.25</v>
      </c>
      <c r="G149" s="12"/>
      <c r="H149" s="11">
        <f t="shared" si="4"/>
        <v>6.25</v>
      </c>
      <c r="I149" s="5" t="str">
        <f t="shared" si="5"/>
        <v/>
      </c>
    </row>
    <row r="150" spans="1:9" x14ac:dyDescent="0.25">
      <c r="A150" s="10">
        <v>146</v>
      </c>
      <c r="B150" s="3" t="s">
        <v>287</v>
      </c>
      <c r="C150" s="2" t="s">
        <v>288</v>
      </c>
      <c r="D150" s="5">
        <v>22</v>
      </c>
      <c r="E150" s="5">
        <v>30</v>
      </c>
      <c r="F150" s="12">
        <f>4.5*2.5</f>
        <v>11.25</v>
      </c>
      <c r="G150" s="12">
        <f>9*2.5</f>
        <v>22.5</v>
      </c>
      <c r="H150" s="11">
        <f t="shared" si="4"/>
        <v>52.5</v>
      </c>
      <c r="I150" s="5" t="str">
        <f t="shared" si="5"/>
        <v>E</v>
      </c>
    </row>
    <row r="151" spans="1:9" x14ac:dyDescent="0.25">
      <c r="A151" s="10">
        <v>147</v>
      </c>
      <c r="B151" s="3" t="s">
        <v>289</v>
      </c>
      <c r="C151" s="2" t="s">
        <v>290</v>
      </c>
      <c r="D151" s="5"/>
      <c r="E151" s="5">
        <v>35</v>
      </c>
      <c r="F151" s="12">
        <f>14*2.5</f>
        <v>35</v>
      </c>
      <c r="G151" s="12"/>
      <c r="H151" s="11">
        <f t="shared" si="4"/>
        <v>70</v>
      </c>
      <c r="I151" s="5" t="str">
        <f t="shared" si="5"/>
        <v>C</v>
      </c>
    </row>
    <row r="152" spans="1:9" x14ac:dyDescent="0.25">
      <c r="A152" s="10">
        <v>148</v>
      </c>
      <c r="B152" s="3" t="s">
        <v>291</v>
      </c>
      <c r="C152" s="2" t="s">
        <v>292</v>
      </c>
      <c r="D152" s="5"/>
      <c r="E152" s="5">
        <v>10</v>
      </c>
      <c r="F152" s="12"/>
      <c r="G152" s="12"/>
      <c r="H152" s="11">
        <f t="shared" si="4"/>
        <v>10</v>
      </c>
      <c r="I152" s="5" t="str">
        <f t="shared" si="5"/>
        <v/>
      </c>
    </row>
    <row r="153" spans="1:9" x14ac:dyDescent="0.25">
      <c r="A153" s="10">
        <v>149</v>
      </c>
      <c r="B153" s="3" t="s">
        <v>293</v>
      </c>
      <c r="C153" s="2" t="s">
        <v>294</v>
      </c>
      <c r="D153" s="5"/>
      <c r="E153" s="5"/>
      <c r="F153" s="12"/>
      <c r="G153" s="12"/>
      <c r="H153" s="11">
        <f t="shared" si="4"/>
        <v>0</v>
      </c>
      <c r="I153" s="5" t="str">
        <f t="shared" si="5"/>
        <v/>
      </c>
    </row>
    <row r="154" spans="1:9" x14ac:dyDescent="0.25">
      <c r="A154" s="10">
        <v>150</v>
      </c>
      <c r="B154" s="3" t="s">
        <v>295</v>
      </c>
      <c r="C154" s="2" t="s">
        <v>296</v>
      </c>
      <c r="D154" s="5">
        <v>49</v>
      </c>
      <c r="E154" s="5"/>
      <c r="F154" s="12"/>
      <c r="G154" s="12">
        <f>8*2.5</f>
        <v>20</v>
      </c>
      <c r="H154" s="11">
        <f t="shared" si="4"/>
        <v>69</v>
      </c>
      <c r="I154" s="5" t="str">
        <f t="shared" si="5"/>
        <v>D</v>
      </c>
    </row>
    <row r="155" spans="1:9" x14ac:dyDescent="0.25">
      <c r="A155" s="10">
        <v>151</v>
      </c>
      <c r="B155" s="3" t="s">
        <v>297</v>
      </c>
      <c r="C155" s="2" t="s">
        <v>298</v>
      </c>
      <c r="D155" s="5">
        <v>19</v>
      </c>
      <c r="E155" s="5">
        <v>42</v>
      </c>
      <c r="F155" s="12">
        <f>10.5*2.5</f>
        <v>26.25</v>
      </c>
      <c r="G155" s="12"/>
      <c r="H155" s="11">
        <f t="shared" si="4"/>
        <v>68.25</v>
      </c>
      <c r="I155" s="5" t="str">
        <f t="shared" si="5"/>
        <v>D</v>
      </c>
    </row>
    <row r="156" spans="1:9" x14ac:dyDescent="0.25">
      <c r="A156" s="10">
        <v>152</v>
      </c>
      <c r="B156" s="3" t="s">
        <v>299</v>
      </c>
      <c r="C156" s="2" t="s">
        <v>300</v>
      </c>
      <c r="D156" s="5"/>
      <c r="E156" s="5"/>
      <c r="F156" s="12"/>
      <c r="G156" s="12"/>
      <c r="H156" s="11">
        <f t="shared" si="4"/>
        <v>0</v>
      </c>
      <c r="I156" s="5" t="str">
        <f t="shared" si="5"/>
        <v/>
      </c>
    </row>
    <row r="157" spans="1:9" x14ac:dyDescent="0.25">
      <c r="A157" s="10">
        <v>153</v>
      </c>
      <c r="B157" s="3" t="s">
        <v>301</v>
      </c>
      <c r="C157" s="2" t="s">
        <v>302</v>
      </c>
      <c r="D157" s="5">
        <v>27</v>
      </c>
      <c r="E157" s="5"/>
      <c r="F157" s="12">
        <f>7.5*2.5</f>
        <v>18.75</v>
      </c>
      <c r="G157" s="12">
        <f>10*2.5</f>
        <v>25</v>
      </c>
      <c r="H157" s="11">
        <f t="shared" si="4"/>
        <v>52</v>
      </c>
      <c r="I157" s="5" t="str">
        <f t="shared" si="5"/>
        <v>E</v>
      </c>
    </row>
    <row r="158" spans="1:9" x14ac:dyDescent="0.25">
      <c r="A158" s="10">
        <v>154</v>
      </c>
      <c r="B158" s="3" t="s">
        <v>303</v>
      </c>
      <c r="C158" s="2" t="s">
        <v>304</v>
      </c>
      <c r="D158" s="5">
        <v>34</v>
      </c>
      <c r="E158" s="5"/>
      <c r="F158" s="12">
        <f>10.5*2.5</f>
        <v>26.25</v>
      </c>
      <c r="G158" s="12"/>
      <c r="H158" s="11">
        <f t="shared" si="4"/>
        <v>60.25</v>
      </c>
      <c r="I158" s="5" t="str">
        <f t="shared" si="5"/>
        <v>D</v>
      </c>
    </row>
    <row r="159" spans="1:9" x14ac:dyDescent="0.25">
      <c r="A159" s="10">
        <v>155</v>
      </c>
      <c r="B159" s="3" t="s">
        <v>305</v>
      </c>
      <c r="C159" s="2" t="s">
        <v>306</v>
      </c>
      <c r="D159" s="5">
        <v>23</v>
      </c>
      <c r="E159" s="5">
        <v>35</v>
      </c>
      <c r="F159" s="12">
        <f>3*2.5</f>
        <v>7.5</v>
      </c>
      <c r="G159" s="12">
        <f>4*2.5</f>
        <v>10</v>
      </c>
      <c r="H159" s="11">
        <f t="shared" si="4"/>
        <v>45</v>
      </c>
      <c r="I159" s="5" t="str">
        <f t="shared" si="5"/>
        <v/>
      </c>
    </row>
    <row r="160" spans="1:9" x14ac:dyDescent="0.25">
      <c r="A160" s="10">
        <v>156</v>
      </c>
      <c r="B160" s="3" t="s">
        <v>307</v>
      </c>
      <c r="C160" s="2" t="s">
        <v>308</v>
      </c>
      <c r="D160" s="5">
        <v>47</v>
      </c>
      <c r="E160" s="5"/>
      <c r="F160" s="12">
        <f>7*2.5</f>
        <v>17.5</v>
      </c>
      <c r="G160" s="12">
        <f>11*2.5</f>
        <v>27.5</v>
      </c>
      <c r="H160" s="11">
        <f t="shared" si="4"/>
        <v>74.5</v>
      </c>
      <c r="I160" s="5" t="str">
        <f t="shared" si="5"/>
        <v>C</v>
      </c>
    </row>
    <row r="161" spans="1:9" x14ac:dyDescent="0.25">
      <c r="A161" s="10">
        <v>157</v>
      </c>
      <c r="B161" s="3" t="s">
        <v>309</v>
      </c>
      <c r="C161" s="2" t="s">
        <v>310</v>
      </c>
      <c r="D161" s="5">
        <v>42</v>
      </c>
      <c r="E161" s="5"/>
      <c r="F161" s="12">
        <v>25</v>
      </c>
      <c r="G161" s="12"/>
      <c r="H161" s="11">
        <f t="shared" si="4"/>
        <v>67</v>
      </c>
      <c r="I161" s="5" t="str">
        <f t="shared" si="5"/>
        <v>D</v>
      </c>
    </row>
    <row r="162" spans="1:9" x14ac:dyDescent="0.25">
      <c r="A162" s="10">
        <v>158</v>
      </c>
      <c r="B162" s="3" t="s">
        <v>311</v>
      </c>
      <c r="C162" s="2" t="s">
        <v>312</v>
      </c>
      <c r="D162" s="5">
        <v>45</v>
      </c>
      <c r="E162" s="5"/>
      <c r="F162" s="12">
        <v>35</v>
      </c>
      <c r="G162" s="12"/>
      <c r="H162" s="11">
        <f t="shared" si="4"/>
        <v>80</v>
      </c>
      <c r="I162" s="5" t="str">
        <f t="shared" si="5"/>
        <v>B</v>
      </c>
    </row>
    <row r="163" spans="1:9" x14ac:dyDescent="0.25">
      <c r="A163" s="10">
        <v>159</v>
      </c>
      <c r="B163" s="3" t="s">
        <v>313</v>
      </c>
      <c r="C163" s="2" t="s">
        <v>314</v>
      </c>
      <c r="D163" s="5"/>
      <c r="E163" s="5">
        <v>33</v>
      </c>
      <c r="F163" s="12">
        <f>7*2.5</f>
        <v>17.5</v>
      </c>
      <c r="G163" s="12"/>
      <c r="H163" s="11">
        <f t="shared" si="4"/>
        <v>50.5</v>
      </c>
      <c r="I163" s="5" t="str">
        <f t="shared" si="5"/>
        <v>E</v>
      </c>
    </row>
    <row r="164" spans="1:9" x14ac:dyDescent="0.25">
      <c r="A164" s="10">
        <v>160</v>
      </c>
      <c r="B164" s="3" t="s">
        <v>315</v>
      </c>
      <c r="C164" s="2" t="s">
        <v>316</v>
      </c>
      <c r="D164" s="5">
        <v>37</v>
      </c>
      <c r="E164" s="5"/>
      <c r="F164" s="12">
        <f>7.5*2.5</f>
        <v>18.75</v>
      </c>
      <c r="G164" s="12"/>
      <c r="H164" s="11">
        <f t="shared" si="4"/>
        <v>55.75</v>
      </c>
      <c r="I164" s="5" t="str">
        <f t="shared" si="5"/>
        <v>E</v>
      </c>
    </row>
    <row r="165" spans="1:9" x14ac:dyDescent="0.25">
      <c r="A165" s="10">
        <v>161</v>
      </c>
      <c r="B165" s="3" t="s">
        <v>317</v>
      </c>
      <c r="C165" s="2" t="s">
        <v>318</v>
      </c>
      <c r="D165" s="5">
        <v>23</v>
      </c>
      <c r="E165" s="5">
        <v>33</v>
      </c>
      <c r="F165" s="12">
        <f>5.5*2.5</f>
        <v>13.75</v>
      </c>
      <c r="G165" s="12">
        <f>7*2.5</f>
        <v>17.5</v>
      </c>
      <c r="H165" s="11">
        <f t="shared" si="4"/>
        <v>50.5</v>
      </c>
      <c r="I165" s="5" t="str">
        <f t="shared" si="5"/>
        <v>E</v>
      </c>
    </row>
    <row r="166" spans="1:9" x14ac:dyDescent="0.25">
      <c r="A166" s="10">
        <v>162</v>
      </c>
      <c r="B166" s="3" t="s">
        <v>319</v>
      </c>
      <c r="C166" s="2" t="s">
        <v>320</v>
      </c>
      <c r="D166" s="5"/>
      <c r="E166" s="5"/>
      <c r="F166" s="12"/>
      <c r="G166" s="12"/>
      <c r="H166" s="11">
        <f t="shared" si="4"/>
        <v>0</v>
      </c>
      <c r="I166" s="5" t="str">
        <f t="shared" si="5"/>
        <v/>
      </c>
    </row>
    <row r="167" spans="1:9" x14ac:dyDescent="0.25">
      <c r="A167" s="10">
        <v>163</v>
      </c>
      <c r="B167" s="3" t="s">
        <v>321</v>
      </c>
      <c r="C167" s="2" t="s">
        <v>322</v>
      </c>
      <c r="D167" s="5">
        <v>30</v>
      </c>
      <c r="E167" s="5"/>
      <c r="F167" s="12">
        <f>7*2.5</f>
        <v>17.5</v>
      </c>
      <c r="G167" s="12">
        <f>11*2.5</f>
        <v>27.5</v>
      </c>
      <c r="H167" s="11">
        <f t="shared" si="4"/>
        <v>57.5</v>
      </c>
      <c r="I167" s="5" t="str">
        <f t="shared" si="5"/>
        <v>E</v>
      </c>
    </row>
    <row r="168" spans="1:9" x14ac:dyDescent="0.25">
      <c r="A168" s="10">
        <v>164</v>
      </c>
      <c r="B168" s="3" t="s">
        <v>323</v>
      </c>
      <c r="C168" s="2" t="s">
        <v>324</v>
      </c>
      <c r="D168" s="5">
        <v>5</v>
      </c>
      <c r="E168" s="5">
        <v>17</v>
      </c>
      <c r="F168" s="12">
        <f>5.5*2.5</f>
        <v>13.75</v>
      </c>
      <c r="G168" s="12">
        <f>3*2.5</f>
        <v>7.5</v>
      </c>
      <c r="H168" s="11">
        <f t="shared" si="4"/>
        <v>24.5</v>
      </c>
      <c r="I168" s="5" t="str">
        <f t="shared" si="5"/>
        <v/>
      </c>
    </row>
    <row r="169" spans="1:9" x14ac:dyDescent="0.25">
      <c r="A169" s="10">
        <v>165</v>
      </c>
      <c r="B169" s="3" t="s">
        <v>325</v>
      </c>
      <c r="C169" s="2" t="s">
        <v>326</v>
      </c>
      <c r="D169" s="5">
        <v>40</v>
      </c>
      <c r="E169" s="5">
        <v>46</v>
      </c>
      <c r="F169" s="12"/>
      <c r="G169" s="12">
        <f>10*2.5</f>
        <v>25</v>
      </c>
      <c r="H169" s="11">
        <f t="shared" si="4"/>
        <v>71</v>
      </c>
      <c r="I169" s="5" t="str">
        <f t="shared" si="5"/>
        <v>C</v>
      </c>
    </row>
    <row r="170" spans="1:9" x14ac:dyDescent="0.25">
      <c r="A170" s="10">
        <v>166</v>
      </c>
      <c r="B170" s="3" t="s">
        <v>327</v>
      </c>
      <c r="C170" s="2" t="s">
        <v>328</v>
      </c>
      <c r="D170" s="5"/>
      <c r="E170" s="5">
        <v>42</v>
      </c>
      <c r="F170" s="12"/>
      <c r="G170" s="12">
        <f>11.6*2.5</f>
        <v>29</v>
      </c>
      <c r="H170" s="11">
        <f t="shared" si="4"/>
        <v>71</v>
      </c>
      <c r="I170" s="5" t="str">
        <f t="shared" si="5"/>
        <v>C</v>
      </c>
    </row>
    <row r="171" spans="1:9" x14ac:dyDescent="0.25">
      <c r="A171" s="10">
        <v>167</v>
      </c>
      <c r="B171" s="3" t="s">
        <v>329</v>
      </c>
      <c r="C171" s="2" t="s">
        <v>330</v>
      </c>
      <c r="D171" s="5"/>
      <c r="E171" s="5">
        <v>27</v>
      </c>
      <c r="F171" s="12"/>
      <c r="G171" s="12">
        <f>3*2.5</f>
        <v>7.5</v>
      </c>
      <c r="H171" s="11">
        <f t="shared" si="4"/>
        <v>34.5</v>
      </c>
      <c r="I171" s="5" t="str">
        <f t="shared" si="5"/>
        <v/>
      </c>
    </row>
    <row r="172" spans="1:9" x14ac:dyDescent="0.25">
      <c r="A172" s="10">
        <v>168</v>
      </c>
      <c r="B172" s="3" t="s">
        <v>331</v>
      </c>
      <c r="C172" s="2" t="s">
        <v>332</v>
      </c>
      <c r="D172" s="5"/>
      <c r="E172" s="5"/>
      <c r="F172" s="12"/>
      <c r="G172" s="12"/>
      <c r="H172" s="11">
        <f t="shared" si="4"/>
        <v>0</v>
      </c>
      <c r="I172" s="5" t="str">
        <f t="shared" si="5"/>
        <v/>
      </c>
    </row>
    <row r="173" spans="1:9" x14ac:dyDescent="0.25">
      <c r="A173" s="10">
        <v>169</v>
      </c>
      <c r="B173" s="3" t="s">
        <v>333</v>
      </c>
      <c r="C173" s="2" t="s">
        <v>334</v>
      </c>
      <c r="D173" s="5">
        <v>45</v>
      </c>
      <c r="E173" s="5"/>
      <c r="F173" s="12">
        <f>7.5*2.5</f>
        <v>18.75</v>
      </c>
      <c r="G173" s="12"/>
      <c r="H173" s="11">
        <f t="shared" si="4"/>
        <v>63.75</v>
      </c>
      <c r="I173" s="5" t="str">
        <f t="shared" si="5"/>
        <v>D</v>
      </c>
    </row>
    <row r="174" spans="1:9" x14ac:dyDescent="0.25">
      <c r="A174" s="10">
        <v>170</v>
      </c>
      <c r="B174" s="3" t="s">
        <v>335</v>
      </c>
      <c r="C174" s="2" t="s">
        <v>336</v>
      </c>
      <c r="D174" s="5"/>
      <c r="E174" s="5"/>
      <c r="F174" s="12"/>
      <c r="G174" s="12"/>
      <c r="H174" s="11">
        <f t="shared" si="4"/>
        <v>0</v>
      </c>
      <c r="I174" s="5" t="str">
        <f t="shared" si="5"/>
        <v/>
      </c>
    </row>
    <row r="175" spans="1:9" x14ac:dyDescent="0.25">
      <c r="A175" s="10">
        <v>171</v>
      </c>
      <c r="B175" s="3" t="s">
        <v>337</v>
      </c>
      <c r="C175" s="2" t="s">
        <v>338</v>
      </c>
      <c r="D175" s="5">
        <v>34</v>
      </c>
      <c r="E175" s="5"/>
      <c r="F175" s="12">
        <f>4*2.5</f>
        <v>10</v>
      </c>
      <c r="G175" s="12">
        <f>11.5*2.5</f>
        <v>28.75</v>
      </c>
      <c r="H175" s="11">
        <f t="shared" si="4"/>
        <v>62.75</v>
      </c>
      <c r="I175" s="5" t="str">
        <f t="shared" si="5"/>
        <v>D</v>
      </c>
    </row>
    <row r="176" spans="1:9" x14ac:dyDescent="0.25">
      <c r="A176" s="10">
        <v>172</v>
      </c>
      <c r="B176" s="3" t="s">
        <v>339</v>
      </c>
      <c r="C176" s="2" t="s">
        <v>340</v>
      </c>
      <c r="D176" s="5">
        <v>26</v>
      </c>
      <c r="E176" s="5">
        <v>26</v>
      </c>
      <c r="F176" s="12">
        <v>5</v>
      </c>
      <c r="G176" s="12"/>
      <c r="H176" s="11">
        <f t="shared" si="4"/>
        <v>31</v>
      </c>
      <c r="I176" s="5" t="str">
        <f t="shared" si="5"/>
        <v/>
      </c>
    </row>
    <row r="177" spans="1:9" x14ac:dyDescent="0.25">
      <c r="A177" s="10">
        <v>173</v>
      </c>
      <c r="B177" s="3" t="s">
        <v>341</v>
      </c>
      <c r="C177" s="2" t="s">
        <v>342</v>
      </c>
      <c r="D177" s="5"/>
      <c r="E177" s="5">
        <v>6</v>
      </c>
      <c r="F177" s="12">
        <v>5</v>
      </c>
      <c r="G177" s="12"/>
      <c r="H177" s="11">
        <f t="shared" si="4"/>
        <v>11</v>
      </c>
      <c r="I177" s="5" t="str">
        <f t="shared" si="5"/>
        <v/>
      </c>
    </row>
    <row r="178" spans="1:9" x14ac:dyDescent="0.25">
      <c r="A178" s="10">
        <v>174</v>
      </c>
      <c r="B178" s="3" t="s">
        <v>343</v>
      </c>
      <c r="C178" s="2" t="s">
        <v>344</v>
      </c>
      <c r="D178" s="5">
        <v>20</v>
      </c>
      <c r="E178" s="5"/>
      <c r="F178" s="12">
        <f>3.5*2.5</f>
        <v>8.75</v>
      </c>
      <c r="G178" s="12">
        <f>4*2.5</f>
        <v>10</v>
      </c>
      <c r="H178" s="11">
        <f t="shared" si="4"/>
        <v>30</v>
      </c>
      <c r="I178" s="5" t="str">
        <f t="shared" si="5"/>
        <v/>
      </c>
    </row>
    <row r="179" spans="1:9" x14ac:dyDescent="0.25">
      <c r="A179" s="10">
        <v>175</v>
      </c>
      <c r="B179" s="3" t="s">
        <v>345</v>
      </c>
      <c r="C179" s="2" t="s">
        <v>346</v>
      </c>
      <c r="D179" s="5">
        <v>12</v>
      </c>
      <c r="E179" s="5">
        <v>21</v>
      </c>
      <c r="F179" s="12">
        <v>2.5</v>
      </c>
      <c r="G179" s="12">
        <f>13*2.5</f>
        <v>32.5</v>
      </c>
      <c r="H179" s="11">
        <f t="shared" si="4"/>
        <v>53.5</v>
      </c>
      <c r="I179" s="5" t="str">
        <f t="shared" si="5"/>
        <v>E</v>
      </c>
    </row>
    <row r="180" spans="1:9" x14ac:dyDescent="0.25">
      <c r="A180" s="10">
        <v>176</v>
      </c>
      <c r="B180" s="3" t="s">
        <v>347</v>
      </c>
      <c r="C180" s="2" t="s">
        <v>348</v>
      </c>
      <c r="D180" s="5">
        <v>40</v>
      </c>
      <c r="E180" s="5"/>
      <c r="F180" s="12">
        <f>6.5*2.5</f>
        <v>16.25</v>
      </c>
      <c r="G180" s="12"/>
      <c r="H180" s="11">
        <f t="shared" si="4"/>
        <v>56.25</v>
      </c>
      <c r="I180" s="5" t="str">
        <f t="shared" si="5"/>
        <v>E</v>
      </c>
    </row>
    <row r="181" spans="1:9" x14ac:dyDescent="0.25">
      <c r="A181" s="10">
        <v>177</v>
      </c>
      <c r="B181" s="3" t="s">
        <v>349</v>
      </c>
      <c r="C181" s="2" t="s">
        <v>350</v>
      </c>
      <c r="D181" s="5">
        <v>45</v>
      </c>
      <c r="E181" s="5"/>
      <c r="F181" s="12">
        <f>1.5*2.5</f>
        <v>3.75</v>
      </c>
      <c r="G181" s="12">
        <f>15*2.5</f>
        <v>37.5</v>
      </c>
      <c r="H181" s="11">
        <f t="shared" si="4"/>
        <v>82.5</v>
      </c>
      <c r="I181" s="5" t="str">
        <f t="shared" si="5"/>
        <v>B</v>
      </c>
    </row>
    <row r="182" spans="1:9" x14ac:dyDescent="0.25">
      <c r="A182" s="10">
        <v>178</v>
      </c>
      <c r="B182" s="3" t="s">
        <v>351</v>
      </c>
      <c r="C182" s="2" t="s">
        <v>352</v>
      </c>
      <c r="D182" s="5">
        <v>23</v>
      </c>
      <c r="E182" s="5">
        <v>36</v>
      </c>
      <c r="F182" s="12"/>
      <c r="G182" s="12">
        <f>9.5*2.5</f>
        <v>23.75</v>
      </c>
      <c r="H182" s="11">
        <f t="shared" si="4"/>
        <v>59.75</v>
      </c>
      <c r="I182" s="5" t="str">
        <f t="shared" si="5"/>
        <v>D</v>
      </c>
    </row>
    <row r="183" spans="1:9" x14ac:dyDescent="0.25">
      <c r="A183" s="10">
        <v>179</v>
      </c>
      <c r="B183" s="3" t="s">
        <v>353</v>
      </c>
      <c r="C183" s="2" t="s">
        <v>354</v>
      </c>
      <c r="D183" s="5">
        <v>40</v>
      </c>
      <c r="E183" s="5"/>
      <c r="F183" s="12">
        <v>25</v>
      </c>
      <c r="G183" s="12"/>
      <c r="H183" s="11">
        <f t="shared" si="4"/>
        <v>65</v>
      </c>
      <c r="I183" s="5" t="str">
        <f t="shared" si="5"/>
        <v>D</v>
      </c>
    </row>
    <row r="184" spans="1:9" x14ac:dyDescent="0.25">
      <c r="A184" s="10">
        <v>180</v>
      </c>
      <c r="B184" s="3" t="s">
        <v>355</v>
      </c>
      <c r="C184" s="2" t="s">
        <v>356</v>
      </c>
      <c r="D184" s="5">
        <v>6</v>
      </c>
      <c r="E184" s="5">
        <v>13</v>
      </c>
      <c r="F184" s="12">
        <f>4.5*2.5</f>
        <v>11.25</v>
      </c>
      <c r="G184" s="12">
        <f>3*2.5</f>
        <v>7.5</v>
      </c>
      <c r="H184" s="11">
        <f t="shared" si="4"/>
        <v>20.5</v>
      </c>
      <c r="I184" s="5" t="str">
        <f t="shared" si="5"/>
        <v/>
      </c>
    </row>
    <row r="185" spans="1:9" x14ac:dyDescent="0.25">
      <c r="A185" s="10">
        <v>181</v>
      </c>
      <c r="B185" s="3" t="s">
        <v>357</v>
      </c>
      <c r="C185" s="2" t="s">
        <v>358</v>
      </c>
      <c r="D185" s="5">
        <v>48</v>
      </c>
      <c r="E185" s="5"/>
      <c r="F185" s="12">
        <v>25</v>
      </c>
      <c r="G185" s="12"/>
      <c r="H185" s="11">
        <f t="shared" si="4"/>
        <v>73</v>
      </c>
      <c r="I185" s="5" t="str">
        <f t="shared" si="5"/>
        <v>C</v>
      </c>
    </row>
    <row r="186" spans="1:9" x14ac:dyDescent="0.25">
      <c r="A186" s="10">
        <v>182</v>
      </c>
      <c r="B186" s="3" t="s">
        <v>359</v>
      </c>
      <c r="C186" s="2" t="s">
        <v>360</v>
      </c>
      <c r="D186" s="5">
        <v>24</v>
      </c>
      <c r="E186" s="5">
        <v>30</v>
      </c>
      <c r="F186" s="12">
        <f>3*2.5</f>
        <v>7.5</v>
      </c>
      <c r="G186" s="12">
        <f>8*2.5</f>
        <v>20</v>
      </c>
      <c r="H186" s="11">
        <f t="shared" si="4"/>
        <v>50</v>
      </c>
      <c r="I186" s="5" t="str">
        <f t="shared" si="5"/>
        <v>E</v>
      </c>
    </row>
    <row r="187" spans="1:9" x14ac:dyDescent="0.25">
      <c r="A187" s="10">
        <v>183</v>
      </c>
      <c r="B187" s="3" t="s">
        <v>361</v>
      </c>
      <c r="C187" s="2" t="s">
        <v>362</v>
      </c>
      <c r="D187" s="5"/>
      <c r="E187" s="5"/>
      <c r="F187" s="12"/>
      <c r="G187" s="12"/>
      <c r="H187" s="11">
        <f t="shared" si="4"/>
        <v>0</v>
      </c>
      <c r="I187" s="5" t="str">
        <f t="shared" si="5"/>
        <v/>
      </c>
    </row>
    <row r="188" spans="1:9" x14ac:dyDescent="0.25">
      <c r="A188" s="10">
        <v>184</v>
      </c>
      <c r="B188" s="3" t="s">
        <v>363</v>
      </c>
      <c r="C188" s="2" t="s">
        <v>364</v>
      </c>
      <c r="D188" s="5"/>
      <c r="E188" s="5">
        <v>11</v>
      </c>
      <c r="F188" s="12"/>
      <c r="G188" s="12"/>
      <c r="H188" s="11">
        <f t="shared" si="4"/>
        <v>11</v>
      </c>
      <c r="I188" s="5" t="str">
        <f t="shared" si="5"/>
        <v/>
      </c>
    </row>
    <row r="189" spans="1:9" x14ac:dyDescent="0.25">
      <c r="A189" s="10">
        <v>185</v>
      </c>
      <c r="B189" s="3" t="s">
        <v>365</v>
      </c>
      <c r="C189" s="2" t="s">
        <v>366</v>
      </c>
      <c r="D189" s="5"/>
      <c r="E189" s="5"/>
      <c r="F189" s="12"/>
      <c r="G189" s="12"/>
      <c r="H189" s="11">
        <f t="shared" si="4"/>
        <v>0</v>
      </c>
      <c r="I189" s="5" t="str">
        <f t="shared" si="5"/>
        <v/>
      </c>
    </row>
    <row r="190" spans="1:9" x14ac:dyDescent="0.25">
      <c r="A190" s="10">
        <v>186</v>
      </c>
      <c r="B190" s="3" t="s">
        <v>367</v>
      </c>
      <c r="C190" s="2" t="s">
        <v>368</v>
      </c>
      <c r="D190" s="5"/>
      <c r="E190" s="5">
        <v>30</v>
      </c>
      <c r="F190" s="12">
        <f>5*2.5</f>
        <v>12.5</v>
      </c>
      <c r="G190" s="12">
        <f>9.3*2.5</f>
        <v>23.25</v>
      </c>
      <c r="H190" s="11">
        <f t="shared" si="4"/>
        <v>53.25</v>
      </c>
      <c r="I190" s="5" t="str">
        <f t="shared" si="5"/>
        <v>E</v>
      </c>
    </row>
    <row r="191" spans="1:9" x14ac:dyDescent="0.25">
      <c r="A191" s="10">
        <v>187</v>
      </c>
      <c r="B191" s="3" t="s">
        <v>369</v>
      </c>
      <c r="C191" s="2" t="s">
        <v>370</v>
      </c>
      <c r="D191" s="5"/>
      <c r="E191" s="5"/>
      <c r="F191" s="12"/>
      <c r="G191" s="12"/>
      <c r="H191" s="11">
        <f t="shared" si="4"/>
        <v>0</v>
      </c>
      <c r="I191" s="5" t="str">
        <f t="shared" si="5"/>
        <v/>
      </c>
    </row>
    <row r="192" spans="1:9" x14ac:dyDescent="0.25">
      <c r="A192" s="10">
        <v>188</v>
      </c>
      <c r="B192" s="3" t="s">
        <v>371</v>
      </c>
      <c r="C192" s="2" t="s">
        <v>372</v>
      </c>
      <c r="D192" s="5">
        <v>28</v>
      </c>
      <c r="E192" s="5">
        <v>28</v>
      </c>
      <c r="F192" s="12">
        <v>10</v>
      </c>
      <c r="G192" s="12">
        <f>7*2.5</f>
        <v>17.5</v>
      </c>
      <c r="H192" s="11">
        <f t="shared" si="4"/>
        <v>45.5</v>
      </c>
      <c r="I192" s="5" t="str">
        <f t="shared" si="5"/>
        <v/>
      </c>
    </row>
    <row r="193" spans="1:9" x14ac:dyDescent="0.25">
      <c r="A193" s="10">
        <v>189</v>
      </c>
      <c r="B193" s="3" t="s">
        <v>373</v>
      </c>
      <c r="C193" s="2" t="s">
        <v>374</v>
      </c>
      <c r="D193" s="5"/>
      <c r="E193" s="5">
        <v>26</v>
      </c>
      <c r="F193" s="12">
        <f>5*2.5</f>
        <v>12.5</v>
      </c>
      <c r="G193" s="12">
        <f>5*2.5</f>
        <v>12.5</v>
      </c>
      <c r="H193" s="11">
        <f t="shared" si="4"/>
        <v>38.5</v>
      </c>
      <c r="I193" s="5" t="str">
        <f t="shared" si="5"/>
        <v/>
      </c>
    </row>
    <row r="194" spans="1:9" x14ac:dyDescent="0.25">
      <c r="A194" s="10">
        <v>190</v>
      </c>
      <c r="B194" s="3" t="s">
        <v>375</v>
      </c>
      <c r="C194" s="2" t="s">
        <v>376</v>
      </c>
      <c r="D194" s="5"/>
      <c r="E194" s="5">
        <v>20</v>
      </c>
      <c r="F194" s="12">
        <f>7*2.5</f>
        <v>17.5</v>
      </c>
      <c r="G194" s="12">
        <f>9*2.5</f>
        <v>22.5</v>
      </c>
      <c r="H194" s="11">
        <f t="shared" si="4"/>
        <v>42.5</v>
      </c>
      <c r="I194" s="5" t="str">
        <f t="shared" si="5"/>
        <v/>
      </c>
    </row>
    <row r="195" spans="1:9" x14ac:dyDescent="0.25">
      <c r="A195" s="10">
        <v>191</v>
      </c>
      <c r="B195" s="3" t="s">
        <v>377</v>
      </c>
      <c r="C195" s="2" t="s">
        <v>378</v>
      </c>
      <c r="D195" s="5"/>
      <c r="E195" s="5">
        <v>31</v>
      </c>
      <c r="F195" s="12">
        <f>5*2.5</f>
        <v>12.5</v>
      </c>
      <c r="G195" s="12">
        <f>8*2.5</f>
        <v>20</v>
      </c>
      <c r="H195" s="11">
        <f t="shared" si="4"/>
        <v>51</v>
      </c>
      <c r="I195" s="5" t="str">
        <f t="shared" si="5"/>
        <v>E</v>
      </c>
    </row>
    <row r="196" spans="1:9" x14ac:dyDescent="0.25">
      <c r="A196" s="10">
        <v>192</v>
      </c>
      <c r="B196" s="3" t="s">
        <v>379</v>
      </c>
      <c r="C196" s="2" t="s">
        <v>380</v>
      </c>
      <c r="D196" s="5">
        <v>18</v>
      </c>
      <c r="E196" s="5">
        <v>30</v>
      </c>
      <c r="F196" s="12"/>
      <c r="G196" s="12">
        <f>7*2.5</f>
        <v>17.5</v>
      </c>
      <c r="H196" s="11">
        <f t="shared" si="4"/>
        <v>47.5</v>
      </c>
      <c r="I196" s="5" t="str">
        <f t="shared" si="5"/>
        <v/>
      </c>
    </row>
    <row r="197" spans="1:9" x14ac:dyDescent="0.25">
      <c r="A197" s="10">
        <v>193</v>
      </c>
      <c r="B197" s="3" t="s">
        <v>381</v>
      </c>
      <c r="C197" s="2" t="s">
        <v>382</v>
      </c>
      <c r="D197" s="5">
        <v>42</v>
      </c>
      <c r="E197" s="5"/>
      <c r="F197" s="12">
        <f>8.5*2.5</f>
        <v>21.25</v>
      </c>
      <c r="G197" s="12"/>
      <c r="H197" s="11">
        <f t="shared" si="4"/>
        <v>63.25</v>
      </c>
      <c r="I197" s="5" t="str">
        <f t="shared" si="5"/>
        <v>D</v>
      </c>
    </row>
    <row r="198" spans="1:9" x14ac:dyDescent="0.25">
      <c r="A198" s="10">
        <v>194</v>
      </c>
      <c r="B198" s="3" t="s">
        <v>383</v>
      </c>
      <c r="C198" s="2" t="s">
        <v>384</v>
      </c>
      <c r="D198" s="5"/>
      <c r="E198" s="5">
        <v>19</v>
      </c>
      <c r="F198" s="12">
        <v>0</v>
      </c>
      <c r="G198" s="12"/>
      <c r="H198" s="11">
        <f t="shared" ref="H198:H261" si="6">IF(ISBLANK(E198),D198,E198)+IF(ISBLANK(G198),F198,G198)</f>
        <v>19</v>
      </c>
      <c r="I198" s="5" t="str">
        <f t="shared" ref="I198:I261" si="7">IF(H198&gt;89,"A",IF(H198&gt;79,"B",IF(H198&gt;69,"C",IF(H198&gt;59,"D",IF(H198&gt;49,"E","")))))</f>
        <v/>
      </c>
    </row>
    <row r="199" spans="1:9" x14ac:dyDescent="0.25">
      <c r="A199" s="10">
        <v>195</v>
      </c>
      <c r="B199" s="3" t="s">
        <v>385</v>
      </c>
      <c r="C199" s="2" t="s">
        <v>386</v>
      </c>
      <c r="D199" s="5">
        <v>22</v>
      </c>
      <c r="E199" s="5">
        <v>33</v>
      </c>
      <c r="F199" s="12">
        <v>10</v>
      </c>
      <c r="G199" s="12">
        <f>7*2.5</f>
        <v>17.5</v>
      </c>
      <c r="H199" s="11">
        <f t="shared" si="6"/>
        <v>50.5</v>
      </c>
      <c r="I199" s="5" t="str">
        <f t="shared" si="7"/>
        <v>E</v>
      </c>
    </row>
    <row r="200" spans="1:9" x14ac:dyDescent="0.25">
      <c r="A200" s="10">
        <v>196</v>
      </c>
      <c r="B200" s="3" t="s">
        <v>387</v>
      </c>
      <c r="C200" s="2" t="s">
        <v>388</v>
      </c>
      <c r="D200" s="5">
        <v>39</v>
      </c>
      <c r="E200" s="5"/>
      <c r="F200" s="12">
        <f>12*2.5</f>
        <v>30</v>
      </c>
      <c r="G200" s="12"/>
      <c r="H200" s="11">
        <f t="shared" si="6"/>
        <v>69</v>
      </c>
      <c r="I200" s="5" t="str">
        <f t="shared" si="7"/>
        <v>D</v>
      </c>
    </row>
    <row r="201" spans="1:9" x14ac:dyDescent="0.25">
      <c r="A201" s="10">
        <v>197</v>
      </c>
      <c r="B201" s="3" t="s">
        <v>389</v>
      </c>
      <c r="C201" s="2" t="s">
        <v>390</v>
      </c>
      <c r="D201" s="5"/>
      <c r="E201" s="5">
        <v>13</v>
      </c>
      <c r="F201" s="12"/>
      <c r="G201" s="12"/>
      <c r="H201" s="11">
        <f t="shared" si="6"/>
        <v>13</v>
      </c>
      <c r="I201" s="5" t="str">
        <f t="shared" si="7"/>
        <v/>
      </c>
    </row>
    <row r="202" spans="1:9" x14ac:dyDescent="0.25">
      <c r="A202" s="10">
        <v>198</v>
      </c>
      <c r="B202" s="3" t="s">
        <v>391</v>
      </c>
      <c r="C202" s="2" t="s">
        <v>392</v>
      </c>
      <c r="D202" s="5"/>
      <c r="E202" s="5">
        <v>48</v>
      </c>
      <c r="F202" s="12"/>
      <c r="G202" s="12">
        <f>11*2.5</f>
        <v>27.5</v>
      </c>
      <c r="H202" s="11">
        <f t="shared" si="6"/>
        <v>75.5</v>
      </c>
      <c r="I202" s="5" t="str">
        <f t="shared" si="7"/>
        <v>C</v>
      </c>
    </row>
    <row r="203" spans="1:9" x14ac:dyDescent="0.25">
      <c r="A203" s="10">
        <v>199</v>
      </c>
      <c r="B203" s="3" t="s">
        <v>393</v>
      </c>
      <c r="C203" s="2" t="s">
        <v>394</v>
      </c>
      <c r="D203" s="5"/>
      <c r="E203" s="5"/>
      <c r="F203" s="12"/>
      <c r="G203" s="12"/>
      <c r="H203" s="11">
        <f t="shared" si="6"/>
        <v>0</v>
      </c>
      <c r="I203" s="5" t="str">
        <f t="shared" si="7"/>
        <v/>
      </c>
    </row>
    <row r="204" spans="1:9" x14ac:dyDescent="0.25">
      <c r="A204" s="10">
        <v>200</v>
      </c>
      <c r="B204" s="3" t="s">
        <v>395</v>
      </c>
      <c r="C204" s="2" t="s">
        <v>396</v>
      </c>
      <c r="D204" s="5"/>
      <c r="E204" s="5"/>
      <c r="F204" s="12"/>
      <c r="G204" s="12"/>
      <c r="H204" s="11">
        <f t="shared" si="6"/>
        <v>0</v>
      </c>
      <c r="I204" s="5" t="str">
        <f t="shared" si="7"/>
        <v/>
      </c>
    </row>
    <row r="205" spans="1:9" x14ac:dyDescent="0.25">
      <c r="A205" s="10">
        <v>201</v>
      </c>
      <c r="B205" s="3" t="s">
        <v>397</v>
      </c>
      <c r="C205" s="2" t="s">
        <v>398</v>
      </c>
      <c r="D205" s="5"/>
      <c r="E205" s="5"/>
      <c r="F205" s="12"/>
      <c r="G205" s="12"/>
      <c r="H205" s="11">
        <f t="shared" si="6"/>
        <v>0</v>
      </c>
      <c r="I205" s="5" t="str">
        <f t="shared" si="7"/>
        <v/>
      </c>
    </row>
    <row r="206" spans="1:9" x14ac:dyDescent="0.25">
      <c r="A206" s="10">
        <v>202</v>
      </c>
      <c r="B206" s="3" t="s">
        <v>399</v>
      </c>
      <c r="C206" s="2" t="s">
        <v>400</v>
      </c>
      <c r="D206" s="5"/>
      <c r="E206" s="5">
        <v>38</v>
      </c>
      <c r="F206" s="12">
        <v>10</v>
      </c>
      <c r="G206" s="12">
        <f>7*2.5</f>
        <v>17.5</v>
      </c>
      <c r="H206" s="11">
        <f t="shared" si="6"/>
        <v>55.5</v>
      </c>
      <c r="I206" s="5" t="str">
        <f t="shared" si="7"/>
        <v>E</v>
      </c>
    </row>
    <row r="207" spans="1:9" x14ac:dyDescent="0.25">
      <c r="A207" s="10">
        <v>203</v>
      </c>
      <c r="B207" s="3" t="s">
        <v>401</v>
      </c>
      <c r="C207" s="2" t="s">
        <v>402</v>
      </c>
      <c r="D207" s="5">
        <v>30</v>
      </c>
      <c r="E207" s="5"/>
      <c r="F207" s="12"/>
      <c r="G207" s="12">
        <f>6*2.5</f>
        <v>15</v>
      </c>
      <c r="H207" s="11">
        <f t="shared" si="6"/>
        <v>45</v>
      </c>
      <c r="I207" s="5" t="str">
        <f t="shared" si="7"/>
        <v/>
      </c>
    </row>
    <row r="208" spans="1:9" x14ac:dyDescent="0.25">
      <c r="A208" s="10">
        <v>204</v>
      </c>
      <c r="B208" s="3" t="s">
        <v>403</v>
      </c>
      <c r="C208" s="2" t="s">
        <v>404</v>
      </c>
      <c r="D208" s="5">
        <v>12</v>
      </c>
      <c r="E208" s="5">
        <v>12</v>
      </c>
      <c r="F208" s="12"/>
      <c r="G208" s="12">
        <f>5*2.5</f>
        <v>12.5</v>
      </c>
      <c r="H208" s="11">
        <f t="shared" si="6"/>
        <v>24.5</v>
      </c>
      <c r="I208" s="5" t="str">
        <f t="shared" si="7"/>
        <v/>
      </c>
    </row>
    <row r="209" spans="1:9" x14ac:dyDescent="0.25">
      <c r="A209" s="10">
        <v>205</v>
      </c>
      <c r="B209" s="3" t="s">
        <v>405</v>
      </c>
      <c r="C209" s="2" t="s">
        <v>406</v>
      </c>
      <c r="D209" s="5"/>
      <c r="E209" s="5"/>
      <c r="F209" s="12"/>
      <c r="G209" s="12"/>
      <c r="H209" s="11">
        <f t="shared" si="6"/>
        <v>0</v>
      </c>
      <c r="I209" s="5" t="str">
        <f t="shared" si="7"/>
        <v/>
      </c>
    </row>
    <row r="210" spans="1:9" s="25" customFormat="1" x14ac:dyDescent="0.25">
      <c r="A210" s="21">
        <v>206</v>
      </c>
      <c r="B210" s="21" t="s">
        <v>407</v>
      </c>
      <c r="C210" s="22" t="s">
        <v>408</v>
      </c>
      <c r="D210" s="23">
        <v>47</v>
      </c>
      <c r="E210" s="23"/>
      <c r="F210" s="24">
        <f>8*2.5</f>
        <v>20</v>
      </c>
      <c r="G210" s="24">
        <f>11*2.5</f>
        <v>27.5</v>
      </c>
      <c r="H210" s="24">
        <f t="shared" si="6"/>
        <v>74.5</v>
      </c>
      <c r="I210" s="23" t="str">
        <f t="shared" si="7"/>
        <v>C</v>
      </c>
    </row>
    <row r="211" spans="1:9" x14ac:dyDescent="0.25">
      <c r="A211" s="10">
        <v>207</v>
      </c>
      <c r="B211" s="3" t="s">
        <v>409</v>
      </c>
      <c r="C211" s="2" t="s">
        <v>410</v>
      </c>
      <c r="D211" s="5"/>
      <c r="E211" s="5"/>
      <c r="F211" s="12"/>
      <c r="G211" s="12"/>
      <c r="H211" s="11">
        <f t="shared" si="6"/>
        <v>0</v>
      </c>
      <c r="I211" s="5" t="str">
        <f t="shared" si="7"/>
        <v/>
      </c>
    </row>
    <row r="212" spans="1:9" x14ac:dyDescent="0.25">
      <c r="A212" s="10">
        <v>208</v>
      </c>
      <c r="B212" s="3" t="s">
        <v>411</v>
      </c>
      <c r="C212" s="2" t="s">
        <v>412</v>
      </c>
      <c r="D212" s="5">
        <v>43</v>
      </c>
      <c r="E212" s="5"/>
      <c r="F212" s="12">
        <f>13*2.5</f>
        <v>32.5</v>
      </c>
      <c r="G212" s="12"/>
      <c r="H212" s="11">
        <f t="shared" si="6"/>
        <v>75.5</v>
      </c>
      <c r="I212" s="5" t="str">
        <f t="shared" si="7"/>
        <v>C</v>
      </c>
    </row>
    <row r="213" spans="1:9" x14ac:dyDescent="0.25">
      <c r="A213" s="10">
        <v>209</v>
      </c>
      <c r="B213" s="3" t="s">
        <v>413</v>
      </c>
      <c r="C213" s="2" t="s">
        <v>414</v>
      </c>
      <c r="D213" s="5">
        <v>37</v>
      </c>
      <c r="E213" s="5"/>
      <c r="F213" s="12">
        <f>7*2.5</f>
        <v>17.5</v>
      </c>
      <c r="G213" s="12"/>
      <c r="H213" s="11">
        <f t="shared" si="6"/>
        <v>54.5</v>
      </c>
      <c r="I213" s="5" t="str">
        <f t="shared" si="7"/>
        <v>E</v>
      </c>
    </row>
    <row r="214" spans="1:9" x14ac:dyDescent="0.25">
      <c r="A214" s="10">
        <v>210</v>
      </c>
      <c r="B214" s="3" t="s">
        <v>415</v>
      </c>
      <c r="C214" s="2" t="s">
        <v>416</v>
      </c>
      <c r="D214" s="5">
        <v>33</v>
      </c>
      <c r="E214" s="5">
        <v>45</v>
      </c>
      <c r="F214" s="12">
        <f>6*2.5</f>
        <v>15</v>
      </c>
      <c r="G214" s="12">
        <f>12.3*2.5</f>
        <v>30.75</v>
      </c>
      <c r="H214" s="11">
        <f t="shared" si="6"/>
        <v>75.75</v>
      </c>
      <c r="I214" s="5" t="str">
        <f t="shared" si="7"/>
        <v>C</v>
      </c>
    </row>
    <row r="215" spans="1:9" x14ac:dyDescent="0.25">
      <c r="A215" s="10">
        <v>211</v>
      </c>
      <c r="B215" s="3" t="s">
        <v>417</v>
      </c>
      <c r="C215" s="2" t="s">
        <v>418</v>
      </c>
      <c r="D215" s="5"/>
      <c r="E215" s="5"/>
      <c r="F215" s="12"/>
      <c r="G215" s="12"/>
      <c r="H215" s="11">
        <f t="shared" si="6"/>
        <v>0</v>
      </c>
      <c r="I215" s="5" t="str">
        <f t="shared" si="7"/>
        <v/>
      </c>
    </row>
    <row r="216" spans="1:9" x14ac:dyDescent="0.25">
      <c r="A216" s="10">
        <v>212</v>
      </c>
      <c r="B216" s="3" t="s">
        <v>419</v>
      </c>
      <c r="C216" s="2" t="s">
        <v>420</v>
      </c>
      <c r="D216" s="5">
        <v>22</v>
      </c>
      <c r="E216" s="5">
        <v>24</v>
      </c>
      <c r="F216" s="12"/>
      <c r="G216" s="12"/>
      <c r="H216" s="11">
        <f t="shared" si="6"/>
        <v>24</v>
      </c>
      <c r="I216" s="5" t="str">
        <f t="shared" si="7"/>
        <v/>
      </c>
    </row>
    <row r="217" spans="1:9" x14ac:dyDescent="0.25">
      <c r="A217" s="10">
        <v>213</v>
      </c>
      <c r="B217" s="3" t="s">
        <v>421</v>
      </c>
      <c r="C217" s="2" t="s">
        <v>422</v>
      </c>
      <c r="D217" s="5"/>
      <c r="E217" s="5"/>
      <c r="F217" s="12"/>
      <c r="G217" s="12"/>
      <c r="H217" s="11">
        <f t="shared" si="6"/>
        <v>0</v>
      </c>
      <c r="I217" s="5" t="str">
        <f t="shared" si="7"/>
        <v/>
      </c>
    </row>
    <row r="218" spans="1:9" x14ac:dyDescent="0.25">
      <c r="A218" s="10">
        <v>214</v>
      </c>
      <c r="B218" s="3" t="s">
        <v>423</v>
      </c>
      <c r="C218" s="2" t="s">
        <v>424</v>
      </c>
      <c r="D218" s="5">
        <v>21</v>
      </c>
      <c r="E218" s="5">
        <v>32</v>
      </c>
      <c r="F218" s="12">
        <f>5*2.5</f>
        <v>12.5</v>
      </c>
      <c r="G218" s="12">
        <f>3.5*2.5</f>
        <v>8.75</v>
      </c>
      <c r="H218" s="11">
        <f t="shared" si="6"/>
        <v>40.75</v>
      </c>
      <c r="I218" s="5" t="str">
        <f t="shared" si="7"/>
        <v/>
      </c>
    </row>
    <row r="219" spans="1:9" x14ac:dyDescent="0.25">
      <c r="A219" s="10">
        <v>215</v>
      </c>
      <c r="B219" s="3" t="s">
        <v>425</v>
      </c>
      <c r="C219" s="2" t="s">
        <v>426</v>
      </c>
      <c r="D219" s="5">
        <v>18</v>
      </c>
      <c r="E219" s="5">
        <v>39</v>
      </c>
      <c r="F219" s="12">
        <f>7*2.5</f>
        <v>17.5</v>
      </c>
      <c r="G219" s="12"/>
      <c r="H219" s="11">
        <f t="shared" si="6"/>
        <v>56.5</v>
      </c>
      <c r="I219" s="5" t="str">
        <f t="shared" si="7"/>
        <v>E</v>
      </c>
    </row>
    <row r="220" spans="1:9" x14ac:dyDescent="0.25">
      <c r="A220" s="10">
        <v>216</v>
      </c>
      <c r="B220" s="3" t="s">
        <v>427</v>
      </c>
      <c r="C220" s="2" t="s">
        <v>428</v>
      </c>
      <c r="D220" s="5">
        <v>25</v>
      </c>
      <c r="E220" s="5"/>
      <c r="F220" s="12">
        <f>9*2.5</f>
        <v>22.5</v>
      </c>
      <c r="G220" s="12">
        <f>10*2.5</f>
        <v>25</v>
      </c>
      <c r="H220" s="11">
        <f t="shared" si="6"/>
        <v>50</v>
      </c>
      <c r="I220" s="5" t="str">
        <f t="shared" si="7"/>
        <v>E</v>
      </c>
    </row>
    <row r="221" spans="1:9" x14ac:dyDescent="0.25">
      <c r="A221" s="10">
        <v>217</v>
      </c>
      <c r="B221" s="3" t="s">
        <v>429</v>
      </c>
      <c r="C221" s="2" t="s">
        <v>430</v>
      </c>
      <c r="D221" s="5">
        <v>50</v>
      </c>
      <c r="E221" s="5"/>
      <c r="F221" s="12">
        <f>17*2.5</f>
        <v>42.5</v>
      </c>
      <c r="G221" s="12"/>
      <c r="H221" s="11">
        <f t="shared" si="6"/>
        <v>92.5</v>
      </c>
      <c r="I221" s="5" t="str">
        <f t="shared" si="7"/>
        <v>A</v>
      </c>
    </row>
    <row r="222" spans="1:9" s="25" customFormat="1" x14ac:dyDescent="0.25">
      <c r="A222" s="21">
        <v>218</v>
      </c>
      <c r="B222" s="21" t="s">
        <v>431</v>
      </c>
      <c r="C222" s="22" t="s">
        <v>432</v>
      </c>
      <c r="D222" s="23">
        <v>46</v>
      </c>
      <c r="E222" s="23"/>
      <c r="F222" s="24">
        <f>7*2.5</f>
        <v>17.5</v>
      </c>
      <c r="G222" s="24">
        <f>13*2.5</f>
        <v>32.5</v>
      </c>
      <c r="H222" s="24">
        <f t="shared" si="6"/>
        <v>78.5</v>
      </c>
      <c r="I222" s="23" t="str">
        <f t="shared" si="7"/>
        <v>C</v>
      </c>
    </row>
    <row r="223" spans="1:9" x14ac:dyDescent="0.25">
      <c r="A223" s="10">
        <v>219</v>
      </c>
      <c r="B223" s="3" t="s">
        <v>433</v>
      </c>
      <c r="C223" s="2" t="s">
        <v>434</v>
      </c>
      <c r="D223" s="5">
        <v>27</v>
      </c>
      <c r="E223" s="5"/>
      <c r="F223" s="12">
        <f>5*2.5</f>
        <v>12.5</v>
      </c>
      <c r="G223" s="12">
        <f>2*2.5</f>
        <v>5</v>
      </c>
      <c r="H223" s="11">
        <f t="shared" si="6"/>
        <v>32</v>
      </c>
      <c r="I223" s="5" t="str">
        <f t="shared" si="7"/>
        <v/>
      </c>
    </row>
    <row r="224" spans="1:9" x14ac:dyDescent="0.25">
      <c r="A224" s="10">
        <v>220</v>
      </c>
      <c r="B224" s="3" t="s">
        <v>435</v>
      </c>
      <c r="C224" s="2" t="s">
        <v>436</v>
      </c>
      <c r="D224" s="5">
        <v>31</v>
      </c>
      <c r="E224" s="5">
        <v>41</v>
      </c>
      <c r="F224" s="12">
        <f>9.5*2.5</f>
        <v>23.75</v>
      </c>
      <c r="G224" s="12"/>
      <c r="H224" s="11">
        <f t="shared" si="6"/>
        <v>64.75</v>
      </c>
      <c r="I224" s="5" t="str">
        <f t="shared" si="7"/>
        <v>D</v>
      </c>
    </row>
    <row r="225" spans="1:9" x14ac:dyDescent="0.25">
      <c r="A225" s="10">
        <v>221</v>
      </c>
      <c r="B225" s="3" t="s">
        <v>437</v>
      </c>
      <c r="C225" s="2" t="s">
        <v>438</v>
      </c>
      <c r="D225" s="5"/>
      <c r="E225" s="5">
        <v>34</v>
      </c>
      <c r="F225" s="12"/>
      <c r="G225" s="12">
        <f>9*2.5</f>
        <v>22.5</v>
      </c>
      <c r="H225" s="11">
        <f t="shared" si="6"/>
        <v>56.5</v>
      </c>
      <c r="I225" s="5" t="str">
        <f t="shared" si="7"/>
        <v>E</v>
      </c>
    </row>
    <row r="226" spans="1:9" x14ac:dyDescent="0.25">
      <c r="A226" s="10">
        <v>222</v>
      </c>
      <c r="B226" s="3" t="s">
        <v>439</v>
      </c>
      <c r="C226" s="2" t="s">
        <v>440</v>
      </c>
      <c r="D226" s="5"/>
      <c r="E226" s="5">
        <v>13</v>
      </c>
      <c r="F226" s="12"/>
      <c r="G226" s="12"/>
      <c r="H226" s="11">
        <f t="shared" si="6"/>
        <v>13</v>
      </c>
      <c r="I226" s="5" t="str">
        <f t="shared" si="7"/>
        <v/>
      </c>
    </row>
    <row r="227" spans="1:9" s="25" customFormat="1" x14ac:dyDescent="0.25">
      <c r="A227" s="21">
        <v>223</v>
      </c>
      <c r="B227" s="21" t="s">
        <v>441</v>
      </c>
      <c r="C227" s="22" t="s">
        <v>442</v>
      </c>
      <c r="D227" s="23"/>
      <c r="E227" s="23">
        <v>23</v>
      </c>
      <c r="F227" s="24">
        <f>8*2.5</f>
        <v>20</v>
      </c>
      <c r="G227" s="24">
        <f>5.5*2.5</f>
        <v>13.75</v>
      </c>
      <c r="H227" s="24">
        <f t="shared" si="6"/>
        <v>36.75</v>
      </c>
      <c r="I227" s="23" t="str">
        <f t="shared" si="7"/>
        <v/>
      </c>
    </row>
    <row r="228" spans="1:9" x14ac:dyDescent="0.25">
      <c r="A228" s="10">
        <v>224</v>
      </c>
      <c r="B228" s="3" t="s">
        <v>443</v>
      </c>
      <c r="C228" s="2" t="s">
        <v>444</v>
      </c>
      <c r="D228" s="5">
        <v>24</v>
      </c>
      <c r="E228" s="5">
        <v>31</v>
      </c>
      <c r="F228" s="12">
        <v>10</v>
      </c>
      <c r="G228" s="12"/>
      <c r="H228" s="11">
        <f t="shared" si="6"/>
        <v>41</v>
      </c>
      <c r="I228" s="5" t="str">
        <f t="shared" si="7"/>
        <v/>
      </c>
    </row>
    <row r="229" spans="1:9" x14ac:dyDescent="0.25">
      <c r="A229" s="10">
        <v>225</v>
      </c>
      <c r="B229" s="3" t="s">
        <v>445</v>
      </c>
      <c r="C229" s="2" t="s">
        <v>446</v>
      </c>
      <c r="D229" s="5"/>
      <c r="E229" s="5">
        <v>46</v>
      </c>
      <c r="F229" s="12">
        <f>2*2.5</f>
        <v>5</v>
      </c>
      <c r="G229" s="12"/>
      <c r="H229" s="11">
        <f t="shared" si="6"/>
        <v>51</v>
      </c>
      <c r="I229" s="5" t="str">
        <f t="shared" si="7"/>
        <v>E</v>
      </c>
    </row>
    <row r="230" spans="1:9" x14ac:dyDescent="0.25">
      <c r="A230" s="10">
        <v>226</v>
      </c>
      <c r="B230" s="3" t="s">
        <v>447</v>
      </c>
      <c r="C230" s="2" t="s">
        <v>448</v>
      </c>
      <c r="D230" s="5"/>
      <c r="E230" s="5"/>
      <c r="F230" s="12"/>
      <c r="G230" s="12"/>
      <c r="H230" s="11">
        <f t="shared" si="6"/>
        <v>0</v>
      </c>
      <c r="I230" s="5" t="str">
        <f t="shared" si="7"/>
        <v/>
      </c>
    </row>
    <row r="231" spans="1:9" x14ac:dyDescent="0.25">
      <c r="A231" s="10">
        <v>227</v>
      </c>
      <c r="B231" s="3" t="s">
        <v>449</v>
      </c>
      <c r="C231" s="2" t="s">
        <v>450</v>
      </c>
      <c r="D231" s="5">
        <v>50</v>
      </c>
      <c r="E231" s="5"/>
      <c r="F231" s="12">
        <v>27.5</v>
      </c>
      <c r="G231" s="12"/>
      <c r="H231" s="11">
        <f t="shared" si="6"/>
        <v>77.5</v>
      </c>
      <c r="I231" s="5" t="str">
        <f t="shared" si="7"/>
        <v>C</v>
      </c>
    </row>
    <row r="232" spans="1:9" x14ac:dyDescent="0.25">
      <c r="A232" s="10">
        <v>228</v>
      </c>
      <c r="B232" s="3" t="s">
        <v>451</v>
      </c>
      <c r="C232" s="2" t="s">
        <v>452</v>
      </c>
      <c r="D232" s="5"/>
      <c r="E232" s="5">
        <v>32</v>
      </c>
      <c r="F232" s="12">
        <f>5*2.5</f>
        <v>12.5</v>
      </c>
      <c r="G232" s="12">
        <f>3*2.5</f>
        <v>7.5</v>
      </c>
      <c r="H232" s="11">
        <f t="shared" si="6"/>
        <v>39.5</v>
      </c>
      <c r="I232" s="5" t="str">
        <f t="shared" si="7"/>
        <v/>
      </c>
    </row>
    <row r="233" spans="1:9" x14ac:dyDescent="0.25">
      <c r="A233" s="10">
        <v>229</v>
      </c>
      <c r="B233" s="3" t="s">
        <v>453</v>
      </c>
      <c r="C233" s="2" t="s">
        <v>454</v>
      </c>
      <c r="D233" s="5"/>
      <c r="E233" s="5">
        <v>0</v>
      </c>
      <c r="F233" s="12">
        <f>3*2.5</f>
        <v>7.5</v>
      </c>
      <c r="G233" s="12"/>
      <c r="H233" s="11">
        <f t="shared" si="6"/>
        <v>7.5</v>
      </c>
      <c r="I233" s="5" t="str">
        <f t="shared" si="7"/>
        <v/>
      </c>
    </row>
    <row r="234" spans="1:9" x14ac:dyDescent="0.25">
      <c r="A234" s="10">
        <v>230</v>
      </c>
      <c r="B234" s="3" t="s">
        <v>455</v>
      </c>
      <c r="C234" s="2" t="s">
        <v>456</v>
      </c>
      <c r="D234" s="5">
        <v>4</v>
      </c>
      <c r="E234" s="5">
        <v>24</v>
      </c>
      <c r="F234" s="12">
        <f>6*2.5</f>
        <v>15</v>
      </c>
      <c r="G234" s="12">
        <f>4*2.5</f>
        <v>10</v>
      </c>
      <c r="H234" s="11">
        <f t="shared" si="6"/>
        <v>34</v>
      </c>
      <c r="I234" s="5" t="str">
        <f t="shared" si="7"/>
        <v/>
      </c>
    </row>
    <row r="235" spans="1:9" x14ac:dyDescent="0.25">
      <c r="A235" s="10">
        <v>231</v>
      </c>
      <c r="B235" s="3" t="s">
        <v>457</v>
      </c>
      <c r="C235" s="2" t="s">
        <v>458</v>
      </c>
      <c r="D235" s="5"/>
      <c r="E235" s="5"/>
      <c r="F235" s="12"/>
      <c r="G235" s="12"/>
      <c r="H235" s="11">
        <f t="shared" si="6"/>
        <v>0</v>
      </c>
      <c r="I235" s="5" t="str">
        <f t="shared" si="7"/>
        <v/>
      </c>
    </row>
    <row r="236" spans="1:9" x14ac:dyDescent="0.25">
      <c r="A236" s="10">
        <v>232</v>
      </c>
      <c r="B236" s="3" t="s">
        <v>459</v>
      </c>
      <c r="C236" s="2" t="s">
        <v>460</v>
      </c>
      <c r="D236" s="5"/>
      <c r="E236" s="5"/>
      <c r="F236" s="12"/>
      <c r="G236" s="12"/>
      <c r="H236" s="11">
        <f t="shared" si="6"/>
        <v>0</v>
      </c>
      <c r="I236" s="5" t="str">
        <f t="shared" si="7"/>
        <v/>
      </c>
    </row>
    <row r="237" spans="1:9" x14ac:dyDescent="0.25">
      <c r="A237" s="10">
        <v>233</v>
      </c>
      <c r="B237" s="3" t="s">
        <v>461</v>
      </c>
      <c r="C237" s="2" t="s">
        <v>462</v>
      </c>
      <c r="D237" s="5"/>
      <c r="E237" s="5"/>
      <c r="F237" s="12"/>
      <c r="G237" s="12"/>
      <c r="H237" s="11">
        <f t="shared" si="6"/>
        <v>0</v>
      </c>
      <c r="I237" s="5" t="str">
        <f t="shared" si="7"/>
        <v/>
      </c>
    </row>
    <row r="238" spans="1:9" x14ac:dyDescent="0.25">
      <c r="A238" s="10">
        <v>234</v>
      </c>
      <c r="B238" s="3" t="s">
        <v>463</v>
      </c>
      <c r="C238" s="2" t="s">
        <v>464</v>
      </c>
      <c r="D238" s="5"/>
      <c r="E238" s="5">
        <v>16</v>
      </c>
      <c r="F238" s="12">
        <f>3*2.5</f>
        <v>7.5</v>
      </c>
      <c r="G238" s="12">
        <f>4.5*2.5</f>
        <v>11.25</v>
      </c>
      <c r="H238" s="11">
        <f t="shared" si="6"/>
        <v>27.25</v>
      </c>
      <c r="I238" s="5" t="str">
        <f t="shared" si="7"/>
        <v/>
      </c>
    </row>
    <row r="239" spans="1:9" x14ac:dyDescent="0.25">
      <c r="A239" s="10">
        <v>235</v>
      </c>
      <c r="B239" s="3" t="s">
        <v>465</v>
      </c>
      <c r="C239" s="2" t="s">
        <v>466</v>
      </c>
      <c r="D239" s="5"/>
      <c r="E239" s="5"/>
      <c r="F239" s="12"/>
      <c r="G239" s="12"/>
      <c r="H239" s="11">
        <f t="shared" si="6"/>
        <v>0</v>
      </c>
      <c r="I239" s="5" t="str">
        <f t="shared" si="7"/>
        <v/>
      </c>
    </row>
    <row r="240" spans="1:9" x14ac:dyDescent="0.25">
      <c r="A240" s="10">
        <v>236</v>
      </c>
      <c r="B240" s="7" t="s">
        <v>499</v>
      </c>
      <c r="C240" s="2" t="s">
        <v>467</v>
      </c>
      <c r="D240" s="5">
        <v>18</v>
      </c>
      <c r="E240" s="5">
        <v>28</v>
      </c>
      <c r="F240" s="12">
        <f>6.5*2.5</f>
        <v>16.25</v>
      </c>
      <c r="G240" s="12">
        <f>5.3*2.5</f>
        <v>13.25</v>
      </c>
      <c r="H240" s="11">
        <f t="shared" si="6"/>
        <v>41.25</v>
      </c>
      <c r="I240" s="5" t="str">
        <f t="shared" si="7"/>
        <v/>
      </c>
    </row>
    <row r="241" spans="1:9" x14ac:dyDescent="0.25">
      <c r="A241" s="10">
        <v>237</v>
      </c>
      <c r="B241" s="3" t="s">
        <v>468</v>
      </c>
      <c r="C241" s="2" t="s">
        <v>469</v>
      </c>
      <c r="D241" s="5"/>
      <c r="E241" s="5">
        <v>8</v>
      </c>
      <c r="F241" s="12">
        <f>3*2.5</f>
        <v>7.5</v>
      </c>
      <c r="G241" s="12"/>
      <c r="H241" s="11">
        <f t="shared" si="6"/>
        <v>15.5</v>
      </c>
      <c r="I241" s="5" t="str">
        <f t="shared" si="7"/>
        <v/>
      </c>
    </row>
    <row r="242" spans="1:9" x14ac:dyDescent="0.25">
      <c r="A242" s="10">
        <v>238</v>
      </c>
      <c r="B242" s="3" t="s">
        <v>470</v>
      </c>
      <c r="C242" s="2" t="s">
        <v>471</v>
      </c>
      <c r="D242" s="5"/>
      <c r="E242" s="5"/>
      <c r="F242" s="12"/>
      <c r="G242" s="12"/>
      <c r="H242" s="11">
        <f t="shared" si="6"/>
        <v>0</v>
      </c>
      <c r="I242" s="5" t="str">
        <f t="shared" si="7"/>
        <v/>
      </c>
    </row>
    <row r="243" spans="1:9" x14ac:dyDescent="0.25">
      <c r="A243" s="10">
        <v>239</v>
      </c>
      <c r="B243" s="3" t="s">
        <v>472</v>
      </c>
      <c r="C243" s="2" t="s">
        <v>473</v>
      </c>
      <c r="D243" s="5">
        <v>8</v>
      </c>
      <c r="E243" s="5">
        <v>13</v>
      </c>
      <c r="F243" s="12">
        <v>5</v>
      </c>
      <c r="G243" s="12"/>
      <c r="H243" s="11">
        <f t="shared" si="6"/>
        <v>18</v>
      </c>
      <c r="I243" s="5" t="str">
        <f t="shared" si="7"/>
        <v/>
      </c>
    </row>
    <row r="244" spans="1:9" x14ac:dyDescent="0.25">
      <c r="A244" s="10">
        <v>240</v>
      </c>
      <c r="B244" s="3" t="s">
        <v>544</v>
      </c>
      <c r="C244" s="2" t="s">
        <v>545</v>
      </c>
      <c r="D244" s="5">
        <v>11</v>
      </c>
      <c r="E244" s="5">
        <v>11</v>
      </c>
      <c r="F244" s="12">
        <f>2*2.5</f>
        <v>5</v>
      </c>
      <c r="G244" s="12"/>
      <c r="H244" s="11">
        <f t="shared" si="6"/>
        <v>16</v>
      </c>
      <c r="I244" s="5" t="str">
        <f t="shared" si="7"/>
        <v/>
      </c>
    </row>
    <row r="245" spans="1:9" x14ac:dyDescent="0.25">
      <c r="A245" s="10">
        <v>241</v>
      </c>
      <c r="B245" s="3" t="s">
        <v>474</v>
      </c>
      <c r="C245" s="2" t="s">
        <v>475</v>
      </c>
      <c r="D245" s="5">
        <v>14</v>
      </c>
      <c r="E245" s="5">
        <v>27</v>
      </c>
      <c r="F245" s="12"/>
      <c r="G245" s="12">
        <f>5*2.5</f>
        <v>12.5</v>
      </c>
      <c r="H245" s="11">
        <f t="shared" si="6"/>
        <v>39.5</v>
      </c>
      <c r="I245" s="5" t="str">
        <f t="shared" si="7"/>
        <v/>
      </c>
    </row>
    <row r="246" spans="1:9" x14ac:dyDescent="0.25">
      <c r="A246" s="10">
        <v>242</v>
      </c>
      <c r="B246" s="3" t="s">
        <v>476</v>
      </c>
      <c r="C246" s="2" t="s">
        <v>477</v>
      </c>
      <c r="D246" s="5"/>
      <c r="E246" s="5"/>
      <c r="F246" s="12"/>
      <c r="G246" s="12"/>
      <c r="H246" s="11">
        <f t="shared" si="6"/>
        <v>0</v>
      </c>
      <c r="I246" s="5" t="str">
        <f t="shared" si="7"/>
        <v/>
      </c>
    </row>
    <row r="247" spans="1:9" x14ac:dyDescent="0.25">
      <c r="A247" s="10">
        <v>243</v>
      </c>
      <c r="B247" s="3" t="s">
        <v>478</v>
      </c>
      <c r="C247" s="2" t="s">
        <v>479</v>
      </c>
      <c r="D247" s="5"/>
      <c r="E247" s="5"/>
      <c r="F247" s="12"/>
      <c r="G247" s="12"/>
      <c r="H247" s="11">
        <f t="shared" si="6"/>
        <v>0</v>
      </c>
      <c r="I247" s="5" t="str">
        <f t="shared" si="7"/>
        <v/>
      </c>
    </row>
    <row r="248" spans="1:9" x14ac:dyDescent="0.25">
      <c r="A248" s="10">
        <v>244</v>
      </c>
      <c r="B248" s="3" t="s">
        <v>480</v>
      </c>
      <c r="C248" s="2" t="s">
        <v>481</v>
      </c>
      <c r="D248" s="5"/>
      <c r="E248" s="5"/>
      <c r="F248" s="12"/>
      <c r="G248" s="12"/>
      <c r="H248" s="11">
        <f t="shared" si="6"/>
        <v>0</v>
      </c>
      <c r="I248" s="5" t="str">
        <f t="shared" si="7"/>
        <v/>
      </c>
    </row>
    <row r="249" spans="1:9" x14ac:dyDescent="0.25">
      <c r="A249" s="10">
        <v>245</v>
      </c>
      <c r="B249" s="3" t="s">
        <v>482</v>
      </c>
      <c r="C249" s="2" t="s">
        <v>483</v>
      </c>
      <c r="D249" s="5"/>
      <c r="E249" s="5">
        <v>40</v>
      </c>
      <c r="F249" s="12">
        <f>9.5*2.5</f>
        <v>23.75</v>
      </c>
      <c r="G249" s="12"/>
      <c r="H249" s="11">
        <f t="shared" si="6"/>
        <v>63.75</v>
      </c>
      <c r="I249" s="5" t="str">
        <f t="shared" si="7"/>
        <v>D</v>
      </c>
    </row>
    <row r="250" spans="1:9" x14ac:dyDescent="0.25">
      <c r="A250" s="10">
        <v>246</v>
      </c>
      <c r="B250" s="3" t="s">
        <v>484</v>
      </c>
      <c r="C250" s="2" t="s">
        <v>485</v>
      </c>
      <c r="D250" s="5">
        <v>14</v>
      </c>
      <c r="E250" s="5">
        <v>23</v>
      </c>
      <c r="F250" s="12"/>
      <c r="G250" s="12">
        <f>3*2.5</f>
        <v>7.5</v>
      </c>
      <c r="H250" s="11">
        <f t="shared" si="6"/>
        <v>30.5</v>
      </c>
      <c r="I250" s="5" t="str">
        <f t="shared" si="7"/>
        <v/>
      </c>
    </row>
    <row r="251" spans="1:9" x14ac:dyDescent="0.25">
      <c r="A251" s="10">
        <v>247</v>
      </c>
      <c r="B251" s="3" t="s">
        <v>486</v>
      </c>
      <c r="C251" s="2" t="s">
        <v>236</v>
      </c>
      <c r="D251" s="5"/>
      <c r="E251" s="5"/>
      <c r="F251" s="12"/>
      <c r="G251" s="12"/>
      <c r="H251" s="11">
        <f t="shared" si="6"/>
        <v>0</v>
      </c>
      <c r="I251" s="5" t="str">
        <f t="shared" si="7"/>
        <v/>
      </c>
    </row>
    <row r="252" spans="1:9" x14ac:dyDescent="0.25">
      <c r="A252" s="10">
        <v>248</v>
      </c>
      <c r="B252" s="3" t="s">
        <v>487</v>
      </c>
      <c r="C252" s="2" t="s">
        <v>488</v>
      </c>
      <c r="D252" s="5">
        <v>22</v>
      </c>
      <c r="E252" s="5"/>
      <c r="F252" s="12"/>
      <c r="G252" s="12">
        <f>7*2.5</f>
        <v>17.5</v>
      </c>
      <c r="H252" s="11">
        <f t="shared" si="6"/>
        <v>39.5</v>
      </c>
      <c r="I252" s="5" t="str">
        <f t="shared" si="7"/>
        <v/>
      </c>
    </row>
    <row r="253" spans="1:9" x14ac:dyDescent="0.25">
      <c r="A253" s="10">
        <v>249</v>
      </c>
      <c r="B253" s="3" t="s">
        <v>489</v>
      </c>
      <c r="C253" s="2" t="s">
        <v>490</v>
      </c>
      <c r="D253" s="5"/>
      <c r="E253" s="5"/>
      <c r="F253" s="12"/>
      <c r="G253" s="12"/>
      <c r="H253" s="11">
        <f t="shared" si="6"/>
        <v>0</v>
      </c>
      <c r="I253" s="5" t="str">
        <f t="shared" si="7"/>
        <v/>
      </c>
    </row>
    <row r="254" spans="1:9" x14ac:dyDescent="0.25">
      <c r="A254" s="10">
        <v>250</v>
      </c>
      <c r="B254" s="3" t="s">
        <v>491</v>
      </c>
      <c r="C254" s="2" t="s">
        <v>492</v>
      </c>
      <c r="D254" s="5"/>
      <c r="E254" s="5"/>
      <c r="F254" s="12">
        <f>5*2.5</f>
        <v>12.5</v>
      </c>
      <c r="G254" s="12">
        <f>12.5*2.5</f>
        <v>31.25</v>
      </c>
      <c r="H254" s="11">
        <f t="shared" si="6"/>
        <v>31.25</v>
      </c>
      <c r="I254" s="5" t="str">
        <f t="shared" si="7"/>
        <v/>
      </c>
    </row>
    <row r="255" spans="1:9" x14ac:dyDescent="0.25">
      <c r="A255" s="10">
        <v>251</v>
      </c>
      <c r="B255" s="3" t="s">
        <v>493</v>
      </c>
      <c r="C255" s="2" t="s">
        <v>494</v>
      </c>
      <c r="D255" s="5"/>
      <c r="E255" s="5"/>
      <c r="F255" s="12"/>
      <c r="G255" s="12"/>
      <c r="H255" s="11">
        <f t="shared" si="6"/>
        <v>0</v>
      </c>
      <c r="I255" s="5" t="str">
        <f t="shared" si="7"/>
        <v/>
      </c>
    </row>
    <row r="256" spans="1:9" x14ac:dyDescent="0.25">
      <c r="A256" s="10">
        <v>252</v>
      </c>
      <c r="B256" s="3" t="s">
        <v>495</v>
      </c>
      <c r="C256" s="2" t="s">
        <v>496</v>
      </c>
      <c r="D256" s="5"/>
      <c r="E256" s="5"/>
      <c r="F256" s="12"/>
      <c r="G256" s="12"/>
      <c r="H256" s="11">
        <f t="shared" si="6"/>
        <v>0</v>
      </c>
      <c r="I256" s="5" t="str">
        <f t="shared" si="7"/>
        <v/>
      </c>
    </row>
    <row r="257" spans="1:9" x14ac:dyDescent="0.25">
      <c r="A257" s="10">
        <v>253</v>
      </c>
      <c r="B257" s="3" t="s">
        <v>497</v>
      </c>
      <c r="C257" s="2" t="s">
        <v>498</v>
      </c>
      <c r="D257" s="5"/>
      <c r="E257" s="5"/>
      <c r="F257" s="12"/>
      <c r="G257" s="12"/>
      <c r="H257" s="11">
        <f t="shared" si="6"/>
        <v>0</v>
      </c>
      <c r="I257" s="5" t="str">
        <f t="shared" si="7"/>
        <v/>
      </c>
    </row>
    <row r="258" spans="1:9" x14ac:dyDescent="0.25">
      <c r="A258" s="10">
        <v>254</v>
      </c>
      <c r="B258" s="7" t="s">
        <v>538</v>
      </c>
      <c r="C258" s="2" t="s">
        <v>512</v>
      </c>
      <c r="D258" s="5"/>
      <c r="E258" s="5">
        <v>18</v>
      </c>
      <c r="F258" s="12"/>
      <c r="G258" s="12">
        <f>6*2.5</f>
        <v>15</v>
      </c>
      <c r="H258" s="11">
        <f t="shared" si="6"/>
        <v>33</v>
      </c>
      <c r="I258" s="5" t="str">
        <f t="shared" si="7"/>
        <v/>
      </c>
    </row>
    <row r="259" spans="1:9" x14ac:dyDescent="0.25">
      <c r="A259" s="10">
        <v>255</v>
      </c>
      <c r="B259" s="3" t="s">
        <v>513</v>
      </c>
      <c r="C259" s="2" t="s">
        <v>514</v>
      </c>
      <c r="D259" s="5"/>
      <c r="E259" s="5"/>
      <c r="F259" s="12"/>
      <c r="G259" s="12"/>
      <c r="H259" s="11">
        <f t="shared" si="6"/>
        <v>0</v>
      </c>
      <c r="I259" s="5" t="str">
        <f t="shared" si="7"/>
        <v/>
      </c>
    </row>
    <row r="260" spans="1:9" x14ac:dyDescent="0.25">
      <c r="A260" s="10">
        <v>256</v>
      </c>
      <c r="B260" s="10" t="s">
        <v>546</v>
      </c>
      <c r="C260" s="2" t="s">
        <v>547</v>
      </c>
      <c r="D260" s="5"/>
      <c r="E260" s="5">
        <v>16</v>
      </c>
      <c r="F260" s="12">
        <v>10</v>
      </c>
      <c r="G260" s="12">
        <f>5*2.5</f>
        <v>12.5</v>
      </c>
      <c r="H260" s="11">
        <f t="shared" si="6"/>
        <v>28.5</v>
      </c>
      <c r="I260" s="5" t="str">
        <f t="shared" si="7"/>
        <v/>
      </c>
    </row>
    <row r="261" spans="1:9" x14ac:dyDescent="0.25">
      <c r="A261" s="10">
        <v>257</v>
      </c>
      <c r="B261" s="3" t="s">
        <v>515</v>
      </c>
      <c r="C261" s="2" t="s">
        <v>516</v>
      </c>
      <c r="D261" s="5"/>
      <c r="E261" s="5"/>
      <c r="F261" s="12"/>
      <c r="G261" s="12"/>
      <c r="H261" s="11">
        <f t="shared" si="6"/>
        <v>0</v>
      </c>
      <c r="I261" s="5" t="str">
        <f t="shared" si="7"/>
        <v/>
      </c>
    </row>
    <row r="262" spans="1:9" x14ac:dyDescent="0.25">
      <c r="A262" s="10">
        <v>258</v>
      </c>
      <c r="B262" s="10" t="s">
        <v>550</v>
      </c>
      <c r="C262" s="2" t="s">
        <v>551</v>
      </c>
      <c r="D262" s="5"/>
      <c r="E262" s="5">
        <v>20</v>
      </c>
      <c r="F262" s="12">
        <f>9.5*2.5</f>
        <v>23.75</v>
      </c>
      <c r="G262" s="12">
        <f>7*2.5</f>
        <v>17.5</v>
      </c>
      <c r="H262" s="11">
        <f t="shared" ref="H262:H276" si="8">IF(ISBLANK(E262),D262,E262)+IF(ISBLANK(G262),F262,G262)</f>
        <v>37.5</v>
      </c>
      <c r="I262" s="5" t="str">
        <f t="shared" ref="I262:I276" si="9">IF(H262&gt;89,"A",IF(H262&gt;79,"B",IF(H262&gt;69,"C",IF(H262&gt;59,"D",IF(H262&gt;49,"E","")))))</f>
        <v/>
      </c>
    </row>
    <row r="263" spans="1:9" x14ac:dyDescent="0.25">
      <c r="A263" s="10">
        <v>259</v>
      </c>
      <c r="B263" s="3" t="s">
        <v>517</v>
      </c>
      <c r="C263" s="2" t="s">
        <v>518</v>
      </c>
      <c r="D263" s="5"/>
      <c r="E263" s="5">
        <v>12</v>
      </c>
      <c r="F263" s="12"/>
      <c r="G263" s="12">
        <f>3*2.5</f>
        <v>7.5</v>
      </c>
      <c r="H263" s="11">
        <f t="shared" si="8"/>
        <v>19.5</v>
      </c>
      <c r="I263" s="5" t="str">
        <f t="shared" si="9"/>
        <v/>
      </c>
    </row>
    <row r="264" spans="1:9" x14ac:dyDescent="0.25">
      <c r="A264" s="10">
        <v>260</v>
      </c>
      <c r="B264" s="3" t="s">
        <v>519</v>
      </c>
      <c r="C264" s="2" t="s">
        <v>520</v>
      </c>
      <c r="D264" s="5"/>
      <c r="E264" s="5">
        <v>23</v>
      </c>
      <c r="F264" s="12">
        <f>5*2.5</f>
        <v>12.5</v>
      </c>
      <c r="G264" s="12">
        <f>6*2.5</f>
        <v>15</v>
      </c>
      <c r="H264" s="11">
        <f t="shared" si="8"/>
        <v>38</v>
      </c>
      <c r="I264" s="5" t="str">
        <f t="shared" si="9"/>
        <v/>
      </c>
    </row>
    <row r="265" spans="1:9" x14ac:dyDescent="0.25">
      <c r="A265" s="10">
        <v>261</v>
      </c>
      <c r="B265" s="3" t="s">
        <v>540</v>
      </c>
      <c r="C265" s="2" t="s">
        <v>541</v>
      </c>
      <c r="D265" s="5">
        <v>33</v>
      </c>
      <c r="E265" s="5"/>
      <c r="F265" s="12"/>
      <c r="G265" s="12"/>
      <c r="H265" s="11">
        <f t="shared" si="8"/>
        <v>33</v>
      </c>
      <c r="I265" s="5" t="str">
        <f t="shared" si="9"/>
        <v/>
      </c>
    </row>
    <row r="266" spans="1:9" x14ac:dyDescent="0.25">
      <c r="A266" s="10">
        <v>262</v>
      </c>
      <c r="B266" s="3" t="s">
        <v>521</v>
      </c>
      <c r="C266" s="2" t="s">
        <v>522</v>
      </c>
      <c r="D266" s="5"/>
      <c r="E266" s="5"/>
      <c r="F266" s="12"/>
      <c r="G266" s="12"/>
      <c r="H266" s="11">
        <f t="shared" si="8"/>
        <v>0</v>
      </c>
      <c r="I266" s="5" t="str">
        <f t="shared" si="9"/>
        <v/>
      </c>
    </row>
    <row r="267" spans="1:9" x14ac:dyDescent="0.25">
      <c r="A267" s="10">
        <v>263</v>
      </c>
      <c r="B267" s="3" t="s">
        <v>542</v>
      </c>
      <c r="C267" s="2" t="s">
        <v>543</v>
      </c>
      <c r="D267" s="5">
        <v>24</v>
      </c>
      <c r="E267" s="5"/>
      <c r="F267" s="12">
        <f>6*2.5</f>
        <v>15</v>
      </c>
      <c r="G267" s="12">
        <f>10.5*2.5</f>
        <v>26.25</v>
      </c>
      <c r="H267" s="11">
        <f t="shared" si="8"/>
        <v>50.25</v>
      </c>
      <c r="I267" s="5" t="str">
        <f t="shared" si="9"/>
        <v>E</v>
      </c>
    </row>
    <row r="268" spans="1:9" x14ac:dyDescent="0.25">
      <c r="A268" s="10">
        <v>264</v>
      </c>
      <c r="B268" s="3" t="s">
        <v>523</v>
      </c>
      <c r="C268" s="2" t="s">
        <v>524</v>
      </c>
      <c r="D268" s="5"/>
      <c r="E268" s="5"/>
      <c r="F268" s="12"/>
      <c r="G268" s="12"/>
      <c r="H268" s="11">
        <f t="shared" si="8"/>
        <v>0</v>
      </c>
      <c r="I268" s="5" t="str">
        <f t="shared" si="9"/>
        <v/>
      </c>
    </row>
    <row r="269" spans="1:9" x14ac:dyDescent="0.25">
      <c r="A269" s="10">
        <v>265</v>
      </c>
      <c r="B269" s="3" t="s">
        <v>525</v>
      </c>
      <c r="C269" s="2" t="s">
        <v>526</v>
      </c>
      <c r="D269" s="5"/>
      <c r="E269" s="5">
        <v>16</v>
      </c>
      <c r="F269" s="12"/>
      <c r="G269" s="12"/>
      <c r="H269" s="11">
        <f t="shared" si="8"/>
        <v>16</v>
      </c>
      <c r="I269" s="5" t="str">
        <f t="shared" si="9"/>
        <v/>
      </c>
    </row>
    <row r="270" spans="1:9" x14ac:dyDescent="0.25">
      <c r="A270" s="10">
        <v>266</v>
      </c>
      <c r="B270" s="7" t="s">
        <v>539</v>
      </c>
      <c r="C270" s="2" t="s">
        <v>527</v>
      </c>
      <c r="D270" s="5"/>
      <c r="E270" s="5"/>
      <c r="F270" s="12"/>
      <c r="G270" s="12"/>
      <c r="H270" s="11">
        <f t="shared" si="8"/>
        <v>0</v>
      </c>
      <c r="I270" s="5" t="str">
        <f t="shared" si="9"/>
        <v/>
      </c>
    </row>
    <row r="271" spans="1:9" x14ac:dyDescent="0.25">
      <c r="A271" s="10">
        <v>267</v>
      </c>
      <c r="B271" s="3" t="s">
        <v>528</v>
      </c>
      <c r="C271" s="2" t="s">
        <v>529</v>
      </c>
      <c r="D271" s="5"/>
      <c r="E271" s="5"/>
      <c r="F271" s="12"/>
      <c r="G271" s="12"/>
      <c r="H271" s="11">
        <f t="shared" si="8"/>
        <v>0</v>
      </c>
      <c r="I271" s="5" t="str">
        <f t="shared" si="9"/>
        <v/>
      </c>
    </row>
    <row r="272" spans="1:9" x14ac:dyDescent="0.25">
      <c r="A272" s="10">
        <v>268</v>
      </c>
      <c r="B272" s="3" t="s">
        <v>530</v>
      </c>
      <c r="C272" s="2" t="s">
        <v>531</v>
      </c>
      <c r="D272" s="5"/>
      <c r="E272" s="5"/>
      <c r="F272" s="12"/>
      <c r="G272" s="12"/>
      <c r="H272" s="11">
        <f t="shared" si="8"/>
        <v>0</v>
      </c>
      <c r="I272" s="5" t="str">
        <f t="shared" si="9"/>
        <v/>
      </c>
    </row>
    <row r="273" spans="1:9" x14ac:dyDescent="0.25">
      <c r="A273" s="10">
        <v>269</v>
      </c>
      <c r="B273" s="3" t="s">
        <v>532</v>
      </c>
      <c r="C273" s="2" t="s">
        <v>533</v>
      </c>
      <c r="D273" s="5"/>
      <c r="E273" s="5"/>
      <c r="F273" s="12"/>
      <c r="G273" s="12"/>
      <c r="H273" s="11">
        <f t="shared" si="8"/>
        <v>0</v>
      </c>
      <c r="I273" s="5" t="str">
        <f t="shared" si="9"/>
        <v/>
      </c>
    </row>
    <row r="274" spans="1:9" x14ac:dyDescent="0.25">
      <c r="A274" s="10">
        <v>270</v>
      </c>
      <c r="B274" s="10" t="s">
        <v>548</v>
      </c>
      <c r="C274" s="2" t="s">
        <v>549</v>
      </c>
      <c r="D274" s="5"/>
      <c r="E274" s="5">
        <v>22</v>
      </c>
      <c r="F274" s="12"/>
      <c r="G274" s="12"/>
      <c r="H274" s="11">
        <f t="shared" si="8"/>
        <v>22</v>
      </c>
      <c r="I274" s="5" t="str">
        <f t="shared" si="9"/>
        <v/>
      </c>
    </row>
    <row r="275" spans="1:9" x14ac:dyDescent="0.25">
      <c r="A275" s="10">
        <v>271</v>
      </c>
      <c r="B275" s="3" t="s">
        <v>534</v>
      </c>
      <c r="C275" s="2" t="s">
        <v>535</v>
      </c>
      <c r="D275" s="5"/>
      <c r="E275" s="5">
        <v>19</v>
      </c>
      <c r="F275" s="12"/>
      <c r="G275" s="12">
        <f>5*2.5</f>
        <v>12.5</v>
      </c>
      <c r="H275" s="11">
        <f t="shared" si="8"/>
        <v>31.5</v>
      </c>
      <c r="I275" s="5" t="str">
        <f t="shared" si="9"/>
        <v/>
      </c>
    </row>
    <row r="276" spans="1:9" x14ac:dyDescent="0.25">
      <c r="A276" s="10">
        <v>272</v>
      </c>
      <c r="B276" s="3" t="s">
        <v>536</v>
      </c>
      <c r="C276" s="2" t="s">
        <v>537</v>
      </c>
      <c r="D276" s="5"/>
      <c r="E276" s="5">
        <v>38</v>
      </c>
      <c r="F276" s="12">
        <f>6*2.5</f>
        <v>15</v>
      </c>
      <c r="G276" s="12"/>
      <c r="H276" s="5">
        <f t="shared" si="8"/>
        <v>53</v>
      </c>
      <c r="I276" s="5" t="str">
        <f t="shared" si="9"/>
        <v>E</v>
      </c>
    </row>
  </sheetData>
  <mergeCells count="2">
    <mergeCell ref="A1:I1"/>
    <mergeCell ref="A2:I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6"/>
  <sheetViews>
    <sheetView topLeftCell="A238" workbookViewId="0">
      <selection activeCell="A250" sqref="A250:XFD250"/>
    </sheetView>
  </sheetViews>
  <sheetFormatPr defaultRowHeight="15" x14ac:dyDescent="0.25"/>
  <cols>
    <col min="1" max="1" width="8.140625" customWidth="1"/>
    <col min="2" max="2" width="9.140625" style="4" customWidth="1"/>
    <col min="3" max="3" width="24.140625" customWidth="1"/>
    <col min="4" max="4" width="14.42578125" style="6" customWidth="1"/>
    <col min="5" max="5" width="12.42578125" style="6" customWidth="1"/>
    <col min="7" max="7" width="13.140625" style="30" customWidth="1"/>
    <col min="8" max="9" width="9.140625" style="6"/>
  </cols>
  <sheetData>
    <row r="1" spans="1:9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9" x14ac:dyDescent="0.25">
      <c r="A2" s="35" t="s">
        <v>557</v>
      </c>
      <c r="B2" s="36"/>
      <c r="C2" s="36"/>
      <c r="D2" s="36"/>
      <c r="E2" s="36"/>
      <c r="F2" s="36"/>
      <c r="G2" s="36"/>
      <c r="H2" s="36"/>
      <c r="I2" s="36"/>
    </row>
    <row r="3" spans="1:9" x14ac:dyDescent="0.25">
      <c r="A3" s="36"/>
      <c r="B3" s="36"/>
      <c r="C3" s="36"/>
      <c r="D3" s="36"/>
      <c r="E3" s="36"/>
      <c r="F3" s="36"/>
      <c r="G3" s="36"/>
      <c r="H3" s="36"/>
      <c r="I3" s="36"/>
    </row>
    <row r="4" spans="1:9" ht="30" x14ac:dyDescent="0.25">
      <c r="A4" s="8" t="s">
        <v>1</v>
      </c>
      <c r="B4" s="8" t="s">
        <v>2</v>
      </c>
      <c r="C4" s="8" t="s">
        <v>3</v>
      </c>
      <c r="D4" s="9" t="s">
        <v>4</v>
      </c>
      <c r="E4" s="9" t="s">
        <v>5</v>
      </c>
      <c r="F4" s="8" t="s">
        <v>6</v>
      </c>
      <c r="G4" s="26" t="s">
        <v>7</v>
      </c>
      <c r="H4" s="9" t="s">
        <v>8</v>
      </c>
      <c r="I4" s="9" t="s">
        <v>9</v>
      </c>
    </row>
    <row r="5" spans="1:9" x14ac:dyDescent="0.25">
      <c r="A5" s="31">
        <v>1</v>
      </c>
      <c r="B5" s="7" t="s">
        <v>500</v>
      </c>
      <c r="C5" s="2" t="s">
        <v>10</v>
      </c>
      <c r="D5" s="5"/>
      <c r="E5" s="5"/>
      <c r="F5" s="12"/>
      <c r="G5" s="12"/>
      <c r="H5" s="11">
        <f>IF(ISBLANK(E5),D5,E5)+IF(ISBLANK(G5),F5,G5)</f>
        <v>0</v>
      </c>
      <c r="I5" s="5" t="str">
        <f>IF(H5&gt;89,"A",IF(H5&gt;79,"B",IF(H5&gt;69,"C",IF(H5&gt;59,"D",IF(H5&gt;49,"E","")))))</f>
        <v/>
      </c>
    </row>
    <row r="6" spans="1:9" x14ac:dyDescent="0.25">
      <c r="A6" s="31">
        <v>2</v>
      </c>
      <c r="B6" s="7" t="s">
        <v>501</v>
      </c>
      <c r="C6" s="2" t="s">
        <v>11</v>
      </c>
      <c r="D6" s="5">
        <v>50</v>
      </c>
      <c r="E6" s="5"/>
      <c r="F6" s="12">
        <f>12*2.5</f>
        <v>30</v>
      </c>
      <c r="G6" s="12"/>
      <c r="H6" s="11">
        <f t="shared" ref="H6:H69" si="0">IF(ISBLANK(E6),D6,E6)+IF(ISBLANK(G6),F6,G6)</f>
        <v>80</v>
      </c>
      <c r="I6" s="5" t="str">
        <f t="shared" ref="I6:I69" si="1">IF(H6&gt;89,"A",IF(H6&gt;79,"B",IF(H6&gt;69,"C",IF(H6&gt;59,"D",IF(H6&gt;49,"E","")))))</f>
        <v>B</v>
      </c>
    </row>
    <row r="7" spans="1:9" x14ac:dyDescent="0.25">
      <c r="A7" s="31">
        <v>3</v>
      </c>
      <c r="B7" s="7" t="s">
        <v>502</v>
      </c>
      <c r="C7" s="2" t="s">
        <v>12</v>
      </c>
      <c r="D7" s="5">
        <v>46</v>
      </c>
      <c r="E7" s="5"/>
      <c r="F7" s="12">
        <f>8*2.5</f>
        <v>20</v>
      </c>
      <c r="G7" s="12"/>
      <c r="H7" s="11">
        <f t="shared" si="0"/>
        <v>66</v>
      </c>
      <c r="I7" s="5" t="str">
        <f t="shared" si="1"/>
        <v>D</v>
      </c>
    </row>
    <row r="8" spans="1:9" x14ac:dyDescent="0.25">
      <c r="A8" s="31">
        <v>4</v>
      </c>
      <c r="B8" s="7" t="s">
        <v>503</v>
      </c>
      <c r="C8" s="2" t="s">
        <v>13</v>
      </c>
      <c r="D8" s="5">
        <v>25</v>
      </c>
      <c r="E8" s="5">
        <v>28</v>
      </c>
      <c r="F8" s="12"/>
      <c r="G8" s="12">
        <f>9*2.5</f>
        <v>22.5</v>
      </c>
      <c r="H8" s="11">
        <f t="shared" si="0"/>
        <v>50.5</v>
      </c>
      <c r="I8" s="5" t="str">
        <f t="shared" si="1"/>
        <v>E</v>
      </c>
    </row>
    <row r="9" spans="1:9" x14ac:dyDescent="0.25">
      <c r="A9" s="31">
        <v>5</v>
      </c>
      <c r="B9" s="7" t="s">
        <v>504</v>
      </c>
      <c r="C9" s="2" t="s">
        <v>14</v>
      </c>
      <c r="D9" s="5">
        <v>39</v>
      </c>
      <c r="E9" s="5"/>
      <c r="F9" s="12">
        <v>25</v>
      </c>
      <c r="G9" s="12"/>
      <c r="H9" s="11">
        <f t="shared" si="0"/>
        <v>64</v>
      </c>
      <c r="I9" s="5" t="str">
        <f t="shared" si="1"/>
        <v>D</v>
      </c>
    </row>
    <row r="10" spans="1:9" x14ac:dyDescent="0.25">
      <c r="A10" s="31">
        <v>6</v>
      </c>
      <c r="B10" s="7" t="s">
        <v>505</v>
      </c>
      <c r="C10" s="2" t="s">
        <v>15</v>
      </c>
      <c r="D10" s="5">
        <v>46</v>
      </c>
      <c r="E10" s="5"/>
      <c r="F10" s="12">
        <v>25</v>
      </c>
      <c r="G10" s="12"/>
      <c r="H10" s="11">
        <f t="shared" si="0"/>
        <v>71</v>
      </c>
      <c r="I10" s="5" t="str">
        <f t="shared" si="1"/>
        <v>C</v>
      </c>
    </row>
    <row r="11" spans="1:9" x14ac:dyDescent="0.25">
      <c r="A11" s="31">
        <v>7</v>
      </c>
      <c r="B11" s="7" t="s">
        <v>506</v>
      </c>
      <c r="C11" s="2" t="s">
        <v>16</v>
      </c>
      <c r="D11" s="5">
        <v>4</v>
      </c>
      <c r="E11" s="5">
        <v>22</v>
      </c>
      <c r="F11" s="12">
        <v>0</v>
      </c>
      <c r="G11" s="12">
        <v>0</v>
      </c>
      <c r="H11" s="11">
        <f t="shared" si="0"/>
        <v>22</v>
      </c>
      <c r="I11" s="5" t="s">
        <v>558</v>
      </c>
    </row>
    <row r="12" spans="1:9" x14ac:dyDescent="0.25">
      <c r="A12" s="31">
        <v>8</v>
      </c>
      <c r="B12" s="7" t="s">
        <v>507</v>
      </c>
      <c r="C12" s="2" t="s">
        <v>17</v>
      </c>
      <c r="D12" s="5">
        <v>36</v>
      </c>
      <c r="E12" s="5"/>
      <c r="F12" s="12">
        <f>5*2.5</f>
        <v>12.5</v>
      </c>
      <c r="G12" s="12">
        <f>13.5*2.5</f>
        <v>33.75</v>
      </c>
      <c r="H12" s="11">
        <f t="shared" si="0"/>
        <v>69.75</v>
      </c>
      <c r="I12" s="5" t="str">
        <f t="shared" si="1"/>
        <v>C</v>
      </c>
    </row>
    <row r="13" spans="1:9" x14ac:dyDescent="0.25">
      <c r="A13" s="31">
        <v>9</v>
      </c>
      <c r="B13" s="7" t="s">
        <v>508</v>
      </c>
      <c r="C13" s="2" t="s">
        <v>18</v>
      </c>
      <c r="D13" s="5"/>
      <c r="E13" s="5"/>
      <c r="F13" s="12"/>
      <c r="G13" s="12"/>
      <c r="H13" s="11">
        <f t="shared" si="0"/>
        <v>0</v>
      </c>
      <c r="I13" s="5" t="str">
        <f t="shared" si="1"/>
        <v/>
      </c>
    </row>
    <row r="14" spans="1:9" x14ac:dyDescent="0.25">
      <c r="A14" s="31">
        <v>10</v>
      </c>
      <c r="B14" s="7" t="s">
        <v>509</v>
      </c>
      <c r="C14" s="2" t="s">
        <v>19</v>
      </c>
      <c r="D14" s="5"/>
      <c r="E14" s="5">
        <v>14</v>
      </c>
      <c r="F14" s="12">
        <v>0</v>
      </c>
      <c r="G14" s="12">
        <f>6*2.5</f>
        <v>15</v>
      </c>
      <c r="H14" s="11">
        <f t="shared" si="0"/>
        <v>29</v>
      </c>
      <c r="I14" s="5" t="s">
        <v>558</v>
      </c>
    </row>
    <row r="15" spans="1:9" x14ac:dyDescent="0.25">
      <c r="A15" s="31">
        <v>11</v>
      </c>
      <c r="B15" s="7" t="s">
        <v>510</v>
      </c>
      <c r="C15" s="2" t="s">
        <v>20</v>
      </c>
      <c r="D15" s="5">
        <v>32</v>
      </c>
      <c r="E15" s="5"/>
      <c r="F15" s="12">
        <f>3*2.5</f>
        <v>7.5</v>
      </c>
      <c r="G15" s="12">
        <f>5*2.5</f>
        <v>12.5</v>
      </c>
      <c r="H15" s="11">
        <f t="shared" si="0"/>
        <v>44.5</v>
      </c>
      <c r="I15" s="5" t="s">
        <v>558</v>
      </c>
    </row>
    <row r="16" spans="1:9" x14ac:dyDescent="0.25">
      <c r="A16" s="31">
        <v>12</v>
      </c>
      <c r="B16" s="7" t="s">
        <v>511</v>
      </c>
      <c r="C16" s="2" t="s">
        <v>21</v>
      </c>
      <c r="D16" s="5">
        <v>14</v>
      </c>
      <c r="E16" s="5">
        <v>14</v>
      </c>
      <c r="F16" s="12"/>
      <c r="G16" s="12">
        <f>9.5*2.5</f>
        <v>23.75</v>
      </c>
      <c r="H16" s="11">
        <f t="shared" si="0"/>
        <v>37.75</v>
      </c>
      <c r="I16" s="5" t="s">
        <v>558</v>
      </c>
    </row>
    <row r="17" spans="1:9" x14ac:dyDescent="0.25">
      <c r="A17" s="31">
        <v>13</v>
      </c>
      <c r="B17" s="31" t="s">
        <v>22</v>
      </c>
      <c r="C17" s="2" t="s">
        <v>23</v>
      </c>
      <c r="D17" s="5">
        <v>29</v>
      </c>
      <c r="E17" s="5"/>
      <c r="F17" s="12">
        <f>9.5*2.5</f>
        <v>23.75</v>
      </c>
      <c r="G17" s="12"/>
      <c r="H17" s="11">
        <f t="shared" si="0"/>
        <v>52.75</v>
      </c>
      <c r="I17" s="5" t="str">
        <f t="shared" si="1"/>
        <v>E</v>
      </c>
    </row>
    <row r="18" spans="1:9" x14ac:dyDescent="0.25">
      <c r="A18" s="31">
        <v>14</v>
      </c>
      <c r="B18" s="31" t="s">
        <v>24</v>
      </c>
      <c r="C18" s="2" t="s">
        <v>25</v>
      </c>
      <c r="D18" s="5"/>
      <c r="E18" s="5">
        <v>12</v>
      </c>
      <c r="F18" s="12"/>
      <c r="G18" s="12"/>
      <c r="H18" s="11">
        <f t="shared" si="0"/>
        <v>12</v>
      </c>
      <c r="I18" s="5" t="s">
        <v>558</v>
      </c>
    </row>
    <row r="19" spans="1:9" x14ac:dyDescent="0.25">
      <c r="A19" s="31">
        <v>15</v>
      </c>
      <c r="B19" s="31" t="s">
        <v>26</v>
      </c>
      <c r="C19" s="2" t="s">
        <v>27</v>
      </c>
      <c r="D19" s="5"/>
      <c r="E19" s="5">
        <v>37</v>
      </c>
      <c r="F19" s="12">
        <f>6*2.5</f>
        <v>15</v>
      </c>
      <c r="G19" s="12"/>
      <c r="H19" s="11">
        <f t="shared" si="0"/>
        <v>52</v>
      </c>
      <c r="I19" s="5" t="str">
        <f t="shared" si="1"/>
        <v>E</v>
      </c>
    </row>
    <row r="20" spans="1:9" x14ac:dyDescent="0.25">
      <c r="A20" s="31">
        <v>16</v>
      </c>
      <c r="B20" s="31" t="s">
        <v>28</v>
      </c>
      <c r="C20" s="2" t="s">
        <v>29</v>
      </c>
      <c r="D20" s="5">
        <v>34</v>
      </c>
      <c r="E20" s="5"/>
      <c r="F20" s="12">
        <f>7*2.5</f>
        <v>17.5</v>
      </c>
      <c r="G20" s="12"/>
      <c r="H20" s="11">
        <f t="shared" si="0"/>
        <v>51.5</v>
      </c>
      <c r="I20" s="5" t="str">
        <f t="shared" si="1"/>
        <v>E</v>
      </c>
    </row>
    <row r="21" spans="1:9" x14ac:dyDescent="0.25">
      <c r="A21" s="31">
        <v>17</v>
      </c>
      <c r="B21" s="31" t="s">
        <v>30</v>
      </c>
      <c r="C21" s="2" t="s">
        <v>31</v>
      </c>
      <c r="D21" s="5">
        <v>34</v>
      </c>
      <c r="E21" s="5"/>
      <c r="F21" s="12">
        <f>1.5*2.5</f>
        <v>3.75</v>
      </c>
      <c r="G21" s="12">
        <f>8*2.5</f>
        <v>20</v>
      </c>
      <c r="H21" s="11">
        <f t="shared" si="0"/>
        <v>54</v>
      </c>
      <c r="I21" s="5" t="str">
        <f t="shared" si="1"/>
        <v>E</v>
      </c>
    </row>
    <row r="22" spans="1:9" x14ac:dyDescent="0.25">
      <c r="A22" s="31">
        <v>18</v>
      </c>
      <c r="B22" s="31" t="s">
        <v>32</v>
      </c>
      <c r="C22" s="2" t="s">
        <v>33</v>
      </c>
      <c r="D22" s="5">
        <v>24</v>
      </c>
      <c r="E22" s="5">
        <v>31</v>
      </c>
      <c r="F22" s="12">
        <f>2.5*2.5</f>
        <v>6.25</v>
      </c>
      <c r="G22" s="12">
        <f>12*2.5</f>
        <v>30</v>
      </c>
      <c r="H22" s="11">
        <f t="shared" si="0"/>
        <v>61</v>
      </c>
      <c r="I22" s="5" t="str">
        <f t="shared" si="1"/>
        <v>D</v>
      </c>
    </row>
    <row r="23" spans="1:9" x14ac:dyDescent="0.25">
      <c r="A23" s="31">
        <v>19</v>
      </c>
      <c r="B23" s="31" t="s">
        <v>34</v>
      </c>
      <c r="C23" s="2" t="s">
        <v>35</v>
      </c>
      <c r="D23" s="5">
        <v>46</v>
      </c>
      <c r="E23" s="5"/>
      <c r="F23" s="12">
        <f>8*2.5</f>
        <v>20</v>
      </c>
      <c r="G23" s="12"/>
      <c r="H23" s="11">
        <f t="shared" si="0"/>
        <v>66</v>
      </c>
      <c r="I23" s="5" t="str">
        <f t="shared" si="1"/>
        <v>D</v>
      </c>
    </row>
    <row r="24" spans="1:9" x14ac:dyDescent="0.25">
      <c r="A24" s="31">
        <v>20</v>
      </c>
      <c r="B24" s="31" t="s">
        <v>36</v>
      </c>
      <c r="C24" s="2" t="s">
        <v>37</v>
      </c>
      <c r="D24" s="5"/>
      <c r="E24" s="5"/>
      <c r="F24" s="12"/>
      <c r="G24" s="12"/>
      <c r="H24" s="11">
        <f t="shared" si="0"/>
        <v>0</v>
      </c>
      <c r="I24" s="5" t="str">
        <f t="shared" si="1"/>
        <v/>
      </c>
    </row>
    <row r="25" spans="1:9" x14ac:dyDescent="0.25">
      <c r="A25" s="31">
        <v>21</v>
      </c>
      <c r="B25" s="31" t="s">
        <v>38</v>
      </c>
      <c r="C25" s="2" t="s">
        <v>39</v>
      </c>
      <c r="D25" s="5">
        <v>39</v>
      </c>
      <c r="E25" s="5"/>
      <c r="F25" s="12">
        <f>12.5*2.5</f>
        <v>31.25</v>
      </c>
      <c r="G25" s="12"/>
      <c r="H25" s="11">
        <f t="shared" si="0"/>
        <v>70.25</v>
      </c>
      <c r="I25" s="5" t="str">
        <f t="shared" si="1"/>
        <v>C</v>
      </c>
    </row>
    <row r="26" spans="1:9" x14ac:dyDescent="0.25">
      <c r="A26" s="31">
        <v>22</v>
      </c>
      <c r="B26" s="31" t="s">
        <v>40</v>
      </c>
      <c r="C26" s="2" t="s">
        <v>41</v>
      </c>
      <c r="D26" s="5">
        <v>26</v>
      </c>
      <c r="E26" s="5">
        <v>31</v>
      </c>
      <c r="F26" s="12">
        <f>7.5*2.5</f>
        <v>18.75</v>
      </c>
      <c r="G26" s="12"/>
      <c r="H26" s="11">
        <f t="shared" si="0"/>
        <v>49.75</v>
      </c>
      <c r="I26" s="5" t="str">
        <f t="shared" si="1"/>
        <v>E</v>
      </c>
    </row>
    <row r="27" spans="1:9" x14ac:dyDescent="0.25">
      <c r="A27" s="31">
        <v>23</v>
      </c>
      <c r="B27" s="31" t="s">
        <v>42</v>
      </c>
      <c r="C27" s="2" t="s">
        <v>43</v>
      </c>
      <c r="D27" s="5">
        <v>23</v>
      </c>
      <c r="E27" s="5"/>
      <c r="F27" s="12">
        <f>4*2.5</f>
        <v>10</v>
      </c>
      <c r="G27" s="12">
        <f>11*2.5</f>
        <v>27.5</v>
      </c>
      <c r="H27" s="11">
        <f t="shared" si="0"/>
        <v>50.5</v>
      </c>
      <c r="I27" s="5" t="str">
        <f t="shared" si="1"/>
        <v>E</v>
      </c>
    </row>
    <row r="28" spans="1:9" x14ac:dyDescent="0.25">
      <c r="A28" s="31">
        <v>24</v>
      </c>
      <c r="B28" s="31" t="s">
        <v>44</v>
      </c>
      <c r="C28" s="2" t="s">
        <v>45</v>
      </c>
      <c r="D28" s="5"/>
      <c r="E28" s="5">
        <v>30</v>
      </c>
      <c r="F28" s="12"/>
      <c r="G28" s="12">
        <f>9*2.5</f>
        <v>22.5</v>
      </c>
      <c r="H28" s="11">
        <f t="shared" si="0"/>
        <v>52.5</v>
      </c>
      <c r="I28" s="5" t="str">
        <f t="shared" si="1"/>
        <v>E</v>
      </c>
    </row>
    <row r="29" spans="1:9" x14ac:dyDescent="0.25">
      <c r="A29" s="31">
        <v>25</v>
      </c>
      <c r="B29" s="31" t="s">
        <v>46</v>
      </c>
      <c r="C29" s="2" t="s">
        <v>47</v>
      </c>
      <c r="D29" s="5">
        <v>31</v>
      </c>
      <c r="E29" s="5"/>
      <c r="F29" s="12">
        <f>6.5*2.5</f>
        <v>16.25</v>
      </c>
      <c r="G29" s="12">
        <f>10*2.5</f>
        <v>25</v>
      </c>
      <c r="H29" s="11">
        <f t="shared" si="0"/>
        <v>56</v>
      </c>
      <c r="I29" s="5" t="str">
        <f t="shared" si="1"/>
        <v>E</v>
      </c>
    </row>
    <row r="30" spans="1:9" x14ac:dyDescent="0.25">
      <c r="A30" s="31">
        <v>26</v>
      </c>
      <c r="B30" s="31" t="s">
        <v>48</v>
      </c>
      <c r="C30" s="2" t="s">
        <v>49</v>
      </c>
      <c r="D30" s="5">
        <v>26</v>
      </c>
      <c r="E30" s="5">
        <v>26</v>
      </c>
      <c r="F30" s="12">
        <f>6*2.5</f>
        <v>15</v>
      </c>
      <c r="G30" s="12">
        <f>2*2.5</f>
        <v>5</v>
      </c>
      <c r="H30" s="11">
        <f t="shared" si="0"/>
        <v>31</v>
      </c>
      <c r="I30" s="5" t="s">
        <v>558</v>
      </c>
    </row>
    <row r="31" spans="1:9" x14ac:dyDescent="0.25">
      <c r="A31" s="31">
        <v>27</v>
      </c>
      <c r="B31" s="31" t="s">
        <v>50</v>
      </c>
      <c r="C31" s="2" t="s">
        <v>51</v>
      </c>
      <c r="D31" s="5">
        <v>26</v>
      </c>
      <c r="E31" s="5">
        <v>33</v>
      </c>
      <c r="F31" s="12">
        <f>4.5*2.5</f>
        <v>11.25</v>
      </c>
      <c r="G31" s="12">
        <f>10*2.5</f>
        <v>25</v>
      </c>
      <c r="H31" s="11">
        <f t="shared" si="0"/>
        <v>58</v>
      </c>
      <c r="I31" s="5" t="str">
        <f t="shared" si="1"/>
        <v>E</v>
      </c>
    </row>
    <row r="32" spans="1:9" x14ac:dyDescent="0.25">
      <c r="A32" s="31">
        <v>28</v>
      </c>
      <c r="B32" s="31" t="s">
        <v>52</v>
      </c>
      <c r="C32" s="2" t="s">
        <v>53</v>
      </c>
      <c r="D32" s="5"/>
      <c r="E32" s="5"/>
      <c r="F32" s="12"/>
      <c r="G32" s="12"/>
      <c r="H32" s="11">
        <f t="shared" si="0"/>
        <v>0</v>
      </c>
      <c r="I32" s="5" t="str">
        <f t="shared" si="1"/>
        <v/>
      </c>
    </row>
    <row r="33" spans="1:9" x14ac:dyDescent="0.25">
      <c r="A33" s="31">
        <v>29</v>
      </c>
      <c r="B33" s="31" t="s">
        <v>54</v>
      </c>
      <c r="C33" s="2" t="s">
        <v>55</v>
      </c>
      <c r="D33" s="5">
        <v>14</v>
      </c>
      <c r="E33" s="5">
        <v>38</v>
      </c>
      <c r="F33" s="12">
        <f>6.5*2.5</f>
        <v>16.25</v>
      </c>
      <c r="G33" s="12"/>
      <c r="H33" s="11">
        <f t="shared" si="0"/>
        <v>54.25</v>
      </c>
      <c r="I33" s="5" t="str">
        <f t="shared" si="1"/>
        <v>E</v>
      </c>
    </row>
    <row r="34" spans="1:9" x14ac:dyDescent="0.25">
      <c r="A34" s="31">
        <v>30</v>
      </c>
      <c r="B34" s="31" t="s">
        <v>56</v>
      </c>
      <c r="C34" s="2" t="s">
        <v>57</v>
      </c>
      <c r="D34" s="5">
        <v>16</v>
      </c>
      <c r="E34" s="5">
        <v>22</v>
      </c>
      <c r="F34" s="12">
        <f>4*2.5</f>
        <v>10</v>
      </c>
      <c r="G34" s="12"/>
      <c r="H34" s="11">
        <f t="shared" si="0"/>
        <v>32</v>
      </c>
      <c r="I34" s="5" t="s">
        <v>558</v>
      </c>
    </row>
    <row r="35" spans="1:9" x14ac:dyDescent="0.25">
      <c r="A35" s="31">
        <v>31</v>
      </c>
      <c r="B35" s="31" t="s">
        <v>58</v>
      </c>
      <c r="C35" s="2" t="s">
        <v>59</v>
      </c>
      <c r="D35" s="5"/>
      <c r="E35" s="5"/>
      <c r="F35" s="12"/>
      <c r="G35" s="12"/>
      <c r="H35" s="11">
        <f t="shared" si="0"/>
        <v>0</v>
      </c>
      <c r="I35" s="5" t="str">
        <f t="shared" si="1"/>
        <v/>
      </c>
    </row>
    <row r="36" spans="1:9" x14ac:dyDescent="0.25">
      <c r="A36" s="31">
        <v>32</v>
      </c>
      <c r="B36" s="31" t="s">
        <v>60</v>
      </c>
      <c r="C36" s="2" t="s">
        <v>61</v>
      </c>
      <c r="D36" s="5">
        <v>50</v>
      </c>
      <c r="E36" s="5"/>
      <c r="F36" s="12">
        <f>9*2.5</f>
        <v>22.5</v>
      </c>
      <c r="G36" s="12">
        <f>14.5*2.5</f>
        <v>36.25</v>
      </c>
      <c r="H36" s="11">
        <f t="shared" si="0"/>
        <v>86.25</v>
      </c>
      <c r="I36" s="5" t="str">
        <f t="shared" si="1"/>
        <v>B</v>
      </c>
    </row>
    <row r="37" spans="1:9" x14ac:dyDescent="0.25">
      <c r="A37" s="31">
        <v>33</v>
      </c>
      <c r="B37" s="31" t="s">
        <v>62</v>
      </c>
      <c r="C37" s="2" t="s">
        <v>63</v>
      </c>
      <c r="D37" s="5">
        <v>24</v>
      </c>
      <c r="E37" s="5">
        <v>29</v>
      </c>
      <c r="F37" s="12">
        <f>4*2.5</f>
        <v>10</v>
      </c>
      <c r="G37" s="12">
        <f>5.5*2.5</f>
        <v>13.75</v>
      </c>
      <c r="H37" s="11">
        <f t="shared" si="0"/>
        <v>42.75</v>
      </c>
      <c r="I37" s="5" t="s">
        <v>558</v>
      </c>
    </row>
    <row r="38" spans="1:9" x14ac:dyDescent="0.25">
      <c r="A38" s="31">
        <v>34</v>
      </c>
      <c r="B38" s="31" t="s">
        <v>64</v>
      </c>
      <c r="C38" s="2" t="s">
        <v>65</v>
      </c>
      <c r="D38" s="5">
        <v>21</v>
      </c>
      <c r="E38" s="5"/>
      <c r="F38" s="12">
        <f>4.5*2.5</f>
        <v>11.25</v>
      </c>
      <c r="G38" s="12">
        <f>7*2.5</f>
        <v>17.5</v>
      </c>
      <c r="H38" s="11">
        <f t="shared" si="0"/>
        <v>38.5</v>
      </c>
      <c r="I38" s="5" t="s">
        <v>558</v>
      </c>
    </row>
    <row r="39" spans="1:9" x14ac:dyDescent="0.25">
      <c r="A39" s="31">
        <v>35</v>
      </c>
      <c r="B39" s="31" t="s">
        <v>66</v>
      </c>
      <c r="C39" s="2" t="s">
        <v>67</v>
      </c>
      <c r="D39" s="5">
        <v>35</v>
      </c>
      <c r="E39" s="5"/>
      <c r="F39" s="12">
        <v>25</v>
      </c>
      <c r="G39" s="12"/>
      <c r="H39" s="11">
        <f t="shared" si="0"/>
        <v>60</v>
      </c>
      <c r="I39" s="5" t="str">
        <f t="shared" si="1"/>
        <v>D</v>
      </c>
    </row>
    <row r="40" spans="1:9" x14ac:dyDescent="0.25">
      <c r="A40" s="31">
        <v>36</v>
      </c>
      <c r="B40" s="31" t="s">
        <v>68</v>
      </c>
      <c r="C40" s="2" t="s">
        <v>69</v>
      </c>
      <c r="D40" s="5">
        <v>27</v>
      </c>
      <c r="E40" s="5">
        <v>24</v>
      </c>
      <c r="F40" s="12">
        <f>5*2.5</f>
        <v>12.5</v>
      </c>
      <c r="G40" s="12">
        <f>6*2.5</f>
        <v>15</v>
      </c>
      <c r="H40" s="11">
        <f t="shared" si="0"/>
        <v>39</v>
      </c>
      <c r="I40" s="5" t="s">
        <v>558</v>
      </c>
    </row>
    <row r="41" spans="1:9" x14ac:dyDescent="0.25">
      <c r="A41" s="31">
        <v>37</v>
      </c>
      <c r="B41" s="31" t="s">
        <v>70</v>
      </c>
      <c r="C41" s="2" t="s">
        <v>71</v>
      </c>
      <c r="D41" s="5">
        <v>19</v>
      </c>
      <c r="E41" s="5">
        <v>23</v>
      </c>
      <c r="F41" s="12">
        <f>7*2.5</f>
        <v>17.5</v>
      </c>
      <c r="G41" s="12">
        <f>8*2.5</f>
        <v>20</v>
      </c>
      <c r="H41" s="11">
        <f t="shared" si="0"/>
        <v>43</v>
      </c>
      <c r="I41" s="5" t="s">
        <v>558</v>
      </c>
    </row>
    <row r="42" spans="1:9" x14ac:dyDescent="0.25">
      <c r="A42" s="31">
        <v>38</v>
      </c>
      <c r="B42" s="31" t="s">
        <v>72</v>
      </c>
      <c r="C42" s="2" t="s">
        <v>73</v>
      </c>
      <c r="D42" s="5">
        <v>44</v>
      </c>
      <c r="E42" s="5"/>
      <c r="F42" s="12">
        <f>8.5*2.5</f>
        <v>21.25</v>
      </c>
      <c r="G42" s="12"/>
      <c r="H42" s="11">
        <f t="shared" si="0"/>
        <v>65.25</v>
      </c>
      <c r="I42" s="5" t="str">
        <f t="shared" si="1"/>
        <v>D</v>
      </c>
    </row>
    <row r="43" spans="1:9" x14ac:dyDescent="0.25">
      <c r="A43" s="31">
        <v>39</v>
      </c>
      <c r="B43" s="31" t="s">
        <v>74</v>
      </c>
      <c r="C43" s="2" t="s">
        <v>75</v>
      </c>
      <c r="D43" s="5">
        <v>43</v>
      </c>
      <c r="E43" s="5"/>
      <c r="F43" s="12">
        <f>8*2.5</f>
        <v>20</v>
      </c>
      <c r="G43" s="12"/>
      <c r="H43" s="11">
        <f t="shared" si="0"/>
        <v>63</v>
      </c>
      <c r="I43" s="5" t="str">
        <f t="shared" si="1"/>
        <v>D</v>
      </c>
    </row>
    <row r="44" spans="1:9" x14ac:dyDescent="0.25">
      <c r="A44" s="31">
        <v>40</v>
      </c>
      <c r="B44" s="31" t="s">
        <v>76</v>
      </c>
      <c r="C44" s="2" t="s">
        <v>77</v>
      </c>
      <c r="D44" s="5">
        <v>36</v>
      </c>
      <c r="E44" s="5"/>
      <c r="F44" s="12">
        <f>6.5*2.5</f>
        <v>16.25</v>
      </c>
      <c r="G44" s="12"/>
      <c r="H44" s="11">
        <f t="shared" si="0"/>
        <v>52.25</v>
      </c>
      <c r="I44" s="5" t="str">
        <f t="shared" si="1"/>
        <v>E</v>
      </c>
    </row>
    <row r="45" spans="1:9" x14ac:dyDescent="0.25">
      <c r="A45" s="31">
        <v>41</v>
      </c>
      <c r="B45" s="31" t="s">
        <v>78</v>
      </c>
      <c r="C45" s="2" t="s">
        <v>79</v>
      </c>
      <c r="D45" s="5">
        <v>45</v>
      </c>
      <c r="E45" s="5"/>
      <c r="F45" s="12">
        <f>11.5*2.5</f>
        <v>28.75</v>
      </c>
      <c r="G45" s="12">
        <f>16*2.5</f>
        <v>40</v>
      </c>
      <c r="H45" s="11">
        <f t="shared" si="0"/>
        <v>85</v>
      </c>
      <c r="I45" s="5" t="str">
        <f t="shared" si="1"/>
        <v>B</v>
      </c>
    </row>
    <row r="46" spans="1:9" x14ac:dyDescent="0.25">
      <c r="A46" s="31">
        <v>42</v>
      </c>
      <c r="B46" s="31" t="s">
        <v>80</v>
      </c>
      <c r="C46" s="2" t="s">
        <v>81</v>
      </c>
      <c r="D46" s="5">
        <v>36</v>
      </c>
      <c r="E46" s="5">
        <v>43</v>
      </c>
      <c r="F46" s="12">
        <f>8*2.5</f>
        <v>20</v>
      </c>
      <c r="G46" s="12"/>
      <c r="H46" s="11">
        <f t="shared" si="0"/>
        <v>63</v>
      </c>
      <c r="I46" s="5" t="str">
        <f t="shared" si="1"/>
        <v>D</v>
      </c>
    </row>
    <row r="47" spans="1:9" x14ac:dyDescent="0.25">
      <c r="A47" s="31">
        <v>43</v>
      </c>
      <c r="B47" s="31" t="s">
        <v>82</v>
      </c>
      <c r="C47" s="2" t="s">
        <v>83</v>
      </c>
      <c r="D47" s="5">
        <v>46</v>
      </c>
      <c r="E47" s="5"/>
      <c r="F47" s="12">
        <f>12.5*2.5</f>
        <v>31.25</v>
      </c>
      <c r="G47" s="12"/>
      <c r="H47" s="11">
        <f t="shared" si="0"/>
        <v>77.25</v>
      </c>
      <c r="I47" s="5" t="str">
        <f t="shared" si="1"/>
        <v>C</v>
      </c>
    </row>
    <row r="48" spans="1:9" x14ac:dyDescent="0.25">
      <c r="A48" s="31">
        <v>44</v>
      </c>
      <c r="B48" s="31" t="s">
        <v>84</v>
      </c>
      <c r="C48" s="2" t="s">
        <v>85</v>
      </c>
      <c r="D48" s="5">
        <v>47</v>
      </c>
      <c r="E48" s="5"/>
      <c r="F48" s="12">
        <f>9*2.5</f>
        <v>22.5</v>
      </c>
      <c r="G48" s="12"/>
      <c r="H48" s="11">
        <f t="shared" si="0"/>
        <v>69.5</v>
      </c>
      <c r="I48" s="5" t="str">
        <f t="shared" si="1"/>
        <v>C</v>
      </c>
    </row>
    <row r="49" spans="1:9" x14ac:dyDescent="0.25">
      <c r="A49" s="31">
        <v>45</v>
      </c>
      <c r="B49" s="31" t="s">
        <v>86</v>
      </c>
      <c r="C49" s="2" t="s">
        <v>87</v>
      </c>
      <c r="D49" s="5">
        <v>32</v>
      </c>
      <c r="E49" s="5"/>
      <c r="F49" s="12">
        <f>3.5*2.5</f>
        <v>8.75</v>
      </c>
      <c r="G49" s="12">
        <f>11*2.5</f>
        <v>27.5</v>
      </c>
      <c r="H49" s="11">
        <f t="shared" si="0"/>
        <v>59.5</v>
      </c>
      <c r="I49" s="5" t="str">
        <f t="shared" si="1"/>
        <v>D</v>
      </c>
    </row>
    <row r="50" spans="1:9" x14ac:dyDescent="0.25">
      <c r="A50" s="31">
        <v>46</v>
      </c>
      <c r="B50" s="31" t="s">
        <v>88</v>
      </c>
      <c r="C50" s="2" t="s">
        <v>89</v>
      </c>
      <c r="D50" s="5"/>
      <c r="E50" s="5"/>
      <c r="F50" s="12"/>
      <c r="G50" s="12"/>
      <c r="H50" s="11">
        <f t="shared" si="0"/>
        <v>0</v>
      </c>
      <c r="I50" s="5" t="str">
        <f t="shared" si="1"/>
        <v/>
      </c>
    </row>
    <row r="51" spans="1:9" x14ac:dyDescent="0.25">
      <c r="A51" s="31">
        <v>47</v>
      </c>
      <c r="B51" s="31" t="s">
        <v>90</v>
      </c>
      <c r="C51" s="2" t="s">
        <v>91</v>
      </c>
      <c r="D51" s="5"/>
      <c r="E51" s="5"/>
      <c r="F51" s="12"/>
      <c r="G51" s="12"/>
      <c r="H51" s="11">
        <f t="shared" si="0"/>
        <v>0</v>
      </c>
      <c r="I51" s="5" t="str">
        <f t="shared" si="1"/>
        <v/>
      </c>
    </row>
    <row r="52" spans="1:9" x14ac:dyDescent="0.25">
      <c r="A52" s="31">
        <v>48</v>
      </c>
      <c r="B52" s="31" t="s">
        <v>92</v>
      </c>
      <c r="C52" s="2" t="s">
        <v>93</v>
      </c>
      <c r="D52" s="5">
        <v>4</v>
      </c>
      <c r="E52" s="5">
        <v>9</v>
      </c>
      <c r="F52" s="12">
        <f>4.5*2.5</f>
        <v>11.25</v>
      </c>
      <c r="G52" s="12">
        <f>7*2.5</f>
        <v>17.5</v>
      </c>
      <c r="H52" s="11">
        <f t="shared" si="0"/>
        <v>26.5</v>
      </c>
      <c r="I52" s="5" t="s">
        <v>558</v>
      </c>
    </row>
    <row r="53" spans="1:9" x14ac:dyDescent="0.25">
      <c r="A53" s="31">
        <v>49</v>
      </c>
      <c r="B53" s="31" t="s">
        <v>94</v>
      </c>
      <c r="C53" s="2" t="s">
        <v>95</v>
      </c>
      <c r="D53" s="5">
        <v>17</v>
      </c>
      <c r="E53" s="5">
        <v>17</v>
      </c>
      <c r="F53" s="12">
        <f>4*2.5</f>
        <v>10</v>
      </c>
      <c r="G53" s="12"/>
      <c r="H53" s="11">
        <f t="shared" si="0"/>
        <v>27</v>
      </c>
      <c r="I53" s="5" t="s">
        <v>558</v>
      </c>
    </row>
    <row r="54" spans="1:9" x14ac:dyDescent="0.25">
      <c r="A54" s="31">
        <v>50</v>
      </c>
      <c r="B54" s="31" t="s">
        <v>96</v>
      </c>
      <c r="C54" s="2" t="s">
        <v>97</v>
      </c>
      <c r="D54" s="5">
        <v>34</v>
      </c>
      <c r="E54" s="5"/>
      <c r="F54" s="12">
        <f>7*2.5</f>
        <v>17.5</v>
      </c>
      <c r="G54" s="12"/>
      <c r="H54" s="11">
        <f t="shared" si="0"/>
        <v>51.5</v>
      </c>
      <c r="I54" s="5" t="str">
        <f t="shared" si="1"/>
        <v>E</v>
      </c>
    </row>
    <row r="55" spans="1:9" x14ac:dyDescent="0.25">
      <c r="A55" s="31">
        <v>51</v>
      </c>
      <c r="B55" s="31" t="s">
        <v>98</v>
      </c>
      <c r="C55" s="2" t="s">
        <v>99</v>
      </c>
      <c r="D55" s="5"/>
      <c r="E55" s="5">
        <v>10</v>
      </c>
      <c r="F55" s="12"/>
      <c r="G55" s="12"/>
      <c r="H55" s="11">
        <f t="shared" si="0"/>
        <v>10</v>
      </c>
      <c r="I55" s="5" t="s">
        <v>558</v>
      </c>
    </row>
    <row r="56" spans="1:9" x14ac:dyDescent="0.25">
      <c r="A56" s="31">
        <v>52</v>
      </c>
      <c r="B56" s="31" t="s">
        <v>100</v>
      </c>
      <c r="C56" s="2" t="s">
        <v>101</v>
      </c>
      <c r="D56" s="5">
        <v>38</v>
      </c>
      <c r="E56" s="5"/>
      <c r="F56" s="12">
        <f>8.5*2.5</f>
        <v>21.25</v>
      </c>
      <c r="G56" s="12"/>
      <c r="H56" s="11">
        <f t="shared" si="0"/>
        <v>59.25</v>
      </c>
      <c r="I56" s="5" t="str">
        <f t="shared" si="1"/>
        <v>D</v>
      </c>
    </row>
    <row r="57" spans="1:9" x14ac:dyDescent="0.25">
      <c r="A57" s="31">
        <v>53</v>
      </c>
      <c r="B57" s="31" t="s">
        <v>102</v>
      </c>
      <c r="C57" s="2" t="s">
        <v>103</v>
      </c>
      <c r="D57" s="5"/>
      <c r="E57" s="5"/>
      <c r="F57" s="12"/>
      <c r="G57" s="12"/>
      <c r="H57" s="11">
        <f t="shared" si="0"/>
        <v>0</v>
      </c>
      <c r="I57" s="5" t="str">
        <f t="shared" si="1"/>
        <v/>
      </c>
    </row>
    <row r="58" spans="1:9" x14ac:dyDescent="0.25">
      <c r="A58" s="31">
        <v>54</v>
      </c>
      <c r="B58" s="31" t="s">
        <v>104</v>
      </c>
      <c r="C58" s="2" t="s">
        <v>105</v>
      </c>
      <c r="D58" s="5">
        <v>9</v>
      </c>
      <c r="E58" s="5">
        <v>16</v>
      </c>
      <c r="F58" s="12">
        <f>2*2.5</f>
        <v>5</v>
      </c>
      <c r="G58" s="12">
        <f>5.5*2.5</f>
        <v>13.75</v>
      </c>
      <c r="H58" s="11">
        <f t="shared" si="0"/>
        <v>29.75</v>
      </c>
      <c r="I58" s="5" t="s">
        <v>558</v>
      </c>
    </row>
    <row r="59" spans="1:9" x14ac:dyDescent="0.25">
      <c r="A59" s="31">
        <v>55</v>
      </c>
      <c r="B59" s="31" t="s">
        <v>106</v>
      </c>
      <c r="C59" s="2" t="s">
        <v>107</v>
      </c>
      <c r="D59" s="5"/>
      <c r="E59" s="5">
        <v>34</v>
      </c>
      <c r="F59" s="12"/>
      <c r="G59" s="12">
        <f>9*2.5</f>
        <v>22.5</v>
      </c>
      <c r="H59" s="11">
        <f t="shared" si="0"/>
        <v>56.5</v>
      </c>
      <c r="I59" s="5" t="str">
        <f t="shared" si="1"/>
        <v>E</v>
      </c>
    </row>
    <row r="60" spans="1:9" x14ac:dyDescent="0.25">
      <c r="A60" s="31">
        <v>56</v>
      </c>
      <c r="B60" s="31" t="s">
        <v>108</v>
      </c>
      <c r="C60" s="2" t="s">
        <v>109</v>
      </c>
      <c r="D60" s="5">
        <v>49</v>
      </c>
      <c r="E60" s="5"/>
      <c r="F60" s="12">
        <f>13.5*2.5</f>
        <v>33.75</v>
      </c>
      <c r="G60" s="12"/>
      <c r="H60" s="11">
        <f t="shared" si="0"/>
        <v>82.75</v>
      </c>
      <c r="I60" s="5" t="str">
        <f t="shared" si="1"/>
        <v>B</v>
      </c>
    </row>
    <row r="61" spans="1:9" x14ac:dyDescent="0.25">
      <c r="A61" s="31">
        <v>57</v>
      </c>
      <c r="B61" s="31" t="s">
        <v>110</v>
      </c>
      <c r="C61" s="2" t="s">
        <v>111</v>
      </c>
      <c r="D61" s="5"/>
      <c r="E61" s="5"/>
      <c r="F61" s="12"/>
      <c r="G61" s="12"/>
      <c r="H61" s="11">
        <f t="shared" si="0"/>
        <v>0</v>
      </c>
      <c r="I61" s="5" t="str">
        <f t="shared" si="1"/>
        <v/>
      </c>
    </row>
    <row r="62" spans="1:9" x14ac:dyDescent="0.25">
      <c r="A62" s="31">
        <v>58</v>
      </c>
      <c r="B62" s="31" t="s">
        <v>112</v>
      </c>
      <c r="C62" s="2" t="s">
        <v>113</v>
      </c>
      <c r="D62" s="5"/>
      <c r="E62" s="5"/>
      <c r="F62" s="12"/>
      <c r="G62" s="12"/>
      <c r="H62" s="11">
        <f t="shared" si="0"/>
        <v>0</v>
      </c>
      <c r="I62" s="5" t="str">
        <f t="shared" si="1"/>
        <v/>
      </c>
    </row>
    <row r="63" spans="1:9" x14ac:dyDescent="0.25">
      <c r="A63" s="31">
        <v>59</v>
      </c>
      <c r="B63" s="31" t="s">
        <v>114</v>
      </c>
      <c r="C63" s="2" t="s">
        <v>115</v>
      </c>
      <c r="D63" s="5">
        <v>27</v>
      </c>
      <c r="E63" s="5">
        <v>29</v>
      </c>
      <c r="F63" s="12">
        <f>6.5*2.5</f>
        <v>16.25</v>
      </c>
      <c r="G63" s="12">
        <f>14*2.5</f>
        <v>35</v>
      </c>
      <c r="H63" s="11">
        <f t="shared" si="0"/>
        <v>64</v>
      </c>
      <c r="I63" s="5" t="str">
        <f t="shared" si="1"/>
        <v>D</v>
      </c>
    </row>
    <row r="64" spans="1:9" x14ac:dyDescent="0.25">
      <c r="A64" s="31">
        <v>60</v>
      </c>
      <c r="B64" s="31" t="s">
        <v>116</v>
      </c>
      <c r="C64" s="2" t="s">
        <v>117</v>
      </c>
      <c r="D64" s="5">
        <v>21</v>
      </c>
      <c r="E64" s="5">
        <v>31</v>
      </c>
      <c r="F64" s="12">
        <f>3*2.5</f>
        <v>7.5</v>
      </c>
      <c r="G64" s="12">
        <f>7.5*2.5</f>
        <v>18.75</v>
      </c>
      <c r="H64" s="11">
        <f t="shared" si="0"/>
        <v>49.75</v>
      </c>
      <c r="I64" s="5" t="str">
        <f t="shared" si="1"/>
        <v>E</v>
      </c>
    </row>
    <row r="65" spans="1:9" x14ac:dyDescent="0.25">
      <c r="A65" s="31">
        <v>61</v>
      </c>
      <c r="B65" s="31" t="s">
        <v>118</v>
      </c>
      <c r="C65" s="2" t="s">
        <v>119</v>
      </c>
      <c r="D65" s="5">
        <v>6</v>
      </c>
      <c r="E65" s="5">
        <v>15</v>
      </c>
      <c r="F65" s="12">
        <f>3*2.5</f>
        <v>7.5</v>
      </c>
      <c r="G65" s="12">
        <f>9*2.5</f>
        <v>22.5</v>
      </c>
      <c r="H65" s="11">
        <f t="shared" si="0"/>
        <v>37.5</v>
      </c>
      <c r="I65" s="5" t="s">
        <v>558</v>
      </c>
    </row>
    <row r="66" spans="1:9" x14ac:dyDescent="0.25">
      <c r="A66" s="31">
        <v>62</v>
      </c>
      <c r="B66" s="31" t="s">
        <v>120</v>
      </c>
      <c r="C66" s="2" t="s">
        <v>121</v>
      </c>
      <c r="D66" s="5"/>
      <c r="E66" s="5"/>
      <c r="F66" s="12"/>
      <c r="G66" s="12"/>
      <c r="H66" s="11">
        <f t="shared" si="0"/>
        <v>0</v>
      </c>
      <c r="I66" s="5" t="str">
        <f t="shared" si="1"/>
        <v/>
      </c>
    </row>
    <row r="67" spans="1:9" x14ac:dyDescent="0.25">
      <c r="A67" s="31">
        <v>63</v>
      </c>
      <c r="B67" s="31" t="s">
        <v>122</v>
      </c>
      <c r="C67" s="2" t="s">
        <v>123</v>
      </c>
      <c r="D67" s="5">
        <v>14</v>
      </c>
      <c r="E67" s="5">
        <v>36</v>
      </c>
      <c r="F67" s="12">
        <f>7.5*2.5</f>
        <v>18.75</v>
      </c>
      <c r="G67" s="12"/>
      <c r="H67" s="11">
        <f t="shared" si="0"/>
        <v>54.75</v>
      </c>
      <c r="I67" s="5" t="str">
        <f t="shared" si="1"/>
        <v>E</v>
      </c>
    </row>
    <row r="68" spans="1:9" x14ac:dyDescent="0.25">
      <c r="A68" s="31">
        <v>64</v>
      </c>
      <c r="B68" s="31" t="s">
        <v>124</v>
      </c>
      <c r="C68" s="2" t="s">
        <v>125</v>
      </c>
      <c r="D68" s="5">
        <v>9</v>
      </c>
      <c r="E68" s="5">
        <v>8</v>
      </c>
      <c r="F68" s="12"/>
      <c r="G68" s="12"/>
      <c r="H68" s="11">
        <f t="shared" si="0"/>
        <v>8</v>
      </c>
      <c r="I68" s="5" t="str">
        <f t="shared" si="1"/>
        <v/>
      </c>
    </row>
    <row r="69" spans="1:9" x14ac:dyDescent="0.25">
      <c r="A69" s="31">
        <v>65</v>
      </c>
      <c r="B69" s="31" t="s">
        <v>126</v>
      </c>
      <c r="C69" s="2" t="s">
        <v>127</v>
      </c>
      <c r="D69" s="5"/>
      <c r="E69" s="5"/>
      <c r="F69" s="12"/>
      <c r="G69" s="12"/>
      <c r="H69" s="11">
        <f t="shared" si="0"/>
        <v>0</v>
      </c>
      <c r="I69" s="5" t="str">
        <f t="shared" si="1"/>
        <v/>
      </c>
    </row>
    <row r="70" spans="1:9" x14ac:dyDescent="0.25">
      <c r="A70" s="31">
        <v>66</v>
      </c>
      <c r="B70" s="31" t="s">
        <v>128</v>
      </c>
      <c r="C70" s="2" t="s">
        <v>129</v>
      </c>
      <c r="D70" s="5"/>
      <c r="E70" s="5">
        <v>10</v>
      </c>
      <c r="F70" s="12">
        <v>2.5</v>
      </c>
      <c r="G70" s="12">
        <f>6*2.5</f>
        <v>15</v>
      </c>
      <c r="H70" s="11">
        <f t="shared" ref="H70:H133" si="2">IF(ISBLANK(E70),D70,E70)+IF(ISBLANK(G70),F70,G70)</f>
        <v>25</v>
      </c>
      <c r="I70" s="5" t="s">
        <v>558</v>
      </c>
    </row>
    <row r="71" spans="1:9" x14ac:dyDescent="0.25">
      <c r="A71" s="31">
        <v>67</v>
      </c>
      <c r="B71" s="31" t="s">
        <v>130</v>
      </c>
      <c r="C71" s="2" t="s">
        <v>131</v>
      </c>
      <c r="D71" s="5"/>
      <c r="E71" s="5"/>
      <c r="F71" s="12"/>
      <c r="G71" s="12"/>
      <c r="H71" s="11">
        <f t="shared" si="2"/>
        <v>0</v>
      </c>
      <c r="I71" s="5" t="str">
        <f t="shared" ref="I71:I133" si="3">IF(H71&gt;89,"A",IF(H71&gt;79,"B",IF(H71&gt;69,"C",IF(H71&gt;59,"D",IF(H71&gt;49,"E","")))))</f>
        <v/>
      </c>
    </row>
    <row r="72" spans="1:9" x14ac:dyDescent="0.25">
      <c r="A72" s="31">
        <v>68</v>
      </c>
      <c r="B72" s="31" t="s">
        <v>132</v>
      </c>
      <c r="C72" s="2" t="s">
        <v>133</v>
      </c>
      <c r="D72" s="5">
        <v>41</v>
      </c>
      <c r="E72" s="5"/>
      <c r="F72" s="12">
        <f>5.5*2.5</f>
        <v>13.75</v>
      </c>
      <c r="G72" s="12"/>
      <c r="H72" s="11">
        <f t="shared" si="2"/>
        <v>54.75</v>
      </c>
      <c r="I72" s="5" t="str">
        <f t="shared" si="3"/>
        <v>E</v>
      </c>
    </row>
    <row r="73" spans="1:9" x14ac:dyDescent="0.25">
      <c r="A73" s="31">
        <v>69</v>
      </c>
      <c r="B73" s="31" t="s">
        <v>134</v>
      </c>
      <c r="C73" s="2" t="s">
        <v>135</v>
      </c>
      <c r="D73" s="5">
        <v>37</v>
      </c>
      <c r="E73" s="5"/>
      <c r="F73" s="12">
        <f>7*2.5</f>
        <v>17.5</v>
      </c>
      <c r="G73" s="12">
        <f>10*2.5</f>
        <v>25</v>
      </c>
      <c r="H73" s="11">
        <f t="shared" si="2"/>
        <v>62</v>
      </c>
      <c r="I73" s="5" t="str">
        <f t="shared" si="3"/>
        <v>D</v>
      </c>
    </row>
    <row r="74" spans="1:9" x14ac:dyDescent="0.25">
      <c r="A74" s="31">
        <v>70</v>
      </c>
      <c r="B74" s="31" t="s">
        <v>136</v>
      </c>
      <c r="C74" s="2" t="s">
        <v>137</v>
      </c>
      <c r="D74" s="5">
        <v>32</v>
      </c>
      <c r="E74" s="5">
        <v>39</v>
      </c>
      <c r="F74" s="12">
        <f>4.5*2.5</f>
        <v>11.25</v>
      </c>
      <c r="G74" s="12"/>
      <c r="H74" s="11">
        <f t="shared" si="2"/>
        <v>50.25</v>
      </c>
      <c r="I74" s="5" t="str">
        <f t="shared" si="3"/>
        <v>E</v>
      </c>
    </row>
    <row r="75" spans="1:9" x14ac:dyDescent="0.25">
      <c r="A75" s="31">
        <v>71</v>
      </c>
      <c r="B75" s="31" t="s">
        <v>138</v>
      </c>
      <c r="C75" s="2" t="s">
        <v>139</v>
      </c>
      <c r="D75" s="5">
        <v>31</v>
      </c>
      <c r="E75" s="5">
        <v>37</v>
      </c>
      <c r="F75" s="12">
        <f>5.5*2.5</f>
        <v>13.75</v>
      </c>
      <c r="G75" s="12"/>
      <c r="H75" s="11">
        <f t="shared" si="2"/>
        <v>50.75</v>
      </c>
      <c r="I75" s="5" t="str">
        <f t="shared" si="3"/>
        <v>E</v>
      </c>
    </row>
    <row r="76" spans="1:9" x14ac:dyDescent="0.25">
      <c r="A76" s="31">
        <v>72</v>
      </c>
      <c r="B76" s="31" t="s">
        <v>140</v>
      </c>
      <c r="C76" s="2" t="s">
        <v>141</v>
      </c>
      <c r="D76" s="5"/>
      <c r="E76" s="5"/>
      <c r="F76" s="12"/>
      <c r="G76" s="12"/>
      <c r="H76" s="11">
        <f t="shared" si="2"/>
        <v>0</v>
      </c>
      <c r="I76" s="5" t="str">
        <f t="shared" si="3"/>
        <v/>
      </c>
    </row>
    <row r="77" spans="1:9" x14ac:dyDescent="0.25">
      <c r="A77" s="31">
        <v>73</v>
      </c>
      <c r="B77" s="31" t="s">
        <v>142</v>
      </c>
      <c r="C77" s="2" t="s">
        <v>143</v>
      </c>
      <c r="D77" s="5">
        <v>23</v>
      </c>
      <c r="E77" s="5">
        <v>28</v>
      </c>
      <c r="F77" s="12">
        <f>7.5*2.5</f>
        <v>18.75</v>
      </c>
      <c r="G77" s="12">
        <f>6*2.5</f>
        <v>15</v>
      </c>
      <c r="H77" s="11">
        <f t="shared" si="2"/>
        <v>43</v>
      </c>
      <c r="I77" s="5" t="s">
        <v>558</v>
      </c>
    </row>
    <row r="78" spans="1:9" x14ac:dyDescent="0.25">
      <c r="A78" s="31">
        <v>74</v>
      </c>
      <c r="B78" s="31" t="s">
        <v>144</v>
      </c>
      <c r="C78" s="2" t="s">
        <v>145</v>
      </c>
      <c r="D78" s="5">
        <v>24</v>
      </c>
      <c r="E78" s="5">
        <v>32</v>
      </c>
      <c r="F78" s="12">
        <f>6.5*2.5</f>
        <v>16.25</v>
      </c>
      <c r="G78" s="12">
        <f>8*2.5</f>
        <v>20</v>
      </c>
      <c r="H78" s="11">
        <f t="shared" si="2"/>
        <v>52</v>
      </c>
      <c r="I78" s="5" t="str">
        <f t="shared" si="3"/>
        <v>E</v>
      </c>
    </row>
    <row r="79" spans="1:9" x14ac:dyDescent="0.25">
      <c r="A79" s="31">
        <v>75</v>
      </c>
      <c r="B79" s="31" t="s">
        <v>146</v>
      </c>
      <c r="C79" s="2" t="s">
        <v>147</v>
      </c>
      <c r="D79" s="5">
        <v>50</v>
      </c>
      <c r="E79" s="5"/>
      <c r="F79" s="12">
        <v>36.5</v>
      </c>
      <c r="G79" s="12">
        <f>16*2.5</f>
        <v>40</v>
      </c>
      <c r="H79" s="11">
        <f t="shared" si="2"/>
        <v>90</v>
      </c>
      <c r="I79" s="5" t="str">
        <f t="shared" si="3"/>
        <v>A</v>
      </c>
    </row>
    <row r="80" spans="1:9" x14ac:dyDescent="0.25">
      <c r="A80" s="31">
        <v>76</v>
      </c>
      <c r="B80" s="31" t="s">
        <v>148</v>
      </c>
      <c r="C80" s="2" t="s">
        <v>149</v>
      </c>
      <c r="D80" s="5">
        <v>23</v>
      </c>
      <c r="E80" s="5">
        <v>21</v>
      </c>
      <c r="F80" s="12">
        <f>2.5*2.5</f>
        <v>6.25</v>
      </c>
      <c r="G80" s="12">
        <f>3.5*2.5</f>
        <v>8.75</v>
      </c>
      <c r="H80" s="11">
        <f t="shared" si="2"/>
        <v>29.75</v>
      </c>
      <c r="I80" s="5" t="s">
        <v>558</v>
      </c>
    </row>
    <row r="81" spans="1:9" x14ac:dyDescent="0.25">
      <c r="A81" s="21">
        <v>77</v>
      </c>
      <c r="B81" s="21" t="s">
        <v>150</v>
      </c>
      <c r="C81" s="22" t="s">
        <v>151</v>
      </c>
      <c r="D81" s="23">
        <v>33</v>
      </c>
      <c r="E81" s="23"/>
      <c r="F81" s="24"/>
      <c r="G81" s="24">
        <f>15*2.5</f>
        <v>37.5</v>
      </c>
      <c r="H81" s="24">
        <f t="shared" si="2"/>
        <v>70.5</v>
      </c>
      <c r="I81" s="23" t="str">
        <f t="shared" si="3"/>
        <v>C</v>
      </c>
    </row>
    <row r="82" spans="1:9" x14ac:dyDescent="0.25">
      <c r="A82" s="31">
        <v>78</v>
      </c>
      <c r="B82" s="31" t="s">
        <v>152</v>
      </c>
      <c r="C82" s="2" t="s">
        <v>153</v>
      </c>
      <c r="D82" s="5">
        <v>32</v>
      </c>
      <c r="E82" s="5"/>
      <c r="F82" s="12">
        <f>3*2.5</f>
        <v>7.5</v>
      </c>
      <c r="G82" s="12">
        <f>5*2.5</f>
        <v>12.5</v>
      </c>
      <c r="H82" s="11">
        <f t="shared" si="2"/>
        <v>44.5</v>
      </c>
      <c r="I82" s="5" t="s">
        <v>558</v>
      </c>
    </row>
    <row r="83" spans="1:9" x14ac:dyDescent="0.25">
      <c r="A83" s="31">
        <v>79</v>
      </c>
      <c r="B83" s="31" t="s">
        <v>154</v>
      </c>
      <c r="C83" s="2" t="s">
        <v>155</v>
      </c>
      <c r="D83" s="5">
        <v>49</v>
      </c>
      <c r="E83" s="5"/>
      <c r="F83" s="12">
        <v>31</v>
      </c>
      <c r="G83" s="12"/>
      <c r="H83" s="11">
        <f t="shared" si="2"/>
        <v>80</v>
      </c>
      <c r="I83" s="5" t="str">
        <f t="shared" si="3"/>
        <v>B</v>
      </c>
    </row>
    <row r="84" spans="1:9" x14ac:dyDescent="0.25">
      <c r="A84" s="31">
        <v>80</v>
      </c>
      <c r="B84" s="31" t="s">
        <v>156</v>
      </c>
      <c r="C84" s="2" t="s">
        <v>157</v>
      </c>
      <c r="D84" s="5">
        <v>21</v>
      </c>
      <c r="E84" s="5">
        <v>27</v>
      </c>
      <c r="F84" s="12">
        <f>10.5*2.5</f>
        <v>26.25</v>
      </c>
      <c r="G84" s="12"/>
      <c r="H84" s="11">
        <f t="shared" si="2"/>
        <v>53.25</v>
      </c>
      <c r="I84" s="5" t="str">
        <f t="shared" si="3"/>
        <v>E</v>
      </c>
    </row>
    <row r="85" spans="1:9" x14ac:dyDescent="0.25">
      <c r="A85" s="31">
        <v>81</v>
      </c>
      <c r="B85" s="31" t="s">
        <v>158</v>
      </c>
      <c r="C85" s="2" t="s">
        <v>159</v>
      </c>
      <c r="D85" s="5">
        <v>30</v>
      </c>
      <c r="E85" s="5"/>
      <c r="F85" s="12">
        <f>8*2.5</f>
        <v>20</v>
      </c>
      <c r="G85" s="12"/>
      <c r="H85" s="11">
        <f t="shared" si="2"/>
        <v>50</v>
      </c>
      <c r="I85" s="5" t="str">
        <f t="shared" si="3"/>
        <v>E</v>
      </c>
    </row>
    <row r="86" spans="1:9" x14ac:dyDescent="0.25">
      <c r="A86" s="31">
        <v>82</v>
      </c>
      <c r="B86" s="31" t="s">
        <v>160</v>
      </c>
      <c r="C86" s="2" t="s">
        <v>161</v>
      </c>
      <c r="D86" s="5">
        <v>18</v>
      </c>
      <c r="E86" s="5">
        <v>28</v>
      </c>
      <c r="F86" s="12">
        <f>0.5*2.5</f>
        <v>1.25</v>
      </c>
      <c r="G86" s="12">
        <f>5*2.5</f>
        <v>12.5</v>
      </c>
      <c r="H86" s="11">
        <f t="shared" si="2"/>
        <v>40.5</v>
      </c>
      <c r="I86" s="5" t="s">
        <v>558</v>
      </c>
    </row>
    <row r="87" spans="1:9" x14ac:dyDescent="0.25">
      <c r="A87" s="31">
        <v>83</v>
      </c>
      <c r="B87" s="31" t="s">
        <v>162</v>
      </c>
      <c r="C87" s="2" t="s">
        <v>163</v>
      </c>
      <c r="D87" s="5">
        <v>43</v>
      </c>
      <c r="E87" s="5"/>
      <c r="F87" s="12"/>
      <c r="G87" s="12">
        <f>6.5*2.5</f>
        <v>16.25</v>
      </c>
      <c r="H87" s="11">
        <f t="shared" si="2"/>
        <v>59.25</v>
      </c>
      <c r="I87" s="5" t="str">
        <f t="shared" si="3"/>
        <v>D</v>
      </c>
    </row>
    <row r="88" spans="1:9" x14ac:dyDescent="0.25">
      <c r="A88" s="31">
        <v>84</v>
      </c>
      <c r="B88" s="31" t="s">
        <v>164</v>
      </c>
      <c r="C88" s="2" t="s">
        <v>165</v>
      </c>
      <c r="D88" s="5"/>
      <c r="E88" s="5">
        <v>41</v>
      </c>
      <c r="F88" s="12">
        <f>2.5*2.5</f>
        <v>6.25</v>
      </c>
      <c r="G88" s="12">
        <f>9*2.5</f>
        <v>22.5</v>
      </c>
      <c r="H88" s="11">
        <f t="shared" si="2"/>
        <v>63.5</v>
      </c>
      <c r="I88" s="5" t="str">
        <f t="shared" si="3"/>
        <v>D</v>
      </c>
    </row>
    <row r="89" spans="1:9" x14ac:dyDescent="0.25">
      <c r="A89" s="31">
        <v>85</v>
      </c>
      <c r="B89" s="31" t="s">
        <v>166</v>
      </c>
      <c r="C89" s="2" t="s">
        <v>167</v>
      </c>
      <c r="D89" s="5"/>
      <c r="E89" s="5"/>
      <c r="F89" s="12"/>
      <c r="G89" s="12"/>
      <c r="H89" s="11">
        <f t="shared" si="2"/>
        <v>0</v>
      </c>
      <c r="I89" s="5" t="str">
        <f t="shared" si="3"/>
        <v/>
      </c>
    </row>
    <row r="90" spans="1:9" x14ac:dyDescent="0.25">
      <c r="A90" s="31">
        <v>86</v>
      </c>
      <c r="B90" s="31" t="s">
        <v>168</v>
      </c>
      <c r="C90" s="2" t="s">
        <v>169</v>
      </c>
      <c r="D90" s="5">
        <v>31</v>
      </c>
      <c r="E90" s="5"/>
      <c r="F90" s="12">
        <f>6.5*2.5</f>
        <v>16.25</v>
      </c>
      <c r="G90" s="12">
        <f>8*2.5</f>
        <v>20</v>
      </c>
      <c r="H90" s="11">
        <f t="shared" si="2"/>
        <v>51</v>
      </c>
      <c r="I90" s="5" t="str">
        <f t="shared" si="3"/>
        <v>E</v>
      </c>
    </row>
    <row r="91" spans="1:9" x14ac:dyDescent="0.25">
      <c r="A91" s="31">
        <v>87</v>
      </c>
      <c r="B91" s="31" t="s">
        <v>170</v>
      </c>
      <c r="C91" s="2" t="s">
        <v>171</v>
      </c>
      <c r="D91" s="5">
        <v>39</v>
      </c>
      <c r="E91" s="5"/>
      <c r="F91" s="12">
        <f>6.5*2.5</f>
        <v>16.25</v>
      </c>
      <c r="G91" s="12">
        <f>8.5*2.5</f>
        <v>21.25</v>
      </c>
      <c r="H91" s="11">
        <f t="shared" si="2"/>
        <v>60.25</v>
      </c>
      <c r="I91" s="5" t="str">
        <f t="shared" si="3"/>
        <v>D</v>
      </c>
    </row>
    <row r="92" spans="1:9" x14ac:dyDescent="0.25">
      <c r="A92" s="31">
        <v>88</v>
      </c>
      <c r="B92" s="31" t="s">
        <v>172</v>
      </c>
      <c r="C92" s="2" t="s">
        <v>173</v>
      </c>
      <c r="D92" s="5"/>
      <c r="E92" s="5">
        <v>22</v>
      </c>
      <c r="F92" s="12">
        <f>11*2.5</f>
        <v>27.5</v>
      </c>
      <c r="G92" s="12"/>
      <c r="H92" s="11">
        <f t="shared" si="2"/>
        <v>49.5</v>
      </c>
      <c r="I92" s="5" t="str">
        <f t="shared" si="3"/>
        <v>E</v>
      </c>
    </row>
    <row r="93" spans="1:9" x14ac:dyDescent="0.25">
      <c r="A93" s="31">
        <v>89</v>
      </c>
      <c r="B93" s="31" t="s">
        <v>174</v>
      </c>
      <c r="C93" s="2" t="s">
        <v>175</v>
      </c>
      <c r="D93" s="5">
        <v>37</v>
      </c>
      <c r="E93" s="5">
        <v>37</v>
      </c>
      <c r="F93" s="12">
        <f>11*2.5</f>
        <v>27.5</v>
      </c>
      <c r="G93" s="12"/>
      <c r="H93" s="11">
        <f t="shared" si="2"/>
        <v>64.5</v>
      </c>
      <c r="I93" s="5" t="str">
        <f t="shared" si="3"/>
        <v>D</v>
      </c>
    </row>
    <row r="94" spans="1:9" x14ac:dyDescent="0.25">
      <c r="A94" s="21">
        <v>90</v>
      </c>
      <c r="B94" s="21" t="s">
        <v>176</v>
      </c>
      <c r="C94" s="22" t="s">
        <v>177</v>
      </c>
      <c r="D94" s="23">
        <v>35</v>
      </c>
      <c r="E94" s="23"/>
      <c r="F94" s="24">
        <f>6*2.5</f>
        <v>15</v>
      </c>
      <c r="G94" s="24"/>
      <c r="H94" s="24">
        <f t="shared" si="2"/>
        <v>50</v>
      </c>
      <c r="I94" s="23" t="str">
        <f t="shared" si="3"/>
        <v>E</v>
      </c>
    </row>
    <row r="95" spans="1:9" x14ac:dyDescent="0.25">
      <c r="A95" s="31">
        <v>91</v>
      </c>
      <c r="B95" s="31" t="s">
        <v>178</v>
      </c>
      <c r="C95" s="2" t="s">
        <v>179</v>
      </c>
      <c r="D95" s="5">
        <v>50</v>
      </c>
      <c r="E95" s="5"/>
      <c r="F95" s="12">
        <f>6.5*2.5</f>
        <v>16.25</v>
      </c>
      <c r="G95" s="12">
        <f>12*2.5</f>
        <v>30</v>
      </c>
      <c r="H95" s="11">
        <f t="shared" si="2"/>
        <v>80</v>
      </c>
      <c r="I95" s="5" t="str">
        <f t="shared" si="3"/>
        <v>B</v>
      </c>
    </row>
    <row r="96" spans="1:9" x14ac:dyDescent="0.25">
      <c r="A96" s="31">
        <v>92</v>
      </c>
      <c r="B96" s="31" t="s">
        <v>180</v>
      </c>
      <c r="C96" s="2" t="s">
        <v>181</v>
      </c>
      <c r="D96" s="5"/>
      <c r="E96" s="5"/>
      <c r="F96" s="12"/>
      <c r="G96" s="12"/>
      <c r="H96" s="11">
        <f t="shared" si="2"/>
        <v>0</v>
      </c>
      <c r="I96" s="5" t="str">
        <f t="shared" si="3"/>
        <v/>
      </c>
    </row>
    <row r="97" spans="1:9" x14ac:dyDescent="0.25">
      <c r="A97" s="31">
        <v>93</v>
      </c>
      <c r="B97" s="31" t="s">
        <v>182</v>
      </c>
      <c r="C97" s="2" t="s">
        <v>183</v>
      </c>
      <c r="D97" s="5">
        <v>14</v>
      </c>
      <c r="E97" s="5">
        <v>28</v>
      </c>
      <c r="F97" s="12">
        <f>6*2.5</f>
        <v>15</v>
      </c>
      <c r="G97" s="12">
        <f>6.5*2.5</f>
        <v>16.25</v>
      </c>
      <c r="H97" s="11">
        <f t="shared" si="2"/>
        <v>44.25</v>
      </c>
      <c r="I97" s="5" t="s">
        <v>558</v>
      </c>
    </row>
    <row r="98" spans="1:9" x14ac:dyDescent="0.25">
      <c r="A98" s="31">
        <v>94</v>
      </c>
      <c r="B98" s="31" t="s">
        <v>184</v>
      </c>
      <c r="C98" s="2" t="s">
        <v>185</v>
      </c>
      <c r="D98" s="5"/>
      <c r="E98" s="5"/>
      <c r="F98" s="12"/>
      <c r="G98" s="12"/>
      <c r="H98" s="11">
        <f t="shared" si="2"/>
        <v>0</v>
      </c>
      <c r="I98" s="5" t="str">
        <f t="shared" si="3"/>
        <v/>
      </c>
    </row>
    <row r="99" spans="1:9" x14ac:dyDescent="0.25">
      <c r="A99" s="31">
        <v>95</v>
      </c>
      <c r="B99" s="31" t="s">
        <v>186</v>
      </c>
      <c r="C99" s="2" t="s">
        <v>187</v>
      </c>
      <c r="D99" s="5">
        <v>13</v>
      </c>
      <c r="E99" s="5">
        <v>23</v>
      </c>
      <c r="F99" s="12"/>
      <c r="G99" s="12">
        <f>5.5*2.5</f>
        <v>13.75</v>
      </c>
      <c r="H99" s="11">
        <f t="shared" si="2"/>
        <v>36.75</v>
      </c>
      <c r="I99" s="5" t="s">
        <v>558</v>
      </c>
    </row>
    <row r="100" spans="1:9" x14ac:dyDescent="0.25">
      <c r="A100" s="31">
        <v>96</v>
      </c>
      <c r="B100" s="31" t="s">
        <v>188</v>
      </c>
      <c r="C100" s="2" t="s">
        <v>189</v>
      </c>
      <c r="D100" s="5">
        <v>38</v>
      </c>
      <c r="E100" s="5"/>
      <c r="F100" s="12">
        <f>7*2.5</f>
        <v>17.5</v>
      </c>
      <c r="G100" s="12"/>
      <c r="H100" s="11">
        <f t="shared" si="2"/>
        <v>55.5</v>
      </c>
      <c r="I100" s="5" t="str">
        <f t="shared" si="3"/>
        <v>E</v>
      </c>
    </row>
    <row r="101" spans="1:9" x14ac:dyDescent="0.25">
      <c r="A101" s="31">
        <v>97</v>
      </c>
      <c r="B101" s="31" t="s">
        <v>190</v>
      </c>
      <c r="C101" s="2" t="s">
        <v>191</v>
      </c>
      <c r="D101" s="5">
        <v>47</v>
      </c>
      <c r="E101" s="5"/>
      <c r="F101" s="12"/>
      <c r="G101" s="12">
        <f>12*2.5</f>
        <v>30</v>
      </c>
      <c r="H101" s="11">
        <f t="shared" si="2"/>
        <v>77</v>
      </c>
      <c r="I101" s="5" t="str">
        <f t="shared" si="3"/>
        <v>C</v>
      </c>
    </row>
    <row r="102" spans="1:9" x14ac:dyDescent="0.25">
      <c r="A102" s="31">
        <v>98</v>
      </c>
      <c r="B102" s="31" t="s">
        <v>192</v>
      </c>
      <c r="C102" s="2" t="s">
        <v>193</v>
      </c>
      <c r="D102" s="5">
        <v>41</v>
      </c>
      <c r="E102" s="5"/>
      <c r="F102" s="12">
        <f>4*2.5</f>
        <v>10</v>
      </c>
      <c r="G102" s="12"/>
      <c r="H102" s="11">
        <f t="shared" si="2"/>
        <v>51</v>
      </c>
      <c r="I102" s="5" t="str">
        <f t="shared" si="3"/>
        <v>E</v>
      </c>
    </row>
    <row r="103" spans="1:9" x14ac:dyDescent="0.25">
      <c r="A103" s="31">
        <v>99</v>
      </c>
      <c r="B103" s="31" t="s">
        <v>194</v>
      </c>
      <c r="C103" s="2" t="s">
        <v>195</v>
      </c>
      <c r="D103" s="5">
        <v>42</v>
      </c>
      <c r="E103" s="5"/>
      <c r="F103" s="12">
        <f>9*2.5</f>
        <v>22.5</v>
      </c>
      <c r="G103" s="12"/>
      <c r="H103" s="11">
        <f t="shared" si="2"/>
        <v>64.5</v>
      </c>
      <c r="I103" s="5" t="str">
        <f t="shared" si="3"/>
        <v>D</v>
      </c>
    </row>
    <row r="104" spans="1:9" x14ac:dyDescent="0.25">
      <c r="A104" s="31">
        <v>100</v>
      </c>
      <c r="B104" s="31" t="s">
        <v>196</v>
      </c>
      <c r="C104" s="2" t="s">
        <v>197</v>
      </c>
      <c r="D104" s="5">
        <v>28</v>
      </c>
      <c r="E104" s="5"/>
      <c r="F104" s="12">
        <f>6*2.5</f>
        <v>15</v>
      </c>
      <c r="G104" s="12">
        <f>9.5*2.5</f>
        <v>23.75</v>
      </c>
      <c r="H104" s="11">
        <f t="shared" si="2"/>
        <v>51.75</v>
      </c>
      <c r="I104" s="5" t="str">
        <f t="shared" si="3"/>
        <v>E</v>
      </c>
    </row>
    <row r="105" spans="1:9" x14ac:dyDescent="0.25">
      <c r="A105" s="31">
        <v>101</v>
      </c>
      <c r="B105" s="31" t="s">
        <v>198</v>
      </c>
      <c r="C105" s="2" t="s">
        <v>199</v>
      </c>
      <c r="D105" s="5"/>
      <c r="E105" s="5"/>
      <c r="F105" s="12">
        <f>3*2.5</f>
        <v>7.5</v>
      </c>
      <c r="G105" s="12"/>
      <c r="H105" s="11">
        <f t="shared" si="2"/>
        <v>7.5</v>
      </c>
      <c r="I105" s="5" t="s">
        <v>558</v>
      </c>
    </row>
    <row r="106" spans="1:9" x14ac:dyDescent="0.25">
      <c r="A106" s="31">
        <v>102</v>
      </c>
      <c r="B106" s="31" t="s">
        <v>200</v>
      </c>
      <c r="C106" s="2" t="s">
        <v>201</v>
      </c>
      <c r="D106" s="5"/>
      <c r="E106" s="5">
        <v>25</v>
      </c>
      <c r="F106" s="12"/>
      <c r="G106" s="12">
        <f>6*2.5</f>
        <v>15</v>
      </c>
      <c r="H106" s="11">
        <f t="shared" si="2"/>
        <v>40</v>
      </c>
      <c r="I106" s="5" t="s">
        <v>558</v>
      </c>
    </row>
    <row r="107" spans="1:9" x14ac:dyDescent="0.25">
      <c r="A107" s="31">
        <v>103</v>
      </c>
      <c r="B107" s="31" t="s">
        <v>202</v>
      </c>
      <c r="C107" s="2" t="s">
        <v>203</v>
      </c>
      <c r="D107" s="5">
        <v>29</v>
      </c>
      <c r="E107" s="5"/>
      <c r="F107" s="12">
        <f>1.5*2.5</f>
        <v>3.75</v>
      </c>
      <c r="G107" s="12">
        <f>6*2.5</f>
        <v>15</v>
      </c>
      <c r="H107" s="11">
        <f t="shared" si="2"/>
        <v>44</v>
      </c>
      <c r="I107" s="5" t="s">
        <v>558</v>
      </c>
    </row>
    <row r="108" spans="1:9" x14ac:dyDescent="0.25">
      <c r="A108" s="31">
        <v>104</v>
      </c>
      <c r="B108" s="31" t="s">
        <v>204</v>
      </c>
      <c r="C108" s="2" t="s">
        <v>205</v>
      </c>
      <c r="D108" s="5"/>
      <c r="E108" s="5"/>
      <c r="F108" s="12"/>
      <c r="G108" s="12"/>
      <c r="H108" s="11">
        <f t="shared" si="2"/>
        <v>0</v>
      </c>
      <c r="I108" s="5" t="str">
        <f t="shared" si="3"/>
        <v/>
      </c>
    </row>
    <row r="109" spans="1:9" x14ac:dyDescent="0.25">
      <c r="A109" s="31">
        <v>105</v>
      </c>
      <c r="B109" s="31" t="s">
        <v>206</v>
      </c>
      <c r="C109" s="2" t="s">
        <v>131</v>
      </c>
      <c r="D109" s="5"/>
      <c r="E109" s="5">
        <v>33</v>
      </c>
      <c r="F109" s="12">
        <f>2.5*2.5</f>
        <v>6.25</v>
      </c>
      <c r="G109" s="12">
        <f>11*2.5</f>
        <v>27.5</v>
      </c>
      <c r="H109" s="11">
        <f t="shared" si="2"/>
        <v>60.5</v>
      </c>
      <c r="I109" s="5" t="str">
        <f t="shared" si="3"/>
        <v>D</v>
      </c>
    </row>
    <row r="110" spans="1:9" x14ac:dyDescent="0.25">
      <c r="A110" s="31">
        <v>106</v>
      </c>
      <c r="B110" s="31" t="s">
        <v>207</v>
      </c>
      <c r="C110" s="2" t="s">
        <v>208</v>
      </c>
      <c r="D110" s="5">
        <v>2</v>
      </c>
      <c r="E110" s="5">
        <v>9</v>
      </c>
      <c r="F110" s="12">
        <v>5</v>
      </c>
      <c r="G110" s="12">
        <f>2*2.5</f>
        <v>5</v>
      </c>
      <c r="H110" s="11">
        <f t="shared" si="2"/>
        <v>14</v>
      </c>
      <c r="I110" s="5" t="s">
        <v>558</v>
      </c>
    </row>
    <row r="111" spans="1:9" x14ac:dyDescent="0.25">
      <c r="A111" s="31">
        <v>107</v>
      </c>
      <c r="B111" s="31" t="s">
        <v>209</v>
      </c>
      <c r="C111" s="2" t="s">
        <v>210</v>
      </c>
      <c r="D111" s="5">
        <v>29</v>
      </c>
      <c r="E111" s="5"/>
      <c r="F111" s="12">
        <v>2.5</v>
      </c>
      <c r="G111" s="12">
        <f>3.5*2.5</f>
        <v>8.75</v>
      </c>
      <c r="H111" s="11">
        <f t="shared" si="2"/>
        <v>37.75</v>
      </c>
      <c r="I111" s="5" t="s">
        <v>558</v>
      </c>
    </row>
    <row r="112" spans="1:9" x14ac:dyDescent="0.25">
      <c r="A112" s="31">
        <v>108</v>
      </c>
      <c r="B112" s="31" t="s">
        <v>211</v>
      </c>
      <c r="C112" s="2" t="s">
        <v>212</v>
      </c>
      <c r="D112" s="5">
        <v>1</v>
      </c>
      <c r="E112" s="5">
        <v>4</v>
      </c>
      <c r="F112" s="12">
        <v>5</v>
      </c>
      <c r="G112" s="12">
        <f>4*2.5</f>
        <v>10</v>
      </c>
      <c r="H112" s="11">
        <f t="shared" si="2"/>
        <v>14</v>
      </c>
      <c r="I112" s="5" t="s">
        <v>558</v>
      </c>
    </row>
    <row r="113" spans="1:9" x14ac:dyDescent="0.25">
      <c r="A113" s="31">
        <v>109</v>
      </c>
      <c r="B113" s="31" t="s">
        <v>213</v>
      </c>
      <c r="C113" s="2" t="s">
        <v>214</v>
      </c>
      <c r="D113" s="5">
        <v>27</v>
      </c>
      <c r="E113" s="5"/>
      <c r="F113" s="12">
        <f>8.5*2.5</f>
        <v>21.25</v>
      </c>
      <c r="G113" s="12"/>
      <c r="H113" s="11">
        <f t="shared" si="2"/>
        <v>48.25</v>
      </c>
      <c r="I113" s="5" t="s">
        <v>558</v>
      </c>
    </row>
    <row r="114" spans="1:9" x14ac:dyDescent="0.25">
      <c r="A114" s="31">
        <v>110</v>
      </c>
      <c r="B114" s="31" t="s">
        <v>215</v>
      </c>
      <c r="C114" s="2" t="s">
        <v>216</v>
      </c>
      <c r="D114" s="5">
        <v>48</v>
      </c>
      <c r="E114" s="5"/>
      <c r="F114" s="12">
        <f>9*2.5</f>
        <v>22.5</v>
      </c>
      <c r="G114" s="12"/>
      <c r="H114" s="11">
        <f t="shared" si="2"/>
        <v>70.5</v>
      </c>
      <c r="I114" s="5" t="str">
        <f t="shared" si="3"/>
        <v>C</v>
      </c>
    </row>
    <row r="115" spans="1:9" x14ac:dyDescent="0.25">
      <c r="A115" s="31">
        <v>111</v>
      </c>
      <c r="B115" s="31" t="s">
        <v>217</v>
      </c>
      <c r="C115" s="2" t="s">
        <v>218</v>
      </c>
      <c r="D115" s="5"/>
      <c r="E115" s="5"/>
      <c r="F115" s="12"/>
      <c r="G115" s="12"/>
      <c r="H115" s="11">
        <f t="shared" si="2"/>
        <v>0</v>
      </c>
      <c r="I115" s="5" t="str">
        <f t="shared" si="3"/>
        <v/>
      </c>
    </row>
    <row r="116" spans="1:9" x14ac:dyDescent="0.25">
      <c r="A116" s="31">
        <v>112</v>
      </c>
      <c r="B116" s="31" t="s">
        <v>219</v>
      </c>
      <c r="C116" s="2" t="s">
        <v>220</v>
      </c>
      <c r="D116" s="5"/>
      <c r="E116" s="5"/>
      <c r="F116" s="12"/>
      <c r="G116" s="12"/>
      <c r="H116" s="11">
        <f t="shared" si="2"/>
        <v>0</v>
      </c>
      <c r="I116" s="5" t="str">
        <f t="shared" si="3"/>
        <v/>
      </c>
    </row>
    <row r="117" spans="1:9" x14ac:dyDescent="0.25">
      <c r="A117" s="31">
        <v>113</v>
      </c>
      <c r="B117" s="31" t="s">
        <v>221</v>
      </c>
      <c r="C117" s="2" t="s">
        <v>222</v>
      </c>
      <c r="D117" s="5"/>
      <c r="E117" s="5"/>
      <c r="F117" s="12"/>
      <c r="G117" s="12"/>
      <c r="H117" s="11">
        <f t="shared" si="2"/>
        <v>0</v>
      </c>
      <c r="I117" s="5" t="str">
        <f t="shared" si="3"/>
        <v/>
      </c>
    </row>
    <row r="118" spans="1:9" x14ac:dyDescent="0.25">
      <c r="A118" s="31">
        <v>114</v>
      </c>
      <c r="B118" s="31" t="s">
        <v>223</v>
      </c>
      <c r="C118" s="2" t="s">
        <v>224</v>
      </c>
      <c r="D118" s="5">
        <v>26</v>
      </c>
      <c r="E118" s="5">
        <v>26</v>
      </c>
      <c r="F118" s="12">
        <v>7.5</v>
      </c>
      <c r="G118" s="12">
        <f>10.5*2.5</f>
        <v>26.25</v>
      </c>
      <c r="H118" s="11">
        <f t="shared" si="2"/>
        <v>52.25</v>
      </c>
      <c r="I118" s="5" t="str">
        <f t="shared" si="3"/>
        <v>E</v>
      </c>
    </row>
    <row r="119" spans="1:9" x14ac:dyDescent="0.25">
      <c r="A119" s="31">
        <v>115</v>
      </c>
      <c r="B119" s="31" t="s">
        <v>225</v>
      </c>
      <c r="C119" s="2" t="s">
        <v>226</v>
      </c>
      <c r="D119" s="5"/>
      <c r="E119" s="5"/>
      <c r="F119" s="12"/>
      <c r="G119" s="12"/>
      <c r="H119" s="11">
        <f t="shared" si="2"/>
        <v>0</v>
      </c>
      <c r="I119" s="5" t="str">
        <f t="shared" si="3"/>
        <v/>
      </c>
    </row>
    <row r="120" spans="1:9" x14ac:dyDescent="0.25">
      <c r="A120" s="31">
        <v>116</v>
      </c>
      <c r="B120" s="31" t="s">
        <v>227</v>
      </c>
      <c r="C120" s="2" t="s">
        <v>228</v>
      </c>
      <c r="D120" s="5"/>
      <c r="E120" s="5"/>
      <c r="F120" s="12"/>
      <c r="G120" s="12"/>
      <c r="H120" s="11">
        <f t="shared" si="2"/>
        <v>0</v>
      </c>
      <c r="I120" s="5" t="str">
        <f t="shared" si="3"/>
        <v/>
      </c>
    </row>
    <row r="121" spans="1:9" x14ac:dyDescent="0.25">
      <c r="A121" s="31">
        <v>117</v>
      </c>
      <c r="B121" s="31" t="s">
        <v>229</v>
      </c>
      <c r="C121" s="2" t="s">
        <v>230</v>
      </c>
      <c r="D121" s="5"/>
      <c r="E121" s="5"/>
      <c r="F121" s="12"/>
      <c r="G121" s="12"/>
      <c r="H121" s="11">
        <f t="shared" si="2"/>
        <v>0</v>
      </c>
      <c r="I121" s="5" t="str">
        <f t="shared" si="3"/>
        <v/>
      </c>
    </row>
    <row r="122" spans="1:9" x14ac:dyDescent="0.25">
      <c r="A122" s="31">
        <v>118</v>
      </c>
      <c r="B122" s="31" t="s">
        <v>231</v>
      </c>
      <c r="C122" s="2" t="s">
        <v>232</v>
      </c>
      <c r="D122" s="5">
        <v>6</v>
      </c>
      <c r="E122" s="5">
        <v>10</v>
      </c>
      <c r="F122" s="12"/>
      <c r="G122" s="12">
        <f>7*2.5</f>
        <v>17.5</v>
      </c>
      <c r="H122" s="11">
        <f t="shared" si="2"/>
        <v>27.5</v>
      </c>
      <c r="I122" s="5" t="s">
        <v>558</v>
      </c>
    </row>
    <row r="123" spans="1:9" x14ac:dyDescent="0.25">
      <c r="A123" s="31">
        <v>119</v>
      </c>
      <c r="B123" s="31" t="s">
        <v>233</v>
      </c>
      <c r="C123" s="2" t="s">
        <v>234</v>
      </c>
      <c r="D123" s="5"/>
      <c r="E123" s="5">
        <v>12</v>
      </c>
      <c r="F123" s="12"/>
      <c r="G123" s="12"/>
      <c r="H123" s="11">
        <f t="shared" si="2"/>
        <v>12</v>
      </c>
      <c r="I123" s="5" t="s">
        <v>558</v>
      </c>
    </row>
    <row r="124" spans="1:9" x14ac:dyDescent="0.25">
      <c r="A124" s="31">
        <v>120</v>
      </c>
      <c r="B124" s="31" t="s">
        <v>235</v>
      </c>
      <c r="C124" s="2" t="s">
        <v>236</v>
      </c>
      <c r="D124" s="5"/>
      <c r="E124" s="5">
        <v>11</v>
      </c>
      <c r="F124" s="12"/>
      <c r="G124" s="12"/>
      <c r="H124" s="11">
        <f t="shared" si="2"/>
        <v>11</v>
      </c>
      <c r="I124" s="5" t="s">
        <v>558</v>
      </c>
    </row>
    <row r="125" spans="1:9" x14ac:dyDescent="0.25">
      <c r="A125" s="31">
        <v>121</v>
      </c>
      <c r="B125" s="31" t="s">
        <v>237</v>
      </c>
      <c r="C125" s="2" t="s">
        <v>238</v>
      </c>
      <c r="D125" s="5"/>
      <c r="E125" s="5">
        <v>4</v>
      </c>
      <c r="F125" s="12"/>
      <c r="G125" s="12"/>
      <c r="H125" s="11">
        <f t="shared" si="2"/>
        <v>4</v>
      </c>
      <c r="I125" s="5" t="s">
        <v>558</v>
      </c>
    </row>
    <row r="126" spans="1:9" x14ac:dyDescent="0.25">
      <c r="A126" s="31">
        <v>122</v>
      </c>
      <c r="B126" s="31" t="s">
        <v>239</v>
      </c>
      <c r="C126" s="2" t="s">
        <v>240</v>
      </c>
      <c r="D126" s="5"/>
      <c r="E126" s="5"/>
      <c r="F126" s="12">
        <f>3*2.5</f>
        <v>7.5</v>
      </c>
      <c r="G126" s="12">
        <f>6*2.5</f>
        <v>15</v>
      </c>
      <c r="H126" s="11">
        <f t="shared" si="2"/>
        <v>15</v>
      </c>
      <c r="I126" s="5" t="s">
        <v>558</v>
      </c>
    </row>
    <row r="127" spans="1:9" x14ac:dyDescent="0.25">
      <c r="A127" s="31">
        <v>123</v>
      </c>
      <c r="B127" s="31" t="s">
        <v>241</v>
      </c>
      <c r="C127" s="2" t="s">
        <v>242</v>
      </c>
      <c r="D127" s="5"/>
      <c r="E127" s="5">
        <v>16</v>
      </c>
      <c r="F127" s="12"/>
      <c r="G127" s="12"/>
      <c r="H127" s="11">
        <f t="shared" si="2"/>
        <v>16</v>
      </c>
      <c r="I127" s="5" t="s">
        <v>558</v>
      </c>
    </row>
    <row r="128" spans="1:9" x14ac:dyDescent="0.25">
      <c r="A128" s="31">
        <v>124</v>
      </c>
      <c r="B128" s="31" t="s">
        <v>243</v>
      </c>
      <c r="C128" s="2" t="s">
        <v>244</v>
      </c>
      <c r="D128" s="5">
        <v>16</v>
      </c>
      <c r="E128" s="5">
        <v>16</v>
      </c>
      <c r="F128" s="12"/>
      <c r="G128" s="12">
        <f>3*2.5</f>
        <v>7.5</v>
      </c>
      <c r="H128" s="11">
        <f t="shared" si="2"/>
        <v>23.5</v>
      </c>
      <c r="I128" s="5" t="s">
        <v>558</v>
      </c>
    </row>
    <row r="129" spans="1:9" x14ac:dyDescent="0.25">
      <c r="A129" s="31">
        <v>125</v>
      </c>
      <c r="B129" s="31" t="s">
        <v>245</v>
      </c>
      <c r="C129" s="2" t="s">
        <v>246</v>
      </c>
      <c r="D129" s="5">
        <v>17</v>
      </c>
      <c r="E129" s="5">
        <v>17</v>
      </c>
      <c r="F129" s="12">
        <f>5*2.5</f>
        <v>12.5</v>
      </c>
      <c r="G129" s="12">
        <f>11*2.5</f>
        <v>27.5</v>
      </c>
      <c r="H129" s="11">
        <f t="shared" si="2"/>
        <v>44.5</v>
      </c>
      <c r="I129" s="5" t="s">
        <v>558</v>
      </c>
    </row>
    <row r="130" spans="1:9" x14ac:dyDescent="0.25">
      <c r="A130" s="31">
        <v>126</v>
      </c>
      <c r="B130" s="31" t="s">
        <v>247</v>
      </c>
      <c r="C130" s="2" t="s">
        <v>248</v>
      </c>
      <c r="D130" s="5">
        <v>27</v>
      </c>
      <c r="E130" s="5">
        <v>36</v>
      </c>
      <c r="F130" s="12">
        <f>6*2.5</f>
        <v>15</v>
      </c>
      <c r="G130" s="12"/>
      <c r="H130" s="11">
        <f t="shared" si="2"/>
        <v>51</v>
      </c>
      <c r="I130" s="5" t="str">
        <f t="shared" si="3"/>
        <v>E</v>
      </c>
    </row>
    <row r="131" spans="1:9" x14ac:dyDescent="0.25">
      <c r="A131" s="31">
        <v>127</v>
      </c>
      <c r="B131" s="31" t="s">
        <v>249</v>
      </c>
      <c r="C131" s="2" t="s">
        <v>250</v>
      </c>
      <c r="D131" s="5">
        <v>33</v>
      </c>
      <c r="E131" s="5"/>
      <c r="F131" s="12">
        <f>6*2.5</f>
        <v>15</v>
      </c>
      <c r="G131" s="12">
        <f>7*2.5</f>
        <v>17.5</v>
      </c>
      <c r="H131" s="11">
        <f t="shared" si="2"/>
        <v>50.5</v>
      </c>
      <c r="I131" s="5" t="str">
        <f t="shared" si="3"/>
        <v>E</v>
      </c>
    </row>
    <row r="132" spans="1:9" x14ac:dyDescent="0.25">
      <c r="A132" s="31">
        <v>128</v>
      </c>
      <c r="B132" s="31" t="s">
        <v>251</v>
      </c>
      <c r="C132" s="2" t="s">
        <v>252</v>
      </c>
      <c r="D132" s="5">
        <v>24</v>
      </c>
      <c r="E132" s="5">
        <v>24</v>
      </c>
      <c r="F132" s="12"/>
      <c r="G132" s="12"/>
      <c r="H132" s="11">
        <f t="shared" si="2"/>
        <v>24</v>
      </c>
      <c r="I132" s="5" t="s">
        <v>558</v>
      </c>
    </row>
    <row r="133" spans="1:9" x14ac:dyDescent="0.25">
      <c r="A133" s="31">
        <v>129</v>
      </c>
      <c r="B133" s="31" t="s">
        <v>253</v>
      </c>
      <c r="C133" s="2" t="s">
        <v>254</v>
      </c>
      <c r="D133" s="5">
        <v>46</v>
      </c>
      <c r="E133" s="5"/>
      <c r="F133" s="12">
        <f>6.5*2.5</f>
        <v>16.25</v>
      </c>
      <c r="G133" s="12">
        <f>10.5*2.5</f>
        <v>26.25</v>
      </c>
      <c r="H133" s="11">
        <f t="shared" si="2"/>
        <v>72.25</v>
      </c>
      <c r="I133" s="5" t="str">
        <f t="shared" si="3"/>
        <v>C</v>
      </c>
    </row>
    <row r="134" spans="1:9" x14ac:dyDescent="0.25">
      <c r="A134" s="31">
        <v>130</v>
      </c>
      <c r="B134" s="31" t="s">
        <v>255</v>
      </c>
      <c r="C134" s="2" t="s">
        <v>256</v>
      </c>
      <c r="D134" s="5">
        <v>50</v>
      </c>
      <c r="E134" s="5"/>
      <c r="F134" s="12">
        <f>9*2.5</f>
        <v>22.5</v>
      </c>
      <c r="G134" s="12"/>
      <c r="H134" s="11">
        <f t="shared" ref="H134:H197" si="4">IF(ISBLANK(E134),D134,E134)+IF(ISBLANK(G134),F134,G134)</f>
        <v>72.5</v>
      </c>
      <c r="I134" s="5" t="str">
        <f t="shared" ref="I134:I197" si="5">IF(H134&gt;89,"A",IF(H134&gt;79,"B",IF(H134&gt;69,"C",IF(H134&gt;59,"D",IF(H134&gt;49,"E","")))))</f>
        <v>C</v>
      </c>
    </row>
    <row r="135" spans="1:9" x14ac:dyDescent="0.25">
      <c r="A135" s="31">
        <v>131</v>
      </c>
      <c r="B135" s="31" t="s">
        <v>257</v>
      </c>
      <c r="C135" s="2" t="s">
        <v>258</v>
      </c>
      <c r="D135" s="5"/>
      <c r="E135" s="5"/>
      <c r="F135" s="12"/>
      <c r="G135" s="12"/>
      <c r="H135" s="11">
        <f t="shared" si="4"/>
        <v>0</v>
      </c>
      <c r="I135" s="5" t="str">
        <f t="shared" si="5"/>
        <v/>
      </c>
    </row>
    <row r="136" spans="1:9" x14ac:dyDescent="0.25">
      <c r="A136" s="31">
        <v>132</v>
      </c>
      <c r="B136" s="31" t="s">
        <v>259</v>
      </c>
      <c r="C136" s="2" t="s">
        <v>260</v>
      </c>
      <c r="D136" s="5"/>
      <c r="E136" s="5">
        <v>13</v>
      </c>
      <c r="F136" s="12">
        <f>2.5*2.5</f>
        <v>6.25</v>
      </c>
      <c r="G136" s="12">
        <f>4.5*2.5</f>
        <v>11.25</v>
      </c>
      <c r="H136" s="11">
        <f t="shared" si="4"/>
        <v>24.25</v>
      </c>
      <c r="I136" s="5" t="s">
        <v>558</v>
      </c>
    </row>
    <row r="137" spans="1:9" x14ac:dyDescent="0.25">
      <c r="A137" s="31">
        <v>133</v>
      </c>
      <c r="B137" s="31" t="s">
        <v>261</v>
      </c>
      <c r="C137" s="2" t="s">
        <v>262</v>
      </c>
      <c r="D137" s="5">
        <v>31</v>
      </c>
      <c r="E137" s="5"/>
      <c r="F137" s="12">
        <f>7.5*2.5</f>
        <v>18.75</v>
      </c>
      <c r="G137" s="12"/>
      <c r="H137" s="11">
        <f t="shared" si="4"/>
        <v>49.75</v>
      </c>
      <c r="I137" s="5" t="str">
        <f t="shared" si="5"/>
        <v>E</v>
      </c>
    </row>
    <row r="138" spans="1:9" x14ac:dyDescent="0.25">
      <c r="A138" s="31">
        <v>134</v>
      </c>
      <c r="B138" s="31" t="s">
        <v>263</v>
      </c>
      <c r="C138" s="2" t="s">
        <v>264</v>
      </c>
      <c r="D138" s="5">
        <v>24</v>
      </c>
      <c r="E138" s="5"/>
      <c r="F138" s="12">
        <f>7*2.5</f>
        <v>17.5</v>
      </c>
      <c r="G138" s="12">
        <f>10.5*2.5</f>
        <v>26.25</v>
      </c>
      <c r="H138" s="11">
        <f t="shared" si="4"/>
        <v>50.25</v>
      </c>
      <c r="I138" s="5" t="str">
        <f t="shared" si="5"/>
        <v>E</v>
      </c>
    </row>
    <row r="139" spans="1:9" x14ac:dyDescent="0.25">
      <c r="A139" s="31">
        <v>135</v>
      </c>
      <c r="B139" s="31" t="s">
        <v>265</v>
      </c>
      <c r="C139" s="2" t="s">
        <v>266</v>
      </c>
      <c r="D139" s="5">
        <v>45</v>
      </c>
      <c r="E139" s="5"/>
      <c r="F139" s="12">
        <f>5*2.5</f>
        <v>12.5</v>
      </c>
      <c r="G139" s="12">
        <f>4*2.5</f>
        <v>10</v>
      </c>
      <c r="H139" s="11">
        <f t="shared" si="4"/>
        <v>55</v>
      </c>
      <c r="I139" s="5" t="str">
        <f t="shared" si="5"/>
        <v>E</v>
      </c>
    </row>
    <row r="140" spans="1:9" x14ac:dyDescent="0.25">
      <c r="A140" s="31">
        <v>136</v>
      </c>
      <c r="B140" s="31" t="s">
        <v>267</v>
      </c>
      <c r="C140" s="2" t="s">
        <v>268</v>
      </c>
      <c r="D140" s="5">
        <v>2</v>
      </c>
      <c r="E140" s="5"/>
      <c r="F140" s="12"/>
      <c r="G140" s="12"/>
      <c r="H140" s="11">
        <f t="shared" si="4"/>
        <v>2</v>
      </c>
      <c r="I140" s="5" t="s">
        <v>558</v>
      </c>
    </row>
    <row r="141" spans="1:9" x14ac:dyDescent="0.25">
      <c r="A141" s="31">
        <v>137</v>
      </c>
      <c r="B141" s="31" t="s">
        <v>269</v>
      </c>
      <c r="C141" s="2" t="s">
        <v>270</v>
      </c>
      <c r="D141" s="5"/>
      <c r="E141" s="5">
        <v>28</v>
      </c>
      <c r="F141" s="12"/>
      <c r="G141" s="12"/>
      <c r="H141" s="11">
        <f t="shared" si="4"/>
        <v>28</v>
      </c>
      <c r="I141" s="5" t="s">
        <v>558</v>
      </c>
    </row>
    <row r="142" spans="1:9" x14ac:dyDescent="0.25">
      <c r="A142" s="31">
        <v>138</v>
      </c>
      <c r="B142" s="31" t="s">
        <v>271</v>
      </c>
      <c r="C142" s="2" t="s">
        <v>272</v>
      </c>
      <c r="D142" s="5"/>
      <c r="E142" s="5"/>
      <c r="F142" s="12">
        <f>3*2.5</f>
        <v>7.5</v>
      </c>
      <c r="G142" s="12">
        <f>3.5*2.5</f>
        <v>8.75</v>
      </c>
      <c r="H142" s="11">
        <f t="shared" si="4"/>
        <v>8.75</v>
      </c>
      <c r="I142" s="5" t="s">
        <v>558</v>
      </c>
    </row>
    <row r="143" spans="1:9" x14ac:dyDescent="0.25">
      <c r="A143" s="31">
        <v>139</v>
      </c>
      <c r="B143" s="31" t="s">
        <v>273</v>
      </c>
      <c r="C143" s="2" t="s">
        <v>274</v>
      </c>
      <c r="D143" s="5">
        <v>20</v>
      </c>
      <c r="E143" s="5">
        <v>30</v>
      </c>
      <c r="F143" s="12">
        <f>2.5*2.5</f>
        <v>6.25</v>
      </c>
      <c r="G143" s="12">
        <f>2.5*2.5</f>
        <v>6.25</v>
      </c>
      <c r="H143" s="11">
        <f t="shared" si="4"/>
        <v>36.25</v>
      </c>
      <c r="I143" s="5" t="s">
        <v>558</v>
      </c>
    </row>
    <row r="144" spans="1:9" x14ac:dyDescent="0.25">
      <c r="A144" s="31">
        <v>140</v>
      </c>
      <c r="B144" s="31" t="s">
        <v>275</v>
      </c>
      <c r="C144" s="2" t="s">
        <v>276</v>
      </c>
      <c r="D144" s="5">
        <v>21</v>
      </c>
      <c r="E144" s="5"/>
      <c r="F144" s="12">
        <f>4*2.5</f>
        <v>10</v>
      </c>
      <c r="G144" s="12">
        <f>15*2.5</f>
        <v>37.5</v>
      </c>
      <c r="H144" s="11">
        <f t="shared" si="4"/>
        <v>58.5</v>
      </c>
      <c r="I144" s="5" t="str">
        <f t="shared" si="5"/>
        <v>E</v>
      </c>
    </row>
    <row r="145" spans="1:9" x14ac:dyDescent="0.25">
      <c r="A145" s="31">
        <v>141</v>
      </c>
      <c r="B145" s="31" t="s">
        <v>277</v>
      </c>
      <c r="C145" s="2" t="s">
        <v>278</v>
      </c>
      <c r="D145" s="5"/>
      <c r="E145" s="5"/>
      <c r="F145" s="12"/>
      <c r="G145" s="12"/>
      <c r="H145" s="11">
        <f t="shared" si="4"/>
        <v>0</v>
      </c>
      <c r="I145" s="5" t="str">
        <f t="shared" si="5"/>
        <v/>
      </c>
    </row>
    <row r="146" spans="1:9" x14ac:dyDescent="0.25">
      <c r="A146" s="31">
        <v>142</v>
      </c>
      <c r="B146" s="31" t="s">
        <v>279</v>
      </c>
      <c r="C146" s="2" t="s">
        <v>280</v>
      </c>
      <c r="D146" s="5">
        <v>47</v>
      </c>
      <c r="E146" s="5"/>
      <c r="F146" s="12">
        <f>5*2.5</f>
        <v>12.5</v>
      </c>
      <c r="G146" s="12"/>
      <c r="H146" s="11">
        <f t="shared" si="4"/>
        <v>59.5</v>
      </c>
      <c r="I146" s="5" t="str">
        <f t="shared" si="5"/>
        <v>D</v>
      </c>
    </row>
    <row r="147" spans="1:9" x14ac:dyDescent="0.25">
      <c r="A147" s="31">
        <v>143</v>
      </c>
      <c r="B147" s="31" t="s">
        <v>281</v>
      </c>
      <c r="C147" s="2" t="s">
        <v>282</v>
      </c>
      <c r="D147" s="5">
        <v>48</v>
      </c>
      <c r="E147" s="5"/>
      <c r="F147" s="12">
        <f>7.5*2.5</f>
        <v>18.75</v>
      </c>
      <c r="G147" s="12"/>
      <c r="H147" s="11">
        <f t="shared" si="4"/>
        <v>66.75</v>
      </c>
      <c r="I147" s="5" t="str">
        <f t="shared" si="5"/>
        <v>D</v>
      </c>
    </row>
    <row r="148" spans="1:9" x14ac:dyDescent="0.25">
      <c r="A148" s="31">
        <v>144</v>
      </c>
      <c r="B148" s="31" t="s">
        <v>283</v>
      </c>
      <c r="C148" s="2" t="s">
        <v>284</v>
      </c>
      <c r="D148" s="5"/>
      <c r="E148" s="5"/>
      <c r="F148" s="12"/>
      <c r="G148" s="12"/>
      <c r="H148" s="11">
        <f t="shared" si="4"/>
        <v>0</v>
      </c>
      <c r="I148" s="5" t="str">
        <f t="shared" si="5"/>
        <v/>
      </c>
    </row>
    <row r="149" spans="1:9" x14ac:dyDescent="0.25">
      <c r="A149" s="31">
        <v>145</v>
      </c>
      <c r="B149" s="31" t="s">
        <v>285</v>
      </c>
      <c r="C149" s="2" t="s">
        <v>286</v>
      </c>
      <c r="D149" s="5"/>
      <c r="E149" s="5"/>
      <c r="F149" s="12">
        <f>2.5*2.5</f>
        <v>6.25</v>
      </c>
      <c r="G149" s="12"/>
      <c r="H149" s="11">
        <f t="shared" si="4"/>
        <v>6.25</v>
      </c>
      <c r="I149" s="5" t="s">
        <v>558</v>
      </c>
    </row>
    <row r="150" spans="1:9" x14ac:dyDescent="0.25">
      <c r="A150" s="31">
        <v>146</v>
      </c>
      <c r="B150" s="31" t="s">
        <v>287</v>
      </c>
      <c r="C150" s="2" t="s">
        <v>288</v>
      </c>
      <c r="D150" s="5">
        <v>22</v>
      </c>
      <c r="E150" s="5">
        <v>30</v>
      </c>
      <c r="F150" s="12">
        <f>4.5*2.5</f>
        <v>11.25</v>
      </c>
      <c r="G150" s="12">
        <f>9*2.5</f>
        <v>22.5</v>
      </c>
      <c r="H150" s="11">
        <f t="shared" si="4"/>
        <v>52.5</v>
      </c>
      <c r="I150" s="5" t="str">
        <f t="shared" si="5"/>
        <v>E</v>
      </c>
    </row>
    <row r="151" spans="1:9" x14ac:dyDescent="0.25">
      <c r="A151" s="31">
        <v>147</v>
      </c>
      <c r="B151" s="31" t="s">
        <v>289</v>
      </c>
      <c r="C151" s="2" t="s">
        <v>290</v>
      </c>
      <c r="D151" s="5"/>
      <c r="E151" s="5">
        <v>35</v>
      </c>
      <c r="F151" s="12">
        <f>14*2.5</f>
        <v>35</v>
      </c>
      <c r="G151" s="12"/>
      <c r="H151" s="11">
        <f t="shared" si="4"/>
        <v>70</v>
      </c>
      <c r="I151" s="5" t="str">
        <f t="shared" si="5"/>
        <v>C</v>
      </c>
    </row>
    <row r="152" spans="1:9" x14ac:dyDescent="0.25">
      <c r="A152" s="31">
        <v>148</v>
      </c>
      <c r="B152" s="31" t="s">
        <v>291</v>
      </c>
      <c r="C152" s="2" t="s">
        <v>292</v>
      </c>
      <c r="D152" s="5"/>
      <c r="E152" s="5">
        <v>10</v>
      </c>
      <c r="F152" s="12"/>
      <c r="G152" s="12"/>
      <c r="H152" s="11">
        <f t="shared" si="4"/>
        <v>10</v>
      </c>
      <c r="I152" s="5" t="s">
        <v>558</v>
      </c>
    </row>
    <row r="153" spans="1:9" x14ac:dyDescent="0.25">
      <c r="A153" s="31">
        <v>149</v>
      </c>
      <c r="B153" s="31" t="s">
        <v>293</v>
      </c>
      <c r="C153" s="2" t="s">
        <v>294</v>
      </c>
      <c r="D153" s="5"/>
      <c r="E153" s="5"/>
      <c r="F153" s="12"/>
      <c r="G153" s="12"/>
      <c r="H153" s="11">
        <f t="shared" si="4"/>
        <v>0</v>
      </c>
      <c r="I153" s="5" t="str">
        <f t="shared" si="5"/>
        <v/>
      </c>
    </row>
    <row r="154" spans="1:9" x14ac:dyDescent="0.25">
      <c r="A154" s="31">
        <v>150</v>
      </c>
      <c r="B154" s="31" t="s">
        <v>295</v>
      </c>
      <c r="C154" s="2" t="s">
        <v>296</v>
      </c>
      <c r="D154" s="5">
        <v>49</v>
      </c>
      <c r="E154" s="5"/>
      <c r="F154" s="12"/>
      <c r="G154" s="12">
        <f>8*2.5</f>
        <v>20</v>
      </c>
      <c r="H154" s="11">
        <f t="shared" si="4"/>
        <v>69</v>
      </c>
      <c r="I154" s="5" t="str">
        <f t="shared" si="5"/>
        <v>D</v>
      </c>
    </row>
    <row r="155" spans="1:9" x14ac:dyDescent="0.25">
      <c r="A155" s="31">
        <v>151</v>
      </c>
      <c r="B155" s="31" t="s">
        <v>297</v>
      </c>
      <c r="C155" s="2" t="s">
        <v>298</v>
      </c>
      <c r="D155" s="5">
        <v>19</v>
      </c>
      <c r="E155" s="5">
        <v>42</v>
      </c>
      <c r="F155" s="12">
        <f>10.5*2.5</f>
        <v>26.25</v>
      </c>
      <c r="G155" s="12"/>
      <c r="H155" s="11">
        <f t="shared" si="4"/>
        <v>68.25</v>
      </c>
      <c r="I155" s="5" t="str">
        <f t="shared" si="5"/>
        <v>D</v>
      </c>
    </row>
    <row r="156" spans="1:9" x14ac:dyDescent="0.25">
      <c r="A156" s="31">
        <v>152</v>
      </c>
      <c r="B156" s="31" t="s">
        <v>299</v>
      </c>
      <c r="C156" s="2" t="s">
        <v>300</v>
      </c>
      <c r="D156" s="5"/>
      <c r="E156" s="5"/>
      <c r="F156" s="12"/>
      <c r="G156" s="12"/>
      <c r="H156" s="11">
        <f t="shared" si="4"/>
        <v>0</v>
      </c>
      <c r="I156" s="5" t="str">
        <f t="shared" si="5"/>
        <v/>
      </c>
    </row>
    <row r="157" spans="1:9" x14ac:dyDescent="0.25">
      <c r="A157" s="31">
        <v>153</v>
      </c>
      <c r="B157" s="31" t="s">
        <v>301</v>
      </c>
      <c r="C157" s="2" t="s">
        <v>302</v>
      </c>
      <c r="D157" s="5">
        <v>27</v>
      </c>
      <c r="E157" s="5"/>
      <c r="F157" s="12">
        <f>7.5*2.5</f>
        <v>18.75</v>
      </c>
      <c r="G157" s="12">
        <f>10*2.5</f>
        <v>25</v>
      </c>
      <c r="H157" s="11">
        <f t="shared" si="4"/>
        <v>52</v>
      </c>
      <c r="I157" s="5" t="str">
        <f t="shared" si="5"/>
        <v>E</v>
      </c>
    </row>
    <row r="158" spans="1:9" x14ac:dyDescent="0.25">
      <c r="A158" s="31">
        <v>154</v>
      </c>
      <c r="B158" s="31" t="s">
        <v>303</v>
      </c>
      <c r="C158" s="2" t="s">
        <v>304</v>
      </c>
      <c r="D158" s="5">
        <v>34</v>
      </c>
      <c r="E158" s="5"/>
      <c r="F158" s="12">
        <f>10.5*2.5</f>
        <v>26.25</v>
      </c>
      <c r="G158" s="12"/>
      <c r="H158" s="11">
        <f t="shared" si="4"/>
        <v>60.25</v>
      </c>
      <c r="I158" s="5" t="str">
        <f t="shared" si="5"/>
        <v>D</v>
      </c>
    </row>
    <row r="159" spans="1:9" x14ac:dyDescent="0.25">
      <c r="A159" s="31">
        <v>155</v>
      </c>
      <c r="B159" s="31" t="s">
        <v>305</v>
      </c>
      <c r="C159" s="2" t="s">
        <v>306</v>
      </c>
      <c r="D159" s="5">
        <v>23</v>
      </c>
      <c r="E159" s="5">
        <v>35</v>
      </c>
      <c r="F159" s="12">
        <f>3*2.5</f>
        <v>7.5</v>
      </c>
      <c r="G159" s="12">
        <f>4*2.5</f>
        <v>10</v>
      </c>
      <c r="H159" s="11">
        <f t="shared" si="4"/>
        <v>45</v>
      </c>
      <c r="I159" s="5" t="s">
        <v>558</v>
      </c>
    </row>
    <row r="160" spans="1:9" x14ac:dyDescent="0.25">
      <c r="A160" s="31">
        <v>156</v>
      </c>
      <c r="B160" s="31" t="s">
        <v>307</v>
      </c>
      <c r="C160" s="2" t="s">
        <v>308</v>
      </c>
      <c r="D160" s="5">
        <v>47</v>
      </c>
      <c r="E160" s="5"/>
      <c r="F160" s="12">
        <f>7*2.5</f>
        <v>17.5</v>
      </c>
      <c r="G160" s="12">
        <f>11*2.5</f>
        <v>27.5</v>
      </c>
      <c r="H160" s="11">
        <f t="shared" si="4"/>
        <v>74.5</v>
      </c>
      <c r="I160" s="5" t="str">
        <f t="shared" si="5"/>
        <v>C</v>
      </c>
    </row>
    <row r="161" spans="1:9" x14ac:dyDescent="0.25">
      <c r="A161" s="31">
        <v>157</v>
      </c>
      <c r="B161" s="31" t="s">
        <v>309</v>
      </c>
      <c r="C161" s="2" t="s">
        <v>310</v>
      </c>
      <c r="D161" s="5">
        <v>42</v>
      </c>
      <c r="E161" s="5"/>
      <c r="F161" s="12">
        <v>25</v>
      </c>
      <c r="G161" s="12"/>
      <c r="H161" s="11">
        <f t="shared" si="4"/>
        <v>67</v>
      </c>
      <c r="I161" s="5" t="str">
        <f t="shared" si="5"/>
        <v>D</v>
      </c>
    </row>
    <row r="162" spans="1:9" x14ac:dyDescent="0.25">
      <c r="A162" s="31">
        <v>158</v>
      </c>
      <c r="B162" s="31" t="s">
        <v>311</v>
      </c>
      <c r="C162" s="2" t="s">
        <v>312</v>
      </c>
      <c r="D162" s="5">
        <v>45</v>
      </c>
      <c r="E162" s="5"/>
      <c r="F162" s="12">
        <v>35</v>
      </c>
      <c r="G162" s="12"/>
      <c r="H162" s="11">
        <f t="shared" si="4"/>
        <v>80</v>
      </c>
      <c r="I162" s="5" t="str">
        <f t="shared" si="5"/>
        <v>B</v>
      </c>
    </row>
    <row r="163" spans="1:9" x14ac:dyDescent="0.25">
      <c r="A163" s="31">
        <v>159</v>
      </c>
      <c r="B163" s="31" t="s">
        <v>313</v>
      </c>
      <c r="C163" s="2" t="s">
        <v>314</v>
      </c>
      <c r="D163" s="5"/>
      <c r="E163" s="5">
        <v>33</v>
      </c>
      <c r="F163" s="12">
        <f>7*2.5</f>
        <v>17.5</v>
      </c>
      <c r="G163" s="12"/>
      <c r="H163" s="11">
        <f t="shared" si="4"/>
        <v>50.5</v>
      </c>
      <c r="I163" s="5" t="str">
        <f t="shared" si="5"/>
        <v>E</v>
      </c>
    </row>
    <row r="164" spans="1:9" x14ac:dyDescent="0.25">
      <c r="A164" s="31">
        <v>160</v>
      </c>
      <c r="B164" s="31" t="s">
        <v>315</v>
      </c>
      <c r="C164" s="2" t="s">
        <v>316</v>
      </c>
      <c r="D164" s="5">
        <v>37</v>
      </c>
      <c r="E164" s="5"/>
      <c r="F164" s="12">
        <f>7.5*2.5</f>
        <v>18.75</v>
      </c>
      <c r="G164" s="12"/>
      <c r="H164" s="11">
        <f t="shared" si="4"/>
        <v>55.75</v>
      </c>
      <c r="I164" s="5" t="str">
        <f t="shared" si="5"/>
        <v>E</v>
      </c>
    </row>
    <row r="165" spans="1:9" x14ac:dyDescent="0.25">
      <c r="A165" s="31">
        <v>161</v>
      </c>
      <c r="B165" s="31" t="s">
        <v>317</v>
      </c>
      <c r="C165" s="2" t="s">
        <v>318</v>
      </c>
      <c r="D165" s="5">
        <v>23</v>
      </c>
      <c r="E165" s="5">
        <v>33</v>
      </c>
      <c r="F165" s="12">
        <f>5.5*2.5</f>
        <v>13.75</v>
      </c>
      <c r="G165" s="12">
        <f>7*2.5</f>
        <v>17.5</v>
      </c>
      <c r="H165" s="11">
        <f t="shared" si="4"/>
        <v>50.5</v>
      </c>
      <c r="I165" s="5" t="str">
        <f t="shared" si="5"/>
        <v>E</v>
      </c>
    </row>
    <row r="166" spans="1:9" x14ac:dyDescent="0.25">
      <c r="A166" s="31">
        <v>162</v>
      </c>
      <c r="B166" s="31" t="s">
        <v>319</v>
      </c>
      <c r="C166" s="2" t="s">
        <v>320</v>
      </c>
      <c r="D166" s="5"/>
      <c r="E166" s="5"/>
      <c r="F166" s="12"/>
      <c r="G166" s="12"/>
      <c r="H166" s="11">
        <f t="shared" si="4"/>
        <v>0</v>
      </c>
      <c r="I166" s="5" t="str">
        <f t="shared" si="5"/>
        <v/>
      </c>
    </row>
    <row r="167" spans="1:9" x14ac:dyDescent="0.25">
      <c r="A167" s="31">
        <v>163</v>
      </c>
      <c r="B167" s="31" t="s">
        <v>321</v>
      </c>
      <c r="C167" s="2" t="s">
        <v>322</v>
      </c>
      <c r="D167" s="5">
        <v>30</v>
      </c>
      <c r="E167" s="5"/>
      <c r="F167" s="12">
        <f>7*2.5</f>
        <v>17.5</v>
      </c>
      <c r="G167" s="12">
        <f>11*2.5</f>
        <v>27.5</v>
      </c>
      <c r="H167" s="11">
        <f t="shared" si="4"/>
        <v>57.5</v>
      </c>
      <c r="I167" s="5" t="str">
        <f t="shared" si="5"/>
        <v>E</v>
      </c>
    </row>
    <row r="168" spans="1:9" x14ac:dyDescent="0.25">
      <c r="A168" s="31">
        <v>164</v>
      </c>
      <c r="B168" s="31" t="s">
        <v>323</v>
      </c>
      <c r="C168" s="2" t="s">
        <v>324</v>
      </c>
      <c r="D168" s="5">
        <v>5</v>
      </c>
      <c r="E168" s="5">
        <v>17</v>
      </c>
      <c r="F168" s="12">
        <f>5.5*2.5</f>
        <v>13.75</v>
      </c>
      <c r="G168" s="12">
        <f>3*2.5</f>
        <v>7.5</v>
      </c>
      <c r="H168" s="11">
        <f t="shared" si="4"/>
        <v>24.5</v>
      </c>
      <c r="I168" s="5" t="s">
        <v>558</v>
      </c>
    </row>
    <row r="169" spans="1:9" x14ac:dyDescent="0.25">
      <c r="A169" s="31">
        <v>165</v>
      </c>
      <c r="B169" s="31" t="s">
        <v>325</v>
      </c>
      <c r="C169" s="2" t="s">
        <v>326</v>
      </c>
      <c r="D169" s="5">
        <v>40</v>
      </c>
      <c r="E169" s="5">
        <v>46</v>
      </c>
      <c r="F169" s="12"/>
      <c r="G169" s="12">
        <f>10*2.5</f>
        <v>25</v>
      </c>
      <c r="H169" s="11">
        <f t="shared" si="4"/>
        <v>71</v>
      </c>
      <c r="I169" s="5" t="str">
        <f t="shared" si="5"/>
        <v>C</v>
      </c>
    </row>
    <row r="170" spans="1:9" x14ac:dyDescent="0.25">
      <c r="A170" s="31">
        <v>166</v>
      </c>
      <c r="B170" s="31" t="s">
        <v>327</v>
      </c>
      <c r="C170" s="2" t="s">
        <v>328</v>
      </c>
      <c r="D170" s="5"/>
      <c r="E170" s="5">
        <v>42</v>
      </c>
      <c r="F170" s="12"/>
      <c r="G170" s="12">
        <f>11.6*2.5</f>
        <v>29</v>
      </c>
      <c r="H170" s="11">
        <f t="shared" si="4"/>
        <v>71</v>
      </c>
      <c r="I170" s="5" t="str">
        <f t="shared" si="5"/>
        <v>C</v>
      </c>
    </row>
    <row r="171" spans="1:9" x14ac:dyDescent="0.25">
      <c r="A171" s="31">
        <v>167</v>
      </c>
      <c r="B171" s="31" t="s">
        <v>329</v>
      </c>
      <c r="C171" s="2" t="s">
        <v>330</v>
      </c>
      <c r="D171" s="5"/>
      <c r="E171" s="5">
        <v>27</v>
      </c>
      <c r="F171" s="12"/>
      <c r="G171" s="12">
        <f>3*2.5</f>
        <v>7.5</v>
      </c>
      <c r="H171" s="11">
        <f t="shared" si="4"/>
        <v>34.5</v>
      </c>
      <c r="I171" s="5" t="s">
        <v>558</v>
      </c>
    </row>
    <row r="172" spans="1:9" x14ac:dyDescent="0.25">
      <c r="A172" s="31">
        <v>168</v>
      </c>
      <c r="B172" s="31" t="s">
        <v>331</v>
      </c>
      <c r="C172" s="2" t="s">
        <v>332</v>
      </c>
      <c r="D172" s="5"/>
      <c r="E172" s="5"/>
      <c r="F172" s="12"/>
      <c r="G172" s="12"/>
      <c r="H172" s="11">
        <f t="shared" si="4"/>
        <v>0</v>
      </c>
      <c r="I172" s="5" t="str">
        <f t="shared" si="5"/>
        <v/>
      </c>
    </row>
    <row r="173" spans="1:9" x14ac:dyDescent="0.25">
      <c r="A173" s="31">
        <v>169</v>
      </c>
      <c r="B173" s="31" t="s">
        <v>333</v>
      </c>
      <c r="C173" s="2" t="s">
        <v>334</v>
      </c>
      <c r="D173" s="5">
        <v>45</v>
      </c>
      <c r="E173" s="5"/>
      <c r="F173" s="12">
        <f>7.5*2.5</f>
        <v>18.75</v>
      </c>
      <c r="G173" s="12"/>
      <c r="H173" s="11">
        <f t="shared" si="4"/>
        <v>63.75</v>
      </c>
      <c r="I173" s="5" t="str">
        <f t="shared" si="5"/>
        <v>D</v>
      </c>
    </row>
    <row r="174" spans="1:9" x14ac:dyDescent="0.25">
      <c r="A174" s="31">
        <v>170</v>
      </c>
      <c r="B174" s="31" t="s">
        <v>335</v>
      </c>
      <c r="C174" s="2" t="s">
        <v>336</v>
      </c>
      <c r="D174" s="5"/>
      <c r="E174" s="5"/>
      <c r="F174" s="12"/>
      <c r="G174" s="12"/>
      <c r="H174" s="11">
        <f t="shared" si="4"/>
        <v>0</v>
      </c>
      <c r="I174" s="5" t="str">
        <f t="shared" si="5"/>
        <v/>
      </c>
    </row>
    <row r="175" spans="1:9" x14ac:dyDescent="0.25">
      <c r="A175" s="31">
        <v>171</v>
      </c>
      <c r="B175" s="31" t="s">
        <v>337</v>
      </c>
      <c r="C175" s="2" t="s">
        <v>338</v>
      </c>
      <c r="D175" s="5">
        <v>34</v>
      </c>
      <c r="E175" s="5"/>
      <c r="F175" s="12">
        <f>4*2.5</f>
        <v>10</v>
      </c>
      <c r="G175" s="12">
        <f>11.5*2.5</f>
        <v>28.75</v>
      </c>
      <c r="H175" s="11">
        <f t="shared" si="4"/>
        <v>62.75</v>
      </c>
      <c r="I175" s="5" t="str">
        <f t="shared" si="5"/>
        <v>D</v>
      </c>
    </row>
    <row r="176" spans="1:9" x14ac:dyDescent="0.25">
      <c r="A176" s="31">
        <v>172</v>
      </c>
      <c r="B176" s="31" t="s">
        <v>339</v>
      </c>
      <c r="C176" s="2" t="s">
        <v>340</v>
      </c>
      <c r="D176" s="5">
        <v>26</v>
      </c>
      <c r="E176" s="5">
        <v>26</v>
      </c>
      <c r="F176" s="12">
        <v>5</v>
      </c>
      <c r="G176" s="12"/>
      <c r="H176" s="11">
        <f t="shared" si="4"/>
        <v>31</v>
      </c>
      <c r="I176" s="5" t="s">
        <v>558</v>
      </c>
    </row>
    <row r="177" spans="1:9" x14ac:dyDescent="0.25">
      <c r="A177" s="31">
        <v>173</v>
      </c>
      <c r="B177" s="31" t="s">
        <v>341</v>
      </c>
      <c r="C177" s="2" t="s">
        <v>342</v>
      </c>
      <c r="D177" s="5"/>
      <c r="E177" s="5">
        <v>6</v>
      </c>
      <c r="F177" s="12">
        <v>5</v>
      </c>
      <c r="G177" s="12"/>
      <c r="H177" s="11">
        <f t="shared" si="4"/>
        <v>11</v>
      </c>
      <c r="I177" s="5" t="s">
        <v>558</v>
      </c>
    </row>
    <row r="178" spans="1:9" x14ac:dyDescent="0.25">
      <c r="A178" s="31">
        <v>174</v>
      </c>
      <c r="B178" s="31" t="s">
        <v>343</v>
      </c>
      <c r="C178" s="2" t="s">
        <v>344</v>
      </c>
      <c r="D178" s="5">
        <v>20</v>
      </c>
      <c r="E178" s="5"/>
      <c r="F178" s="12">
        <f>3.5*2.5</f>
        <v>8.75</v>
      </c>
      <c r="G178" s="12">
        <f>4*2.5</f>
        <v>10</v>
      </c>
      <c r="H178" s="11">
        <f t="shared" si="4"/>
        <v>30</v>
      </c>
      <c r="I178" s="5" t="s">
        <v>558</v>
      </c>
    </row>
    <row r="179" spans="1:9" x14ac:dyDescent="0.25">
      <c r="A179" s="31">
        <v>175</v>
      </c>
      <c r="B179" s="31" t="s">
        <v>345</v>
      </c>
      <c r="C179" s="2" t="s">
        <v>346</v>
      </c>
      <c r="D179" s="5">
        <v>12</v>
      </c>
      <c r="E179" s="5">
        <v>21</v>
      </c>
      <c r="F179" s="12">
        <v>2.5</v>
      </c>
      <c r="G179" s="12">
        <f>13*2.5</f>
        <v>32.5</v>
      </c>
      <c r="H179" s="11">
        <f t="shared" si="4"/>
        <v>53.5</v>
      </c>
      <c r="I179" s="5" t="str">
        <f t="shared" si="5"/>
        <v>E</v>
      </c>
    </row>
    <row r="180" spans="1:9" x14ac:dyDescent="0.25">
      <c r="A180" s="31">
        <v>176</v>
      </c>
      <c r="B180" s="31" t="s">
        <v>347</v>
      </c>
      <c r="C180" s="2" t="s">
        <v>348</v>
      </c>
      <c r="D180" s="5">
        <v>40</v>
      </c>
      <c r="E180" s="5"/>
      <c r="F180" s="12">
        <f>6.5*2.5</f>
        <v>16.25</v>
      </c>
      <c r="G180" s="12"/>
      <c r="H180" s="11">
        <f t="shared" si="4"/>
        <v>56.25</v>
      </c>
      <c r="I180" s="5" t="str">
        <f t="shared" si="5"/>
        <v>E</v>
      </c>
    </row>
    <row r="181" spans="1:9" x14ac:dyDescent="0.25">
      <c r="A181" s="31">
        <v>177</v>
      </c>
      <c r="B181" s="31" t="s">
        <v>349</v>
      </c>
      <c r="C181" s="2" t="s">
        <v>350</v>
      </c>
      <c r="D181" s="5">
        <v>45</v>
      </c>
      <c r="E181" s="5"/>
      <c r="F181" s="12">
        <f>1.5*2.5</f>
        <v>3.75</v>
      </c>
      <c r="G181" s="12">
        <f>15*2.5</f>
        <v>37.5</v>
      </c>
      <c r="H181" s="11">
        <f t="shared" si="4"/>
        <v>82.5</v>
      </c>
      <c r="I181" s="5" t="str">
        <f t="shared" si="5"/>
        <v>B</v>
      </c>
    </row>
    <row r="182" spans="1:9" x14ac:dyDescent="0.25">
      <c r="A182" s="31">
        <v>178</v>
      </c>
      <c r="B182" s="31" t="s">
        <v>351</v>
      </c>
      <c r="C182" s="2" t="s">
        <v>352</v>
      </c>
      <c r="D182" s="5">
        <v>23</v>
      </c>
      <c r="E182" s="5">
        <v>36</v>
      </c>
      <c r="F182" s="12"/>
      <c r="G182" s="12">
        <f>9.5*2.5</f>
        <v>23.75</v>
      </c>
      <c r="H182" s="11">
        <f t="shared" si="4"/>
        <v>59.75</v>
      </c>
      <c r="I182" s="5" t="str">
        <f t="shared" si="5"/>
        <v>D</v>
      </c>
    </row>
    <row r="183" spans="1:9" x14ac:dyDescent="0.25">
      <c r="A183" s="31">
        <v>179</v>
      </c>
      <c r="B183" s="31" t="s">
        <v>353</v>
      </c>
      <c r="C183" s="2" t="s">
        <v>354</v>
      </c>
      <c r="D183" s="5">
        <v>40</v>
      </c>
      <c r="E183" s="5"/>
      <c r="F183" s="12">
        <v>25</v>
      </c>
      <c r="G183" s="12"/>
      <c r="H183" s="11">
        <f t="shared" si="4"/>
        <v>65</v>
      </c>
      <c r="I183" s="5" t="str">
        <f t="shared" si="5"/>
        <v>D</v>
      </c>
    </row>
    <row r="184" spans="1:9" x14ac:dyDescent="0.25">
      <c r="A184" s="31">
        <v>180</v>
      </c>
      <c r="B184" s="31" t="s">
        <v>355</v>
      </c>
      <c r="C184" s="2" t="s">
        <v>356</v>
      </c>
      <c r="D184" s="5">
        <v>6</v>
      </c>
      <c r="E184" s="5">
        <v>13</v>
      </c>
      <c r="F184" s="12">
        <f>4.5*2.5</f>
        <v>11.25</v>
      </c>
      <c r="G184" s="12">
        <f>3*2.5</f>
        <v>7.5</v>
      </c>
      <c r="H184" s="11">
        <f t="shared" si="4"/>
        <v>20.5</v>
      </c>
      <c r="I184" s="5" t="s">
        <v>558</v>
      </c>
    </row>
    <row r="185" spans="1:9" x14ac:dyDescent="0.25">
      <c r="A185" s="31">
        <v>181</v>
      </c>
      <c r="B185" s="31" t="s">
        <v>357</v>
      </c>
      <c r="C185" s="2" t="s">
        <v>358</v>
      </c>
      <c r="D185" s="5">
        <v>48</v>
      </c>
      <c r="E185" s="5"/>
      <c r="F185" s="12">
        <v>25</v>
      </c>
      <c r="G185" s="12"/>
      <c r="H185" s="11">
        <f t="shared" si="4"/>
        <v>73</v>
      </c>
      <c r="I185" s="5" t="str">
        <f t="shared" si="5"/>
        <v>C</v>
      </c>
    </row>
    <row r="186" spans="1:9" x14ac:dyDescent="0.25">
      <c r="A186" s="31">
        <v>182</v>
      </c>
      <c r="B186" s="31" t="s">
        <v>359</v>
      </c>
      <c r="C186" s="2" t="s">
        <v>360</v>
      </c>
      <c r="D186" s="5">
        <v>24</v>
      </c>
      <c r="E186" s="5">
        <v>30</v>
      </c>
      <c r="F186" s="12">
        <f>3*2.5</f>
        <v>7.5</v>
      </c>
      <c r="G186" s="12">
        <f>8*2.5</f>
        <v>20</v>
      </c>
      <c r="H186" s="11">
        <f t="shared" si="4"/>
        <v>50</v>
      </c>
      <c r="I186" s="5" t="str">
        <f t="shared" si="5"/>
        <v>E</v>
      </c>
    </row>
    <row r="187" spans="1:9" x14ac:dyDescent="0.25">
      <c r="A187" s="31">
        <v>183</v>
      </c>
      <c r="B187" s="31" t="s">
        <v>361</v>
      </c>
      <c r="C187" s="2" t="s">
        <v>362</v>
      </c>
      <c r="D187" s="5"/>
      <c r="E187" s="5"/>
      <c r="F187" s="12"/>
      <c r="G187" s="12"/>
      <c r="H187" s="11">
        <f t="shared" si="4"/>
        <v>0</v>
      </c>
      <c r="I187" s="5" t="str">
        <f t="shared" si="5"/>
        <v/>
      </c>
    </row>
    <row r="188" spans="1:9" x14ac:dyDescent="0.25">
      <c r="A188" s="31">
        <v>184</v>
      </c>
      <c r="B188" s="31" t="s">
        <v>363</v>
      </c>
      <c r="C188" s="2" t="s">
        <v>364</v>
      </c>
      <c r="D188" s="5"/>
      <c r="E188" s="5">
        <v>11</v>
      </c>
      <c r="F188" s="12"/>
      <c r="G188" s="12"/>
      <c r="H188" s="11">
        <f t="shared" si="4"/>
        <v>11</v>
      </c>
      <c r="I188" s="5" t="s">
        <v>558</v>
      </c>
    </row>
    <row r="189" spans="1:9" x14ac:dyDescent="0.25">
      <c r="A189" s="31">
        <v>185</v>
      </c>
      <c r="B189" s="31" t="s">
        <v>365</v>
      </c>
      <c r="C189" s="2" t="s">
        <v>366</v>
      </c>
      <c r="D189" s="5"/>
      <c r="E189" s="5"/>
      <c r="F189" s="12"/>
      <c r="G189" s="12"/>
      <c r="H189" s="11">
        <f t="shared" si="4"/>
        <v>0</v>
      </c>
      <c r="I189" s="5" t="str">
        <f t="shared" si="5"/>
        <v/>
      </c>
    </row>
    <row r="190" spans="1:9" x14ac:dyDescent="0.25">
      <c r="A190" s="31">
        <v>186</v>
      </c>
      <c r="B190" s="31" t="s">
        <v>367</v>
      </c>
      <c r="C190" s="2" t="s">
        <v>368</v>
      </c>
      <c r="D190" s="5"/>
      <c r="E190" s="5">
        <v>30</v>
      </c>
      <c r="F190" s="12">
        <f>5*2.5</f>
        <v>12.5</v>
      </c>
      <c r="G190" s="12">
        <f>9.3*2.5</f>
        <v>23.25</v>
      </c>
      <c r="H190" s="11">
        <f t="shared" si="4"/>
        <v>53.25</v>
      </c>
      <c r="I190" s="5" t="str">
        <f t="shared" si="5"/>
        <v>E</v>
      </c>
    </row>
    <row r="191" spans="1:9" x14ac:dyDescent="0.25">
      <c r="A191" s="31">
        <v>187</v>
      </c>
      <c r="B191" s="31" t="s">
        <v>369</v>
      </c>
      <c r="C191" s="2" t="s">
        <v>370</v>
      </c>
      <c r="D191" s="5"/>
      <c r="E191" s="5"/>
      <c r="F191" s="12"/>
      <c r="G191" s="12"/>
      <c r="H191" s="11">
        <f t="shared" si="4"/>
        <v>0</v>
      </c>
      <c r="I191" s="5" t="str">
        <f t="shared" si="5"/>
        <v/>
      </c>
    </row>
    <row r="192" spans="1:9" x14ac:dyDescent="0.25">
      <c r="A192" s="31">
        <v>188</v>
      </c>
      <c r="B192" s="31" t="s">
        <v>371</v>
      </c>
      <c r="C192" s="2" t="s">
        <v>372</v>
      </c>
      <c r="D192" s="5">
        <v>28</v>
      </c>
      <c r="E192" s="5">
        <v>28</v>
      </c>
      <c r="F192" s="12">
        <v>10</v>
      </c>
      <c r="G192" s="12">
        <f>7*2.5</f>
        <v>17.5</v>
      </c>
      <c r="H192" s="11">
        <f t="shared" si="4"/>
        <v>45.5</v>
      </c>
      <c r="I192" s="5" t="s">
        <v>558</v>
      </c>
    </row>
    <row r="193" spans="1:9" x14ac:dyDescent="0.25">
      <c r="A193" s="31">
        <v>189</v>
      </c>
      <c r="B193" s="31" t="s">
        <v>373</v>
      </c>
      <c r="C193" s="2" t="s">
        <v>374</v>
      </c>
      <c r="D193" s="5"/>
      <c r="E193" s="5">
        <v>26</v>
      </c>
      <c r="F193" s="12">
        <f>5*2.5</f>
        <v>12.5</v>
      </c>
      <c r="G193" s="12">
        <f>5*2.5</f>
        <v>12.5</v>
      </c>
      <c r="H193" s="11">
        <f t="shared" si="4"/>
        <v>38.5</v>
      </c>
      <c r="I193" s="5" t="s">
        <v>558</v>
      </c>
    </row>
    <row r="194" spans="1:9" x14ac:dyDescent="0.25">
      <c r="A194" s="31">
        <v>190</v>
      </c>
      <c r="B194" s="31" t="s">
        <v>375</v>
      </c>
      <c r="C194" s="2" t="s">
        <v>376</v>
      </c>
      <c r="D194" s="5"/>
      <c r="E194" s="5">
        <v>20</v>
      </c>
      <c r="F194" s="12">
        <f>7*2.5</f>
        <v>17.5</v>
      </c>
      <c r="G194" s="12">
        <f>9*2.5</f>
        <v>22.5</v>
      </c>
      <c r="H194" s="11">
        <f t="shared" si="4"/>
        <v>42.5</v>
      </c>
      <c r="I194" s="5" t="s">
        <v>558</v>
      </c>
    </row>
    <row r="195" spans="1:9" x14ac:dyDescent="0.25">
      <c r="A195" s="31">
        <v>191</v>
      </c>
      <c r="B195" s="31" t="s">
        <v>377</v>
      </c>
      <c r="C195" s="2" t="s">
        <v>378</v>
      </c>
      <c r="D195" s="5"/>
      <c r="E195" s="5">
        <v>31</v>
      </c>
      <c r="F195" s="12">
        <f>5*2.5</f>
        <v>12.5</v>
      </c>
      <c r="G195" s="12">
        <f>8*2.5</f>
        <v>20</v>
      </c>
      <c r="H195" s="11">
        <f t="shared" si="4"/>
        <v>51</v>
      </c>
      <c r="I195" s="5" t="str">
        <f t="shared" si="5"/>
        <v>E</v>
      </c>
    </row>
    <row r="196" spans="1:9" x14ac:dyDescent="0.25">
      <c r="A196" s="31">
        <v>192</v>
      </c>
      <c r="B196" s="31" t="s">
        <v>379</v>
      </c>
      <c r="C196" s="2" t="s">
        <v>380</v>
      </c>
      <c r="D196" s="5">
        <v>18</v>
      </c>
      <c r="E196" s="5">
        <v>30</v>
      </c>
      <c r="F196" s="12"/>
      <c r="G196" s="12">
        <f>7*2.5</f>
        <v>17.5</v>
      </c>
      <c r="H196" s="11">
        <f t="shared" si="4"/>
        <v>47.5</v>
      </c>
      <c r="I196" s="5" t="s">
        <v>558</v>
      </c>
    </row>
    <row r="197" spans="1:9" x14ac:dyDescent="0.25">
      <c r="A197" s="31">
        <v>193</v>
      </c>
      <c r="B197" s="31" t="s">
        <v>381</v>
      </c>
      <c r="C197" s="2" t="s">
        <v>382</v>
      </c>
      <c r="D197" s="5">
        <v>42</v>
      </c>
      <c r="E197" s="5"/>
      <c r="F197" s="12">
        <f>8.5*2.5</f>
        <v>21.25</v>
      </c>
      <c r="G197" s="12"/>
      <c r="H197" s="11">
        <f t="shared" si="4"/>
        <v>63.25</v>
      </c>
      <c r="I197" s="5" t="str">
        <f t="shared" si="5"/>
        <v>D</v>
      </c>
    </row>
    <row r="198" spans="1:9" x14ac:dyDescent="0.25">
      <c r="A198" s="31">
        <v>194</v>
      </c>
      <c r="B198" s="31" t="s">
        <v>383</v>
      </c>
      <c r="C198" s="2" t="s">
        <v>384</v>
      </c>
      <c r="D198" s="5"/>
      <c r="E198" s="5">
        <v>19</v>
      </c>
      <c r="F198" s="12">
        <v>0</v>
      </c>
      <c r="G198" s="12"/>
      <c r="H198" s="11">
        <f t="shared" ref="H198:H261" si="6">IF(ISBLANK(E198),D198,E198)+IF(ISBLANK(G198),F198,G198)</f>
        <v>19</v>
      </c>
      <c r="I198" s="5" t="s">
        <v>558</v>
      </c>
    </row>
    <row r="199" spans="1:9" x14ac:dyDescent="0.25">
      <c r="A199" s="31">
        <v>195</v>
      </c>
      <c r="B199" s="31" t="s">
        <v>385</v>
      </c>
      <c r="C199" s="2" t="s">
        <v>386</v>
      </c>
      <c r="D199" s="5">
        <v>22</v>
      </c>
      <c r="E199" s="5">
        <v>33</v>
      </c>
      <c r="F199" s="12">
        <v>10</v>
      </c>
      <c r="G199" s="12">
        <f>7*2.5</f>
        <v>17.5</v>
      </c>
      <c r="H199" s="11">
        <f t="shared" si="6"/>
        <v>50.5</v>
      </c>
      <c r="I199" s="5" t="str">
        <f t="shared" ref="I199:I261" si="7">IF(H199&gt;89,"A",IF(H199&gt;79,"B",IF(H199&gt;69,"C",IF(H199&gt;59,"D",IF(H199&gt;49,"E","")))))</f>
        <v>E</v>
      </c>
    </row>
    <row r="200" spans="1:9" x14ac:dyDescent="0.25">
      <c r="A200" s="31">
        <v>196</v>
      </c>
      <c r="B200" s="31" t="s">
        <v>387</v>
      </c>
      <c r="C200" s="2" t="s">
        <v>388</v>
      </c>
      <c r="D200" s="5">
        <v>39</v>
      </c>
      <c r="E200" s="5"/>
      <c r="F200" s="12">
        <f>12*2.5</f>
        <v>30</v>
      </c>
      <c r="G200" s="12"/>
      <c r="H200" s="11">
        <f t="shared" si="6"/>
        <v>69</v>
      </c>
      <c r="I200" s="5" t="str">
        <f t="shared" si="7"/>
        <v>D</v>
      </c>
    </row>
    <row r="201" spans="1:9" x14ac:dyDescent="0.25">
      <c r="A201" s="31">
        <v>197</v>
      </c>
      <c r="B201" s="31" t="s">
        <v>389</v>
      </c>
      <c r="C201" s="2" t="s">
        <v>390</v>
      </c>
      <c r="D201" s="5"/>
      <c r="E201" s="5">
        <v>13</v>
      </c>
      <c r="F201" s="12"/>
      <c r="G201" s="12"/>
      <c r="H201" s="11">
        <f t="shared" si="6"/>
        <v>13</v>
      </c>
      <c r="I201" s="5" t="s">
        <v>558</v>
      </c>
    </row>
    <row r="202" spans="1:9" x14ac:dyDescent="0.25">
      <c r="A202" s="31">
        <v>198</v>
      </c>
      <c r="B202" s="31" t="s">
        <v>391</v>
      </c>
      <c r="C202" s="2" t="s">
        <v>392</v>
      </c>
      <c r="D202" s="5"/>
      <c r="E202" s="5">
        <v>48</v>
      </c>
      <c r="F202" s="12"/>
      <c r="G202" s="12">
        <f>11*2.5</f>
        <v>27.5</v>
      </c>
      <c r="H202" s="11">
        <f t="shared" si="6"/>
        <v>75.5</v>
      </c>
      <c r="I202" s="5" t="str">
        <f t="shared" si="7"/>
        <v>C</v>
      </c>
    </row>
    <row r="203" spans="1:9" x14ac:dyDescent="0.25">
      <c r="A203" s="31">
        <v>199</v>
      </c>
      <c r="B203" s="31" t="s">
        <v>393</v>
      </c>
      <c r="C203" s="2" t="s">
        <v>394</v>
      </c>
      <c r="D203" s="5"/>
      <c r="E203" s="5"/>
      <c r="F203" s="12"/>
      <c r="G203" s="12"/>
      <c r="H203" s="11">
        <f t="shared" si="6"/>
        <v>0</v>
      </c>
      <c r="I203" s="5" t="str">
        <f t="shared" si="7"/>
        <v/>
      </c>
    </row>
    <row r="204" spans="1:9" x14ac:dyDescent="0.25">
      <c r="A204" s="31">
        <v>200</v>
      </c>
      <c r="B204" s="31" t="s">
        <v>395</v>
      </c>
      <c r="C204" s="2" t="s">
        <v>396</v>
      </c>
      <c r="D204" s="5"/>
      <c r="E204" s="5"/>
      <c r="F204" s="12"/>
      <c r="G204" s="12"/>
      <c r="H204" s="11">
        <f t="shared" si="6"/>
        <v>0</v>
      </c>
      <c r="I204" s="5" t="str">
        <f t="shared" si="7"/>
        <v/>
      </c>
    </row>
    <row r="205" spans="1:9" x14ac:dyDescent="0.25">
      <c r="A205" s="31">
        <v>201</v>
      </c>
      <c r="B205" s="31" t="s">
        <v>397</v>
      </c>
      <c r="C205" s="2" t="s">
        <v>398</v>
      </c>
      <c r="D205" s="5"/>
      <c r="E205" s="5"/>
      <c r="F205" s="12"/>
      <c r="G205" s="12"/>
      <c r="H205" s="11">
        <f t="shared" si="6"/>
        <v>0</v>
      </c>
      <c r="I205" s="5" t="str">
        <f t="shared" si="7"/>
        <v/>
      </c>
    </row>
    <row r="206" spans="1:9" x14ac:dyDescent="0.25">
      <c r="A206" s="31">
        <v>202</v>
      </c>
      <c r="B206" s="31" t="s">
        <v>399</v>
      </c>
      <c r="C206" s="2" t="s">
        <v>400</v>
      </c>
      <c r="D206" s="5"/>
      <c r="E206" s="5">
        <v>38</v>
      </c>
      <c r="F206" s="12">
        <v>10</v>
      </c>
      <c r="G206" s="12">
        <f>7*2.5</f>
        <v>17.5</v>
      </c>
      <c r="H206" s="11">
        <f t="shared" si="6"/>
        <v>55.5</v>
      </c>
      <c r="I206" s="5" t="str">
        <f t="shared" si="7"/>
        <v>E</v>
      </c>
    </row>
    <row r="207" spans="1:9" x14ac:dyDescent="0.25">
      <c r="A207" s="31">
        <v>203</v>
      </c>
      <c r="B207" s="31" t="s">
        <v>401</v>
      </c>
      <c r="C207" s="2" t="s">
        <v>402</v>
      </c>
      <c r="D207" s="5">
        <v>30</v>
      </c>
      <c r="E207" s="5"/>
      <c r="F207" s="12"/>
      <c r="G207" s="12">
        <f>6*2.5</f>
        <v>15</v>
      </c>
      <c r="H207" s="11">
        <f t="shared" si="6"/>
        <v>45</v>
      </c>
      <c r="I207" s="5" t="s">
        <v>558</v>
      </c>
    </row>
    <row r="208" spans="1:9" x14ac:dyDescent="0.25">
      <c r="A208" s="31">
        <v>204</v>
      </c>
      <c r="B208" s="31" t="s">
        <v>403</v>
      </c>
      <c r="C208" s="2" t="s">
        <v>404</v>
      </c>
      <c r="D208" s="5">
        <v>12</v>
      </c>
      <c r="E208" s="5">
        <v>12</v>
      </c>
      <c r="F208" s="12"/>
      <c r="G208" s="12">
        <f>5*2.5</f>
        <v>12.5</v>
      </c>
      <c r="H208" s="11">
        <f t="shared" si="6"/>
        <v>24.5</v>
      </c>
      <c r="I208" s="5" t="s">
        <v>558</v>
      </c>
    </row>
    <row r="209" spans="1:9" x14ac:dyDescent="0.25">
      <c r="A209" s="31">
        <v>205</v>
      </c>
      <c r="B209" s="31" t="s">
        <v>405</v>
      </c>
      <c r="C209" s="2" t="s">
        <v>406</v>
      </c>
      <c r="D209" s="5"/>
      <c r="E209" s="5"/>
      <c r="F209" s="12"/>
      <c r="G209" s="12"/>
      <c r="H209" s="11">
        <f t="shared" si="6"/>
        <v>0</v>
      </c>
      <c r="I209" s="5" t="str">
        <f t="shared" si="7"/>
        <v/>
      </c>
    </row>
    <row r="210" spans="1:9" x14ac:dyDescent="0.25">
      <c r="A210" s="21">
        <v>206</v>
      </c>
      <c r="B210" s="21" t="s">
        <v>407</v>
      </c>
      <c r="C210" s="22" t="s">
        <v>408</v>
      </c>
      <c r="D210" s="23">
        <v>47</v>
      </c>
      <c r="E210" s="23"/>
      <c r="F210" s="24">
        <f>8*2.5</f>
        <v>20</v>
      </c>
      <c r="G210" s="24">
        <f>11*2.5</f>
        <v>27.5</v>
      </c>
      <c r="H210" s="24">
        <f t="shared" si="6"/>
        <v>74.5</v>
      </c>
      <c r="I210" s="23" t="str">
        <f t="shared" si="7"/>
        <v>C</v>
      </c>
    </row>
    <row r="211" spans="1:9" x14ac:dyDescent="0.25">
      <c r="A211" s="31">
        <v>207</v>
      </c>
      <c r="B211" s="31" t="s">
        <v>409</v>
      </c>
      <c r="C211" s="2" t="s">
        <v>410</v>
      </c>
      <c r="D211" s="5"/>
      <c r="E211" s="5"/>
      <c r="F211" s="12"/>
      <c r="G211" s="12"/>
      <c r="H211" s="11">
        <f t="shared" si="6"/>
        <v>0</v>
      </c>
      <c r="I211" s="5" t="str">
        <f t="shared" si="7"/>
        <v/>
      </c>
    </row>
    <row r="212" spans="1:9" x14ac:dyDescent="0.25">
      <c r="A212" s="31">
        <v>208</v>
      </c>
      <c r="B212" s="31" t="s">
        <v>411</v>
      </c>
      <c r="C212" s="2" t="s">
        <v>412</v>
      </c>
      <c r="D212" s="5">
        <v>43</v>
      </c>
      <c r="E212" s="5"/>
      <c r="F212" s="12">
        <f>13*2.5</f>
        <v>32.5</v>
      </c>
      <c r="G212" s="12"/>
      <c r="H212" s="11">
        <f t="shared" si="6"/>
        <v>75.5</v>
      </c>
      <c r="I212" s="5" t="str">
        <f t="shared" si="7"/>
        <v>C</v>
      </c>
    </row>
    <row r="213" spans="1:9" x14ac:dyDescent="0.25">
      <c r="A213" s="31">
        <v>209</v>
      </c>
      <c r="B213" s="31" t="s">
        <v>413</v>
      </c>
      <c r="C213" s="2" t="s">
        <v>414</v>
      </c>
      <c r="D213" s="5">
        <v>37</v>
      </c>
      <c r="E213" s="5"/>
      <c r="F213" s="12">
        <f>7*2.5</f>
        <v>17.5</v>
      </c>
      <c r="G213" s="12"/>
      <c r="H213" s="11">
        <f t="shared" si="6"/>
        <v>54.5</v>
      </c>
      <c r="I213" s="5" t="str">
        <f t="shared" si="7"/>
        <v>E</v>
      </c>
    </row>
    <row r="214" spans="1:9" x14ac:dyDescent="0.25">
      <c r="A214" s="31">
        <v>210</v>
      </c>
      <c r="B214" s="31" t="s">
        <v>415</v>
      </c>
      <c r="C214" s="2" t="s">
        <v>416</v>
      </c>
      <c r="D214" s="5">
        <v>33</v>
      </c>
      <c r="E214" s="5">
        <v>45</v>
      </c>
      <c r="F214" s="12">
        <f>6*2.5</f>
        <v>15</v>
      </c>
      <c r="G214" s="12">
        <f>12.3*2.5</f>
        <v>30.75</v>
      </c>
      <c r="H214" s="11">
        <f t="shared" si="6"/>
        <v>75.75</v>
      </c>
      <c r="I214" s="5" t="str">
        <f t="shared" si="7"/>
        <v>C</v>
      </c>
    </row>
    <row r="215" spans="1:9" x14ac:dyDescent="0.25">
      <c r="A215" s="31">
        <v>211</v>
      </c>
      <c r="B215" s="31" t="s">
        <v>417</v>
      </c>
      <c r="C215" s="2" t="s">
        <v>418</v>
      </c>
      <c r="D215" s="5"/>
      <c r="E215" s="5"/>
      <c r="F215" s="12"/>
      <c r="G215" s="12"/>
      <c r="H215" s="11">
        <f t="shared" si="6"/>
        <v>0</v>
      </c>
      <c r="I215" s="5" t="str">
        <f t="shared" si="7"/>
        <v/>
      </c>
    </row>
    <row r="216" spans="1:9" x14ac:dyDescent="0.25">
      <c r="A216" s="31">
        <v>212</v>
      </c>
      <c r="B216" s="31" t="s">
        <v>419</v>
      </c>
      <c r="C216" s="2" t="s">
        <v>420</v>
      </c>
      <c r="D216" s="5">
        <v>22</v>
      </c>
      <c r="E216" s="5">
        <v>24</v>
      </c>
      <c r="F216" s="12"/>
      <c r="G216" s="12"/>
      <c r="H216" s="11">
        <f t="shared" si="6"/>
        <v>24</v>
      </c>
      <c r="I216" s="5" t="s">
        <v>558</v>
      </c>
    </row>
    <row r="217" spans="1:9" x14ac:dyDescent="0.25">
      <c r="A217" s="31">
        <v>213</v>
      </c>
      <c r="B217" s="31" t="s">
        <v>421</v>
      </c>
      <c r="C217" s="2" t="s">
        <v>422</v>
      </c>
      <c r="D217" s="5"/>
      <c r="E217" s="5"/>
      <c r="F217" s="12"/>
      <c r="G217" s="12"/>
      <c r="H217" s="11">
        <f t="shared" si="6"/>
        <v>0</v>
      </c>
      <c r="I217" s="5" t="str">
        <f t="shared" si="7"/>
        <v/>
      </c>
    </row>
    <row r="218" spans="1:9" x14ac:dyDescent="0.25">
      <c r="A218" s="31">
        <v>214</v>
      </c>
      <c r="B218" s="31" t="s">
        <v>423</v>
      </c>
      <c r="C218" s="2" t="s">
        <v>424</v>
      </c>
      <c r="D218" s="5">
        <v>21</v>
      </c>
      <c r="E218" s="5">
        <v>32</v>
      </c>
      <c r="F218" s="12">
        <f>5*2.5</f>
        <v>12.5</v>
      </c>
      <c r="G218" s="12">
        <f>3.5*2.5</f>
        <v>8.75</v>
      </c>
      <c r="H218" s="11">
        <f t="shared" si="6"/>
        <v>40.75</v>
      </c>
      <c r="I218" s="5" t="s">
        <v>558</v>
      </c>
    </row>
    <row r="219" spans="1:9" x14ac:dyDescent="0.25">
      <c r="A219" s="31">
        <v>215</v>
      </c>
      <c r="B219" s="31" t="s">
        <v>425</v>
      </c>
      <c r="C219" s="2" t="s">
        <v>426</v>
      </c>
      <c r="D219" s="5">
        <v>18</v>
      </c>
      <c r="E219" s="5">
        <v>39</v>
      </c>
      <c r="F219" s="12">
        <f>7*2.5</f>
        <v>17.5</v>
      </c>
      <c r="G219" s="12"/>
      <c r="H219" s="11">
        <f t="shared" si="6"/>
        <v>56.5</v>
      </c>
      <c r="I219" s="5" t="str">
        <f t="shared" si="7"/>
        <v>E</v>
      </c>
    </row>
    <row r="220" spans="1:9" x14ac:dyDescent="0.25">
      <c r="A220" s="31">
        <v>216</v>
      </c>
      <c r="B220" s="31" t="s">
        <v>427</v>
      </c>
      <c r="C220" s="2" t="s">
        <v>428</v>
      </c>
      <c r="D220" s="5">
        <v>25</v>
      </c>
      <c r="E220" s="5"/>
      <c r="F220" s="12">
        <f>9*2.5</f>
        <v>22.5</v>
      </c>
      <c r="G220" s="12">
        <f>10*2.5</f>
        <v>25</v>
      </c>
      <c r="H220" s="11">
        <f t="shared" si="6"/>
        <v>50</v>
      </c>
      <c r="I220" s="5" t="str">
        <f t="shared" si="7"/>
        <v>E</v>
      </c>
    </row>
    <row r="221" spans="1:9" x14ac:dyDescent="0.25">
      <c r="A221" s="31">
        <v>217</v>
      </c>
      <c r="B221" s="31" t="s">
        <v>429</v>
      </c>
      <c r="C221" s="2" t="s">
        <v>430</v>
      </c>
      <c r="D221" s="5">
        <v>50</v>
      </c>
      <c r="E221" s="5"/>
      <c r="F221" s="12">
        <f>17*2.5</f>
        <v>42.5</v>
      </c>
      <c r="G221" s="12"/>
      <c r="H221" s="11">
        <f t="shared" si="6"/>
        <v>92.5</v>
      </c>
      <c r="I221" s="5" t="str">
        <f t="shared" si="7"/>
        <v>A</v>
      </c>
    </row>
    <row r="222" spans="1:9" x14ac:dyDescent="0.25">
      <c r="A222" s="21">
        <v>218</v>
      </c>
      <c r="B222" s="21" t="s">
        <v>431</v>
      </c>
      <c r="C222" s="22" t="s">
        <v>432</v>
      </c>
      <c r="D222" s="23">
        <v>46</v>
      </c>
      <c r="E222" s="23"/>
      <c r="F222" s="24">
        <f>7*2.5</f>
        <v>17.5</v>
      </c>
      <c r="G222" s="24">
        <f>13*2.5</f>
        <v>32.5</v>
      </c>
      <c r="H222" s="24">
        <f t="shared" si="6"/>
        <v>78.5</v>
      </c>
      <c r="I222" s="23" t="str">
        <f t="shared" si="7"/>
        <v>C</v>
      </c>
    </row>
    <row r="223" spans="1:9" x14ac:dyDescent="0.25">
      <c r="A223" s="31">
        <v>219</v>
      </c>
      <c r="B223" s="31" t="s">
        <v>433</v>
      </c>
      <c r="C223" s="2" t="s">
        <v>434</v>
      </c>
      <c r="D223" s="5">
        <v>27</v>
      </c>
      <c r="E223" s="5"/>
      <c r="F223" s="12">
        <f>5*2.5</f>
        <v>12.5</v>
      </c>
      <c r="G223" s="12">
        <f>2*2.5</f>
        <v>5</v>
      </c>
      <c r="H223" s="11">
        <f t="shared" si="6"/>
        <v>32</v>
      </c>
      <c r="I223" s="5" t="s">
        <v>558</v>
      </c>
    </row>
    <row r="224" spans="1:9" x14ac:dyDescent="0.25">
      <c r="A224" s="31">
        <v>220</v>
      </c>
      <c r="B224" s="31" t="s">
        <v>435</v>
      </c>
      <c r="C224" s="2" t="s">
        <v>436</v>
      </c>
      <c r="D224" s="5">
        <v>31</v>
      </c>
      <c r="E224" s="5">
        <v>41</v>
      </c>
      <c r="F224" s="12">
        <f>9.5*2.5</f>
        <v>23.75</v>
      </c>
      <c r="G224" s="12"/>
      <c r="H224" s="11">
        <f t="shared" si="6"/>
        <v>64.75</v>
      </c>
      <c r="I224" s="5" t="str">
        <f t="shared" si="7"/>
        <v>D</v>
      </c>
    </row>
    <row r="225" spans="1:9" x14ac:dyDescent="0.25">
      <c r="A225" s="31">
        <v>221</v>
      </c>
      <c r="B225" s="31" t="s">
        <v>437</v>
      </c>
      <c r="C225" s="2" t="s">
        <v>438</v>
      </c>
      <c r="D225" s="5"/>
      <c r="E225" s="5">
        <v>34</v>
      </c>
      <c r="F225" s="12"/>
      <c r="G225" s="12">
        <f>9*2.5</f>
        <v>22.5</v>
      </c>
      <c r="H225" s="11">
        <f t="shared" si="6"/>
        <v>56.5</v>
      </c>
      <c r="I225" s="5" t="str">
        <f t="shared" si="7"/>
        <v>E</v>
      </c>
    </row>
    <row r="226" spans="1:9" x14ac:dyDescent="0.25">
      <c r="A226" s="31">
        <v>222</v>
      </c>
      <c r="B226" s="31" t="s">
        <v>439</v>
      </c>
      <c r="C226" s="2" t="s">
        <v>440</v>
      </c>
      <c r="D226" s="5"/>
      <c r="E226" s="5">
        <v>13</v>
      </c>
      <c r="F226" s="12"/>
      <c r="G226" s="12"/>
      <c r="H226" s="11">
        <f t="shared" si="6"/>
        <v>13</v>
      </c>
      <c r="I226" s="5" t="s">
        <v>558</v>
      </c>
    </row>
    <row r="227" spans="1:9" x14ac:dyDescent="0.25">
      <c r="A227" s="21">
        <v>223</v>
      </c>
      <c r="B227" s="21" t="s">
        <v>441</v>
      </c>
      <c r="C227" s="22" t="s">
        <v>442</v>
      </c>
      <c r="D227" s="23"/>
      <c r="E227" s="23">
        <v>23</v>
      </c>
      <c r="F227" s="24">
        <f>8*2.5</f>
        <v>20</v>
      </c>
      <c r="G227" s="24">
        <f>5.5*2.5</f>
        <v>13.75</v>
      </c>
      <c r="H227" s="24">
        <f t="shared" si="6"/>
        <v>36.75</v>
      </c>
      <c r="I227" s="5" t="s">
        <v>558</v>
      </c>
    </row>
    <row r="228" spans="1:9" x14ac:dyDescent="0.25">
      <c r="A228" s="31">
        <v>224</v>
      </c>
      <c r="B228" s="31" t="s">
        <v>443</v>
      </c>
      <c r="C228" s="2" t="s">
        <v>444</v>
      </c>
      <c r="D228" s="5">
        <v>24</v>
      </c>
      <c r="E228" s="5">
        <v>31</v>
      </c>
      <c r="F228" s="12">
        <v>10</v>
      </c>
      <c r="G228" s="12"/>
      <c r="H228" s="11">
        <f t="shared" si="6"/>
        <v>41</v>
      </c>
      <c r="I228" s="5" t="s">
        <v>558</v>
      </c>
    </row>
    <row r="229" spans="1:9" x14ac:dyDescent="0.25">
      <c r="A229" s="31">
        <v>225</v>
      </c>
      <c r="B229" s="31" t="s">
        <v>445</v>
      </c>
      <c r="C229" s="2" t="s">
        <v>446</v>
      </c>
      <c r="D229" s="5"/>
      <c r="E229" s="5">
        <v>46</v>
      </c>
      <c r="F229" s="12">
        <f>2*2.5</f>
        <v>5</v>
      </c>
      <c r="G229" s="12"/>
      <c r="H229" s="11">
        <f t="shared" si="6"/>
        <v>51</v>
      </c>
      <c r="I229" s="5" t="str">
        <f t="shared" si="7"/>
        <v>E</v>
      </c>
    </row>
    <row r="230" spans="1:9" x14ac:dyDescent="0.25">
      <c r="A230" s="31">
        <v>226</v>
      </c>
      <c r="B230" s="31" t="s">
        <v>447</v>
      </c>
      <c r="C230" s="2" t="s">
        <v>448</v>
      </c>
      <c r="D230" s="5"/>
      <c r="E230" s="5"/>
      <c r="F230" s="12"/>
      <c r="G230" s="12"/>
      <c r="H230" s="11">
        <f t="shared" si="6"/>
        <v>0</v>
      </c>
      <c r="I230" s="5" t="str">
        <f t="shared" si="7"/>
        <v/>
      </c>
    </row>
    <row r="231" spans="1:9" x14ac:dyDescent="0.25">
      <c r="A231" s="31">
        <v>227</v>
      </c>
      <c r="B231" s="31" t="s">
        <v>449</v>
      </c>
      <c r="C231" s="2" t="s">
        <v>450</v>
      </c>
      <c r="D231" s="5">
        <v>50</v>
      </c>
      <c r="E231" s="5"/>
      <c r="F231" s="12">
        <v>27.5</v>
      </c>
      <c r="G231" s="12"/>
      <c r="H231" s="11">
        <f t="shared" si="6"/>
        <v>77.5</v>
      </c>
      <c r="I231" s="5" t="str">
        <f t="shared" si="7"/>
        <v>C</v>
      </c>
    </row>
    <row r="232" spans="1:9" x14ac:dyDescent="0.25">
      <c r="A232" s="31">
        <v>228</v>
      </c>
      <c r="B232" s="31" t="s">
        <v>451</v>
      </c>
      <c r="C232" s="2" t="s">
        <v>452</v>
      </c>
      <c r="D232" s="5"/>
      <c r="E232" s="5">
        <v>32</v>
      </c>
      <c r="F232" s="12">
        <f>5*2.5</f>
        <v>12.5</v>
      </c>
      <c r="G232" s="12">
        <f>3*2.5</f>
        <v>7.5</v>
      </c>
      <c r="H232" s="11">
        <f t="shared" si="6"/>
        <v>39.5</v>
      </c>
      <c r="I232" s="5" t="s">
        <v>558</v>
      </c>
    </row>
    <row r="233" spans="1:9" x14ac:dyDescent="0.25">
      <c r="A233" s="31">
        <v>229</v>
      </c>
      <c r="B233" s="31" t="s">
        <v>453</v>
      </c>
      <c r="C233" s="2" t="s">
        <v>454</v>
      </c>
      <c r="D233" s="5"/>
      <c r="E233" s="5">
        <v>0</v>
      </c>
      <c r="F233" s="12">
        <f>3*2.5</f>
        <v>7.5</v>
      </c>
      <c r="G233" s="12"/>
      <c r="H233" s="11">
        <f t="shared" si="6"/>
        <v>7.5</v>
      </c>
      <c r="I233" s="5" t="s">
        <v>558</v>
      </c>
    </row>
    <row r="234" spans="1:9" x14ac:dyDescent="0.25">
      <c r="A234" s="31">
        <v>230</v>
      </c>
      <c r="B234" s="31" t="s">
        <v>455</v>
      </c>
      <c r="C234" s="2" t="s">
        <v>456</v>
      </c>
      <c r="D234" s="5">
        <v>4</v>
      </c>
      <c r="E234" s="5">
        <v>24</v>
      </c>
      <c r="F234" s="12">
        <f>6*2.5</f>
        <v>15</v>
      </c>
      <c r="G234" s="12">
        <f>4*2.5</f>
        <v>10</v>
      </c>
      <c r="H234" s="11">
        <f t="shared" si="6"/>
        <v>34</v>
      </c>
      <c r="I234" s="5" t="s">
        <v>558</v>
      </c>
    </row>
    <row r="235" spans="1:9" x14ac:dyDescent="0.25">
      <c r="A235" s="31">
        <v>231</v>
      </c>
      <c r="B235" s="31" t="s">
        <v>457</v>
      </c>
      <c r="C235" s="2" t="s">
        <v>458</v>
      </c>
      <c r="D235" s="5"/>
      <c r="E235" s="5"/>
      <c r="F235" s="12"/>
      <c r="G235" s="12"/>
      <c r="H235" s="11">
        <f t="shared" si="6"/>
        <v>0</v>
      </c>
      <c r="I235" s="5" t="str">
        <f t="shared" si="7"/>
        <v/>
      </c>
    </row>
    <row r="236" spans="1:9" x14ac:dyDescent="0.25">
      <c r="A236" s="31">
        <v>232</v>
      </c>
      <c r="B236" s="31" t="s">
        <v>459</v>
      </c>
      <c r="C236" s="2" t="s">
        <v>460</v>
      </c>
      <c r="D236" s="5"/>
      <c r="E236" s="5"/>
      <c r="F236" s="12"/>
      <c r="G236" s="12"/>
      <c r="H236" s="11">
        <f t="shared" si="6"/>
        <v>0</v>
      </c>
      <c r="I236" s="5" t="str">
        <f t="shared" si="7"/>
        <v/>
      </c>
    </row>
    <row r="237" spans="1:9" x14ac:dyDescent="0.25">
      <c r="A237" s="31">
        <v>233</v>
      </c>
      <c r="B237" s="31" t="s">
        <v>461</v>
      </c>
      <c r="C237" s="2" t="s">
        <v>462</v>
      </c>
      <c r="D237" s="5"/>
      <c r="E237" s="5"/>
      <c r="F237" s="12"/>
      <c r="G237" s="12"/>
      <c r="H237" s="11">
        <f t="shared" si="6"/>
        <v>0</v>
      </c>
      <c r="I237" s="5" t="str">
        <f t="shared" si="7"/>
        <v/>
      </c>
    </row>
    <row r="238" spans="1:9" x14ac:dyDescent="0.25">
      <c r="A238" s="31">
        <v>234</v>
      </c>
      <c r="B238" s="31" t="s">
        <v>463</v>
      </c>
      <c r="C238" s="2" t="s">
        <v>464</v>
      </c>
      <c r="D238" s="5"/>
      <c r="E238" s="5">
        <v>16</v>
      </c>
      <c r="F238" s="12">
        <f>3*2.5</f>
        <v>7.5</v>
      </c>
      <c r="G238" s="12">
        <f>4.5*2.5</f>
        <v>11.25</v>
      </c>
      <c r="H238" s="11">
        <f t="shared" si="6"/>
        <v>27.25</v>
      </c>
      <c r="I238" s="5" t="s">
        <v>558</v>
      </c>
    </row>
    <row r="239" spans="1:9" x14ac:dyDescent="0.25">
      <c r="A239" s="31">
        <v>235</v>
      </c>
      <c r="B239" s="31" t="s">
        <v>465</v>
      </c>
      <c r="C239" s="2" t="s">
        <v>466</v>
      </c>
      <c r="D239" s="5"/>
      <c r="E239" s="5"/>
      <c r="F239" s="12"/>
      <c r="G239" s="12"/>
      <c r="H239" s="11">
        <f t="shared" si="6"/>
        <v>0</v>
      </c>
      <c r="I239" s="5" t="str">
        <f t="shared" si="7"/>
        <v/>
      </c>
    </row>
    <row r="240" spans="1:9" x14ac:dyDescent="0.25">
      <c r="A240" s="31">
        <v>236</v>
      </c>
      <c r="B240" s="7" t="s">
        <v>499</v>
      </c>
      <c r="C240" s="2" t="s">
        <v>467</v>
      </c>
      <c r="D240" s="5">
        <v>18</v>
      </c>
      <c r="E240" s="5">
        <v>28</v>
      </c>
      <c r="F240" s="12">
        <f>6.5*2.5</f>
        <v>16.25</v>
      </c>
      <c r="G240" s="12">
        <f>5.3*2.5</f>
        <v>13.25</v>
      </c>
      <c r="H240" s="11">
        <f t="shared" si="6"/>
        <v>41.25</v>
      </c>
      <c r="I240" s="5" t="s">
        <v>558</v>
      </c>
    </row>
    <row r="241" spans="1:9" x14ac:dyDescent="0.25">
      <c r="A241" s="31">
        <v>237</v>
      </c>
      <c r="B241" s="31" t="s">
        <v>468</v>
      </c>
      <c r="C241" s="2" t="s">
        <v>469</v>
      </c>
      <c r="D241" s="5"/>
      <c r="E241" s="5">
        <v>8</v>
      </c>
      <c r="F241" s="12">
        <f>3*2.5</f>
        <v>7.5</v>
      </c>
      <c r="G241" s="12"/>
      <c r="H241" s="11">
        <f t="shared" si="6"/>
        <v>15.5</v>
      </c>
      <c r="I241" s="5" t="s">
        <v>558</v>
      </c>
    </row>
    <row r="242" spans="1:9" x14ac:dyDescent="0.25">
      <c r="A242" s="31">
        <v>238</v>
      </c>
      <c r="B242" s="31" t="s">
        <v>470</v>
      </c>
      <c r="C242" s="2" t="s">
        <v>471</v>
      </c>
      <c r="D242" s="5"/>
      <c r="E242" s="5"/>
      <c r="F242" s="12"/>
      <c r="G242" s="12"/>
      <c r="H242" s="11">
        <f t="shared" si="6"/>
        <v>0</v>
      </c>
      <c r="I242" s="5" t="str">
        <f t="shared" si="7"/>
        <v/>
      </c>
    </row>
    <row r="243" spans="1:9" x14ac:dyDescent="0.25">
      <c r="A243" s="31">
        <v>239</v>
      </c>
      <c r="B243" s="31" t="s">
        <v>472</v>
      </c>
      <c r="C243" s="2" t="s">
        <v>473</v>
      </c>
      <c r="D243" s="5">
        <v>8</v>
      </c>
      <c r="E243" s="5">
        <v>13</v>
      </c>
      <c r="F243" s="12">
        <v>5</v>
      </c>
      <c r="G243" s="12"/>
      <c r="H243" s="11">
        <f t="shared" si="6"/>
        <v>18</v>
      </c>
      <c r="I243" s="5" t="s">
        <v>558</v>
      </c>
    </row>
    <row r="244" spans="1:9" x14ac:dyDescent="0.25">
      <c r="A244" s="31">
        <v>240</v>
      </c>
      <c r="B244" s="31" t="s">
        <v>544</v>
      </c>
      <c r="C244" s="2" t="s">
        <v>545</v>
      </c>
      <c r="D244" s="5">
        <v>11</v>
      </c>
      <c r="E244" s="5">
        <v>11</v>
      </c>
      <c r="F244" s="12">
        <f>2*2.5</f>
        <v>5</v>
      </c>
      <c r="G244" s="12"/>
      <c r="H244" s="11">
        <f t="shared" si="6"/>
        <v>16</v>
      </c>
      <c r="I244" s="5" t="s">
        <v>558</v>
      </c>
    </row>
    <row r="245" spans="1:9" x14ac:dyDescent="0.25">
      <c r="A245" s="31">
        <v>241</v>
      </c>
      <c r="B245" s="31" t="s">
        <v>474</v>
      </c>
      <c r="C245" s="2" t="s">
        <v>475</v>
      </c>
      <c r="D245" s="5">
        <v>14</v>
      </c>
      <c r="E245" s="5">
        <v>27</v>
      </c>
      <c r="F245" s="12"/>
      <c r="G245" s="12">
        <f>5*2.5</f>
        <v>12.5</v>
      </c>
      <c r="H245" s="11">
        <f t="shared" si="6"/>
        <v>39.5</v>
      </c>
      <c r="I245" s="5" t="s">
        <v>558</v>
      </c>
    </row>
    <row r="246" spans="1:9" x14ac:dyDescent="0.25">
      <c r="A246" s="31">
        <v>242</v>
      </c>
      <c r="B246" s="31" t="s">
        <v>476</v>
      </c>
      <c r="C246" s="2" t="s">
        <v>477</v>
      </c>
      <c r="D246" s="5"/>
      <c r="E246" s="5"/>
      <c r="F246" s="12"/>
      <c r="G246" s="12"/>
      <c r="H246" s="11">
        <f t="shared" si="6"/>
        <v>0</v>
      </c>
      <c r="I246" s="5" t="str">
        <f t="shared" si="7"/>
        <v/>
      </c>
    </row>
    <row r="247" spans="1:9" x14ac:dyDescent="0.25">
      <c r="A247" s="31">
        <v>243</v>
      </c>
      <c r="B247" s="31" t="s">
        <v>478</v>
      </c>
      <c r="C247" s="2" t="s">
        <v>479</v>
      </c>
      <c r="D247" s="5"/>
      <c r="E247" s="5"/>
      <c r="F247" s="12"/>
      <c r="G247" s="12"/>
      <c r="H247" s="11">
        <f t="shared" si="6"/>
        <v>0</v>
      </c>
      <c r="I247" s="5" t="str">
        <f t="shared" si="7"/>
        <v/>
      </c>
    </row>
    <row r="248" spans="1:9" x14ac:dyDescent="0.25">
      <c r="A248" s="31">
        <v>244</v>
      </c>
      <c r="B248" s="31" t="s">
        <v>480</v>
      </c>
      <c r="C248" s="2" t="s">
        <v>481</v>
      </c>
      <c r="D248" s="5"/>
      <c r="E248" s="5"/>
      <c r="F248" s="12"/>
      <c r="G248" s="12"/>
      <c r="H248" s="11">
        <f t="shared" si="6"/>
        <v>0</v>
      </c>
      <c r="I248" s="5" t="str">
        <f t="shared" si="7"/>
        <v/>
      </c>
    </row>
    <row r="249" spans="1:9" x14ac:dyDescent="0.25">
      <c r="A249" s="31">
        <v>245</v>
      </c>
      <c r="B249" s="31" t="s">
        <v>482</v>
      </c>
      <c r="C249" s="2" t="s">
        <v>483</v>
      </c>
      <c r="D249" s="5"/>
      <c r="E249" s="5">
        <v>40</v>
      </c>
      <c r="F249" s="12">
        <f>9.5*2.5</f>
        <v>23.75</v>
      </c>
      <c r="G249" s="12"/>
      <c r="H249" s="11">
        <f t="shared" si="6"/>
        <v>63.75</v>
      </c>
      <c r="I249" s="5" t="str">
        <f t="shared" si="7"/>
        <v>D</v>
      </c>
    </row>
    <row r="250" spans="1:9" x14ac:dyDescent="0.25">
      <c r="A250" s="31">
        <v>246</v>
      </c>
      <c r="B250" s="31" t="s">
        <v>484</v>
      </c>
      <c r="C250" s="2" t="s">
        <v>485</v>
      </c>
      <c r="D250" s="5">
        <v>14</v>
      </c>
      <c r="E250" s="5">
        <v>23</v>
      </c>
      <c r="F250" s="12"/>
      <c r="G250" s="12">
        <f>3*2.5</f>
        <v>7.5</v>
      </c>
      <c r="H250" s="11">
        <f t="shared" si="6"/>
        <v>30.5</v>
      </c>
      <c r="I250" s="5" t="s">
        <v>558</v>
      </c>
    </row>
    <row r="251" spans="1:9" x14ac:dyDescent="0.25">
      <c r="A251" s="31">
        <v>247</v>
      </c>
      <c r="B251" s="31" t="s">
        <v>486</v>
      </c>
      <c r="C251" s="2" t="s">
        <v>236</v>
      </c>
      <c r="D251" s="5"/>
      <c r="E251" s="5"/>
      <c r="F251" s="12"/>
      <c r="G251" s="12"/>
      <c r="H251" s="11">
        <f t="shared" si="6"/>
        <v>0</v>
      </c>
      <c r="I251" s="5" t="str">
        <f t="shared" si="7"/>
        <v/>
      </c>
    </row>
    <row r="252" spans="1:9" x14ac:dyDescent="0.25">
      <c r="A252" s="31">
        <v>248</v>
      </c>
      <c r="B252" s="31" t="s">
        <v>487</v>
      </c>
      <c r="C252" s="2" t="s">
        <v>488</v>
      </c>
      <c r="D252" s="5">
        <v>22</v>
      </c>
      <c r="E252" s="5"/>
      <c r="F252" s="12"/>
      <c r="G252" s="12">
        <f>7*2.5</f>
        <v>17.5</v>
      </c>
      <c r="H252" s="11">
        <f t="shared" si="6"/>
        <v>39.5</v>
      </c>
      <c r="I252" s="5" t="s">
        <v>558</v>
      </c>
    </row>
    <row r="253" spans="1:9" x14ac:dyDescent="0.25">
      <c r="A253" s="31">
        <v>249</v>
      </c>
      <c r="B253" s="31" t="s">
        <v>489</v>
      </c>
      <c r="C253" s="2" t="s">
        <v>490</v>
      </c>
      <c r="D253" s="5"/>
      <c r="E253" s="5"/>
      <c r="F253" s="12"/>
      <c r="G253" s="12"/>
      <c r="H253" s="11">
        <f t="shared" si="6"/>
        <v>0</v>
      </c>
      <c r="I253" s="5" t="str">
        <f t="shared" si="7"/>
        <v/>
      </c>
    </row>
    <row r="254" spans="1:9" x14ac:dyDescent="0.25">
      <c r="A254" s="31">
        <v>250</v>
      </c>
      <c r="B254" s="31" t="s">
        <v>491</v>
      </c>
      <c r="C254" s="2" t="s">
        <v>492</v>
      </c>
      <c r="D254" s="5"/>
      <c r="E254" s="5"/>
      <c r="F254" s="12">
        <f>5*2.5</f>
        <v>12.5</v>
      </c>
      <c r="G254" s="12">
        <f>12.5*2.5</f>
        <v>31.25</v>
      </c>
      <c r="H254" s="11">
        <f t="shared" si="6"/>
        <v>31.25</v>
      </c>
      <c r="I254" s="5" t="s">
        <v>558</v>
      </c>
    </row>
    <row r="255" spans="1:9" x14ac:dyDescent="0.25">
      <c r="A255" s="31">
        <v>251</v>
      </c>
      <c r="B255" s="31" t="s">
        <v>493</v>
      </c>
      <c r="C255" s="2" t="s">
        <v>494</v>
      </c>
      <c r="D255" s="5"/>
      <c r="E255" s="5"/>
      <c r="F255" s="12"/>
      <c r="G255" s="12"/>
      <c r="H255" s="11">
        <f t="shared" si="6"/>
        <v>0</v>
      </c>
      <c r="I255" s="5" t="str">
        <f t="shared" si="7"/>
        <v/>
      </c>
    </row>
    <row r="256" spans="1:9" x14ac:dyDescent="0.25">
      <c r="A256" s="31">
        <v>252</v>
      </c>
      <c r="B256" s="31" t="s">
        <v>495</v>
      </c>
      <c r="C256" s="2" t="s">
        <v>496</v>
      </c>
      <c r="D256" s="5"/>
      <c r="E256" s="5"/>
      <c r="F256" s="12"/>
      <c r="G256" s="12"/>
      <c r="H256" s="11">
        <f t="shared" si="6"/>
        <v>0</v>
      </c>
      <c r="I256" s="5" t="str">
        <f t="shared" si="7"/>
        <v/>
      </c>
    </row>
    <row r="257" spans="1:9" x14ac:dyDescent="0.25">
      <c r="A257" s="31">
        <v>253</v>
      </c>
      <c r="B257" s="31" t="s">
        <v>497</v>
      </c>
      <c r="C257" s="2" t="s">
        <v>498</v>
      </c>
      <c r="D257" s="5"/>
      <c r="E257" s="5"/>
      <c r="F257" s="12"/>
      <c r="G257" s="12"/>
      <c r="H257" s="11">
        <f t="shared" si="6"/>
        <v>0</v>
      </c>
      <c r="I257" s="5" t="str">
        <f t="shared" si="7"/>
        <v/>
      </c>
    </row>
    <row r="258" spans="1:9" x14ac:dyDescent="0.25">
      <c r="A258" s="31">
        <v>254</v>
      </c>
      <c r="B258" s="7" t="s">
        <v>538</v>
      </c>
      <c r="C258" s="2" t="s">
        <v>512</v>
      </c>
      <c r="D258" s="5"/>
      <c r="E258" s="5">
        <v>18</v>
      </c>
      <c r="F258" s="12"/>
      <c r="G258" s="12">
        <f>6*2.5</f>
        <v>15</v>
      </c>
      <c r="H258" s="11">
        <f t="shared" si="6"/>
        <v>33</v>
      </c>
      <c r="I258" s="5" t="s">
        <v>558</v>
      </c>
    </row>
    <row r="259" spans="1:9" x14ac:dyDescent="0.25">
      <c r="A259" s="31">
        <v>255</v>
      </c>
      <c r="B259" s="31" t="s">
        <v>513</v>
      </c>
      <c r="C259" s="2" t="s">
        <v>514</v>
      </c>
      <c r="D259" s="5"/>
      <c r="E259" s="5"/>
      <c r="F259" s="12"/>
      <c r="G259" s="12"/>
      <c r="H259" s="11">
        <f t="shared" si="6"/>
        <v>0</v>
      </c>
      <c r="I259" s="5" t="str">
        <f t="shared" si="7"/>
        <v/>
      </c>
    </row>
    <row r="260" spans="1:9" x14ac:dyDescent="0.25">
      <c r="A260" s="31">
        <v>256</v>
      </c>
      <c r="B260" s="31" t="s">
        <v>546</v>
      </c>
      <c r="C260" s="2" t="s">
        <v>547</v>
      </c>
      <c r="D260" s="5"/>
      <c r="E260" s="5">
        <v>16</v>
      </c>
      <c r="F260" s="12">
        <v>10</v>
      </c>
      <c r="G260" s="12">
        <f>5*2.5</f>
        <v>12.5</v>
      </c>
      <c r="H260" s="11">
        <f t="shared" si="6"/>
        <v>28.5</v>
      </c>
      <c r="I260" s="5" t="s">
        <v>558</v>
      </c>
    </row>
    <row r="261" spans="1:9" x14ac:dyDescent="0.25">
      <c r="A261" s="31">
        <v>257</v>
      </c>
      <c r="B261" s="31" t="s">
        <v>515</v>
      </c>
      <c r="C261" s="2" t="s">
        <v>516</v>
      </c>
      <c r="D261" s="5"/>
      <c r="E261" s="5"/>
      <c r="F261" s="12"/>
      <c r="G261" s="12"/>
      <c r="H261" s="11">
        <f t="shared" si="6"/>
        <v>0</v>
      </c>
      <c r="I261" s="5" t="str">
        <f t="shared" si="7"/>
        <v/>
      </c>
    </row>
    <row r="262" spans="1:9" x14ac:dyDescent="0.25">
      <c r="A262" s="31">
        <v>258</v>
      </c>
      <c r="B262" s="31" t="s">
        <v>550</v>
      </c>
      <c r="C262" s="2" t="s">
        <v>551</v>
      </c>
      <c r="D262" s="5"/>
      <c r="E262" s="5">
        <v>20</v>
      </c>
      <c r="F262" s="12">
        <f>9.5*2.5</f>
        <v>23.75</v>
      </c>
      <c r="G262" s="12">
        <f>7*2.5</f>
        <v>17.5</v>
      </c>
      <c r="H262" s="11">
        <f t="shared" ref="H262:H276" si="8">IF(ISBLANK(E262),D262,E262)+IF(ISBLANK(G262),F262,G262)</f>
        <v>37.5</v>
      </c>
      <c r="I262" s="5" t="s">
        <v>558</v>
      </c>
    </row>
    <row r="263" spans="1:9" x14ac:dyDescent="0.25">
      <c r="A263" s="31">
        <v>259</v>
      </c>
      <c r="B263" s="31" t="s">
        <v>517</v>
      </c>
      <c r="C263" s="2" t="s">
        <v>518</v>
      </c>
      <c r="D263" s="5"/>
      <c r="E263" s="5">
        <v>12</v>
      </c>
      <c r="F263" s="12"/>
      <c r="G263" s="12">
        <f>3*2.5</f>
        <v>7.5</v>
      </c>
      <c r="H263" s="11">
        <f t="shared" si="8"/>
        <v>19.5</v>
      </c>
      <c r="I263" s="5" t="s">
        <v>558</v>
      </c>
    </row>
    <row r="264" spans="1:9" x14ac:dyDescent="0.25">
      <c r="A264" s="31">
        <v>260</v>
      </c>
      <c r="B264" s="31" t="s">
        <v>519</v>
      </c>
      <c r="C264" s="2" t="s">
        <v>520</v>
      </c>
      <c r="D264" s="5"/>
      <c r="E264" s="5">
        <v>23</v>
      </c>
      <c r="F264" s="12">
        <f>5*2.5</f>
        <v>12.5</v>
      </c>
      <c r="G264" s="12">
        <f>6*2.5</f>
        <v>15</v>
      </c>
      <c r="H264" s="11">
        <f t="shared" si="8"/>
        <v>38</v>
      </c>
      <c r="I264" s="5" t="s">
        <v>558</v>
      </c>
    </row>
    <row r="265" spans="1:9" x14ac:dyDescent="0.25">
      <c r="A265" s="31">
        <v>261</v>
      </c>
      <c r="B265" s="31" t="s">
        <v>540</v>
      </c>
      <c r="C265" s="2" t="s">
        <v>541</v>
      </c>
      <c r="D265" s="5">
        <v>33</v>
      </c>
      <c r="E265" s="5"/>
      <c r="F265" s="12"/>
      <c r="G265" s="12"/>
      <c r="H265" s="11">
        <f t="shared" si="8"/>
        <v>33</v>
      </c>
      <c r="I265" s="5" t="s">
        <v>558</v>
      </c>
    </row>
    <row r="266" spans="1:9" x14ac:dyDescent="0.25">
      <c r="A266" s="31">
        <v>262</v>
      </c>
      <c r="B266" s="31" t="s">
        <v>521</v>
      </c>
      <c r="C266" s="2" t="s">
        <v>522</v>
      </c>
      <c r="D266" s="5"/>
      <c r="E266" s="5"/>
      <c r="F266" s="12"/>
      <c r="G266" s="12"/>
      <c r="H266" s="11">
        <f t="shared" si="8"/>
        <v>0</v>
      </c>
      <c r="I266" s="5" t="str">
        <f t="shared" ref="I266:I276" si="9">IF(H266&gt;89,"A",IF(H266&gt;79,"B",IF(H266&gt;69,"C",IF(H266&gt;59,"D",IF(H266&gt;49,"E","")))))</f>
        <v/>
      </c>
    </row>
    <row r="267" spans="1:9" x14ac:dyDescent="0.25">
      <c r="A267" s="31">
        <v>263</v>
      </c>
      <c r="B267" s="31" t="s">
        <v>542</v>
      </c>
      <c r="C267" s="2" t="s">
        <v>543</v>
      </c>
      <c r="D267" s="5">
        <v>24</v>
      </c>
      <c r="E267" s="5"/>
      <c r="F267" s="12">
        <f>6*2.5</f>
        <v>15</v>
      </c>
      <c r="G267" s="12">
        <f>10.5*2.5</f>
        <v>26.25</v>
      </c>
      <c r="H267" s="11">
        <f t="shared" si="8"/>
        <v>50.25</v>
      </c>
      <c r="I267" s="5" t="str">
        <f t="shared" si="9"/>
        <v>E</v>
      </c>
    </row>
    <row r="268" spans="1:9" x14ac:dyDescent="0.25">
      <c r="A268" s="31">
        <v>264</v>
      </c>
      <c r="B268" s="31" t="s">
        <v>523</v>
      </c>
      <c r="C268" s="2" t="s">
        <v>524</v>
      </c>
      <c r="D268" s="5"/>
      <c r="E268" s="5"/>
      <c r="F268" s="12"/>
      <c r="G268" s="12"/>
      <c r="H268" s="11">
        <f t="shared" si="8"/>
        <v>0</v>
      </c>
      <c r="I268" s="5" t="str">
        <f t="shared" si="9"/>
        <v/>
      </c>
    </row>
    <row r="269" spans="1:9" x14ac:dyDescent="0.25">
      <c r="A269" s="31">
        <v>265</v>
      </c>
      <c r="B269" s="31" t="s">
        <v>525</v>
      </c>
      <c r="C269" s="2" t="s">
        <v>526</v>
      </c>
      <c r="D269" s="5"/>
      <c r="E269" s="5">
        <v>16</v>
      </c>
      <c r="F269" s="12"/>
      <c r="G269" s="12"/>
      <c r="H269" s="11">
        <f t="shared" si="8"/>
        <v>16</v>
      </c>
      <c r="I269" s="5" t="s">
        <v>558</v>
      </c>
    </row>
    <row r="270" spans="1:9" x14ac:dyDescent="0.25">
      <c r="A270" s="31">
        <v>266</v>
      </c>
      <c r="B270" s="7" t="s">
        <v>539</v>
      </c>
      <c r="C270" s="2" t="s">
        <v>527</v>
      </c>
      <c r="D270" s="5"/>
      <c r="E270" s="5"/>
      <c r="F270" s="12"/>
      <c r="G270" s="12"/>
      <c r="H270" s="11">
        <f t="shared" si="8"/>
        <v>0</v>
      </c>
      <c r="I270" s="5" t="str">
        <f t="shared" si="9"/>
        <v/>
      </c>
    </row>
    <row r="271" spans="1:9" x14ac:dyDescent="0.25">
      <c r="A271" s="31">
        <v>267</v>
      </c>
      <c r="B271" s="31" t="s">
        <v>528</v>
      </c>
      <c r="C271" s="2" t="s">
        <v>529</v>
      </c>
      <c r="D271" s="5"/>
      <c r="E271" s="5"/>
      <c r="F271" s="12"/>
      <c r="G271" s="12"/>
      <c r="H271" s="11">
        <f t="shared" si="8"/>
        <v>0</v>
      </c>
      <c r="I271" s="5" t="str">
        <f t="shared" si="9"/>
        <v/>
      </c>
    </row>
    <row r="272" spans="1:9" x14ac:dyDescent="0.25">
      <c r="A272" s="31">
        <v>268</v>
      </c>
      <c r="B272" s="31" t="s">
        <v>530</v>
      </c>
      <c r="C272" s="2" t="s">
        <v>531</v>
      </c>
      <c r="D272" s="5"/>
      <c r="E272" s="5"/>
      <c r="F272" s="12"/>
      <c r="G272" s="12"/>
      <c r="H272" s="11">
        <f t="shared" si="8"/>
        <v>0</v>
      </c>
      <c r="I272" s="5" t="str">
        <f t="shared" si="9"/>
        <v/>
      </c>
    </row>
    <row r="273" spans="1:9" x14ac:dyDescent="0.25">
      <c r="A273" s="31">
        <v>269</v>
      </c>
      <c r="B273" s="31" t="s">
        <v>532</v>
      </c>
      <c r="C273" s="2" t="s">
        <v>533</v>
      </c>
      <c r="D273" s="5"/>
      <c r="E273" s="5"/>
      <c r="F273" s="12"/>
      <c r="G273" s="12"/>
      <c r="H273" s="11">
        <f t="shared" si="8"/>
        <v>0</v>
      </c>
      <c r="I273" s="5" t="str">
        <f t="shared" si="9"/>
        <v/>
      </c>
    </row>
    <row r="274" spans="1:9" x14ac:dyDescent="0.25">
      <c r="A274" s="31">
        <v>270</v>
      </c>
      <c r="B274" s="31" t="s">
        <v>548</v>
      </c>
      <c r="C274" s="2" t="s">
        <v>549</v>
      </c>
      <c r="D274" s="5"/>
      <c r="E274" s="5">
        <v>22</v>
      </c>
      <c r="F274" s="12"/>
      <c r="G274" s="12"/>
      <c r="H274" s="11">
        <f t="shared" si="8"/>
        <v>22</v>
      </c>
      <c r="I274" s="5" t="s">
        <v>558</v>
      </c>
    </row>
    <row r="275" spans="1:9" x14ac:dyDescent="0.25">
      <c r="A275" s="31">
        <v>271</v>
      </c>
      <c r="B275" s="31" t="s">
        <v>534</v>
      </c>
      <c r="C275" s="2" t="s">
        <v>535</v>
      </c>
      <c r="D275" s="5"/>
      <c r="E275" s="5">
        <v>19</v>
      </c>
      <c r="F275" s="12"/>
      <c r="G275" s="12">
        <f>5*2.5</f>
        <v>12.5</v>
      </c>
      <c r="H275" s="11">
        <f t="shared" si="8"/>
        <v>31.5</v>
      </c>
      <c r="I275" s="5" t="s">
        <v>558</v>
      </c>
    </row>
    <row r="276" spans="1:9" x14ac:dyDescent="0.25">
      <c r="A276" s="31">
        <v>272</v>
      </c>
      <c r="B276" s="31" t="s">
        <v>536</v>
      </c>
      <c r="C276" s="2" t="s">
        <v>537</v>
      </c>
      <c r="D276" s="5"/>
      <c r="E276" s="5">
        <v>38</v>
      </c>
      <c r="F276" s="12">
        <f>6*2.5</f>
        <v>15</v>
      </c>
      <c r="G276" s="12"/>
      <c r="H276" s="5">
        <f t="shared" si="8"/>
        <v>53</v>
      </c>
      <c r="I276" s="5" t="str">
        <f t="shared" si="9"/>
        <v>E</v>
      </c>
    </row>
  </sheetData>
  <mergeCells count="2">
    <mergeCell ref="A1:I1"/>
    <mergeCell ref="A2:I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2"/>
  <sheetViews>
    <sheetView workbookViewId="0">
      <selection activeCell="K3" sqref="K3"/>
    </sheetView>
  </sheetViews>
  <sheetFormatPr defaultRowHeight="15" x14ac:dyDescent="0.25"/>
  <cols>
    <col min="1" max="1" width="8.140625" customWidth="1"/>
    <col min="2" max="2" width="9.140625" style="4" customWidth="1"/>
    <col min="3" max="3" width="24.140625" customWidth="1"/>
    <col min="4" max="4" width="14.42578125" style="6" customWidth="1"/>
    <col min="5" max="5" width="12.42578125" style="6" customWidth="1"/>
    <col min="7" max="7" width="13.140625" style="13" customWidth="1"/>
    <col min="8" max="9" width="9.140625" style="6"/>
  </cols>
  <sheetData>
    <row r="1" spans="1:11" ht="15" customHeight="1" x14ac:dyDescent="0.25">
      <c r="A1" s="19">
        <v>1</v>
      </c>
      <c r="B1" s="19" t="s">
        <v>429</v>
      </c>
      <c r="C1" s="2" t="s">
        <v>430</v>
      </c>
      <c r="D1" s="5">
        <v>50</v>
      </c>
      <c r="E1" s="5"/>
      <c r="F1" s="12">
        <f>17*2.5</f>
        <v>42.5</v>
      </c>
      <c r="G1" s="27"/>
      <c r="H1" s="11">
        <f t="shared" ref="H1:H64" si="0">IF(ISBLANK(E1),D1,E1)+IF(ISBLANK(G1),F1,G1)</f>
        <v>92.5</v>
      </c>
      <c r="I1" s="5" t="str">
        <f t="shared" ref="I1:I64" si="1">IF(H1&gt;89,"A",IF(H1&gt;79,"B",IF(H1&gt;69,"C",IF(H1&gt;59,"D",IF(H1&gt;49,"E","")))))</f>
        <v>A</v>
      </c>
    </row>
    <row r="2" spans="1:11" x14ac:dyDescent="0.25">
      <c r="A2" s="19">
        <v>2</v>
      </c>
      <c r="B2" s="19" t="s">
        <v>146</v>
      </c>
      <c r="C2" s="2" t="s">
        <v>147</v>
      </c>
      <c r="D2" s="5">
        <v>50</v>
      </c>
      <c r="E2" s="5"/>
      <c r="F2" s="12">
        <v>36.5</v>
      </c>
      <c r="G2" s="27">
        <f>16*2.5</f>
        <v>40</v>
      </c>
      <c r="H2" s="11">
        <f t="shared" si="0"/>
        <v>90</v>
      </c>
      <c r="I2" s="5" t="str">
        <f t="shared" si="1"/>
        <v>A</v>
      </c>
      <c r="K2">
        <f>111/209</f>
        <v>0.53110047846889952</v>
      </c>
    </row>
    <row r="3" spans="1:11" x14ac:dyDescent="0.25">
      <c r="A3" s="19">
        <v>3</v>
      </c>
      <c r="B3" s="19" t="s">
        <v>78</v>
      </c>
      <c r="C3" s="2" t="s">
        <v>79</v>
      </c>
      <c r="D3" s="5">
        <v>45</v>
      </c>
      <c r="E3" s="5"/>
      <c r="F3" s="12">
        <f>11.5*2.5</f>
        <v>28.75</v>
      </c>
      <c r="G3" s="27">
        <f>16*2.5</f>
        <v>40</v>
      </c>
      <c r="H3" s="11">
        <f t="shared" si="0"/>
        <v>85</v>
      </c>
      <c r="I3" s="5" t="str">
        <f t="shared" si="1"/>
        <v>B</v>
      </c>
    </row>
    <row r="4" spans="1:11" x14ac:dyDescent="0.25">
      <c r="A4" s="19">
        <v>4</v>
      </c>
      <c r="B4" s="19" t="s">
        <v>60</v>
      </c>
      <c r="C4" s="2" t="s">
        <v>61</v>
      </c>
      <c r="D4" s="5">
        <v>50</v>
      </c>
      <c r="E4" s="5"/>
      <c r="F4" s="12">
        <f>9*2.5</f>
        <v>22.5</v>
      </c>
      <c r="G4" s="27">
        <f>13.5*2.5</f>
        <v>33.75</v>
      </c>
      <c r="H4" s="11">
        <f t="shared" si="0"/>
        <v>83.75</v>
      </c>
      <c r="I4" s="5" t="str">
        <f t="shared" si="1"/>
        <v>B</v>
      </c>
    </row>
    <row r="5" spans="1:11" x14ac:dyDescent="0.25">
      <c r="A5" s="19">
        <v>5</v>
      </c>
      <c r="B5" s="19" t="s">
        <v>108</v>
      </c>
      <c r="C5" s="2" t="s">
        <v>109</v>
      </c>
      <c r="D5" s="5">
        <v>49</v>
      </c>
      <c r="E5" s="5"/>
      <c r="F5" s="12">
        <f>13.5*2.5</f>
        <v>33.75</v>
      </c>
      <c r="G5" s="27"/>
      <c r="H5" s="11">
        <f t="shared" si="0"/>
        <v>82.75</v>
      </c>
      <c r="I5" s="5" t="str">
        <f t="shared" si="1"/>
        <v>B</v>
      </c>
    </row>
    <row r="6" spans="1:11" x14ac:dyDescent="0.25">
      <c r="A6" s="19">
        <v>6</v>
      </c>
      <c r="B6" s="19" t="s">
        <v>349</v>
      </c>
      <c r="C6" s="2" t="s">
        <v>350</v>
      </c>
      <c r="D6" s="5">
        <v>45</v>
      </c>
      <c r="E6" s="5"/>
      <c r="F6" s="12">
        <f>1.5*2.5</f>
        <v>3.75</v>
      </c>
      <c r="G6" s="27">
        <f>15*2.5</f>
        <v>37.5</v>
      </c>
      <c r="H6" s="11">
        <f t="shared" si="0"/>
        <v>82.5</v>
      </c>
      <c r="I6" s="5" t="str">
        <f t="shared" si="1"/>
        <v>B</v>
      </c>
    </row>
    <row r="7" spans="1:11" x14ac:dyDescent="0.25">
      <c r="A7" s="19">
        <v>7</v>
      </c>
      <c r="B7" s="7" t="s">
        <v>501</v>
      </c>
      <c r="C7" s="2" t="s">
        <v>11</v>
      </c>
      <c r="D7" s="5">
        <v>50</v>
      </c>
      <c r="E7" s="5"/>
      <c r="F7" s="12">
        <f>12*2.5</f>
        <v>30</v>
      </c>
      <c r="G7" s="27"/>
      <c r="H7" s="11">
        <f t="shared" si="0"/>
        <v>80</v>
      </c>
      <c r="I7" s="5" t="str">
        <f t="shared" si="1"/>
        <v>B</v>
      </c>
    </row>
    <row r="8" spans="1:11" x14ac:dyDescent="0.25">
      <c r="A8" s="19">
        <v>8</v>
      </c>
      <c r="B8" s="19" t="s">
        <v>154</v>
      </c>
      <c r="C8" s="2" t="s">
        <v>155</v>
      </c>
      <c r="D8" s="5">
        <v>49</v>
      </c>
      <c r="E8" s="5"/>
      <c r="F8" s="12">
        <v>31</v>
      </c>
      <c r="G8" s="27"/>
      <c r="H8" s="11">
        <f t="shared" si="0"/>
        <v>80</v>
      </c>
      <c r="I8" s="5" t="str">
        <f t="shared" si="1"/>
        <v>B</v>
      </c>
    </row>
    <row r="9" spans="1:11" x14ac:dyDescent="0.25">
      <c r="A9" s="19">
        <v>9</v>
      </c>
      <c r="B9" s="19" t="s">
        <v>178</v>
      </c>
      <c r="C9" s="2" t="s">
        <v>179</v>
      </c>
      <c r="D9" s="5">
        <v>50</v>
      </c>
      <c r="E9" s="5"/>
      <c r="F9" s="12">
        <f>6.5*2.5</f>
        <v>16.25</v>
      </c>
      <c r="G9" s="27">
        <f>12*2.5</f>
        <v>30</v>
      </c>
      <c r="H9" s="11">
        <f t="shared" si="0"/>
        <v>80</v>
      </c>
      <c r="I9" s="5" t="str">
        <f t="shared" si="1"/>
        <v>B</v>
      </c>
    </row>
    <row r="10" spans="1:11" x14ac:dyDescent="0.25">
      <c r="A10" s="19">
        <v>10</v>
      </c>
      <c r="B10" s="19" t="s">
        <v>311</v>
      </c>
      <c r="C10" s="2" t="s">
        <v>312</v>
      </c>
      <c r="D10" s="5">
        <v>45</v>
      </c>
      <c r="E10" s="5"/>
      <c r="F10" s="12">
        <v>35</v>
      </c>
      <c r="G10" s="27"/>
      <c r="H10" s="11">
        <f t="shared" si="0"/>
        <v>80</v>
      </c>
      <c r="I10" s="5" t="str">
        <f t="shared" si="1"/>
        <v>B</v>
      </c>
    </row>
    <row r="11" spans="1:11" x14ac:dyDescent="0.25">
      <c r="A11" s="19">
        <v>11</v>
      </c>
      <c r="B11" s="21" t="s">
        <v>431</v>
      </c>
      <c r="C11" s="22" t="s">
        <v>432</v>
      </c>
      <c r="D11" s="23">
        <v>46</v>
      </c>
      <c r="E11" s="23"/>
      <c r="F11" s="24">
        <f>7*2.5</f>
        <v>17.5</v>
      </c>
      <c r="G11" s="29">
        <f>13*2.5</f>
        <v>32.5</v>
      </c>
      <c r="H11" s="24">
        <f t="shared" si="0"/>
        <v>78.5</v>
      </c>
      <c r="I11" s="23" t="str">
        <f t="shared" si="1"/>
        <v>C</v>
      </c>
    </row>
    <row r="12" spans="1:11" x14ac:dyDescent="0.25">
      <c r="A12" s="19">
        <v>12</v>
      </c>
      <c r="B12" s="19" t="s">
        <v>449</v>
      </c>
      <c r="C12" s="2" t="s">
        <v>450</v>
      </c>
      <c r="D12" s="5">
        <v>50</v>
      </c>
      <c r="E12" s="5"/>
      <c r="F12" s="12">
        <v>27.5</v>
      </c>
      <c r="G12" s="27"/>
      <c r="H12" s="11">
        <f t="shared" si="0"/>
        <v>77.5</v>
      </c>
      <c r="I12" s="5" t="str">
        <f t="shared" si="1"/>
        <v>C</v>
      </c>
    </row>
    <row r="13" spans="1:11" x14ac:dyDescent="0.25">
      <c r="A13" s="19">
        <v>13</v>
      </c>
      <c r="B13" s="19" t="s">
        <v>82</v>
      </c>
      <c r="C13" s="2" t="s">
        <v>83</v>
      </c>
      <c r="D13" s="5">
        <v>46</v>
      </c>
      <c r="E13" s="5"/>
      <c r="F13" s="12">
        <f>12.5*2.5</f>
        <v>31.25</v>
      </c>
      <c r="G13" s="27"/>
      <c r="H13" s="11">
        <f t="shared" si="0"/>
        <v>77.25</v>
      </c>
      <c r="I13" s="5" t="str">
        <f t="shared" si="1"/>
        <v>C</v>
      </c>
    </row>
    <row r="14" spans="1:11" x14ac:dyDescent="0.25">
      <c r="A14" s="19">
        <v>14</v>
      </c>
      <c r="B14" s="19" t="s">
        <v>190</v>
      </c>
      <c r="C14" s="2" t="s">
        <v>191</v>
      </c>
      <c r="D14" s="5">
        <v>47</v>
      </c>
      <c r="E14" s="5"/>
      <c r="F14" s="12"/>
      <c r="G14" s="27">
        <f>12*2.5</f>
        <v>30</v>
      </c>
      <c r="H14" s="11">
        <f t="shared" si="0"/>
        <v>77</v>
      </c>
      <c r="I14" s="5" t="str">
        <f t="shared" si="1"/>
        <v>C</v>
      </c>
    </row>
    <row r="15" spans="1:11" x14ac:dyDescent="0.25">
      <c r="A15" s="19">
        <v>15</v>
      </c>
      <c r="B15" s="19" t="s">
        <v>415</v>
      </c>
      <c r="C15" s="2" t="s">
        <v>416</v>
      </c>
      <c r="D15" s="5">
        <v>33</v>
      </c>
      <c r="E15" s="5">
        <v>45</v>
      </c>
      <c r="F15" s="12">
        <f>6*2.5</f>
        <v>15</v>
      </c>
      <c r="G15" s="27">
        <f>12.3*2.5</f>
        <v>30.75</v>
      </c>
      <c r="H15" s="11">
        <f t="shared" si="0"/>
        <v>75.75</v>
      </c>
      <c r="I15" s="5" t="str">
        <f t="shared" si="1"/>
        <v>C</v>
      </c>
    </row>
    <row r="16" spans="1:11" x14ac:dyDescent="0.25">
      <c r="A16" s="19">
        <v>16</v>
      </c>
      <c r="B16" s="19" t="s">
        <v>391</v>
      </c>
      <c r="C16" s="2" t="s">
        <v>392</v>
      </c>
      <c r="D16" s="5"/>
      <c r="E16" s="5">
        <v>48</v>
      </c>
      <c r="F16" s="12"/>
      <c r="G16" s="27">
        <f>11*2.5</f>
        <v>27.5</v>
      </c>
      <c r="H16" s="11">
        <f t="shared" si="0"/>
        <v>75.5</v>
      </c>
      <c r="I16" s="5" t="str">
        <f t="shared" si="1"/>
        <v>C</v>
      </c>
    </row>
    <row r="17" spans="1:9" x14ac:dyDescent="0.25">
      <c r="A17" s="19">
        <v>17</v>
      </c>
      <c r="B17" s="19" t="s">
        <v>411</v>
      </c>
      <c r="C17" s="2" t="s">
        <v>412</v>
      </c>
      <c r="D17" s="5">
        <v>43</v>
      </c>
      <c r="E17" s="5"/>
      <c r="F17" s="12">
        <f>13*2.5</f>
        <v>32.5</v>
      </c>
      <c r="G17" s="27"/>
      <c r="H17" s="11">
        <f t="shared" si="0"/>
        <v>75.5</v>
      </c>
      <c r="I17" s="5" t="str">
        <f t="shared" si="1"/>
        <v>C</v>
      </c>
    </row>
    <row r="18" spans="1:9" x14ac:dyDescent="0.25">
      <c r="A18" s="19">
        <v>18</v>
      </c>
      <c r="B18" s="19" t="s">
        <v>307</v>
      </c>
      <c r="C18" s="2" t="s">
        <v>308</v>
      </c>
      <c r="D18" s="5">
        <v>47</v>
      </c>
      <c r="E18" s="5"/>
      <c r="F18" s="12">
        <f>7*2.5</f>
        <v>17.5</v>
      </c>
      <c r="G18" s="27">
        <f>11*2.5</f>
        <v>27.5</v>
      </c>
      <c r="H18" s="11">
        <f t="shared" si="0"/>
        <v>74.5</v>
      </c>
      <c r="I18" s="5" t="str">
        <f t="shared" si="1"/>
        <v>C</v>
      </c>
    </row>
    <row r="19" spans="1:9" x14ac:dyDescent="0.25">
      <c r="A19" s="19">
        <v>19</v>
      </c>
      <c r="B19" s="21" t="s">
        <v>407</v>
      </c>
      <c r="C19" s="22" t="s">
        <v>408</v>
      </c>
      <c r="D19" s="23">
        <v>47</v>
      </c>
      <c r="E19" s="23"/>
      <c r="F19" s="24">
        <f>8*2.5</f>
        <v>20</v>
      </c>
      <c r="G19" s="29">
        <f>11*2.5</f>
        <v>27.5</v>
      </c>
      <c r="H19" s="24">
        <f t="shared" si="0"/>
        <v>74.5</v>
      </c>
      <c r="I19" s="23" t="str">
        <f t="shared" si="1"/>
        <v>C</v>
      </c>
    </row>
    <row r="20" spans="1:9" x14ac:dyDescent="0.25">
      <c r="A20" s="19">
        <v>20</v>
      </c>
      <c r="B20" s="19" t="s">
        <v>357</v>
      </c>
      <c r="C20" s="2" t="s">
        <v>358</v>
      </c>
      <c r="D20" s="5">
        <v>48</v>
      </c>
      <c r="E20" s="5"/>
      <c r="F20" s="12">
        <v>25</v>
      </c>
      <c r="G20" s="27"/>
      <c r="H20" s="11">
        <f t="shared" si="0"/>
        <v>73</v>
      </c>
      <c r="I20" s="5" t="str">
        <f t="shared" si="1"/>
        <v>C</v>
      </c>
    </row>
    <row r="21" spans="1:9" x14ac:dyDescent="0.25">
      <c r="A21" s="19">
        <v>21</v>
      </c>
      <c r="B21" s="19" t="s">
        <v>255</v>
      </c>
      <c r="C21" s="2" t="s">
        <v>256</v>
      </c>
      <c r="D21" s="5">
        <v>50</v>
      </c>
      <c r="E21" s="5"/>
      <c r="F21" s="12">
        <f>9*2.5</f>
        <v>22.5</v>
      </c>
      <c r="G21" s="27"/>
      <c r="H21" s="11">
        <f t="shared" si="0"/>
        <v>72.5</v>
      </c>
      <c r="I21" s="5" t="str">
        <f t="shared" si="1"/>
        <v>C</v>
      </c>
    </row>
    <row r="22" spans="1:9" x14ac:dyDescent="0.25">
      <c r="A22" s="19">
        <v>22</v>
      </c>
      <c r="B22" s="19" t="s">
        <v>253</v>
      </c>
      <c r="C22" s="2" t="s">
        <v>254</v>
      </c>
      <c r="D22" s="5">
        <v>46</v>
      </c>
      <c r="E22" s="5"/>
      <c r="F22" s="12">
        <f>6.5*2.5</f>
        <v>16.25</v>
      </c>
      <c r="G22" s="27">
        <f>10.5*2.5</f>
        <v>26.25</v>
      </c>
      <c r="H22" s="11">
        <f t="shared" si="0"/>
        <v>72.25</v>
      </c>
      <c r="I22" s="5" t="str">
        <f t="shared" si="1"/>
        <v>C</v>
      </c>
    </row>
    <row r="23" spans="1:9" x14ac:dyDescent="0.25">
      <c r="A23" s="19">
        <v>23</v>
      </c>
      <c r="B23" s="7" t="s">
        <v>505</v>
      </c>
      <c r="C23" s="2" t="s">
        <v>15</v>
      </c>
      <c r="D23" s="5">
        <v>46</v>
      </c>
      <c r="E23" s="5"/>
      <c r="F23" s="12">
        <v>25</v>
      </c>
      <c r="G23" s="27"/>
      <c r="H23" s="11">
        <f t="shared" si="0"/>
        <v>71</v>
      </c>
      <c r="I23" s="5" t="str">
        <f t="shared" si="1"/>
        <v>C</v>
      </c>
    </row>
    <row r="24" spans="1:9" x14ac:dyDescent="0.25">
      <c r="A24" s="19">
        <v>24</v>
      </c>
      <c r="B24" s="19" t="s">
        <v>325</v>
      </c>
      <c r="C24" s="2" t="s">
        <v>326</v>
      </c>
      <c r="D24" s="5">
        <v>40</v>
      </c>
      <c r="E24" s="5">
        <v>46</v>
      </c>
      <c r="F24" s="12"/>
      <c r="G24" s="27">
        <f>10*2.5</f>
        <v>25</v>
      </c>
      <c r="H24" s="11">
        <f t="shared" si="0"/>
        <v>71</v>
      </c>
      <c r="I24" s="5" t="str">
        <f t="shared" si="1"/>
        <v>C</v>
      </c>
    </row>
    <row r="25" spans="1:9" x14ac:dyDescent="0.25">
      <c r="A25" s="19">
        <v>25</v>
      </c>
      <c r="B25" s="19" t="s">
        <v>327</v>
      </c>
      <c r="C25" s="2" t="s">
        <v>328</v>
      </c>
      <c r="D25" s="5"/>
      <c r="E25" s="5">
        <v>42</v>
      </c>
      <c r="F25" s="12"/>
      <c r="G25" s="27">
        <f>11.6*2.5</f>
        <v>29</v>
      </c>
      <c r="H25" s="11">
        <f t="shared" si="0"/>
        <v>71</v>
      </c>
      <c r="I25" s="5" t="str">
        <f t="shared" si="1"/>
        <v>C</v>
      </c>
    </row>
    <row r="26" spans="1:9" x14ac:dyDescent="0.25">
      <c r="A26" s="19">
        <v>26</v>
      </c>
      <c r="B26" s="21" t="s">
        <v>150</v>
      </c>
      <c r="C26" s="22" t="s">
        <v>151</v>
      </c>
      <c r="D26" s="23">
        <v>33</v>
      </c>
      <c r="E26" s="23"/>
      <c r="F26" s="24"/>
      <c r="G26" s="29">
        <f>15*2.5</f>
        <v>37.5</v>
      </c>
      <c r="H26" s="24">
        <f t="shared" si="0"/>
        <v>70.5</v>
      </c>
      <c r="I26" s="23" t="str">
        <f t="shared" si="1"/>
        <v>C</v>
      </c>
    </row>
    <row r="27" spans="1:9" x14ac:dyDescent="0.25">
      <c r="A27" s="19">
        <v>27</v>
      </c>
      <c r="B27" s="19" t="s">
        <v>215</v>
      </c>
      <c r="C27" s="2" t="s">
        <v>216</v>
      </c>
      <c r="D27" s="5">
        <v>48</v>
      </c>
      <c r="E27" s="5"/>
      <c r="F27" s="12">
        <f>9*2.5</f>
        <v>22.5</v>
      </c>
      <c r="G27" s="27"/>
      <c r="H27" s="11">
        <f t="shared" si="0"/>
        <v>70.5</v>
      </c>
      <c r="I27" s="5" t="str">
        <f t="shared" si="1"/>
        <v>C</v>
      </c>
    </row>
    <row r="28" spans="1:9" x14ac:dyDescent="0.25">
      <c r="A28" s="19">
        <v>28</v>
      </c>
      <c r="B28" s="19" t="s">
        <v>38</v>
      </c>
      <c r="C28" s="2" t="s">
        <v>39</v>
      </c>
      <c r="D28" s="5">
        <v>39</v>
      </c>
      <c r="E28" s="5"/>
      <c r="F28" s="12">
        <f>12.5*2.5</f>
        <v>31.25</v>
      </c>
      <c r="G28" s="27"/>
      <c r="H28" s="11">
        <f t="shared" si="0"/>
        <v>70.25</v>
      </c>
      <c r="I28" s="5" t="str">
        <f t="shared" si="1"/>
        <v>C</v>
      </c>
    </row>
    <row r="29" spans="1:9" x14ac:dyDescent="0.25">
      <c r="A29" s="19">
        <v>29</v>
      </c>
      <c r="B29" s="19" t="s">
        <v>289</v>
      </c>
      <c r="C29" s="2" t="s">
        <v>290</v>
      </c>
      <c r="D29" s="5"/>
      <c r="E29" s="5">
        <v>35</v>
      </c>
      <c r="F29" s="12">
        <f>14*2.5</f>
        <v>35</v>
      </c>
      <c r="G29" s="27"/>
      <c r="H29" s="11">
        <f t="shared" si="0"/>
        <v>70</v>
      </c>
      <c r="I29" s="5" t="str">
        <f t="shared" si="1"/>
        <v>C</v>
      </c>
    </row>
    <row r="30" spans="1:9" x14ac:dyDescent="0.25">
      <c r="A30" s="19">
        <v>30</v>
      </c>
      <c r="B30" s="7" t="s">
        <v>507</v>
      </c>
      <c r="C30" s="2" t="s">
        <v>17</v>
      </c>
      <c r="D30" s="5">
        <v>36</v>
      </c>
      <c r="E30" s="5"/>
      <c r="F30" s="12">
        <f>5*2.5</f>
        <v>12.5</v>
      </c>
      <c r="G30" s="27">
        <f>13.5*2.5</f>
        <v>33.75</v>
      </c>
      <c r="H30" s="11">
        <f t="shared" si="0"/>
        <v>69.75</v>
      </c>
      <c r="I30" s="5" t="str">
        <f t="shared" si="1"/>
        <v>C</v>
      </c>
    </row>
    <row r="31" spans="1:9" x14ac:dyDescent="0.25">
      <c r="A31" s="19">
        <v>31</v>
      </c>
      <c r="B31" s="19" t="s">
        <v>84</v>
      </c>
      <c r="C31" s="2" t="s">
        <v>85</v>
      </c>
      <c r="D31" s="5">
        <v>47</v>
      </c>
      <c r="E31" s="5"/>
      <c r="F31" s="12">
        <f>9*2.5</f>
        <v>22.5</v>
      </c>
      <c r="G31" s="27"/>
      <c r="H31" s="11">
        <f t="shared" si="0"/>
        <v>69.5</v>
      </c>
      <c r="I31" s="5" t="str">
        <f t="shared" si="1"/>
        <v>C</v>
      </c>
    </row>
    <row r="32" spans="1:9" x14ac:dyDescent="0.25">
      <c r="A32" s="19">
        <v>32</v>
      </c>
      <c r="B32" s="19" t="s">
        <v>295</v>
      </c>
      <c r="C32" s="2" t="s">
        <v>296</v>
      </c>
      <c r="D32" s="5">
        <v>49</v>
      </c>
      <c r="E32" s="5"/>
      <c r="F32" s="12"/>
      <c r="G32" s="27">
        <f>8*2.5</f>
        <v>20</v>
      </c>
      <c r="H32" s="11">
        <f t="shared" si="0"/>
        <v>69</v>
      </c>
      <c r="I32" s="5" t="str">
        <f t="shared" si="1"/>
        <v>D</v>
      </c>
    </row>
    <row r="33" spans="1:9" x14ac:dyDescent="0.25">
      <c r="A33" s="19">
        <v>33</v>
      </c>
      <c r="B33" s="19" t="s">
        <v>387</v>
      </c>
      <c r="C33" s="2" t="s">
        <v>388</v>
      </c>
      <c r="D33" s="5">
        <v>39</v>
      </c>
      <c r="E33" s="5"/>
      <c r="F33" s="12">
        <f>12*2.5</f>
        <v>30</v>
      </c>
      <c r="G33" s="27"/>
      <c r="H33" s="11">
        <f t="shared" si="0"/>
        <v>69</v>
      </c>
      <c r="I33" s="5" t="str">
        <f t="shared" si="1"/>
        <v>D</v>
      </c>
    </row>
    <row r="34" spans="1:9" x14ac:dyDescent="0.25">
      <c r="A34" s="19">
        <v>34</v>
      </c>
      <c r="B34" s="19" t="s">
        <v>297</v>
      </c>
      <c r="C34" s="2" t="s">
        <v>298</v>
      </c>
      <c r="D34" s="5">
        <v>19</v>
      </c>
      <c r="E34" s="5">
        <v>42</v>
      </c>
      <c r="F34" s="12">
        <f>10.5*2.5</f>
        <v>26.25</v>
      </c>
      <c r="G34" s="27"/>
      <c r="H34" s="11">
        <f t="shared" si="0"/>
        <v>68.25</v>
      </c>
      <c r="I34" s="5" t="str">
        <f t="shared" si="1"/>
        <v>D</v>
      </c>
    </row>
    <row r="35" spans="1:9" x14ac:dyDescent="0.25">
      <c r="A35" s="19">
        <v>35</v>
      </c>
      <c r="B35" s="19" t="s">
        <v>309</v>
      </c>
      <c r="C35" s="2" t="s">
        <v>310</v>
      </c>
      <c r="D35" s="5">
        <v>42</v>
      </c>
      <c r="E35" s="5"/>
      <c r="F35" s="12">
        <v>25</v>
      </c>
      <c r="G35" s="27"/>
      <c r="H35" s="11">
        <f t="shared" si="0"/>
        <v>67</v>
      </c>
      <c r="I35" s="5" t="str">
        <f t="shared" si="1"/>
        <v>D</v>
      </c>
    </row>
    <row r="36" spans="1:9" x14ac:dyDescent="0.25">
      <c r="A36" s="19">
        <v>36</v>
      </c>
      <c r="B36" s="19" t="s">
        <v>281</v>
      </c>
      <c r="C36" s="2" t="s">
        <v>282</v>
      </c>
      <c r="D36" s="5">
        <v>48</v>
      </c>
      <c r="E36" s="5"/>
      <c r="F36" s="12">
        <f>7.5*2.5</f>
        <v>18.75</v>
      </c>
      <c r="G36" s="27"/>
      <c r="H36" s="11">
        <f t="shared" si="0"/>
        <v>66.75</v>
      </c>
      <c r="I36" s="5" t="str">
        <f t="shared" si="1"/>
        <v>D</v>
      </c>
    </row>
    <row r="37" spans="1:9" x14ac:dyDescent="0.25">
      <c r="A37" s="19">
        <v>37</v>
      </c>
      <c r="B37" s="7" t="s">
        <v>502</v>
      </c>
      <c r="C37" s="2" t="s">
        <v>12</v>
      </c>
      <c r="D37" s="5">
        <v>46</v>
      </c>
      <c r="E37" s="5"/>
      <c r="F37" s="12">
        <f>8*2.5</f>
        <v>20</v>
      </c>
      <c r="G37" s="27"/>
      <c r="H37" s="11">
        <f t="shared" si="0"/>
        <v>66</v>
      </c>
      <c r="I37" s="5" t="str">
        <f t="shared" si="1"/>
        <v>D</v>
      </c>
    </row>
    <row r="38" spans="1:9" x14ac:dyDescent="0.25">
      <c r="A38" s="19">
        <v>38</v>
      </c>
      <c r="B38" s="19" t="s">
        <v>34</v>
      </c>
      <c r="C38" s="2" t="s">
        <v>35</v>
      </c>
      <c r="D38" s="5">
        <v>46</v>
      </c>
      <c r="E38" s="5"/>
      <c r="F38" s="12">
        <f>8*2.5</f>
        <v>20</v>
      </c>
      <c r="G38" s="27"/>
      <c r="H38" s="11">
        <f t="shared" si="0"/>
        <v>66</v>
      </c>
      <c r="I38" s="5" t="str">
        <f t="shared" si="1"/>
        <v>D</v>
      </c>
    </row>
    <row r="39" spans="1:9" x14ac:dyDescent="0.25">
      <c r="A39" s="19">
        <v>39</v>
      </c>
      <c r="B39" s="19" t="s">
        <v>72</v>
      </c>
      <c r="C39" s="2" t="s">
        <v>73</v>
      </c>
      <c r="D39" s="5">
        <v>44</v>
      </c>
      <c r="E39" s="5"/>
      <c r="F39" s="12">
        <f>8.5*2.5</f>
        <v>21.25</v>
      </c>
      <c r="G39" s="27"/>
      <c r="H39" s="11">
        <f t="shared" si="0"/>
        <v>65.25</v>
      </c>
      <c r="I39" s="5" t="str">
        <f t="shared" si="1"/>
        <v>D</v>
      </c>
    </row>
    <row r="40" spans="1:9" x14ac:dyDescent="0.25">
      <c r="A40" s="19">
        <v>40</v>
      </c>
      <c r="B40" s="19" t="s">
        <v>353</v>
      </c>
      <c r="C40" s="2" t="s">
        <v>354</v>
      </c>
      <c r="D40" s="5">
        <v>40</v>
      </c>
      <c r="E40" s="5"/>
      <c r="F40" s="12">
        <v>25</v>
      </c>
      <c r="G40" s="27"/>
      <c r="H40" s="11">
        <f t="shared" si="0"/>
        <v>65</v>
      </c>
      <c r="I40" s="5" t="str">
        <f t="shared" si="1"/>
        <v>D</v>
      </c>
    </row>
    <row r="41" spans="1:9" x14ac:dyDescent="0.25">
      <c r="A41" s="19">
        <v>41</v>
      </c>
      <c r="B41" s="19" t="s">
        <v>435</v>
      </c>
      <c r="C41" s="2" t="s">
        <v>436</v>
      </c>
      <c r="D41" s="5">
        <v>31</v>
      </c>
      <c r="E41" s="5">
        <v>41</v>
      </c>
      <c r="F41" s="12">
        <f>9.5*2.5</f>
        <v>23.75</v>
      </c>
      <c r="G41" s="27"/>
      <c r="H41" s="11">
        <f t="shared" si="0"/>
        <v>64.75</v>
      </c>
      <c r="I41" s="5" t="str">
        <f t="shared" si="1"/>
        <v>D</v>
      </c>
    </row>
    <row r="42" spans="1:9" x14ac:dyDescent="0.25">
      <c r="A42" s="19">
        <v>42</v>
      </c>
      <c r="B42" s="19" t="s">
        <v>194</v>
      </c>
      <c r="C42" s="2" t="s">
        <v>195</v>
      </c>
      <c r="D42" s="5">
        <v>42</v>
      </c>
      <c r="E42" s="5"/>
      <c r="F42" s="12">
        <f>9*2.5</f>
        <v>22.5</v>
      </c>
      <c r="G42" s="27"/>
      <c r="H42" s="11">
        <f t="shared" si="0"/>
        <v>64.5</v>
      </c>
      <c r="I42" s="5" t="str">
        <f t="shared" si="1"/>
        <v>D</v>
      </c>
    </row>
    <row r="43" spans="1:9" x14ac:dyDescent="0.25">
      <c r="A43" s="19">
        <v>43</v>
      </c>
      <c r="B43" s="7" t="s">
        <v>504</v>
      </c>
      <c r="C43" s="2" t="s">
        <v>14</v>
      </c>
      <c r="D43" s="5">
        <v>39</v>
      </c>
      <c r="E43" s="5"/>
      <c r="F43" s="12">
        <v>25</v>
      </c>
      <c r="G43" s="27"/>
      <c r="H43" s="11">
        <f t="shared" si="0"/>
        <v>64</v>
      </c>
      <c r="I43" s="5" t="str">
        <f t="shared" si="1"/>
        <v>D</v>
      </c>
    </row>
    <row r="44" spans="1:9" x14ac:dyDescent="0.25">
      <c r="A44" s="19">
        <v>44</v>
      </c>
      <c r="B44" s="19" t="s">
        <v>114</v>
      </c>
      <c r="C44" s="2" t="s">
        <v>115</v>
      </c>
      <c r="D44" s="5">
        <v>27</v>
      </c>
      <c r="E44" s="5">
        <v>29</v>
      </c>
      <c r="F44" s="12">
        <f>6.5*2.5</f>
        <v>16.25</v>
      </c>
      <c r="G44" s="27">
        <f>14*2.5</f>
        <v>35</v>
      </c>
      <c r="H44" s="11">
        <f t="shared" si="0"/>
        <v>64</v>
      </c>
      <c r="I44" s="5" t="str">
        <f t="shared" si="1"/>
        <v>D</v>
      </c>
    </row>
    <row r="45" spans="1:9" x14ac:dyDescent="0.25">
      <c r="A45" s="19">
        <v>45</v>
      </c>
      <c r="B45" s="19" t="s">
        <v>333</v>
      </c>
      <c r="C45" s="2" t="s">
        <v>334</v>
      </c>
      <c r="D45" s="5">
        <v>45</v>
      </c>
      <c r="E45" s="5"/>
      <c r="F45" s="12">
        <f>7.5*2.5</f>
        <v>18.75</v>
      </c>
      <c r="G45" s="27"/>
      <c r="H45" s="11">
        <f t="shared" si="0"/>
        <v>63.75</v>
      </c>
      <c r="I45" s="5" t="str">
        <f t="shared" si="1"/>
        <v>D</v>
      </c>
    </row>
    <row r="46" spans="1:9" x14ac:dyDescent="0.25">
      <c r="A46" s="19">
        <v>46</v>
      </c>
      <c r="B46" s="19" t="s">
        <v>482</v>
      </c>
      <c r="C46" s="2" t="s">
        <v>483</v>
      </c>
      <c r="D46" s="5"/>
      <c r="E46" s="5">
        <v>40</v>
      </c>
      <c r="F46" s="12">
        <f>9.5*2.5</f>
        <v>23.75</v>
      </c>
      <c r="G46" s="27"/>
      <c r="H46" s="11">
        <f t="shared" si="0"/>
        <v>63.75</v>
      </c>
      <c r="I46" s="5" t="str">
        <f t="shared" si="1"/>
        <v>D</v>
      </c>
    </row>
    <row r="47" spans="1:9" x14ac:dyDescent="0.25">
      <c r="A47" s="19">
        <v>47</v>
      </c>
      <c r="B47" s="19" t="s">
        <v>164</v>
      </c>
      <c r="C47" s="2" t="s">
        <v>165</v>
      </c>
      <c r="D47" s="5"/>
      <c r="E47" s="5">
        <v>41</v>
      </c>
      <c r="F47" s="12">
        <f>2.5*2.5</f>
        <v>6.25</v>
      </c>
      <c r="G47" s="27">
        <f>9*2.5</f>
        <v>22.5</v>
      </c>
      <c r="H47" s="11">
        <f t="shared" si="0"/>
        <v>63.5</v>
      </c>
      <c r="I47" s="5" t="str">
        <f t="shared" si="1"/>
        <v>D</v>
      </c>
    </row>
    <row r="48" spans="1:9" x14ac:dyDescent="0.25">
      <c r="A48" s="19">
        <v>48</v>
      </c>
      <c r="B48" s="19" t="s">
        <v>381</v>
      </c>
      <c r="C48" s="2" t="s">
        <v>382</v>
      </c>
      <c r="D48" s="5">
        <v>42</v>
      </c>
      <c r="E48" s="5"/>
      <c r="F48" s="12">
        <f>8.5*2.5</f>
        <v>21.25</v>
      </c>
      <c r="G48" s="27"/>
      <c r="H48" s="11">
        <f t="shared" si="0"/>
        <v>63.25</v>
      </c>
      <c r="I48" s="5" t="str">
        <f t="shared" si="1"/>
        <v>D</v>
      </c>
    </row>
    <row r="49" spans="1:9" x14ac:dyDescent="0.25">
      <c r="A49" s="19">
        <v>49</v>
      </c>
      <c r="B49" s="19" t="s">
        <v>74</v>
      </c>
      <c r="C49" s="2" t="s">
        <v>75</v>
      </c>
      <c r="D49" s="5">
        <v>43</v>
      </c>
      <c r="E49" s="5"/>
      <c r="F49" s="12">
        <f>8*2.5</f>
        <v>20</v>
      </c>
      <c r="G49" s="27"/>
      <c r="H49" s="11">
        <f t="shared" si="0"/>
        <v>63</v>
      </c>
      <c r="I49" s="5" t="str">
        <f t="shared" si="1"/>
        <v>D</v>
      </c>
    </row>
    <row r="50" spans="1:9" x14ac:dyDescent="0.25">
      <c r="A50" s="19">
        <v>50</v>
      </c>
      <c r="B50" s="19" t="s">
        <v>80</v>
      </c>
      <c r="C50" s="2" t="s">
        <v>81</v>
      </c>
      <c r="D50" s="5">
        <v>36</v>
      </c>
      <c r="E50" s="5">
        <v>43</v>
      </c>
      <c r="F50" s="12">
        <f>8*2.5</f>
        <v>20</v>
      </c>
      <c r="G50" s="27"/>
      <c r="H50" s="11">
        <f t="shared" si="0"/>
        <v>63</v>
      </c>
      <c r="I50" s="5" t="str">
        <f t="shared" si="1"/>
        <v>D</v>
      </c>
    </row>
    <row r="51" spans="1:9" x14ac:dyDescent="0.25">
      <c r="A51" s="19">
        <v>51</v>
      </c>
      <c r="B51" s="19" t="s">
        <v>337</v>
      </c>
      <c r="C51" s="2" t="s">
        <v>338</v>
      </c>
      <c r="D51" s="5">
        <v>34</v>
      </c>
      <c r="E51" s="5"/>
      <c r="F51" s="12">
        <f>4*2.5</f>
        <v>10</v>
      </c>
      <c r="G51" s="27">
        <f>11.5*2.5</f>
        <v>28.75</v>
      </c>
      <c r="H51" s="11">
        <f t="shared" si="0"/>
        <v>62.75</v>
      </c>
      <c r="I51" s="5" t="str">
        <f t="shared" si="1"/>
        <v>D</v>
      </c>
    </row>
    <row r="52" spans="1:9" x14ac:dyDescent="0.25">
      <c r="A52" s="19">
        <v>52</v>
      </c>
      <c r="B52" s="19" t="s">
        <v>134</v>
      </c>
      <c r="C52" s="2" t="s">
        <v>135</v>
      </c>
      <c r="D52" s="5">
        <v>37</v>
      </c>
      <c r="E52" s="5"/>
      <c r="F52" s="12">
        <f>7*2.5</f>
        <v>17.5</v>
      </c>
      <c r="G52" s="27">
        <f>10*2.5</f>
        <v>25</v>
      </c>
      <c r="H52" s="11">
        <f t="shared" si="0"/>
        <v>62</v>
      </c>
      <c r="I52" s="5" t="str">
        <f t="shared" si="1"/>
        <v>D</v>
      </c>
    </row>
    <row r="53" spans="1:9" x14ac:dyDescent="0.25">
      <c r="A53" s="19">
        <v>53</v>
      </c>
      <c r="B53" s="19" t="s">
        <v>32</v>
      </c>
      <c r="C53" s="2" t="s">
        <v>33</v>
      </c>
      <c r="D53" s="5">
        <v>24</v>
      </c>
      <c r="E53" s="5">
        <v>31</v>
      </c>
      <c r="F53" s="12">
        <f>2.5*2.5</f>
        <v>6.25</v>
      </c>
      <c r="G53" s="27">
        <f>12*2.5</f>
        <v>30</v>
      </c>
      <c r="H53" s="11">
        <f t="shared" si="0"/>
        <v>61</v>
      </c>
      <c r="I53" s="5" t="str">
        <f t="shared" si="1"/>
        <v>D</v>
      </c>
    </row>
    <row r="54" spans="1:9" x14ac:dyDescent="0.25">
      <c r="A54" s="19">
        <v>54</v>
      </c>
      <c r="B54" s="19" t="s">
        <v>206</v>
      </c>
      <c r="C54" s="2" t="s">
        <v>131</v>
      </c>
      <c r="D54" s="5"/>
      <c r="E54" s="5">
        <v>33</v>
      </c>
      <c r="F54" s="12">
        <f>2.5*2.5</f>
        <v>6.25</v>
      </c>
      <c r="G54" s="27">
        <f>11*2.5</f>
        <v>27.5</v>
      </c>
      <c r="H54" s="11">
        <f t="shared" si="0"/>
        <v>60.5</v>
      </c>
      <c r="I54" s="5" t="str">
        <f t="shared" si="1"/>
        <v>D</v>
      </c>
    </row>
    <row r="55" spans="1:9" x14ac:dyDescent="0.25">
      <c r="A55" s="19">
        <v>55</v>
      </c>
      <c r="B55" s="19" t="s">
        <v>303</v>
      </c>
      <c r="C55" s="2" t="s">
        <v>304</v>
      </c>
      <c r="D55" s="5">
        <v>34</v>
      </c>
      <c r="E55" s="5"/>
      <c r="F55" s="12">
        <f>10.5*2.5</f>
        <v>26.25</v>
      </c>
      <c r="G55" s="27"/>
      <c r="H55" s="11">
        <f t="shared" si="0"/>
        <v>60.25</v>
      </c>
      <c r="I55" s="5" t="str">
        <f t="shared" si="1"/>
        <v>D</v>
      </c>
    </row>
    <row r="56" spans="1:9" x14ac:dyDescent="0.25">
      <c r="A56" s="19">
        <v>56</v>
      </c>
      <c r="B56" s="19" t="s">
        <v>66</v>
      </c>
      <c r="C56" s="2" t="s">
        <v>67</v>
      </c>
      <c r="D56" s="5">
        <v>35</v>
      </c>
      <c r="E56" s="5"/>
      <c r="F56" s="12">
        <v>25</v>
      </c>
      <c r="G56" s="27"/>
      <c r="H56" s="11">
        <f t="shared" si="0"/>
        <v>60</v>
      </c>
      <c r="I56" s="5" t="str">
        <f t="shared" si="1"/>
        <v>D</v>
      </c>
    </row>
    <row r="57" spans="1:9" x14ac:dyDescent="0.25">
      <c r="A57" s="19">
        <v>57</v>
      </c>
      <c r="B57" s="19" t="s">
        <v>351</v>
      </c>
      <c r="C57" s="2" t="s">
        <v>352</v>
      </c>
      <c r="D57" s="5">
        <v>23</v>
      </c>
      <c r="E57" s="5">
        <v>36</v>
      </c>
      <c r="F57" s="12"/>
      <c r="G57" s="27">
        <f>9.5*2.5</f>
        <v>23.75</v>
      </c>
      <c r="H57" s="11">
        <f t="shared" si="0"/>
        <v>59.75</v>
      </c>
      <c r="I57" s="5" t="str">
        <f t="shared" si="1"/>
        <v>D</v>
      </c>
    </row>
    <row r="58" spans="1:9" x14ac:dyDescent="0.25">
      <c r="A58" s="19">
        <v>58</v>
      </c>
      <c r="B58" s="19" t="s">
        <v>86</v>
      </c>
      <c r="C58" s="2" t="s">
        <v>87</v>
      </c>
      <c r="D58" s="5">
        <v>32</v>
      </c>
      <c r="E58" s="5"/>
      <c r="F58" s="12">
        <f>3.5*2.5</f>
        <v>8.75</v>
      </c>
      <c r="G58" s="27">
        <f>11*2.5</f>
        <v>27.5</v>
      </c>
      <c r="H58" s="11">
        <f t="shared" si="0"/>
        <v>59.5</v>
      </c>
      <c r="I58" s="5" t="str">
        <f t="shared" si="1"/>
        <v>D</v>
      </c>
    </row>
    <row r="59" spans="1:9" x14ac:dyDescent="0.25">
      <c r="A59" s="19">
        <v>59</v>
      </c>
      <c r="B59" s="19" t="s">
        <v>279</v>
      </c>
      <c r="C59" s="2" t="s">
        <v>280</v>
      </c>
      <c r="D59" s="5">
        <v>47</v>
      </c>
      <c r="E59" s="5"/>
      <c r="F59" s="12">
        <f>5*2.5</f>
        <v>12.5</v>
      </c>
      <c r="G59" s="27"/>
      <c r="H59" s="11">
        <f t="shared" si="0"/>
        <v>59.5</v>
      </c>
      <c r="I59" s="5" t="str">
        <f t="shared" si="1"/>
        <v>D</v>
      </c>
    </row>
    <row r="60" spans="1:9" x14ac:dyDescent="0.25">
      <c r="A60" s="19">
        <v>60</v>
      </c>
      <c r="B60" s="19" t="s">
        <v>100</v>
      </c>
      <c r="C60" s="2" t="s">
        <v>101</v>
      </c>
      <c r="D60" s="5">
        <v>38</v>
      </c>
      <c r="E60" s="5"/>
      <c r="F60" s="12">
        <f>8.5*2.5</f>
        <v>21.25</v>
      </c>
      <c r="G60" s="27"/>
      <c r="H60" s="11">
        <f t="shared" si="0"/>
        <v>59.25</v>
      </c>
      <c r="I60" s="5" t="str">
        <f t="shared" si="1"/>
        <v>D</v>
      </c>
    </row>
    <row r="61" spans="1:9" x14ac:dyDescent="0.25">
      <c r="A61" s="19">
        <v>61</v>
      </c>
      <c r="B61" s="19" t="s">
        <v>162</v>
      </c>
      <c r="C61" s="2" t="s">
        <v>163</v>
      </c>
      <c r="D61" s="5">
        <v>43</v>
      </c>
      <c r="E61" s="5"/>
      <c r="F61" s="12"/>
      <c r="G61" s="27">
        <f>6.5*2.5</f>
        <v>16.25</v>
      </c>
      <c r="H61" s="11">
        <f t="shared" si="0"/>
        <v>59.25</v>
      </c>
      <c r="I61" s="5" t="str">
        <f t="shared" si="1"/>
        <v>D</v>
      </c>
    </row>
    <row r="62" spans="1:9" x14ac:dyDescent="0.25">
      <c r="A62" s="19">
        <v>62</v>
      </c>
      <c r="B62" s="19" t="s">
        <v>170</v>
      </c>
      <c r="C62" s="2" t="s">
        <v>171</v>
      </c>
      <c r="D62" s="5">
        <v>39</v>
      </c>
      <c r="E62" s="5"/>
      <c r="F62" s="12">
        <f>6.5*2.5</f>
        <v>16.25</v>
      </c>
      <c r="G62" s="27">
        <f>8*2.5</f>
        <v>20</v>
      </c>
      <c r="H62" s="11">
        <f t="shared" si="0"/>
        <v>59</v>
      </c>
      <c r="I62" s="5" t="str">
        <f t="shared" si="1"/>
        <v>E</v>
      </c>
    </row>
    <row r="63" spans="1:9" x14ac:dyDescent="0.25">
      <c r="A63" s="19">
        <v>63</v>
      </c>
      <c r="B63" s="19" t="s">
        <v>275</v>
      </c>
      <c r="C63" s="2" t="s">
        <v>276</v>
      </c>
      <c r="D63" s="5">
        <v>21</v>
      </c>
      <c r="E63" s="5"/>
      <c r="F63" s="12">
        <f>4*2.5</f>
        <v>10</v>
      </c>
      <c r="G63" s="27">
        <f>15*2.5</f>
        <v>37.5</v>
      </c>
      <c r="H63" s="11">
        <f t="shared" si="0"/>
        <v>58.5</v>
      </c>
      <c r="I63" s="5" t="str">
        <f t="shared" si="1"/>
        <v>E</v>
      </c>
    </row>
    <row r="64" spans="1:9" x14ac:dyDescent="0.25">
      <c r="A64" s="19">
        <v>64</v>
      </c>
      <c r="B64" s="19" t="s">
        <v>50</v>
      </c>
      <c r="C64" s="2" t="s">
        <v>51</v>
      </c>
      <c r="D64" s="5">
        <v>26</v>
      </c>
      <c r="E64" s="5">
        <v>33</v>
      </c>
      <c r="F64" s="12">
        <f>4.5*2.5</f>
        <v>11.25</v>
      </c>
      <c r="G64" s="27">
        <f>10*2.5</f>
        <v>25</v>
      </c>
      <c r="H64" s="11">
        <f t="shared" si="0"/>
        <v>58</v>
      </c>
      <c r="I64" s="5" t="str">
        <f t="shared" si="1"/>
        <v>E</v>
      </c>
    </row>
    <row r="65" spans="1:10" x14ac:dyDescent="0.25">
      <c r="A65" s="19">
        <v>65</v>
      </c>
      <c r="B65" s="19" t="s">
        <v>321</v>
      </c>
      <c r="C65" s="2" t="s">
        <v>322</v>
      </c>
      <c r="D65" s="5">
        <v>30</v>
      </c>
      <c r="E65" s="5"/>
      <c r="F65" s="12">
        <f>7*2.5</f>
        <v>17.5</v>
      </c>
      <c r="G65" s="27">
        <f>11*2.5</f>
        <v>27.5</v>
      </c>
      <c r="H65" s="11">
        <f t="shared" ref="H65:H128" si="2">IF(ISBLANK(E65),D65,E65)+IF(ISBLANK(G65),F65,G65)</f>
        <v>57.5</v>
      </c>
      <c r="I65" s="5" t="str">
        <f t="shared" ref="I65:I128" si="3">IF(H65&gt;89,"A",IF(H65&gt;79,"B",IF(H65&gt;69,"C",IF(H65&gt;59,"D",IF(H65&gt;49,"E","")))))</f>
        <v>E</v>
      </c>
    </row>
    <row r="66" spans="1:10" x14ac:dyDescent="0.25">
      <c r="A66" s="19">
        <v>66</v>
      </c>
      <c r="B66" s="19" t="s">
        <v>106</v>
      </c>
      <c r="C66" s="2" t="s">
        <v>107</v>
      </c>
      <c r="D66" s="5"/>
      <c r="E66" s="5">
        <v>34</v>
      </c>
      <c r="F66" s="12"/>
      <c r="G66" s="27">
        <f>9*2.5</f>
        <v>22.5</v>
      </c>
      <c r="H66" s="11">
        <f t="shared" si="2"/>
        <v>56.5</v>
      </c>
      <c r="I66" s="5" t="str">
        <f t="shared" si="3"/>
        <v>E</v>
      </c>
    </row>
    <row r="67" spans="1:10" x14ac:dyDescent="0.25">
      <c r="A67" s="19">
        <v>67</v>
      </c>
      <c r="B67" s="19" t="s">
        <v>425</v>
      </c>
      <c r="C67" s="2" t="s">
        <v>426</v>
      </c>
      <c r="D67" s="5">
        <v>18</v>
      </c>
      <c r="E67" s="5">
        <v>39</v>
      </c>
      <c r="F67" s="12">
        <f>7*2.5</f>
        <v>17.5</v>
      </c>
      <c r="G67" s="27"/>
      <c r="H67" s="11">
        <f t="shared" si="2"/>
        <v>56.5</v>
      </c>
      <c r="I67" s="5" t="str">
        <f t="shared" si="3"/>
        <v>E</v>
      </c>
    </row>
    <row r="68" spans="1:10" x14ac:dyDescent="0.25">
      <c r="A68" s="19">
        <v>68</v>
      </c>
      <c r="B68" s="19" t="s">
        <v>437</v>
      </c>
      <c r="C68" s="2" t="s">
        <v>438</v>
      </c>
      <c r="D68" s="5"/>
      <c r="E68" s="5">
        <v>34</v>
      </c>
      <c r="F68" s="12"/>
      <c r="G68" s="27">
        <f>9*2.5</f>
        <v>22.5</v>
      </c>
      <c r="H68" s="11">
        <f t="shared" si="2"/>
        <v>56.5</v>
      </c>
      <c r="I68" s="5" t="str">
        <f t="shared" si="3"/>
        <v>E</v>
      </c>
      <c r="J68" s="25"/>
    </row>
    <row r="69" spans="1:10" x14ac:dyDescent="0.25">
      <c r="A69" s="19">
        <v>69</v>
      </c>
      <c r="B69" s="19" t="s">
        <v>347</v>
      </c>
      <c r="C69" s="2" t="s">
        <v>348</v>
      </c>
      <c r="D69" s="5">
        <v>40</v>
      </c>
      <c r="E69" s="5"/>
      <c r="F69" s="12">
        <f>6.5*2.5</f>
        <v>16.25</v>
      </c>
      <c r="G69" s="27"/>
      <c r="H69" s="11">
        <f t="shared" si="2"/>
        <v>56.25</v>
      </c>
      <c r="I69" s="5" t="str">
        <f t="shared" si="3"/>
        <v>E</v>
      </c>
    </row>
    <row r="70" spans="1:10" x14ac:dyDescent="0.25">
      <c r="A70" s="19">
        <v>70</v>
      </c>
      <c r="B70" s="19" t="s">
        <v>46</v>
      </c>
      <c r="C70" s="2" t="s">
        <v>47</v>
      </c>
      <c r="D70" s="5">
        <v>31</v>
      </c>
      <c r="E70" s="5"/>
      <c r="F70" s="12">
        <f>6.5*2.5</f>
        <v>16.25</v>
      </c>
      <c r="G70" s="27">
        <f>10*2.5</f>
        <v>25</v>
      </c>
      <c r="H70" s="11">
        <f t="shared" si="2"/>
        <v>56</v>
      </c>
      <c r="I70" s="5" t="str">
        <f t="shared" si="3"/>
        <v>E</v>
      </c>
    </row>
    <row r="71" spans="1:10" x14ac:dyDescent="0.25">
      <c r="A71" s="19">
        <v>71</v>
      </c>
      <c r="B71" s="19" t="s">
        <v>315</v>
      </c>
      <c r="C71" s="2" t="s">
        <v>316</v>
      </c>
      <c r="D71" s="5">
        <v>37</v>
      </c>
      <c r="E71" s="5"/>
      <c r="F71" s="12">
        <f>7.5*2.5</f>
        <v>18.75</v>
      </c>
      <c r="G71" s="27"/>
      <c r="H71" s="11">
        <f t="shared" si="2"/>
        <v>55.75</v>
      </c>
      <c r="I71" s="5" t="str">
        <f t="shared" si="3"/>
        <v>E</v>
      </c>
    </row>
    <row r="72" spans="1:10" x14ac:dyDescent="0.25">
      <c r="A72" s="19">
        <v>72</v>
      </c>
      <c r="B72" s="19" t="s">
        <v>188</v>
      </c>
      <c r="C72" s="2" t="s">
        <v>189</v>
      </c>
      <c r="D72" s="5">
        <v>38</v>
      </c>
      <c r="E72" s="5"/>
      <c r="F72" s="12">
        <f>7*2.5</f>
        <v>17.5</v>
      </c>
      <c r="G72" s="27"/>
      <c r="H72" s="11">
        <f t="shared" si="2"/>
        <v>55.5</v>
      </c>
      <c r="I72" s="5" t="str">
        <f t="shared" si="3"/>
        <v>E</v>
      </c>
    </row>
    <row r="73" spans="1:10" x14ac:dyDescent="0.25">
      <c r="A73" s="19">
        <v>73</v>
      </c>
      <c r="B73" s="19" t="s">
        <v>399</v>
      </c>
      <c r="C73" s="2" t="s">
        <v>400</v>
      </c>
      <c r="D73" s="5"/>
      <c r="E73" s="5">
        <v>38</v>
      </c>
      <c r="F73" s="12">
        <v>10</v>
      </c>
      <c r="G73" s="27">
        <f>7*2.5</f>
        <v>17.5</v>
      </c>
      <c r="H73" s="11">
        <f t="shared" si="2"/>
        <v>55.5</v>
      </c>
      <c r="I73" s="5" t="str">
        <f t="shared" si="3"/>
        <v>E</v>
      </c>
    </row>
    <row r="74" spans="1:10" x14ac:dyDescent="0.25">
      <c r="A74" s="19">
        <v>74</v>
      </c>
      <c r="B74" s="19" t="s">
        <v>265</v>
      </c>
      <c r="C74" s="2" t="s">
        <v>266</v>
      </c>
      <c r="D74" s="5">
        <v>45</v>
      </c>
      <c r="E74" s="5"/>
      <c r="F74" s="12">
        <f>5*2.5</f>
        <v>12.5</v>
      </c>
      <c r="G74" s="27">
        <f>4*2.5</f>
        <v>10</v>
      </c>
      <c r="H74" s="11">
        <f t="shared" si="2"/>
        <v>55</v>
      </c>
      <c r="I74" s="5" t="str">
        <f t="shared" si="3"/>
        <v>E</v>
      </c>
    </row>
    <row r="75" spans="1:10" x14ac:dyDescent="0.25">
      <c r="A75" s="19">
        <v>75</v>
      </c>
      <c r="B75" s="19" t="s">
        <v>122</v>
      </c>
      <c r="C75" s="2" t="s">
        <v>123</v>
      </c>
      <c r="D75" s="5">
        <v>14</v>
      </c>
      <c r="E75" s="5">
        <v>36</v>
      </c>
      <c r="F75" s="12">
        <f>7.5*2.5</f>
        <v>18.75</v>
      </c>
      <c r="G75" s="27"/>
      <c r="H75" s="11">
        <f t="shared" si="2"/>
        <v>54.75</v>
      </c>
      <c r="I75" s="5" t="str">
        <f t="shared" si="3"/>
        <v>E</v>
      </c>
    </row>
    <row r="76" spans="1:10" x14ac:dyDescent="0.25">
      <c r="A76" s="19">
        <v>76</v>
      </c>
      <c r="B76" s="19" t="s">
        <v>132</v>
      </c>
      <c r="C76" s="2" t="s">
        <v>133</v>
      </c>
      <c r="D76" s="5">
        <v>41</v>
      </c>
      <c r="E76" s="5"/>
      <c r="F76" s="12">
        <f>5.5*2.5</f>
        <v>13.75</v>
      </c>
      <c r="G76" s="27"/>
      <c r="H76" s="11">
        <f t="shared" si="2"/>
        <v>54.75</v>
      </c>
      <c r="I76" s="5" t="str">
        <f t="shared" si="3"/>
        <v>E</v>
      </c>
    </row>
    <row r="77" spans="1:10" x14ac:dyDescent="0.25">
      <c r="A77" s="21">
        <v>77</v>
      </c>
      <c r="B77" s="19" t="s">
        <v>174</v>
      </c>
      <c r="C77" s="2" t="s">
        <v>175</v>
      </c>
      <c r="D77" s="5">
        <v>37</v>
      </c>
      <c r="E77" s="5">
        <v>37</v>
      </c>
      <c r="F77" s="12">
        <f>11*2.5</f>
        <v>27.5</v>
      </c>
      <c r="G77" s="27">
        <f>7*2.5</f>
        <v>17.5</v>
      </c>
      <c r="H77" s="11">
        <f t="shared" si="2"/>
        <v>54.5</v>
      </c>
      <c r="I77" s="5" t="str">
        <f t="shared" si="3"/>
        <v>E</v>
      </c>
    </row>
    <row r="78" spans="1:10" x14ac:dyDescent="0.25">
      <c r="A78" s="19">
        <v>78</v>
      </c>
      <c r="B78" s="19" t="s">
        <v>413</v>
      </c>
      <c r="C78" s="2" t="s">
        <v>414</v>
      </c>
      <c r="D78" s="5">
        <v>37</v>
      </c>
      <c r="E78" s="5"/>
      <c r="F78" s="12">
        <f>7*2.5</f>
        <v>17.5</v>
      </c>
      <c r="G78" s="27"/>
      <c r="H78" s="11">
        <f t="shared" si="2"/>
        <v>54.5</v>
      </c>
      <c r="I78" s="5" t="str">
        <f t="shared" si="3"/>
        <v>E</v>
      </c>
      <c r="J78" s="25"/>
    </row>
    <row r="79" spans="1:10" x14ac:dyDescent="0.25">
      <c r="A79" s="19">
        <v>79</v>
      </c>
      <c r="B79" s="19" t="s">
        <v>54</v>
      </c>
      <c r="C79" s="2" t="s">
        <v>55</v>
      </c>
      <c r="D79" s="5">
        <v>14</v>
      </c>
      <c r="E79" s="5">
        <v>38</v>
      </c>
      <c r="F79" s="12">
        <f>6.5*2.5</f>
        <v>16.25</v>
      </c>
      <c r="G79" s="27"/>
      <c r="H79" s="11">
        <f t="shared" si="2"/>
        <v>54.25</v>
      </c>
      <c r="I79" s="5" t="str">
        <f t="shared" si="3"/>
        <v>E</v>
      </c>
    </row>
    <row r="80" spans="1:10" x14ac:dyDescent="0.25">
      <c r="A80" s="19">
        <v>80</v>
      </c>
      <c r="B80" s="19" t="s">
        <v>30</v>
      </c>
      <c r="C80" s="2" t="s">
        <v>31</v>
      </c>
      <c r="D80" s="5">
        <v>34</v>
      </c>
      <c r="E80" s="5"/>
      <c r="F80" s="12">
        <f>1.5*2.5</f>
        <v>3.75</v>
      </c>
      <c r="G80" s="27">
        <f>8*2.5</f>
        <v>20</v>
      </c>
      <c r="H80" s="11">
        <f t="shared" si="2"/>
        <v>54</v>
      </c>
      <c r="I80" s="5" t="str">
        <f t="shared" si="3"/>
        <v>E</v>
      </c>
    </row>
    <row r="81" spans="1:10" x14ac:dyDescent="0.25">
      <c r="A81" s="19">
        <v>81</v>
      </c>
      <c r="B81" s="19" t="s">
        <v>345</v>
      </c>
      <c r="C81" s="2" t="s">
        <v>346</v>
      </c>
      <c r="D81" s="5">
        <v>12</v>
      </c>
      <c r="E81" s="5">
        <v>21</v>
      </c>
      <c r="F81" s="12">
        <v>2.5</v>
      </c>
      <c r="G81" s="27">
        <f>13*2.5</f>
        <v>32.5</v>
      </c>
      <c r="H81" s="11">
        <f t="shared" si="2"/>
        <v>53.5</v>
      </c>
      <c r="I81" s="5" t="str">
        <f t="shared" si="3"/>
        <v>E</v>
      </c>
    </row>
    <row r="82" spans="1:10" x14ac:dyDescent="0.25">
      <c r="A82" s="19">
        <v>82</v>
      </c>
      <c r="B82" s="19" t="s">
        <v>156</v>
      </c>
      <c r="C82" s="2" t="s">
        <v>157</v>
      </c>
      <c r="D82" s="5">
        <v>21</v>
      </c>
      <c r="E82" s="5">
        <v>27</v>
      </c>
      <c r="F82" s="12">
        <f>10.5*2.5</f>
        <v>26.25</v>
      </c>
      <c r="G82" s="27"/>
      <c r="H82" s="11">
        <f t="shared" si="2"/>
        <v>53.25</v>
      </c>
      <c r="I82" s="5" t="str">
        <f t="shared" si="3"/>
        <v>E</v>
      </c>
      <c r="J82" s="25"/>
    </row>
    <row r="83" spans="1:10" x14ac:dyDescent="0.25">
      <c r="A83" s="19">
        <v>83</v>
      </c>
      <c r="B83" s="19" t="s">
        <v>367</v>
      </c>
      <c r="C83" s="2" t="s">
        <v>368</v>
      </c>
      <c r="D83" s="5"/>
      <c r="E83" s="5">
        <v>30</v>
      </c>
      <c r="F83" s="12">
        <f>5*2.5</f>
        <v>12.5</v>
      </c>
      <c r="G83" s="27">
        <f>9.3*2.5</f>
        <v>23.25</v>
      </c>
      <c r="H83" s="11">
        <f t="shared" si="2"/>
        <v>53.25</v>
      </c>
      <c r="I83" s="5" t="str">
        <f t="shared" si="3"/>
        <v>E</v>
      </c>
    </row>
    <row r="84" spans="1:10" x14ac:dyDescent="0.25">
      <c r="A84" s="19">
        <v>84</v>
      </c>
      <c r="B84" s="19" t="s">
        <v>536</v>
      </c>
      <c r="C84" s="2" t="s">
        <v>537</v>
      </c>
      <c r="D84" s="5"/>
      <c r="E84" s="5">
        <v>38</v>
      </c>
      <c r="F84" s="12">
        <f>6*2.5</f>
        <v>15</v>
      </c>
      <c r="G84" s="27"/>
      <c r="H84" s="5">
        <f t="shared" si="2"/>
        <v>53</v>
      </c>
      <c r="I84" s="5" t="str">
        <f t="shared" si="3"/>
        <v>E</v>
      </c>
    </row>
    <row r="85" spans="1:10" x14ac:dyDescent="0.25">
      <c r="A85" s="19">
        <v>85</v>
      </c>
      <c r="B85" s="19" t="s">
        <v>22</v>
      </c>
      <c r="C85" s="2" t="s">
        <v>23</v>
      </c>
      <c r="D85" s="5">
        <v>29</v>
      </c>
      <c r="E85" s="5"/>
      <c r="F85" s="12">
        <f>9.5*2.5</f>
        <v>23.75</v>
      </c>
      <c r="G85" s="27"/>
      <c r="H85" s="11">
        <f t="shared" si="2"/>
        <v>52.75</v>
      </c>
      <c r="I85" s="5" t="str">
        <f t="shared" si="3"/>
        <v>E</v>
      </c>
    </row>
    <row r="86" spans="1:10" x14ac:dyDescent="0.25">
      <c r="A86" s="19">
        <v>86</v>
      </c>
      <c r="B86" s="19" t="s">
        <v>44</v>
      </c>
      <c r="C86" s="2" t="s">
        <v>45</v>
      </c>
      <c r="D86" s="5"/>
      <c r="E86" s="5">
        <v>30</v>
      </c>
      <c r="F86" s="12"/>
      <c r="G86" s="27">
        <f>9*2.5</f>
        <v>22.5</v>
      </c>
      <c r="H86" s="11">
        <f t="shared" si="2"/>
        <v>52.5</v>
      </c>
      <c r="I86" s="5" t="str">
        <f t="shared" si="3"/>
        <v>E</v>
      </c>
    </row>
    <row r="87" spans="1:10" x14ac:dyDescent="0.25">
      <c r="A87" s="19">
        <v>87</v>
      </c>
      <c r="B87" s="19" t="s">
        <v>287</v>
      </c>
      <c r="C87" s="2" t="s">
        <v>288</v>
      </c>
      <c r="D87" s="5">
        <v>22</v>
      </c>
      <c r="E87" s="5">
        <v>30</v>
      </c>
      <c r="F87" s="12">
        <f>4.5*2.5</f>
        <v>11.25</v>
      </c>
      <c r="G87" s="27">
        <f>9*2.5</f>
        <v>22.5</v>
      </c>
      <c r="H87" s="11">
        <f t="shared" si="2"/>
        <v>52.5</v>
      </c>
      <c r="I87" s="5" t="str">
        <f t="shared" si="3"/>
        <v>E</v>
      </c>
    </row>
    <row r="88" spans="1:10" x14ac:dyDescent="0.25">
      <c r="A88" s="19">
        <v>88</v>
      </c>
      <c r="B88" s="19" t="s">
        <v>76</v>
      </c>
      <c r="C88" s="2" t="s">
        <v>77</v>
      </c>
      <c r="D88" s="5">
        <v>36</v>
      </c>
      <c r="E88" s="5"/>
      <c r="F88" s="12">
        <f>6.5*2.5</f>
        <v>16.25</v>
      </c>
      <c r="G88" s="27"/>
      <c r="H88" s="11">
        <f t="shared" si="2"/>
        <v>52.25</v>
      </c>
      <c r="I88" s="5" t="str">
        <f t="shared" si="3"/>
        <v>E</v>
      </c>
    </row>
    <row r="89" spans="1:10" x14ac:dyDescent="0.25">
      <c r="A89" s="19">
        <v>89</v>
      </c>
      <c r="B89" s="19" t="s">
        <v>223</v>
      </c>
      <c r="C89" s="2" t="s">
        <v>224</v>
      </c>
      <c r="D89" s="5">
        <v>26</v>
      </c>
      <c r="E89" s="5">
        <v>26</v>
      </c>
      <c r="F89" s="12">
        <v>7.5</v>
      </c>
      <c r="G89" s="27">
        <f>10.5*2.5</f>
        <v>26.25</v>
      </c>
      <c r="H89" s="11">
        <f t="shared" si="2"/>
        <v>52.25</v>
      </c>
      <c r="I89" s="5" t="str">
        <f t="shared" si="3"/>
        <v>E</v>
      </c>
    </row>
    <row r="90" spans="1:10" x14ac:dyDescent="0.25">
      <c r="A90" s="14">
        <v>90</v>
      </c>
      <c r="B90" s="19" t="s">
        <v>26</v>
      </c>
      <c r="C90" s="2" t="s">
        <v>27</v>
      </c>
      <c r="D90" s="5"/>
      <c r="E90" s="5">
        <v>37</v>
      </c>
      <c r="F90" s="12">
        <f>6*2.5</f>
        <v>15</v>
      </c>
      <c r="G90" s="27"/>
      <c r="H90" s="11">
        <f t="shared" si="2"/>
        <v>52</v>
      </c>
      <c r="I90" s="5" t="str">
        <f t="shared" si="3"/>
        <v>E</v>
      </c>
    </row>
    <row r="91" spans="1:10" x14ac:dyDescent="0.25">
      <c r="A91" s="19">
        <v>91</v>
      </c>
      <c r="B91" s="19" t="s">
        <v>144</v>
      </c>
      <c r="C91" s="2" t="s">
        <v>145</v>
      </c>
      <c r="D91" s="5">
        <v>24</v>
      </c>
      <c r="E91" s="5">
        <v>32</v>
      </c>
      <c r="F91" s="12">
        <f>6.5*2.5</f>
        <v>16.25</v>
      </c>
      <c r="G91" s="27">
        <f>8*2.5</f>
        <v>20</v>
      </c>
      <c r="H91" s="11">
        <f t="shared" si="2"/>
        <v>52</v>
      </c>
      <c r="I91" s="5" t="str">
        <f t="shared" si="3"/>
        <v>E</v>
      </c>
    </row>
    <row r="92" spans="1:10" x14ac:dyDescent="0.25">
      <c r="A92" s="19">
        <v>92</v>
      </c>
      <c r="B92" s="19" t="s">
        <v>301</v>
      </c>
      <c r="C92" s="2" t="s">
        <v>302</v>
      </c>
      <c r="D92" s="5">
        <v>27</v>
      </c>
      <c r="E92" s="5"/>
      <c r="F92" s="12">
        <f>7.5*2.5</f>
        <v>18.75</v>
      </c>
      <c r="G92" s="27">
        <f>10*2.5</f>
        <v>25</v>
      </c>
      <c r="H92" s="11">
        <f t="shared" si="2"/>
        <v>52</v>
      </c>
      <c r="I92" s="5" t="str">
        <f t="shared" si="3"/>
        <v>E</v>
      </c>
    </row>
    <row r="93" spans="1:10" x14ac:dyDescent="0.25">
      <c r="A93" s="19">
        <v>93</v>
      </c>
      <c r="B93" s="19" t="s">
        <v>196</v>
      </c>
      <c r="C93" s="2" t="s">
        <v>197</v>
      </c>
      <c r="D93" s="5">
        <v>28</v>
      </c>
      <c r="E93" s="5"/>
      <c r="F93" s="12">
        <f>6*2.5</f>
        <v>15</v>
      </c>
      <c r="G93" s="27">
        <f>9.5*2.5</f>
        <v>23.75</v>
      </c>
      <c r="H93" s="11">
        <f t="shared" si="2"/>
        <v>51.75</v>
      </c>
      <c r="I93" s="5" t="str">
        <f t="shared" si="3"/>
        <v>E</v>
      </c>
    </row>
    <row r="94" spans="1:10" x14ac:dyDescent="0.25">
      <c r="A94" s="19">
        <v>94</v>
      </c>
      <c r="B94" s="19" t="s">
        <v>28</v>
      </c>
      <c r="C94" s="2" t="s">
        <v>29</v>
      </c>
      <c r="D94" s="5">
        <v>34</v>
      </c>
      <c r="E94" s="5"/>
      <c r="F94" s="12">
        <f>7*2.5</f>
        <v>17.5</v>
      </c>
      <c r="G94" s="27"/>
      <c r="H94" s="11">
        <f t="shared" si="2"/>
        <v>51.5</v>
      </c>
      <c r="I94" s="5" t="str">
        <f t="shared" si="3"/>
        <v>E</v>
      </c>
    </row>
    <row r="95" spans="1:10" x14ac:dyDescent="0.25">
      <c r="A95" s="19">
        <v>95</v>
      </c>
      <c r="B95" s="19" t="s">
        <v>96</v>
      </c>
      <c r="C95" s="2" t="s">
        <v>97</v>
      </c>
      <c r="D95" s="5">
        <v>34</v>
      </c>
      <c r="E95" s="5"/>
      <c r="F95" s="12">
        <f>7*2.5</f>
        <v>17.5</v>
      </c>
      <c r="G95" s="27"/>
      <c r="H95" s="11">
        <f t="shared" si="2"/>
        <v>51.5</v>
      </c>
      <c r="I95" s="5" t="str">
        <f t="shared" si="3"/>
        <v>E</v>
      </c>
    </row>
    <row r="96" spans="1:10" x14ac:dyDescent="0.25">
      <c r="A96" s="19">
        <v>96</v>
      </c>
      <c r="B96" s="19" t="s">
        <v>192</v>
      </c>
      <c r="C96" s="2" t="s">
        <v>193</v>
      </c>
      <c r="D96" s="5">
        <v>41</v>
      </c>
      <c r="E96" s="5"/>
      <c r="F96" s="12">
        <f>4*2.5</f>
        <v>10</v>
      </c>
      <c r="G96" s="27"/>
      <c r="H96" s="11">
        <f t="shared" si="2"/>
        <v>51</v>
      </c>
      <c r="I96" s="5" t="str">
        <f t="shared" si="3"/>
        <v>E</v>
      </c>
    </row>
    <row r="97" spans="1:9" x14ac:dyDescent="0.25">
      <c r="A97" s="19">
        <v>97</v>
      </c>
      <c r="B97" s="19" t="s">
        <v>247</v>
      </c>
      <c r="C97" s="2" t="s">
        <v>248</v>
      </c>
      <c r="D97" s="5">
        <v>27</v>
      </c>
      <c r="E97" s="5">
        <v>36</v>
      </c>
      <c r="F97" s="12">
        <f>6*2.5</f>
        <v>15</v>
      </c>
      <c r="G97" s="27"/>
      <c r="H97" s="11">
        <f t="shared" si="2"/>
        <v>51</v>
      </c>
      <c r="I97" s="5" t="str">
        <f t="shared" si="3"/>
        <v>E</v>
      </c>
    </row>
    <row r="98" spans="1:9" x14ac:dyDescent="0.25">
      <c r="A98" s="19">
        <v>98</v>
      </c>
      <c r="B98" s="19" t="s">
        <v>377</v>
      </c>
      <c r="C98" s="2" t="s">
        <v>378</v>
      </c>
      <c r="D98" s="5"/>
      <c r="E98" s="5">
        <v>31</v>
      </c>
      <c r="F98" s="12">
        <f>5*2.5</f>
        <v>12.5</v>
      </c>
      <c r="G98" s="27">
        <f>8*2.5</f>
        <v>20</v>
      </c>
      <c r="H98" s="11">
        <f t="shared" si="2"/>
        <v>51</v>
      </c>
      <c r="I98" s="5" t="str">
        <f t="shared" si="3"/>
        <v>E</v>
      </c>
    </row>
    <row r="99" spans="1:9" x14ac:dyDescent="0.25">
      <c r="A99" s="19">
        <v>99</v>
      </c>
      <c r="B99" s="19" t="s">
        <v>445</v>
      </c>
      <c r="C99" s="2" t="s">
        <v>446</v>
      </c>
      <c r="D99" s="5"/>
      <c r="E99" s="5">
        <v>46</v>
      </c>
      <c r="F99" s="12">
        <f>2*2.5</f>
        <v>5</v>
      </c>
      <c r="G99" s="27"/>
      <c r="H99" s="11">
        <f t="shared" si="2"/>
        <v>51</v>
      </c>
      <c r="I99" s="5" t="str">
        <f t="shared" si="3"/>
        <v>E</v>
      </c>
    </row>
    <row r="100" spans="1:9" x14ac:dyDescent="0.25">
      <c r="A100" s="19">
        <v>100</v>
      </c>
      <c r="B100" s="19" t="s">
        <v>138</v>
      </c>
      <c r="C100" s="2" t="s">
        <v>139</v>
      </c>
      <c r="D100" s="5">
        <v>31</v>
      </c>
      <c r="E100" s="5">
        <v>37</v>
      </c>
      <c r="F100" s="12">
        <f>5.5*2.5</f>
        <v>13.75</v>
      </c>
      <c r="G100" s="27"/>
      <c r="H100" s="11">
        <f t="shared" si="2"/>
        <v>50.75</v>
      </c>
      <c r="I100" s="5" t="str">
        <f t="shared" si="3"/>
        <v>E</v>
      </c>
    </row>
    <row r="101" spans="1:9" x14ac:dyDescent="0.25">
      <c r="A101" s="19">
        <v>101</v>
      </c>
      <c r="B101" s="7" t="s">
        <v>503</v>
      </c>
      <c r="C101" s="2" t="s">
        <v>13</v>
      </c>
      <c r="D101" s="5">
        <v>25</v>
      </c>
      <c r="E101" s="5">
        <v>28</v>
      </c>
      <c r="F101" s="12"/>
      <c r="G101" s="27">
        <f>9*2.5</f>
        <v>22.5</v>
      </c>
      <c r="H101" s="11">
        <f t="shared" si="2"/>
        <v>50.5</v>
      </c>
      <c r="I101" s="5" t="str">
        <f t="shared" si="3"/>
        <v>E</v>
      </c>
    </row>
    <row r="102" spans="1:9" x14ac:dyDescent="0.25">
      <c r="A102" s="19">
        <v>102</v>
      </c>
      <c r="B102" s="19" t="s">
        <v>313</v>
      </c>
      <c r="C102" s="2" t="s">
        <v>314</v>
      </c>
      <c r="D102" s="5"/>
      <c r="E102" s="5">
        <v>33</v>
      </c>
      <c r="F102" s="12">
        <f>7*2.5</f>
        <v>17.5</v>
      </c>
      <c r="G102" s="27"/>
      <c r="H102" s="11">
        <f t="shared" si="2"/>
        <v>50.5</v>
      </c>
      <c r="I102" s="5" t="str">
        <f t="shared" si="3"/>
        <v>E</v>
      </c>
    </row>
    <row r="103" spans="1:9" x14ac:dyDescent="0.25">
      <c r="A103" s="19">
        <v>103</v>
      </c>
      <c r="B103" s="19" t="s">
        <v>385</v>
      </c>
      <c r="C103" s="2" t="s">
        <v>386</v>
      </c>
      <c r="D103" s="5">
        <v>22</v>
      </c>
      <c r="E103" s="5">
        <v>33</v>
      </c>
      <c r="F103" s="12">
        <v>10</v>
      </c>
      <c r="G103" s="27">
        <f>7*2.5</f>
        <v>17.5</v>
      </c>
      <c r="H103" s="11">
        <f t="shared" si="2"/>
        <v>50.5</v>
      </c>
      <c r="I103" s="5" t="str">
        <f t="shared" si="3"/>
        <v>E</v>
      </c>
    </row>
    <row r="104" spans="1:9" x14ac:dyDescent="0.25">
      <c r="A104" s="19">
        <v>104</v>
      </c>
      <c r="B104" s="19" t="s">
        <v>136</v>
      </c>
      <c r="C104" s="2" t="s">
        <v>137</v>
      </c>
      <c r="D104" s="5">
        <v>32</v>
      </c>
      <c r="E104" s="5">
        <v>39</v>
      </c>
      <c r="F104" s="12">
        <f>4.5*2.5</f>
        <v>11.25</v>
      </c>
      <c r="G104" s="27"/>
      <c r="H104" s="11">
        <f t="shared" si="2"/>
        <v>50.25</v>
      </c>
      <c r="I104" s="5" t="str">
        <f t="shared" si="3"/>
        <v>E</v>
      </c>
    </row>
    <row r="105" spans="1:9" x14ac:dyDescent="0.25">
      <c r="A105" s="19">
        <v>105</v>
      </c>
      <c r="B105" s="19" t="s">
        <v>542</v>
      </c>
      <c r="C105" s="2" t="s">
        <v>543</v>
      </c>
      <c r="D105" s="5">
        <v>24</v>
      </c>
      <c r="E105" s="5"/>
      <c r="F105" s="12">
        <f>6*2.5</f>
        <v>15</v>
      </c>
      <c r="G105" s="27">
        <f>10.5*2.5</f>
        <v>26.25</v>
      </c>
      <c r="H105" s="11">
        <f t="shared" si="2"/>
        <v>50.25</v>
      </c>
      <c r="I105" s="5" t="str">
        <f t="shared" si="3"/>
        <v>E</v>
      </c>
    </row>
    <row r="106" spans="1:9" x14ac:dyDescent="0.25">
      <c r="A106" s="19">
        <v>106</v>
      </c>
      <c r="B106" s="19" t="s">
        <v>158</v>
      </c>
      <c r="C106" s="2" t="s">
        <v>159</v>
      </c>
      <c r="D106" s="5">
        <v>30</v>
      </c>
      <c r="E106" s="5"/>
      <c r="F106" s="12">
        <f>8*2.5</f>
        <v>20</v>
      </c>
      <c r="G106" s="27"/>
      <c r="H106" s="11">
        <f t="shared" si="2"/>
        <v>50</v>
      </c>
      <c r="I106" s="5" t="str">
        <f t="shared" si="3"/>
        <v>E</v>
      </c>
    </row>
    <row r="107" spans="1:9" x14ac:dyDescent="0.25">
      <c r="A107" s="19">
        <v>107</v>
      </c>
      <c r="B107" s="19" t="s">
        <v>427</v>
      </c>
      <c r="C107" s="2" t="s">
        <v>428</v>
      </c>
      <c r="D107" s="5">
        <v>25</v>
      </c>
      <c r="E107" s="5"/>
      <c r="F107" s="12">
        <f>9*2.5</f>
        <v>22.5</v>
      </c>
      <c r="G107" s="27">
        <f>10*2.5</f>
        <v>25</v>
      </c>
      <c r="H107" s="11">
        <f t="shared" si="2"/>
        <v>50</v>
      </c>
      <c r="I107" s="5" t="str">
        <f t="shared" si="3"/>
        <v>E</v>
      </c>
    </row>
    <row r="108" spans="1:9" x14ac:dyDescent="0.25">
      <c r="A108" s="19">
        <v>108</v>
      </c>
      <c r="B108" s="19" t="s">
        <v>40</v>
      </c>
      <c r="C108" s="2" t="s">
        <v>41</v>
      </c>
      <c r="D108" s="5">
        <v>26</v>
      </c>
      <c r="E108" s="5">
        <v>31</v>
      </c>
      <c r="F108" s="12">
        <f>7.5*2.5</f>
        <v>18.75</v>
      </c>
      <c r="G108" s="27"/>
      <c r="H108" s="11">
        <f t="shared" si="2"/>
        <v>49.75</v>
      </c>
      <c r="I108" s="5" t="str">
        <f t="shared" si="3"/>
        <v>E</v>
      </c>
    </row>
    <row r="109" spans="1:9" x14ac:dyDescent="0.25">
      <c r="A109" s="19">
        <v>109</v>
      </c>
      <c r="B109" s="19" t="s">
        <v>261</v>
      </c>
      <c r="C109" s="2" t="s">
        <v>262</v>
      </c>
      <c r="D109" s="5">
        <v>31</v>
      </c>
      <c r="E109" s="5"/>
      <c r="F109" s="12">
        <f>7.5*2.5</f>
        <v>18.75</v>
      </c>
      <c r="G109" s="27"/>
      <c r="H109" s="11">
        <f t="shared" si="2"/>
        <v>49.75</v>
      </c>
      <c r="I109" s="5" t="str">
        <f t="shared" si="3"/>
        <v>E</v>
      </c>
    </row>
    <row r="110" spans="1:9" x14ac:dyDescent="0.25">
      <c r="A110" s="19">
        <v>110</v>
      </c>
      <c r="B110" s="19" t="s">
        <v>172</v>
      </c>
      <c r="C110" s="2" t="s">
        <v>173</v>
      </c>
      <c r="D110" s="5"/>
      <c r="E110" s="5">
        <v>22</v>
      </c>
      <c r="F110" s="12">
        <f>11*2.5</f>
        <v>27.5</v>
      </c>
      <c r="G110" s="27"/>
      <c r="H110" s="11">
        <f t="shared" si="2"/>
        <v>49.5</v>
      </c>
      <c r="I110" s="5" t="str">
        <f t="shared" si="3"/>
        <v>E</v>
      </c>
    </row>
    <row r="111" spans="1:9" x14ac:dyDescent="0.25">
      <c r="A111" s="19">
        <v>111</v>
      </c>
      <c r="B111" s="19" t="s">
        <v>116</v>
      </c>
      <c r="C111" s="2" t="s">
        <v>117</v>
      </c>
      <c r="D111" s="5">
        <v>21</v>
      </c>
      <c r="E111" s="5">
        <v>31</v>
      </c>
      <c r="F111" s="12">
        <f>3*2.5</f>
        <v>7.5</v>
      </c>
      <c r="G111" s="27">
        <f>7.5*2.5</f>
        <v>18.75</v>
      </c>
      <c r="H111" s="11">
        <f t="shared" si="2"/>
        <v>49.75</v>
      </c>
      <c r="I111" s="5" t="str">
        <f t="shared" si="3"/>
        <v>E</v>
      </c>
    </row>
    <row r="112" spans="1:9" x14ac:dyDescent="0.25">
      <c r="A112" s="19">
        <v>112</v>
      </c>
      <c r="B112" s="19" t="s">
        <v>213</v>
      </c>
      <c r="C112" s="2" t="s">
        <v>214</v>
      </c>
      <c r="D112" s="5">
        <v>27</v>
      </c>
      <c r="E112" s="5"/>
      <c r="F112" s="12">
        <f>8.5*2.5</f>
        <v>21.25</v>
      </c>
      <c r="G112" s="27"/>
      <c r="H112" s="11">
        <f t="shared" si="2"/>
        <v>48.25</v>
      </c>
      <c r="I112" s="5" t="str">
        <f t="shared" si="3"/>
        <v/>
      </c>
    </row>
    <row r="113" spans="1:10" x14ac:dyDescent="0.25">
      <c r="A113" s="19">
        <v>113</v>
      </c>
      <c r="B113" s="19" t="s">
        <v>42</v>
      </c>
      <c r="C113" s="2" t="s">
        <v>43</v>
      </c>
      <c r="D113" s="5">
        <v>23</v>
      </c>
      <c r="E113" s="5"/>
      <c r="F113" s="12">
        <f>4*2.5</f>
        <v>10</v>
      </c>
      <c r="G113" s="27">
        <f>10*2.5</f>
        <v>25</v>
      </c>
      <c r="H113" s="11">
        <f t="shared" si="2"/>
        <v>48</v>
      </c>
      <c r="I113" s="5" t="str">
        <f t="shared" si="3"/>
        <v/>
      </c>
    </row>
    <row r="114" spans="1:10" x14ac:dyDescent="0.25">
      <c r="A114" s="19">
        <v>114</v>
      </c>
      <c r="B114" s="19" t="s">
        <v>249</v>
      </c>
      <c r="C114" s="2" t="s">
        <v>250</v>
      </c>
      <c r="D114" s="5">
        <v>33</v>
      </c>
      <c r="E114" s="5"/>
      <c r="F114" s="12">
        <f>6*2.5</f>
        <v>15</v>
      </c>
      <c r="G114" s="27">
        <f>6*2.5</f>
        <v>15</v>
      </c>
      <c r="H114" s="11">
        <f t="shared" si="2"/>
        <v>48</v>
      </c>
      <c r="I114" s="5" t="str">
        <f t="shared" si="3"/>
        <v/>
      </c>
    </row>
    <row r="115" spans="1:10" x14ac:dyDescent="0.25">
      <c r="A115" s="19">
        <v>115</v>
      </c>
      <c r="B115" s="19" t="s">
        <v>317</v>
      </c>
      <c r="C115" s="2" t="s">
        <v>318</v>
      </c>
      <c r="D115" s="5">
        <v>23</v>
      </c>
      <c r="E115" s="5">
        <v>33</v>
      </c>
      <c r="F115" s="12">
        <f>5.5*2.5</f>
        <v>13.75</v>
      </c>
      <c r="G115" s="27">
        <f>6*2.5</f>
        <v>15</v>
      </c>
      <c r="H115" s="11">
        <f t="shared" si="2"/>
        <v>48</v>
      </c>
      <c r="I115" s="5" t="str">
        <f t="shared" si="3"/>
        <v/>
      </c>
    </row>
    <row r="116" spans="1:10" x14ac:dyDescent="0.25">
      <c r="A116" s="19">
        <v>116</v>
      </c>
      <c r="B116" s="14" t="s">
        <v>176</v>
      </c>
      <c r="C116" s="15" t="s">
        <v>177</v>
      </c>
      <c r="D116" s="16">
        <v>35</v>
      </c>
      <c r="E116" s="16"/>
      <c r="F116" s="17">
        <f>5*2.5</f>
        <v>12.5</v>
      </c>
      <c r="G116" s="28"/>
      <c r="H116" s="17">
        <f t="shared" si="2"/>
        <v>47.5</v>
      </c>
      <c r="I116" s="16" t="str">
        <f t="shared" si="3"/>
        <v/>
      </c>
      <c r="J116" s="18" t="s">
        <v>552</v>
      </c>
    </row>
    <row r="117" spans="1:10" x14ac:dyDescent="0.25">
      <c r="A117" s="19">
        <v>117</v>
      </c>
      <c r="B117" s="19" t="s">
        <v>359</v>
      </c>
      <c r="C117" s="2" t="s">
        <v>360</v>
      </c>
      <c r="D117" s="5">
        <v>24</v>
      </c>
      <c r="E117" s="5">
        <v>30</v>
      </c>
      <c r="F117" s="12">
        <f>3*2.5</f>
        <v>7.5</v>
      </c>
      <c r="G117" s="27">
        <f>7*2.5</f>
        <v>17.5</v>
      </c>
      <c r="H117" s="11">
        <f t="shared" si="2"/>
        <v>47.5</v>
      </c>
      <c r="I117" s="5" t="str">
        <f t="shared" si="3"/>
        <v/>
      </c>
    </row>
    <row r="118" spans="1:10" x14ac:dyDescent="0.25">
      <c r="A118" s="19">
        <v>118</v>
      </c>
      <c r="B118" s="19" t="s">
        <v>379</v>
      </c>
      <c r="C118" s="2" t="s">
        <v>380</v>
      </c>
      <c r="D118" s="5">
        <v>18</v>
      </c>
      <c r="E118" s="5">
        <v>30</v>
      </c>
      <c r="F118" s="12"/>
      <c r="G118" s="27">
        <f>7*2.5</f>
        <v>17.5</v>
      </c>
      <c r="H118" s="11">
        <f t="shared" si="2"/>
        <v>47.5</v>
      </c>
      <c r="I118" s="5" t="str">
        <f t="shared" si="3"/>
        <v/>
      </c>
    </row>
    <row r="119" spans="1:10" x14ac:dyDescent="0.25">
      <c r="A119" s="19">
        <v>119</v>
      </c>
      <c r="B119" s="19" t="s">
        <v>263</v>
      </c>
      <c r="C119" s="2" t="s">
        <v>264</v>
      </c>
      <c r="D119" s="5">
        <v>24</v>
      </c>
      <c r="E119" s="5"/>
      <c r="F119" s="12">
        <f>7*2.5</f>
        <v>17.5</v>
      </c>
      <c r="G119" s="27">
        <f>9*2.5</f>
        <v>22.5</v>
      </c>
      <c r="H119" s="11">
        <f t="shared" si="2"/>
        <v>46.5</v>
      </c>
      <c r="I119" s="5" t="str">
        <f t="shared" si="3"/>
        <v/>
      </c>
    </row>
    <row r="120" spans="1:10" x14ac:dyDescent="0.25">
      <c r="A120" s="19">
        <v>120</v>
      </c>
      <c r="B120" s="19" t="s">
        <v>168</v>
      </c>
      <c r="C120" s="2" t="s">
        <v>169</v>
      </c>
      <c r="D120" s="5">
        <v>31</v>
      </c>
      <c r="E120" s="5"/>
      <c r="F120" s="12">
        <f>6.5*2.5</f>
        <v>16.25</v>
      </c>
      <c r="G120" s="27">
        <f>6*2.5</f>
        <v>15</v>
      </c>
      <c r="H120" s="11">
        <f t="shared" si="2"/>
        <v>46</v>
      </c>
      <c r="I120" s="5" t="str">
        <f t="shared" si="3"/>
        <v/>
      </c>
    </row>
    <row r="121" spans="1:10" x14ac:dyDescent="0.25">
      <c r="A121" s="19">
        <v>121</v>
      </c>
      <c r="B121" s="19" t="s">
        <v>371</v>
      </c>
      <c r="C121" s="2" t="s">
        <v>372</v>
      </c>
      <c r="D121" s="5">
        <v>28</v>
      </c>
      <c r="E121" s="5">
        <v>28</v>
      </c>
      <c r="F121" s="12">
        <v>10</v>
      </c>
      <c r="G121" s="27">
        <f>7*2.5</f>
        <v>17.5</v>
      </c>
      <c r="H121" s="11">
        <f t="shared" si="2"/>
        <v>45.5</v>
      </c>
      <c r="I121" s="5" t="str">
        <f t="shared" si="3"/>
        <v/>
      </c>
    </row>
    <row r="122" spans="1:10" x14ac:dyDescent="0.25">
      <c r="A122" s="19">
        <v>122</v>
      </c>
      <c r="B122" s="19" t="s">
        <v>305</v>
      </c>
      <c r="C122" s="2" t="s">
        <v>306</v>
      </c>
      <c r="D122" s="5">
        <v>23</v>
      </c>
      <c r="E122" s="5">
        <v>35</v>
      </c>
      <c r="F122" s="12">
        <f>3*2.5</f>
        <v>7.5</v>
      </c>
      <c r="G122" s="27">
        <f>4*2.5</f>
        <v>10</v>
      </c>
      <c r="H122" s="11">
        <f t="shared" si="2"/>
        <v>45</v>
      </c>
      <c r="I122" s="5" t="str">
        <f t="shared" si="3"/>
        <v/>
      </c>
    </row>
    <row r="123" spans="1:10" x14ac:dyDescent="0.25">
      <c r="A123" s="19">
        <v>123</v>
      </c>
      <c r="B123" s="19" t="s">
        <v>401</v>
      </c>
      <c r="C123" s="2" t="s">
        <v>402</v>
      </c>
      <c r="D123" s="5">
        <v>30</v>
      </c>
      <c r="E123" s="5"/>
      <c r="F123" s="12"/>
      <c r="G123" s="27">
        <f>6*2.5</f>
        <v>15</v>
      </c>
      <c r="H123" s="11">
        <f t="shared" si="2"/>
        <v>45</v>
      </c>
      <c r="I123" s="5" t="str">
        <f t="shared" si="3"/>
        <v/>
      </c>
    </row>
    <row r="124" spans="1:10" x14ac:dyDescent="0.25">
      <c r="A124" s="19">
        <v>124</v>
      </c>
      <c r="B124" s="7" t="s">
        <v>510</v>
      </c>
      <c r="C124" s="2" t="s">
        <v>20</v>
      </c>
      <c r="D124" s="5">
        <v>32</v>
      </c>
      <c r="E124" s="5"/>
      <c r="F124" s="12">
        <f>3*2.5</f>
        <v>7.5</v>
      </c>
      <c r="G124" s="27">
        <f>5*2.5</f>
        <v>12.5</v>
      </c>
      <c r="H124" s="11">
        <f t="shared" si="2"/>
        <v>44.5</v>
      </c>
      <c r="I124" s="5" t="str">
        <f t="shared" si="3"/>
        <v/>
      </c>
    </row>
    <row r="125" spans="1:10" x14ac:dyDescent="0.25">
      <c r="A125" s="19">
        <v>125</v>
      </c>
      <c r="B125" s="19" t="s">
        <v>152</v>
      </c>
      <c r="C125" s="2" t="s">
        <v>153</v>
      </c>
      <c r="D125" s="5">
        <v>32</v>
      </c>
      <c r="E125" s="5"/>
      <c r="F125" s="12">
        <f>3*2.5</f>
        <v>7.5</v>
      </c>
      <c r="G125" s="27">
        <f>5*2.5</f>
        <v>12.5</v>
      </c>
      <c r="H125" s="11">
        <f t="shared" si="2"/>
        <v>44.5</v>
      </c>
      <c r="I125" s="5" t="str">
        <f t="shared" si="3"/>
        <v/>
      </c>
    </row>
    <row r="126" spans="1:10" x14ac:dyDescent="0.25">
      <c r="A126" s="19">
        <v>126</v>
      </c>
      <c r="B126" s="19" t="s">
        <v>245</v>
      </c>
      <c r="C126" s="2" t="s">
        <v>246</v>
      </c>
      <c r="D126" s="5">
        <v>17</v>
      </c>
      <c r="E126" s="5">
        <v>17</v>
      </c>
      <c r="F126" s="12">
        <f>5*2.5</f>
        <v>12.5</v>
      </c>
      <c r="G126" s="27">
        <f>11*2.5</f>
        <v>27.5</v>
      </c>
      <c r="H126" s="11">
        <f t="shared" si="2"/>
        <v>44.5</v>
      </c>
      <c r="I126" s="5" t="str">
        <f t="shared" si="3"/>
        <v/>
      </c>
    </row>
    <row r="127" spans="1:10" x14ac:dyDescent="0.25">
      <c r="A127" s="19">
        <v>127</v>
      </c>
      <c r="B127" s="19" t="s">
        <v>182</v>
      </c>
      <c r="C127" s="2" t="s">
        <v>183</v>
      </c>
      <c r="D127" s="5">
        <v>14</v>
      </c>
      <c r="E127" s="5">
        <v>28</v>
      </c>
      <c r="F127" s="12">
        <f>6*2.5</f>
        <v>15</v>
      </c>
      <c r="G127" s="27">
        <f>6.5*2.5</f>
        <v>16.25</v>
      </c>
      <c r="H127" s="11">
        <f t="shared" si="2"/>
        <v>44.25</v>
      </c>
      <c r="I127" s="5" t="str">
        <f t="shared" si="3"/>
        <v/>
      </c>
      <c r="J127" s="18"/>
    </row>
    <row r="128" spans="1:10" x14ac:dyDescent="0.25">
      <c r="A128" s="19">
        <v>128</v>
      </c>
      <c r="B128" s="19" t="s">
        <v>202</v>
      </c>
      <c r="C128" s="2" t="s">
        <v>203</v>
      </c>
      <c r="D128" s="5">
        <v>29</v>
      </c>
      <c r="E128" s="5"/>
      <c r="F128" s="12">
        <f>1.5*2.5</f>
        <v>3.75</v>
      </c>
      <c r="G128" s="27">
        <f>6*2.5</f>
        <v>15</v>
      </c>
      <c r="H128" s="11">
        <f t="shared" si="2"/>
        <v>44</v>
      </c>
      <c r="I128" s="5" t="str">
        <f t="shared" si="3"/>
        <v/>
      </c>
    </row>
    <row r="129" spans="1:9" x14ac:dyDescent="0.25">
      <c r="A129" s="19">
        <v>129</v>
      </c>
      <c r="B129" s="19" t="s">
        <v>70</v>
      </c>
      <c r="C129" s="2" t="s">
        <v>71</v>
      </c>
      <c r="D129" s="5">
        <v>19</v>
      </c>
      <c r="E129" s="5">
        <v>23</v>
      </c>
      <c r="F129" s="12">
        <f>7*2.5</f>
        <v>17.5</v>
      </c>
      <c r="G129" s="27">
        <f>8*2.5</f>
        <v>20</v>
      </c>
      <c r="H129" s="11">
        <f t="shared" ref="H129:H192" si="4">IF(ISBLANK(E129),D129,E129)+IF(ISBLANK(G129),F129,G129)</f>
        <v>43</v>
      </c>
      <c r="I129" s="5" t="str">
        <f t="shared" ref="I129:I192" si="5">IF(H129&gt;89,"A",IF(H129&gt;79,"B",IF(H129&gt;69,"C",IF(H129&gt;59,"D",IF(H129&gt;49,"E","")))))</f>
        <v/>
      </c>
    </row>
    <row r="130" spans="1:9" x14ac:dyDescent="0.25">
      <c r="A130" s="19">
        <v>130</v>
      </c>
      <c r="B130" s="19" t="s">
        <v>142</v>
      </c>
      <c r="C130" s="2" t="s">
        <v>143</v>
      </c>
      <c r="D130" s="5">
        <v>23</v>
      </c>
      <c r="E130" s="5">
        <v>28</v>
      </c>
      <c r="F130" s="12">
        <f>7.5*2.5</f>
        <v>18.75</v>
      </c>
      <c r="G130" s="27">
        <f>6*2.5</f>
        <v>15</v>
      </c>
      <c r="H130" s="11">
        <f t="shared" si="4"/>
        <v>43</v>
      </c>
      <c r="I130" s="5" t="str">
        <f t="shared" si="5"/>
        <v/>
      </c>
    </row>
    <row r="131" spans="1:9" x14ac:dyDescent="0.25">
      <c r="A131" s="19">
        <v>131</v>
      </c>
      <c r="B131" s="19" t="s">
        <v>62</v>
      </c>
      <c r="C131" s="2" t="s">
        <v>63</v>
      </c>
      <c r="D131" s="5">
        <v>24</v>
      </c>
      <c r="E131" s="5">
        <v>29</v>
      </c>
      <c r="F131" s="12">
        <f>4*2.5</f>
        <v>10</v>
      </c>
      <c r="G131" s="27">
        <f>5.5*2.5</f>
        <v>13.75</v>
      </c>
      <c r="H131" s="11">
        <f t="shared" si="4"/>
        <v>42.75</v>
      </c>
      <c r="I131" s="5" t="str">
        <f t="shared" si="5"/>
        <v/>
      </c>
    </row>
    <row r="132" spans="1:9" x14ac:dyDescent="0.25">
      <c r="A132" s="19">
        <v>132</v>
      </c>
      <c r="B132" s="19" t="s">
        <v>375</v>
      </c>
      <c r="C132" s="2" t="s">
        <v>376</v>
      </c>
      <c r="D132" s="5"/>
      <c r="E132" s="5">
        <v>20</v>
      </c>
      <c r="F132" s="12">
        <f>7*2.5</f>
        <v>17.5</v>
      </c>
      <c r="G132" s="27">
        <f>9*2.5</f>
        <v>22.5</v>
      </c>
      <c r="H132" s="11">
        <f t="shared" si="4"/>
        <v>42.5</v>
      </c>
      <c r="I132" s="5" t="str">
        <f t="shared" si="5"/>
        <v/>
      </c>
    </row>
    <row r="133" spans="1:9" x14ac:dyDescent="0.25">
      <c r="A133" s="19">
        <v>133</v>
      </c>
      <c r="B133" s="7" t="s">
        <v>499</v>
      </c>
      <c r="C133" s="2" t="s">
        <v>467</v>
      </c>
      <c r="D133" s="5">
        <v>18</v>
      </c>
      <c r="E133" s="5">
        <v>28</v>
      </c>
      <c r="F133" s="12">
        <f>6.5*2.5</f>
        <v>16.25</v>
      </c>
      <c r="G133" s="27">
        <f>5.3*2.5</f>
        <v>13.25</v>
      </c>
      <c r="H133" s="11">
        <f t="shared" si="4"/>
        <v>41.25</v>
      </c>
      <c r="I133" s="5" t="str">
        <f t="shared" si="5"/>
        <v/>
      </c>
    </row>
    <row r="134" spans="1:9" x14ac:dyDescent="0.25">
      <c r="A134" s="19">
        <v>134</v>
      </c>
      <c r="B134" s="19" t="s">
        <v>443</v>
      </c>
      <c r="C134" s="2" t="s">
        <v>444</v>
      </c>
      <c r="D134" s="5">
        <v>24</v>
      </c>
      <c r="E134" s="5">
        <v>31</v>
      </c>
      <c r="F134" s="12">
        <v>10</v>
      </c>
      <c r="G134" s="27"/>
      <c r="H134" s="11">
        <f t="shared" si="4"/>
        <v>41</v>
      </c>
      <c r="I134" s="5" t="str">
        <f t="shared" si="5"/>
        <v/>
      </c>
    </row>
    <row r="135" spans="1:9" x14ac:dyDescent="0.25">
      <c r="A135" s="19">
        <v>135</v>
      </c>
      <c r="B135" s="19" t="s">
        <v>423</v>
      </c>
      <c r="C135" s="2" t="s">
        <v>424</v>
      </c>
      <c r="D135" s="5">
        <v>21</v>
      </c>
      <c r="E135" s="5">
        <v>32</v>
      </c>
      <c r="F135" s="12">
        <f>5*2.5</f>
        <v>12.5</v>
      </c>
      <c r="G135" s="27">
        <f>3.5*2.5</f>
        <v>8.75</v>
      </c>
      <c r="H135" s="11">
        <f t="shared" si="4"/>
        <v>40.75</v>
      </c>
      <c r="I135" s="5" t="str">
        <f t="shared" si="5"/>
        <v/>
      </c>
    </row>
    <row r="136" spans="1:9" x14ac:dyDescent="0.25">
      <c r="A136" s="19">
        <v>136</v>
      </c>
      <c r="B136" s="19" t="s">
        <v>160</v>
      </c>
      <c r="C136" s="2" t="s">
        <v>161</v>
      </c>
      <c r="D136" s="5">
        <v>18</v>
      </c>
      <c r="E136" s="5">
        <v>28</v>
      </c>
      <c r="F136" s="12">
        <f>0.5*2.5</f>
        <v>1.25</v>
      </c>
      <c r="G136" s="27">
        <f>5*2.5</f>
        <v>12.5</v>
      </c>
      <c r="H136" s="11">
        <f t="shared" si="4"/>
        <v>40.5</v>
      </c>
      <c r="I136" s="5" t="str">
        <f t="shared" si="5"/>
        <v/>
      </c>
    </row>
    <row r="137" spans="1:9" x14ac:dyDescent="0.25">
      <c r="A137" s="19">
        <v>137</v>
      </c>
      <c r="B137" s="19" t="s">
        <v>200</v>
      </c>
      <c r="C137" s="2" t="s">
        <v>201</v>
      </c>
      <c r="D137" s="5"/>
      <c r="E137" s="5">
        <v>25</v>
      </c>
      <c r="F137" s="12"/>
      <c r="G137" s="27">
        <f>6*2.5</f>
        <v>15</v>
      </c>
      <c r="H137" s="11">
        <f t="shared" si="4"/>
        <v>40</v>
      </c>
      <c r="I137" s="5" t="str">
        <f t="shared" si="5"/>
        <v/>
      </c>
    </row>
    <row r="138" spans="1:9" x14ac:dyDescent="0.25">
      <c r="A138" s="19">
        <v>138</v>
      </c>
      <c r="B138" s="19" t="s">
        <v>451</v>
      </c>
      <c r="C138" s="2" t="s">
        <v>452</v>
      </c>
      <c r="D138" s="5"/>
      <c r="E138" s="5">
        <v>32</v>
      </c>
      <c r="F138" s="12">
        <f>5*2.5</f>
        <v>12.5</v>
      </c>
      <c r="G138" s="27">
        <f>3*2.5</f>
        <v>7.5</v>
      </c>
      <c r="H138" s="11">
        <f t="shared" si="4"/>
        <v>39.5</v>
      </c>
      <c r="I138" s="5" t="str">
        <f t="shared" si="5"/>
        <v/>
      </c>
    </row>
    <row r="139" spans="1:9" x14ac:dyDescent="0.25">
      <c r="A139" s="19">
        <v>139</v>
      </c>
      <c r="B139" s="19" t="s">
        <v>474</v>
      </c>
      <c r="C139" s="2" t="s">
        <v>475</v>
      </c>
      <c r="D139" s="5">
        <v>14</v>
      </c>
      <c r="E139" s="5">
        <v>27</v>
      </c>
      <c r="F139" s="12"/>
      <c r="G139" s="27">
        <f>5*2.5</f>
        <v>12.5</v>
      </c>
      <c r="H139" s="11">
        <f t="shared" si="4"/>
        <v>39.5</v>
      </c>
      <c r="I139" s="5" t="str">
        <f t="shared" si="5"/>
        <v/>
      </c>
    </row>
    <row r="140" spans="1:9" x14ac:dyDescent="0.25">
      <c r="A140" s="19">
        <v>140</v>
      </c>
      <c r="B140" s="19" t="s">
        <v>487</v>
      </c>
      <c r="C140" s="2" t="s">
        <v>488</v>
      </c>
      <c r="D140" s="5">
        <v>22</v>
      </c>
      <c r="E140" s="5"/>
      <c r="F140" s="12"/>
      <c r="G140" s="27">
        <f>7*2.5</f>
        <v>17.5</v>
      </c>
      <c r="H140" s="11">
        <f t="shared" si="4"/>
        <v>39.5</v>
      </c>
      <c r="I140" s="5" t="str">
        <f t="shared" si="5"/>
        <v/>
      </c>
    </row>
    <row r="141" spans="1:9" x14ac:dyDescent="0.25">
      <c r="A141" s="19">
        <v>141</v>
      </c>
      <c r="B141" s="19" t="s">
        <v>68</v>
      </c>
      <c r="C141" s="2" t="s">
        <v>69</v>
      </c>
      <c r="D141" s="5">
        <v>27</v>
      </c>
      <c r="E141" s="5">
        <v>24</v>
      </c>
      <c r="F141" s="12">
        <f>5*2.5</f>
        <v>12.5</v>
      </c>
      <c r="G141" s="27">
        <f>6*2.5</f>
        <v>15</v>
      </c>
      <c r="H141" s="11">
        <f t="shared" si="4"/>
        <v>39</v>
      </c>
      <c r="I141" s="5" t="str">
        <f t="shared" si="5"/>
        <v/>
      </c>
    </row>
    <row r="142" spans="1:9" x14ac:dyDescent="0.25">
      <c r="A142" s="19">
        <v>142</v>
      </c>
      <c r="B142" s="19" t="s">
        <v>64</v>
      </c>
      <c r="C142" s="2" t="s">
        <v>65</v>
      </c>
      <c r="D142" s="5">
        <v>21</v>
      </c>
      <c r="E142" s="5"/>
      <c r="F142" s="12">
        <f>4.5*2.5</f>
        <v>11.25</v>
      </c>
      <c r="G142" s="27">
        <f>7*2.5</f>
        <v>17.5</v>
      </c>
      <c r="H142" s="11">
        <f t="shared" si="4"/>
        <v>38.5</v>
      </c>
      <c r="I142" s="5" t="str">
        <f t="shared" si="5"/>
        <v/>
      </c>
    </row>
    <row r="143" spans="1:9" x14ac:dyDescent="0.25">
      <c r="A143" s="19">
        <v>143</v>
      </c>
      <c r="B143" s="19" t="s">
        <v>373</v>
      </c>
      <c r="C143" s="2" t="s">
        <v>374</v>
      </c>
      <c r="D143" s="5"/>
      <c r="E143" s="5">
        <v>26</v>
      </c>
      <c r="F143" s="12">
        <f>5*2.5</f>
        <v>12.5</v>
      </c>
      <c r="G143" s="27">
        <f>5*2.5</f>
        <v>12.5</v>
      </c>
      <c r="H143" s="11">
        <f t="shared" si="4"/>
        <v>38.5</v>
      </c>
      <c r="I143" s="5" t="str">
        <f t="shared" si="5"/>
        <v/>
      </c>
    </row>
    <row r="144" spans="1:9" x14ac:dyDescent="0.25">
      <c r="A144" s="19">
        <v>144</v>
      </c>
      <c r="B144" s="19" t="s">
        <v>519</v>
      </c>
      <c r="C144" s="2" t="s">
        <v>520</v>
      </c>
      <c r="D144" s="5"/>
      <c r="E144" s="5">
        <v>23</v>
      </c>
      <c r="F144" s="12">
        <f>5*2.5</f>
        <v>12.5</v>
      </c>
      <c r="G144" s="27">
        <f>6*2.5</f>
        <v>15</v>
      </c>
      <c r="H144" s="11">
        <f t="shared" si="4"/>
        <v>38</v>
      </c>
      <c r="I144" s="5" t="str">
        <f t="shared" si="5"/>
        <v/>
      </c>
    </row>
    <row r="145" spans="1:9" x14ac:dyDescent="0.25">
      <c r="A145" s="19">
        <v>145</v>
      </c>
      <c r="B145" s="7" t="s">
        <v>511</v>
      </c>
      <c r="C145" s="2" t="s">
        <v>21</v>
      </c>
      <c r="D145" s="5">
        <v>14</v>
      </c>
      <c r="E145" s="5">
        <v>14</v>
      </c>
      <c r="F145" s="12"/>
      <c r="G145" s="27">
        <f>9.5*2.5</f>
        <v>23.75</v>
      </c>
      <c r="H145" s="11">
        <f t="shared" si="4"/>
        <v>37.75</v>
      </c>
      <c r="I145" s="5" t="str">
        <f t="shared" si="5"/>
        <v/>
      </c>
    </row>
    <row r="146" spans="1:9" x14ac:dyDescent="0.25">
      <c r="A146" s="19">
        <v>146</v>
      </c>
      <c r="B146" s="19" t="s">
        <v>209</v>
      </c>
      <c r="C146" s="2" t="s">
        <v>210</v>
      </c>
      <c r="D146" s="5">
        <v>29</v>
      </c>
      <c r="E146" s="5"/>
      <c r="F146" s="12">
        <v>2.5</v>
      </c>
      <c r="G146" s="27">
        <f>3.5*2.5</f>
        <v>8.75</v>
      </c>
      <c r="H146" s="11">
        <f t="shared" si="4"/>
        <v>37.75</v>
      </c>
      <c r="I146" s="5" t="str">
        <f t="shared" si="5"/>
        <v/>
      </c>
    </row>
    <row r="147" spans="1:9" x14ac:dyDescent="0.25">
      <c r="A147" s="19">
        <v>147</v>
      </c>
      <c r="B147" s="19" t="s">
        <v>118</v>
      </c>
      <c r="C147" s="2" t="s">
        <v>119</v>
      </c>
      <c r="D147" s="5">
        <v>6</v>
      </c>
      <c r="E147" s="5">
        <v>15</v>
      </c>
      <c r="F147" s="12">
        <f>3*2.5</f>
        <v>7.5</v>
      </c>
      <c r="G147" s="27">
        <f>9*2.5</f>
        <v>22.5</v>
      </c>
      <c r="H147" s="11">
        <f t="shared" si="4"/>
        <v>37.5</v>
      </c>
      <c r="I147" s="5" t="str">
        <f t="shared" si="5"/>
        <v/>
      </c>
    </row>
    <row r="148" spans="1:9" x14ac:dyDescent="0.25">
      <c r="A148" s="19">
        <v>148</v>
      </c>
      <c r="B148" s="19" t="s">
        <v>550</v>
      </c>
      <c r="C148" s="2" t="s">
        <v>551</v>
      </c>
      <c r="D148" s="5"/>
      <c r="E148" s="5">
        <v>20</v>
      </c>
      <c r="F148" s="12">
        <f>9.5*2.5</f>
        <v>23.75</v>
      </c>
      <c r="G148" s="27">
        <f>7*2.5</f>
        <v>17.5</v>
      </c>
      <c r="H148" s="11">
        <f t="shared" si="4"/>
        <v>37.5</v>
      </c>
      <c r="I148" s="5" t="str">
        <f t="shared" si="5"/>
        <v/>
      </c>
    </row>
    <row r="149" spans="1:9" x14ac:dyDescent="0.25">
      <c r="A149" s="19">
        <v>149</v>
      </c>
      <c r="B149" s="19" t="s">
        <v>186</v>
      </c>
      <c r="C149" s="2" t="s">
        <v>187</v>
      </c>
      <c r="D149" s="5">
        <v>13</v>
      </c>
      <c r="E149" s="5">
        <v>23</v>
      </c>
      <c r="F149" s="12"/>
      <c r="G149" s="27">
        <f>5.5*2.5</f>
        <v>13.75</v>
      </c>
      <c r="H149" s="11">
        <f t="shared" si="4"/>
        <v>36.75</v>
      </c>
      <c r="I149" s="5" t="str">
        <f t="shared" si="5"/>
        <v/>
      </c>
    </row>
    <row r="150" spans="1:9" x14ac:dyDescent="0.25">
      <c r="A150" s="19">
        <v>150</v>
      </c>
      <c r="B150" s="21" t="s">
        <v>441</v>
      </c>
      <c r="C150" s="22" t="s">
        <v>442</v>
      </c>
      <c r="D150" s="23"/>
      <c r="E150" s="23">
        <v>23</v>
      </c>
      <c r="F150" s="24">
        <f>8*2.5</f>
        <v>20</v>
      </c>
      <c r="G150" s="29">
        <f>5.5*2.5</f>
        <v>13.75</v>
      </c>
      <c r="H150" s="24">
        <f t="shared" si="4"/>
        <v>36.75</v>
      </c>
      <c r="I150" s="23" t="str">
        <f t="shared" si="5"/>
        <v/>
      </c>
    </row>
    <row r="151" spans="1:9" x14ac:dyDescent="0.25">
      <c r="A151" s="19">
        <v>151</v>
      </c>
      <c r="B151" s="19" t="s">
        <v>273</v>
      </c>
      <c r="C151" s="2" t="s">
        <v>274</v>
      </c>
      <c r="D151" s="5">
        <v>20</v>
      </c>
      <c r="E151" s="5">
        <v>30</v>
      </c>
      <c r="F151" s="12">
        <f>2.5*2.5</f>
        <v>6.25</v>
      </c>
      <c r="G151" s="27">
        <f>2.5*2.5</f>
        <v>6.25</v>
      </c>
      <c r="H151" s="11">
        <f t="shared" si="4"/>
        <v>36.25</v>
      </c>
      <c r="I151" s="5" t="str">
        <f t="shared" si="5"/>
        <v/>
      </c>
    </row>
    <row r="152" spans="1:9" x14ac:dyDescent="0.25">
      <c r="A152" s="19">
        <v>152</v>
      </c>
      <c r="B152" s="19" t="s">
        <v>329</v>
      </c>
      <c r="C152" s="2" t="s">
        <v>330</v>
      </c>
      <c r="D152" s="5"/>
      <c r="E152" s="5">
        <v>27</v>
      </c>
      <c r="F152" s="12"/>
      <c r="G152" s="27">
        <f>3*2.5</f>
        <v>7.5</v>
      </c>
      <c r="H152" s="11">
        <f t="shared" si="4"/>
        <v>34.5</v>
      </c>
      <c r="I152" s="5" t="str">
        <f t="shared" si="5"/>
        <v/>
      </c>
    </row>
    <row r="153" spans="1:9" x14ac:dyDescent="0.25">
      <c r="A153" s="19">
        <v>153</v>
      </c>
      <c r="B153" s="19" t="s">
        <v>455</v>
      </c>
      <c r="C153" s="2" t="s">
        <v>456</v>
      </c>
      <c r="D153" s="5">
        <v>4</v>
      </c>
      <c r="E153" s="5">
        <v>24</v>
      </c>
      <c r="F153" s="12">
        <f>6*2.5</f>
        <v>15</v>
      </c>
      <c r="G153" s="27">
        <f>4*2.5</f>
        <v>10</v>
      </c>
      <c r="H153" s="11">
        <f t="shared" si="4"/>
        <v>34</v>
      </c>
      <c r="I153" s="5" t="str">
        <f t="shared" si="5"/>
        <v/>
      </c>
    </row>
    <row r="154" spans="1:9" x14ac:dyDescent="0.25">
      <c r="A154" s="19">
        <v>154</v>
      </c>
      <c r="B154" s="7" t="s">
        <v>538</v>
      </c>
      <c r="C154" s="2" t="s">
        <v>512</v>
      </c>
      <c r="D154" s="5"/>
      <c r="E154" s="5">
        <v>18</v>
      </c>
      <c r="F154" s="12"/>
      <c r="G154" s="27">
        <f>6*2.5</f>
        <v>15</v>
      </c>
      <c r="H154" s="11">
        <f t="shared" si="4"/>
        <v>33</v>
      </c>
      <c r="I154" s="5" t="str">
        <f t="shared" si="5"/>
        <v/>
      </c>
    </row>
    <row r="155" spans="1:9" x14ac:dyDescent="0.25">
      <c r="A155" s="19">
        <v>155</v>
      </c>
      <c r="B155" s="19" t="s">
        <v>540</v>
      </c>
      <c r="C155" s="2" t="s">
        <v>541</v>
      </c>
      <c r="D155" s="5">
        <v>33</v>
      </c>
      <c r="E155" s="5"/>
      <c r="F155" s="12"/>
      <c r="G155" s="27"/>
      <c r="H155" s="11">
        <f t="shared" si="4"/>
        <v>33</v>
      </c>
      <c r="I155" s="5" t="str">
        <f t="shared" si="5"/>
        <v/>
      </c>
    </row>
    <row r="156" spans="1:9" x14ac:dyDescent="0.25">
      <c r="A156" s="19">
        <v>156</v>
      </c>
      <c r="B156" s="19" t="s">
        <v>56</v>
      </c>
      <c r="C156" s="2" t="s">
        <v>57</v>
      </c>
      <c r="D156" s="5">
        <v>16</v>
      </c>
      <c r="E156" s="5">
        <v>22</v>
      </c>
      <c r="F156" s="12">
        <f>4*2.5</f>
        <v>10</v>
      </c>
      <c r="G156" s="27"/>
      <c r="H156" s="11">
        <f t="shared" si="4"/>
        <v>32</v>
      </c>
      <c r="I156" s="5" t="str">
        <f t="shared" si="5"/>
        <v/>
      </c>
    </row>
    <row r="157" spans="1:9" x14ac:dyDescent="0.25">
      <c r="A157" s="19">
        <v>157</v>
      </c>
      <c r="B157" s="19" t="s">
        <v>433</v>
      </c>
      <c r="C157" s="2" t="s">
        <v>434</v>
      </c>
      <c r="D157" s="5">
        <v>27</v>
      </c>
      <c r="E157" s="5"/>
      <c r="F157" s="12">
        <f>5*2.5</f>
        <v>12.5</v>
      </c>
      <c r="G157" s="27">
        <f>2*2.5</f>
        <v>5</v>
      </c>
      <c r="H157" s="11">
        <f t="shared" si="4"/>
        <v>32</v>
      </c>
      <c r="I157" s="5" t="str">
        <f t="shared" si="5"/>
        <v/>
      </c>
    </row>
    <row r="158" spans="1:9" x14ac:dyDescent="0.25">
      <c r="A158" s="19">
        <v>158</v>
      </c>
      <c r="B158" s="19" t="s">
        <v>534</v>
      </c>
      <c r="C158" s="2" t="s">
        <v>535</v>
      </c>
      <c r="D158" s="5"/>
      <c r="E158" s="5">
        <v>19</v>
      </c>
      <c r="F158" s="12"/>
      <c r="G158" s="27">
        <f>5*2.5</f>
        <v>12.5</v>
      </c>
      <c r="H158" s="11">
        <f t="shared" si="4"/>
        <v>31.5</v>
      </c>
      <c r="I158" s="5" t="str">
        <f t="shared" si="5"/>
        <v/>
      </c>
    </row>
    <row r="159" spans="1:9" x14ac:dyDescent="0.25">
      <c r="A159" s="19">
        <v>159</v>
      </c>
      <c r="B159" s="19" t="s">
        <v>491</v>
      </c>
      <c r="C159" s="2" t="s">
        <v>492</v>
      </c>
      <c r="D159" s="5"/>
      <c r="E159" s="5"/>
      <c r="F159" s="12">
        <f>5*2.5</f>
        <v>12.5</v>
      </c>
      <c r="G159" s="27">
        <f>12.5*2.5</f>
        <v>31.25</v>
      </c>
      <c r="H159" s="11">
        <f t="shared" si="4"/>
        <v>31.25</v>
      </c>
      <c r="I159" s="5" t="str">
        <f t="shared" si="5"/>
        <v/>
      </c>
    </row>
    <row r="160" spans="1:9" x14ac:dyDescent="0.25">
      <c r="A160" s="19">
        <v>160</v>
      </c>
      <c r="B160" s="19" t="s">
        <v>48</v>
      </c>
      <c r="C160" s="2" t="s">
        <v>49</v>
      </c>
      <c r="D160" s="5">
        <v>26</v>
      </c>
      <c r="E160" s="5">
        <v>26</v>
      </c>
      <c r="F160" s="12">
        <f>6*2.5</f>
        <v>15</v>
      </c>
      <c r="G160" s="27">
        <f>2*2.5</f>
        <v>5</v>
      </c>
      <c r="H160" s="11">
        <f t="shared" si="4"/>
        <v>31</v>
      </c>
      <c r="I160" s="5" t="str">
        <f t="shared" si="5"/>
        <v/>
      </c>
    </row>
    <row r="161" spans="1:9" x14ac:dyDescent="0.25">
      <c r="A161" s="19">
        <v>161</v>
      </c>
      <c r="B161" s="19" t="s">
        <v>339</v>
      </c>
      <c r="C161" s="2" t="s">
        <v>340</v>
      </c>
      <c r="D161" s="5">
        <v>26</v>
      </c>
      <c r="E161" s="5">
        <v>26</v>
      </c>
      <c r="F161" s="12">
        <v>5</v>
      </c>
      <c r="G161" s="27"/>
      <c r="H161" s="11">
        <f t="shared" si="4"/>
        <v>31</v>
      </c>
      <c r="I161" s="5" t="str">
        <f t="shared" si="5"/>
        <v/>
      </c>
    </row>
    <row r="162" spans="1:9" x14ac:dyDescent="0.25">
      <c r="A162" s="19">
        <v>162</v>
      </c>
      <c r="B162" s="19" t="s">
        <v>484</v>
      </c>
      <c r="C162" s="2" t="s">
        <v>485</v>
      </c>
      <c r="D162" s="5">
        <v>14</v>
      </c>
      <c r="E162" s="5">
        <v>23</v>
      </c>
      <c r="F162" s="12"/>
      <c r="G162" s="27">
        <f>3*2.5</f>
        <v>7.5</v>
      </c>
      <c r="H162" s="11">
        <f t="shared" si="4"/>
        <v>30.5</v>
      </c>
      <c r="I162" s="5" t="str">
        <f t="shared" si="5"/>
        <v/>
      </c>
    </row>
    <row r="163" spans="1:9" x14ac:dyDescent="0.25">
      <c r="A163" s="19">
        <v>163</v>
      </c>
      <c r="B163" s="19" t="s">
        <v>343</v>
      </c>
      <c r="C163" s="2" t="s">
        <v>344</v>
      </c>
      <c r="D163" s="5">
        <v>20</v>
      </c>
      <c r="E163" s="5"/>
      <c r="F163" s="12">
        <f>3.5*2.5</f>
        <v>8.75</v>
      </c>
      <c r="G163" s="27">
        <f>4*2.5</f>
        <v>10</v>
      </c>
      <c r="H163" s="11">
        <f t="shared" si="4"/>
        <v>30</v>
      </c>
      <c r="I163" s="5" t="str">
        <f t="shared" si="5"/>
        <v/>
      </c>
    </row>
    <row r="164" spans="1:9" x14ac:dyDescent="0.25">
      <c r="A164" s="19">
        <v>164</v>
      </c>
      <c r="B164" s="19" t="s">
        <v>104</v>
      </c>
      <c r="C164" s="2" t="s">
        <v>105</v>
      </c>
      <c r="D164" s="5">
        <v>9</v>
      </c>
      <c r="E164" s="5">
        <v>16</v>
      </c>
      <c r="F164" s="12">
        <f>2*2.5</f>
        <v>5</v>
      </c>
      <c r="G164" s="27">
        <f>5.5*2.5</f>
        <v>13.75</v>
      </c>
      <c r="H164" s="11">
        <f t="shared" si="4"/>
        <v>29.75</v>
      </c>
      <c r="I164" s="5" t="str">
        <f t="shared" si="5"/>
        <v/>
      </c>
    </row>
    <row r="165" spans="1:9" x14ac:dyDescent="0.25">
      <c r="A165" s="19">
        <v>165</v>
      </c>
      <c r="B165" s="19" t="s">
        <v>148</v>
      </c>
      <c r="C165" s="2" t="s">
        <v>149</v>
      </c>
      <c r="D165" s="5">
        <v>23</v>
      </c>
      <c r="E165" s="5">
        <v>21</v>
      </c>
      <c r="F165" s="12">
        <f>2.5*2.5</f>
        <v>6.25</v>
      </c>
      <c r="G165" s="27">
        <f>3.5*2.5</f>
        <v>8.75</v>
      </c>
      <c r="H165" s="11">
        <f t="shared" si="4"/>
        <v>29.75</v>
      </c>
      <c r="I165" s="5" t="str">
        <f t="shared" si="5"/>
        <v/>
      </c>
    </row>
    <row r="166" spans="1:9" x14ac:dyDescent="0.25">
      <c r="A166" s="19">
        <v>166</v>
      </c>
      <c r="B166" s="7" t="s">
        <v>509</v>
      </c>
      <c r="C166" s="2" t="s">
        <v>19</v>
      </c>
      <c r="D166" s="5"/>
      <c r="E166" s="5">
        <v>14</v>
      </c>
      <c r="F166" s="12">
        <v>0</v>
      </c>
      <c r="G166" s="27">
        <f>6*2.5</f>
        <v>15</v>
      </c>
      <c r="H166" s="11">
        <f t="shared" si="4"/>
        <v>29</v>
      </c>
      <c r="I166" s="5" t="str">
        <f t="shared" si="5"/>
        <v/>
      </c>
    </row>
    <row r="167" spans="1:9" x14ac:dyDescent="0.25">
      <c r="A167" s="19">
        <v>167</v>
      </c>
      <c r="B167" s="19" t="s">
        <v>546</v>
      </c>
      <c r="C167" s="2" t="s">
        <v>547</v>
      </c>
      <c r="D167" s="5"/>
      <c r="E167" s="5">
        <v>16</v>
      </c>
      <c r="F167" s="12">
        <v>10</v>
      </c>
      <c r="G167" s="27">
        <f>5*2.5</f>
        <v>12.5</v>
      </c>
      <c r="H167" s="11">
        <f t="shared" si="4"/>
        <v>28.5</v>
      </c>
      <c r="I167" s="5" t="str">
        <f t="shared" si="5"/>
        <v/>
      </c>
    </row>
    <row r="168" spans="1:9" x14ac:dyDescent="0.25">
      <c r="A168" s="19">
        <v>168</v>
      </c>
      <c r="B168" s="19" t="s">
        <v>269</v>
      </c>
      <c r="C168" s="2" t="s">
        <v>270</v>
      </c>
      <c r="D168" s="5"/>
      <c r="E168" s="5">
        <v>28</v>
      </c>
      <c r="F168" s="12"/>
      <c r="G168" s="27"/>
      <c r="H168" s="11">
        <f t="shared" si="4"/>
        <v>28</v>
      </c>
      <c r="I168" s="5" t="str">
        <f t="shared" si="5"/>
        <v/>
      </c>
    </row>
    <row r="169" spans="1:9" x14ac:dyDescent="0.25">
      <c r="A169" s="19">
        <v>169</v>
      </c>
      <c r="B169" s="19" t="s">
        <v>231</v>
      </c>
      <c r="C169" s="2" t="s">
        <v>232</v>
      </c>
      <c r="D169" s="5">
        <v>6</v>
      </c>
      <c r="E169" s="5">
        <v>10</v>
      </c>
      <c r="F169" s="12"/>
      <c r="G169" s="27">
        <f>7*2.5</f>
        <v>17.5</v>
      </c>
      <c r="H169" s="11">
        <f t="shared" si="4"/>
        <v>27.5</v>
      </c>
      <c r="I169" s="5" t="str">
        <f t="shared" si="5"/>
        <v/>
      </c>
    </row>
    <row r="170" spans="1:9" x14ac:dyDescent="0.25">
      <c r="A170" s="19">
        <v>170</v>
      </c>
      <c r="B170" s="19" t="s">
        <v>463</v>
      </c>
      <c r="C170" s="2" t="s">
        <v>464</v>
      </c>
      <c r="D170" s="5"/>
      <c r="E170" s="5">
        <v>16</v>
      </c>
      <c r="F170" s="12">
        <f>3*2.5</f>
        <v>7.5</v>
      </c>
      <c r="G170" s="27">
        <f>4.5*2.5</f>
        <v>11.25</v>
      </c>
      <c r="H170" s="11">
        <f t="shared" si="4"/>
        <v>27.25</v>
      </c>
      <c r="I170" s="5" t="str">
        <f t="shared" si="5"/>
        <v/>
      </c>
    </row>
    <row r="171" spans="1:9" x14ac:dyDescent="0.25">
      <c r="A171" s="19">
        <v>171</v>
      </c>
      <c r="B171" s="19" t="s">
        <v>94</v>
      </c>
      <c r="C171" s="2" t="s">
        <v>95</v>
      </c>
      <c r="D171" s="5">
        <v>17</v>
      </c>
      <c r="E171" s="5">
        <v>17</v>
      </c>
      <c r="F171" s="12">
        <f>4*2.5</f>
        <v>10</v>
      </c>
      <c r="G171" s="27"/>
      <c r="H171" s="11">
        <f t="shared" si="4"/>
        <v>27</v>
      </c>
      <c r="I171" s="5" t="str">
        <f t="shared" si="5"/>
        <v/>
      </c>
    </row>
    <row r="172" spans="1:9" x14ac:dyDescent="0.25">
      <c r="A172" s="19">
        <v>172</v>
      </c>
      <c r="B172" s="19" t="s">
        <v>92</v>
      </c>
      <c r="C172" s="2" t="s">
        <v>93</v>
      </c>
      <c r="D172" s="5">
        <v>4</v>
      </c>
      <c r="E172" s="5">
        <v>9</v>
      </c>
      <c r="F172" s="12">
        <f>4.5*2.5</f>
        <v>11.25</v>
      </c>
      <c r="G172" s="27">
        <f>7*2.5</f>
        <v>17.5</v>
      </c>
      <c r="H172" s="11">
        <f t="shared" si="4"/>
        <v>26.5</v>
      </c>
      <c r="I172" s="5" t="str">
        <f t="shared" si="5"/>
        <v/>
      </c>
    </row>
    <row r="173" spans="1:9" x14ac:dyDescent="0.25">
      <c r="A173" s="19">
        <v>173</v>
      </c>
      <c r="B173" s="19" t="s">
        <v>128</v>
      </c>
      <c r="C173" s="2" t="s">
        <v>129</v>
      </c>
      <c r="D173" s="5"/>
      <c r="E173" s="5">
        <v>10</v>
      </c>
      <c r="F173" s="12">
        <v>2.5</v>
      </c>
      <c r="G173" s="27">
        <f>6*2.5</f>
        <v>15</v>
      </c>
      <c r="H173" s="11">
        <f t="shared" si="4"/>
        <v>25</v>
      </c>
      <c r="I173" s="5" t="str">
        <f t="shared" si="5"/>
        <v/>
      </c>
    </row>
    <row r="174" spans="1:9" x14ac:dyDescent="0.25">
      <c r="A174" s="19">
        <v>174</v>
      </c>
      <c r="B174" s="19" t="s">
        <v>323</v>
      </c>
      <c r="C174" s="2" t="s">
        <v>324</v>
      </c>
      <c r="D174" s="5">
        <v>5</v>
      </c>
      <c r="E174" s="5">
        <v>17</v>
      </c>
      <c r="F174" s="12">
        <f>5.5*2.5</f>
        <v>13.75</v>
      </c>
      <c r="G174" s="27">
        <f>3*2.5</f>
        <v>7.5</v>
      </c>
      <c r="H174" s="11">
        <f t="shared" si="4"/>
        <v>24.5</v>
      </c>
      <c r="I174" s="5" t="str">
        <f t="shared" si="5"/>
        <v/>
      </c>
    </row>
    <row r="175" spans="1:9" x14ac:dyDescent="0.25">
      <c r="A175" s="19">
        <v>175</v>
      </c>
      <c r="B175" s="19" t="s">
        <v>403</v>
      </c>
      <c r="C175" s="2" t="s">
        <v>404</v>
      </c>
      <c r="D175" s="5">
        <v>12</v>
      </c>
      <c r="E175" s="5">
        <v>12</v>
      </c>
      <c r="F175" s="12"/>
      <c r="G175" s="27">
        <f>5*2.5</f>
        <v>12.5</v>
      </c>
      <c r="H175" s="11">
        <f t="shared" si="4"/>
        <v>24.5</v>
      </c>
      <c r="I175" s="5" t="str">
        <f t="shared" si="5"/>
        <v/>
      </c>
    </row>
    <row r="176" spans="1:9" x14ac:dyDescent="0.25">
      <c r="A176" s="19">
        <v>176</v>
      </c>
      <c r="B176" s="19" t="s">
        <v>259</v>
      </c>
      <c r="C176" s="2" t="s">
        <v>260</v>
      </c>
      <c r="D176" s="5"/>
      <c r="E176" s="5">
        <v>13</v>
      </c>
      <c r="F176" s="12">
        <f>2.5*2.5</f>
        <v>6.25</v>
      </c>
      <c r="G176" s="27">
        <f>4.5*2.5</f>
        <v>11.25</v>
      </c>
      <c r="H176" s="11">
        <f t="shared" si="4"/>
        <v>24.25</v>
      </c>
      <c r="I176" s="5" t="str">
        <f t="shared" si="5"/>
        <v/>
      </c>
    </row>
    <row r="177" spans="1:9" x14ac:dyDescent="0.25">
      <c r="A177" s="19">
        <v>177</v>
      </c>
      <c r="B177" s="19" t="s">
        <v>251</v>
      </c>
      <c r="C177" s="2" t="s">
        <v>252</v>
      </c>
      <c r="D177" s="5">
        <v>24</v>
      </c>
      <c r="E177" s="5">
        <v>24</v>
      </c>
      <c r="F177" s="12"/>
      <c r="G177" s="27"/>
      <c r="H177" s="11">
        <f t="shared" si="4"/>
        <v>24</v>
      </c>
      <c r="I177" s="5" t="str">
        <f t="shared" si="5"/>
        <v/>
      </c>
    </row>
    <row r="178" spans="1:9" x14ac:dyDescent="0.25">
      <c r="A178" s="19">
        <v>178</v>
      </c>
      <c r="B178" s="19" t="s">
        <v>419</v>
      </c>
      <c r="C178" s="2" t="s">
        <v>420</v>
      </c>
      <c r="D178" s="5">
        <v>22</v>
      </c>
      <c r="E178" s="5">
        <v>24</v>
      </c>
      <c r="F178" s="12"/>
      <c r="G178" s="27"/>
      <c r="H178" s="11">
        <f t="shared" si="4"/>
        <v>24</v>
      </c>
      <c r="I178" s="5" t="str">
        <f t="shared" si="5"/>
        <v/>
      </c>
    </row>
    <row r="179" spans="1:9" x14ac:dyDescent="0.25">
      <c r="A179" s="19">
        <v>179</v>
      </c>
      <c r="B179" s="19" t="s">
        <v>243</v>
      </c>
      <c r="C179" s="2" t="s">
        <v>244</v>
      </c>
      <c r="D179" s="5">
        <v>16</v>
      </c>
      <c r="E179" s="5">
        <v>16</v>
      </c>
      <c r="F179" s="12"/>
      <c r="G179" s="27">
        <f>3*2.5</f>
        <v>7.5</v>
      </c>
      <c r="H179" s="11">
        <f t="shared" si="4"/>
        <v>23.5</v>
      </c>
      <c r="I179" s="5" t="str">
        <f t="shared" si="5"/>
        <v/>
      </c>
    </row>
    <row r="180" spans="1:9" x14ac:dyDescent="0.25">
      <c r="A180" s="19">
        <v>180</v>
      </c>
      <c r="B180" s="7" t="s">
        <v>506</v>
      </c>
      <c r="C180" s="2" t="s">
        <v>16</v>
      </c>
      <c r="D180" s="5">
        <v>4</v>
      </c>
      <c r="E180" s="5">
        <v>22</v>
      </c>
      <c r="F180" s="12">
        <v>0</v>
      </c>
      <c r="G180" s="27">
        <v>0</v>
      </c>
      <c r="H180" s="11">
        <f t="shared" si="4"/>
        <v>22</v>
      </c>
      <c r="I180" s="5" t="str">
        <f t="shared" si="5"/>
        <v/>
      </c>
    </row>
    <row r="181" spans="1:9" x14ac:dyDescent="0.25">
      <c r="A181" s="19">
        <v>181</v>
      </c>
      <c r="B181" s="19" t="s">
        <v>548</v>
      </c>
      <c r="C181" s="2" t="s">
        <v>549</v>
      </c>
      <c r="D181" s="5"/>
      <c r="E181" s="5">
        <v>22</v>
      </c>
      <c r="F181" s="12"/>
      <c r="G181" s="27"/>
      <c r="H181" s="11">
        <f t="shared" si="4"/>
        <v>22</v>
      </c>
      <c r="I181" s="5" t="str">
        <f t="shared" si="5"/>
        <v/>
      </c>
    </row>
    <row r="182" spans="1:9" x14ac:dyDescent="0.25">
      <c r="A182" s="19">
        <v>182</v>
      </c>
      <c r="B182" s="19" t="s">
        <v>355</v>
      </c>
      <c r="C182" s="2" t="s">
        <v>356</v>
      </c>
      <c r="D182" s="5">
        <v>6</v>
      </c>
      <c r="E182" s="5">
        <v>13</v>
      </c>
      <c r="F182" s="12">
        <f>4.5*2.5</f>
        <v>11.25</v>
      </c>
      <c r="G182" s="27">
        <f>3*2.5</f>
        <v>7.5</v>
      </c>
      <c r="H182" s="11">
        <f t="shared" si="4"/>
        <v>20.5</v>
      </c>
      <c r="I182" s="5" t="str">
        <f t="shared" si="5"/>
        <v/>
      </c>
    </row>
    <row r="183" spans="1:9" x14ac:dyDescent="0.25">
      <c r="A183" s="19">
        <v>183</v>
      </c>
      <c r="B183" s="19" t="s">
        <v>517</v>
      </c>
      <c r="C183" s="2" t="s">
        <v>518</v>
      </c>
      <c r="D183" s="5"/>
      <c r="E183" s="5">
        <v>12</v>
      </c>
      <c r="F183" s="12"/>
      <c r="G183" s="27">
        <f>3*2.5</f>
        <v>7.5</v>
      </c>
      <c r="H183" s="11">
        <f t="shared" si="4"/>
        <v>19.5</v>
      </c>
      <c r="I183" s="5" t="str">
        <f t="shared" si="5"/>
        <v/>
      </c>
    </row>
    <row r="184" spans="1:9" x14ac:dyDescent="0.25">
      <c r="A184" s="19">
        <v>184</v>
      </c>
      <c r="B184" s="19" t="s">
        <v>383</v>
      </c>
      <c r="C184" s="2" t="s">
        <v>384</v>
      </c>
      <c r="D184" s="5"/>
      <c r="E184" s="5">
        <v>19</v>
      </c>
      <c r="F184" s="12">
        <v>0</v>
      </c>
      <c r="G184" s="27"/>
      <c r="H184" s="11">
        <f t="shared" si="4"/>
        <v>19</v>
      </c>
      <c r="I184" s="5" t="str">
        <f t="shared" si="5"/>
        <v/>
      </c>
    </row>
    <row r="185" spans="1:9" x14ac:dyDescent="0.25">
      <c r="A185" s="19">
        <v>185</v>
      </c>
      <c r="B185" s="19" t="s">
        <v>472</v>
      </c>
      <c r="C185" s="2" t="s">
        <v>473</v>
      </c>
      <c r="D185" s="5">
        <v>8</v>
      </c>
      <c r="E185" s="5">
        <v>13</v>
      </c>
      <c r="F185" s="12">
        <v>5</v>
      </c>
      <c r="G185" s="27"/>
      <c r="H185" s="11">
        <f t="shared" si="4"/>
        <v>18</v>
      </c>
      <c r="I185" s="5" t="str">
        <f t="shared" si="5"/>
        <v/>
      </c>
    </row>
    <row r="186" spans="1:9" x14ac:dyDescent="0.25">
      <c r="A186" s="19">
        <v>186</v>
      </c>
      <c r="B186" s="19" t="s">
        <v>241</v>
      </c>
      <c r="C186" s="2" t="s">
        <v>242</v>
      </c>
      <c r="D186" s="5"/>
      <c r="E186" s="5">
        <v>16</v>
      </c>
      <c r="F186" s="12"/>
      <c r="G186" s="27"/>
      <c r="H186" s="11">
        <f t="shared" si="4"/>
        <v>16</v>
      </c>
      <c r="I186" s="5" t="str">
        <f t="shared" si="5"/>
        <v/>
      </c>
    </row>
    <row r="187" spans="1:9" x14ac:dyDescent="0.25">
      <c r="A187" s="19">
        <v>187</v>
      </c>
      <c r="B187" s="19" t="s">
        <v>544</v>
      </c>
      <c r="C187" s="2" t="s">
        <v>545</v>
      </c>
      <c r="D187" s="5">
        <v>11</v>
      </c>
      <c r="E187" s="5">
        <v>11</v>
      </c>
      <c r="F187" s="12">
        <f>2*2.5</f>
        <v>5</v>
      </c>
      <c r="G187" s="27"/>
      <c r="H187" s="11">
        <f t="shared" si="4"/>
        <v>16</v>
      </c>
      <c r="I187" s="5" t="str">
        <f t="shared" si="5"/>
        <v/>
      </c>
    </row>
    <row r="188" spans="1:9" x14ac:dyDescent="0.25">
      <c r="A188" s="19">
        <v>188</v>
      </c>
      <c r="B188" s="19" t="s">
        <v>525</v>
      </c>
      <c r="C188" s="2" t="s">
        <v>526</v>
      </c>
      <c r="D188" s="5"/>
      <c r="E188" s="5">
        <v>16</v>
      </c>
      <c r="F188" s="12"/>
      <c r="G188" s="27"/>
      <c r="H188" s="11">
        <f t="shared" si="4"/>
        <v>16</v>
      </c>
      <c r="I188" s="5" t="str">
        <f t="shared" si="5"/>
        <v/>
      </c>
    </row>
    <row r="189" spans="1:9" x14ac:dyDescent="0.25">
      <c r="A189" s="19">
        <v>189</v>
      </c>
      <c r="B189" s="19" t="s">
        <v>468</v>
      </c>
      <c r="C189" s="2" t="s">
        <v>469</v>
      </c>
      <c r="D189" s="5"/>
      <c r="E189" s="5">
        <v>8</v>
      </c>
      <c r="F189" s="12">
        <f>3*2.5</f>
        <v>7.5</v>
      </c>
      <c r="G189" s="27"/>
      <c r="H189" s="11">
        <f t="shared" si="4"/>
        <v>15.5</v>
      </c>
      <c r="I189" s="5" t="str">
        <f t="shared" si="5"/>
        <v/>
      </c>
    </row>
    <row r="190" spans="1:9" x14ac:dyDescent="0.25">
      <c r="A190" s="19">
        <v>190</v>
      </c>
      <c r="B190" s="19" t="s">
        <v>239</v>
      </c>
      <c r="C190" s="2" t="s">
        <v>240</v>
      </c>
      <c r="D190" s="5"/>
      <c r="E190" s="5"/>
      <c r="F190" s="12">
        <f>3*2.5</f>
        <v>7.5</v>
      </c>
      <c r="G190" s="27">
        <f>6*2.5</f>
        <v>15</v>
      </c>
      <c r="H190" s="11">
        <f t="shared" si="4"/>
        <v>15</v>
      </c>
      <c r="I190" s="5" t="str">
        <f t="shared" si="5"/>
        <v/>
      </c>
    </row>
    <row r="191" spans="1:9" x14ac:dyDescent="0.25">
      <c r="A191" s="19">
        <v>191</v>
      </c>
      <c r="B191" s="19" t="s">
        <v>207</v>
      </c>
      <c r="C191" s="2" t="s">
        <v>208</v>
      </c>
      <c r="D191" s="5">
        <v>2</v>
      </c>
      <c r="E191" s="5">
        <v>9</v>
      </c>
      <c r="F191" s="12">
        <v>5</v>
      </c>
      <c r="G191" s="27">
        <f>2*2.5</f>
        <v>5</v>
      </c>
      <c r="H191" s="11">
        <f t="shared" si="4"/>
        <v>14</v>
      </c>
      <c r="I191" s="5" t="str">
        <f t="shared" si="5"/>
        <v/>
      </c>
    </row>
    <row r="192" spans="1:9" x14ac:dyDescent="0.25">
      <c r="A192" s="19">
        <v>192</v>
      </c>
      <c r="B192" s="19" t="s">
        <v>211</v>
      </c>
      <c r="C192" s="2" t="s">
        <v>212</v>
      </c>
      <c r="D192" s="5">
        <v>1</v>
      </c>
      <c r="E192" s="5">
        <v>4</v>
      </c>
      <c r="F192" s="12">
        <v>5</v>
      </c>
      <c r="G192" s="27">
        <f>4*2.5</f>
        <v>10</v>
      </c>
      <c r="H192" s="11">
        <f t="shared" si="4"/>
        <v>14</v>
      </c>
      <c r="I192" s="5" t="str">
        <f t="shared" si="5"/>
        <v/>
      </c>
    </row>
    <row r="193" spans="1:9" x14ac:dyDescent="0.25">
      <c r="A193" s="19">
        <v>193</v>
      </c>
      <c r="B193" s="19" t="s">
        <v>389</v>
      </c>
      <c r="C193" s="2" t="s">
        <v>390</v>
      </c>
      <c r="D193" s="5"/>
      <c r="E193" s="5">
        <v>13</v>
      </c>
      <c r="F193" s="12"/>
      <c r="G193" s="27"/>
      <c r="H193" s="11">
        <f t="shared" ref="H193:H256" si="6">IF(ISBLANK(E193),D193,E193)+IF(ISBLANK(G193),F193,G193)</f>
        <v>13</v>
      </c>
      <c r="I193" s="5" t="str">
        <f t="shared" ref="I193:I256" si="7">IF(H193&gt;89,"A",IF(H193&gt;79,"B",IF(H193&gt;69,"C",IF(H193&gt;59,"D",IF(H193&gt;49,"E","")))))</f>
        <v/>
      </c>
    </row>
    <row r="194" spans="1:9" x14ac:dyDescent="0.25">
      <c r="A194" s="19">
        <v>194</v>
      </c>
      <c r="B194" s="19" t="s">
        <v>439</v>
      </c>
      <c r="C194" s="2" t="s">
        <v>440</v>
      </c>
      <c r="D194" s="5"/>
      <c r="E194" s="5">
        <v>13</v>
      </c>
      <c r="F194" s="12"/>
      <c r="G194" s="27"/>
      <c r="H194" s="11">
        <f t="shared" si="6"/>
        <v>13</v>
      </c>
      <c r="I194" s="5" t="str">
        <f t="shared" si="7"/>
        <v/>
      </c>
    </row>
    <row r="195" spans="1:9" x14ac:dyDescent="0.25">
      <c r="A195" s="19">
        <v>195</v>
      </c>
      <c r="B195" s="19" t="s">
        <v>24</v>
      </c>
      <c r="C195" s="2" t="s">
        <v>25</v>
      </c>
      <c r="D195" s="5"/>
      <c r="E195" s="5">
        <v>12</v>
      </c>
      <c r="F195" s="12"/>
      <c r="G195" s="27"/>
      <c r="H195" s="11">
        <f t="shared" si="6"/>
        <v>12</v>
      </c>
      <c r="I195" s="5" t="str">
        <f t="shared" si="7"/>
        <v/>
      </c>
    </row>
    <row r="196" spans="1:9" x14ac:dyDescent="0.25">
      <c r="A196" s="19">
        <v>196</v>
      </c>
      <c r="B196" s="19" t="s">
        <v>233</v>
      </c>
      <c r="C196" s="2" t="s">
        <v>234</v>
      </c>
      <c r="D196" s="5"/>
      <c r="E196" s="5">
        <v>12</v>
      </c>
      <c r="F196" s="12"/>
      <c r="G196" s="27"/>
      <c r="H196" s="11">
        <f t="shared" si="6"/>
        <v>12</v>
      </c>
      <c r="I196" s="5" t="str">
        <f t="shared" si="7"/>
        <v/>
      </c>
    </row>
    <row r="197" spans="1:9" x14ac:dyDescent="0.25">
      <c r="A197" s="19">
        <v>197</v>
      </c>
      <c r="B197" s="19" t="s">
        <v>235</v>
      </c>
      <c r="C197" s="2" t="s">
        <v>236</v>
      </c>
      <c r="D197" s="5"/>
      <c r="E197" s="5">
        <v>11</v>
      </c>
      <c r="F197" s="12"/>
      <c r="G197" s="27"/>
      <c r="H197" s="11">
        <f t="shared" si="6"/>
        <v>11</v>
      </c>
      <c r="I197" s="5" t="str">
        <f t="shared" si="7"/>
        <v/>
      </c>
    </row>
    <row r="198" spans="1:9" x14ac:dyDescent="0.25">
      <c r="A198" s="19">
        <v>198</v>
      </c>
      <c r="B198" s="19" t="s">
        <v>341</v>
      </c>
      <c r="C198" s="2" t="s">
        <v>342</v>
      </c>
      <c r="D198" s="5"/>
      <c r="E198" s="5">
        <v>6</v>
      </c>
      <c r="F198" s="12">
        <v>5</v>
      </c>
      <c r="G198" s="27"/>
      <c r="H198" s="11">
        <f t="shared" si="6"/>
        <v>11</v>
      </c>
      <c r="I198" s="5" t="str">
        <f t="shared" si="7"/>
        <v/>
      </c>
    </row>
    <row r="199" spans="1:9" x14ac:dyDescent="0.25">
      <c r="A199" s="19">
        <v>199</v>
      </c>
      <c r="B199" s="19" t="s">
        <v>363</v>
      </c>
      <c r="C199" s="2" t="s">
        <v>364</v>
      </c>
      <c r="D199" s="5"/>
      <c r="E199" s="5">
        <v>11</v>
      </c>
      <c r="F199" s="12"/>
      <c r="G199" s="27"/>
      <c r="H199" s="11">
        <f t="shared" si="6"/>
        <v>11</v>
      </c>
      <c r="I199" s="5" t="str">
        <f t="shared" si="7"/>
        <v/>
      </c>
    </row>
    <row r="200" spans="1:9" x14ac:dyDescent="0.25">
      <c r="A200" s="19">
        <v>200</v>
      </c>
      <c r="B200" s="19" t="s">
        <v>98</v>
      </c>
      <c r="C200" s="2" t="s">
        <v>99</v>
      </c>
      <c r="D200" s="5"/>
      <c r="E200" s="5">
        <v>10</v>
      </c>
      <c r="F200" s="12"/>
      <c r="G200" s="27"/>
      <c r="H200" s="11">
        <f t="shared" si="6"/>
        <v>10</v>
      </c>
      <c r="I200" s="5" t="str">
        <f t="shared" si="7"/>
        <v/>
      </c>
    </row>
    <row r="201" spans="1:9" x14ac:dyDescent="0.25">
      <c r="A201" s="19">
        <v>201</v>
      </c>
      <c r="B201" s="19" t="s">
        <v>291</v>
      </c>
      <c r="C201" s="2" t="s">
        <v>292</v>
      </c>
      <c r="D201" s="5"/>
      <c r="E201" s="5">
        <v>10</v>
      </c>
      <c r="F201" s="12"/>
      <c r="G201" s="27"/>
      <c r="H201" s="11">
        <f t="shared" si="6"/>
        <v>10</v>
      </c>
      <c r="I201" s="5" t="str">
        <f t="shared" si="7"/>
        <v/>
      </c>
    </row>
    <row r="202" spans="1:9" x14ac:dyDescent="0.25">
      <c r="A202" s="19">
        <v>202</v>
      </c>
      <c r="B202" s="19" t="s">
        <v>271</v>
      </c>
      <c r="C202" s="2" t="s">
        <v>272</v>
      </c>
      <c r="D202" s="5"/>
      <c r="E202" s="5"/>
      <c r="F202" s="12">
        <f>3*2.5</f>
        <v>7.5</v>
      </c>
      <c r="G202" s="27">
        <f>3.5*2.5</f>
        <v>8.75</v>
      </c>
      <c r="H202" s="11">
        <f t="shared" si="6"/>
        <v>8.75</v>
      </c>
      <c r="I202" s="5" t="str">
        <f t="shared" si="7"/>
        <v/>
      </c>
    </row>
    <row r="203" spans="1:9" x14ac:dyDescent="0.25">
      <c r="A203" s="19">
        <v>203</v>
      </c>
      <c r="B203" s="19" t="s">
        <v>124</v>
      </c>
      <c r="C203" s="2" t="s">
        <v>125</v>
      </c>
      <c r="D203" s="5">
        <v>9</v>
      </c>
      <c r="E203" s="5">
        <v>8</v>
      </c>
      <c r="F203" s="12"/>
      <c r="G203" s="27"/>
      <c r="H203" s="11">
        <f t="shared" si="6"/>
        <v>8</v>
      </c>
      <c r="I203" s="5" t="str">
        <f t="shared" si="7"/>
        <v/>
      </c>
    </row>
    <row r="204" spans="1:9" x14ac:dyDescent="0.25">
      <c r="A204" s="19">
        <v>204</v>
      </c>
      <c r="B204" s="19" t="s">
        <v>198</v>
      </c>
      <c r="C204" s="2" t="s">
        <v>199</v>
      </c>
      <c r="D204" s="5"/>
      <c r="E204" s="5"/>
      <c r="F204" s="12">
        <f>3*2.5</f>
        <v>7.5</v>
      </c>
      <c r="G204" s="27"/>
      <c r="H204" s="11">
        <f t="shared" si="6"/>
        <v>7.5</v>
      </c>
      <c r="I204" s="5" t="str">
        <f t="shared" si="7"/>
        <v/>
      </c>
    </row>
    <row r="205" spans="1:9" x14ac:dyDescent="0.25">
      <c r="A205" s="19">
        <v>205</v>
      </c>
      <c r="B205" s="19" t="s">
        <v>453</v>
      </c>
      <c r="C205" s="2" t="s">
        <v>454</v>
      </c>
      <c r="D205" s="5"/>
      <c r="E205" s="5">
        <v>0</v>
      </c>
      <c r="F205" s="12">
        <f>3*2.5</f>
        <v>7.5</v>
      </c>
      <c r="G205" s="27"/>
      <c r="H205" s="11">
        <f t="shared" si="6"/>
        <v>7.5</v>
      </c>
      <c r="I205" s="5" t="str">
        <f t="shared" si="7"/>
        <v/>
      </c>
    </row>
    <row r="206" spans="1:9" x14ac:dyDescent="0.25">
      <c r="A206" s="21">
        <v>206</v>
      </c>
      <c r="B206" s="19" t="s">
        <v>285</v>
      </c>
      <c r="C206" s="2" t="s">
        <v>286</v>
      </c>
      <c r="D206" s="5"/>
      <c r="E206" s="5"/>
      <c r="F206" s="12">
        <f>2.5*2.5</f>
        <v>6.25</v>
      </c>
      <c r="G206" s="27"/>
      <c r="H206" s="11">
        <f t="shared" si="6"/>
        <v>6.25</v>
      </c>
      <c r="I206" s="5" t="str">
        <f t="shared" si="7"/>
        <v/>
      </c>
    </row>
    <row r="207" spans="1:9" x14ac:dyDescent="0.25">
      <c r="A207" s="19">
        <v>207</v>
      </c>
      <c r="B207" s="19" t="s">
        <v>237</v>
      </c>
      <c r="C207" s="2" t="s">
        <v>238</v>
      </c>
      <c r="D207" s="5"/>
      <c r="E207" s="5">
        <v>4</v>
      </c>
      <c r="F207" s="12"/>
      <c r="G207" s="27"/>
      <c r="H207" s="11">
        <f t="shared" si="6"/>
        <v>4</v>
      </c>
      <c r="I207" s="5" t="str">
        <f t="shared" si="7"/>
        <v/>
      </c>
    </row>
    <row r="208" spans="1:9" x14ac:dyDescent="0.25">
      <c r="A208" s="19">
        <v>208</v>
      </c>
      <c r="B208" s="19" t="s">
        <v>267</v>
      </c>
      <c r="C208" s="2" t="s">
        <v>268</v>
      </c>
      <c r="D208" s="5">
        <v>2</v>
      </c>
      <c r="E208" s="5"/>
      <c r="F208" s="12"/>
      <c r="G208" s="27"/>
      <c r="H208" s="11">
        <f t="shared" si="6"/>
        <v>2</v>
      </c>
      <c r="I208" s="5" t="str">
        <f t="shared" si="7"/>
        <v/>
      </c>
    </row>
    <row r="209" spans="1:9" x14ac:dyDescent="0.25">
      <c r="A209" s="19">
        <v>209</v>
      </c>
      <c r="B209" s="7" t="s">
        <v>500</v>
      </c>
      <c r="C209" s="2" t="s">
        <v>10</v>
      </c>
      <c r="D209" s="5"/>
      <c r="E209" s="5"/>
      <c r="F209" s="12"/>
      <c r="G209" s="27"/>
      <c r="H209" s="11">
        <f t="shared" si="6"/>
        <v>0</v>
      </c>
      <c r="I209" s="5" t="str">
        <f t="shared" si="7"/>
        <v/>
      </c>
    </row>
    <row r="210" spans="1:9" x14ac:dyDescent="0.25">
      <c r="A210" s="19">
        <v>210</v>
      </c>
      <c r="B210" s="7" t="s">
        <v>508</v>
      </c>
      <c r="C210" s="2" t="s">
        <v>18</v>
      </c>
      <c r="D210" s="5"/>
      <c r="E210" s="5"/>
      <c r="F210" s="12"/>
      <c r="G210" s="27"/>
      <c r="H210" s="11">
        <f t="shared" si="6"/>
        <v>0</v>
      </c>
      <c r="I210" s="5" t="str">
        <f t="shared" si="7"/>
        <v/>
      </c>
    </row>
    <row r="211" spans="1:9" x14ac:dyDescent="0.25">
      <c r="A211" s="19">
        <v>211</v>
      </c>
      <c r="B211" s="19" t="s">
        <v>36</v>
      </c>
      <c r="C211" s="2" t="s">
        <v>37</v>
      </c>
      <c r="D211" s="5"/>
      <c r="E211" s="5"/>
      <c r="F211" s="12"/>
      <c r="G211" s="27"/>
      <c r="H211" s="11">
        <f t="shared" si="6"/>
        <v>0</v>
      </c>
      <c r="I211" s="5" t="str">
        <f t="shared" si="7"/>
        <v/>
      </c>
    </row>
    <row r="212" spans="1:9" x14ac:dyDescent="0.25">
      <c r="A212" s="19">
        <v>212</v>
      </c>
      <c r="B212" s="19" t="s">
        <v>52</v>
      </c>
      <c r="C212" s="2" t="s">
        <v>53</v>
      </c>
      <c r="D212" s="5"/>
      <c r="E212" s="5"/>
      <c r="F212" s="12"/>
      <c r="G212" s="27"/>
      <c r="H212" s="11">
        <f t="shared" si="6"/>
        <v>0</v>
      </c>
      <c r="I212" s="5" t="str">
        <f t="shared" si="7"/>
        <v/>
      </c>
    </row>
    <row r="213" spans="1:9" x14ac:dyDescent="0.25">
      <c r="A213" s="19">
        <v>213</v>
      </c>
      <c r="B213" s="19" t="s">
        <v>58</v>
      </c>
      <c r="C213" s="2" t="s">
        <v>59</v>
      </c>
      <c r="D213" s="5"/>
      <c r="E213" s="5"/>
      <c r="F213" s="12"/>
      <c r="G213" s="27"/>
      <c r="H213" s="11">
        <f t="shared" si="6"/>
        <v>0</v>
      </c>
      <c r="I213" s="5" t="str">
        <f t="shared" si="7"/>
        <v/>
      </c>
    </row>
    <row r="214" spans="1:9" x14ac:dyDescent="0.25">
      <c r="A214" s="19">
        <v>214</v>
      </c>
      <c r="B214" s="19" t="s">
        <v>88</v>
      </c>
      <c r="C214" s="2" t="s">
        <v>89</v>
      </c>
      <c r="D214" s="5"/>
      <c r="E214" s="5"/>
      <c r="F214" s="12"/>
      <c r="G214" s="27"/>
      <c r="H214" s="11">
        <f t="shared" si="6"/>
        <v>0</v>
      </c>
      <c r="I214" s="5" t="str">
        <f t="shared" si="7"/>
        <v/>
      </c>
    </row>
    <row r="215" spans="1:9" x14ac:dyDescent="0.25">
      <c r="A215" s="19">
        <v>215</v>
      </c>
      <c r="B215" s="19" t="s">
        <v>90</v>
      </c>
      <c r="C215" s="2" t="s">
        <v>91</v>
      </c>
      <c r="D215" s="5"/>
      <c r="E215" s="5"/>
      <c r="F215" s="12"/>
      <c r="G215" s="27"/>
      <c r="H215" s="11">
        <f t="shared" si="6"/>
        <v>0</v>
      </c>
      <c r="I215" s="5" t="str">
        <f t="shared" si="7"/>
        <v/>
      </c>
    </row>
    <row r="216" spans="1:9" x14ac:dyDescent="0.25">
      <c r="A216" s="19">
        <v>216</v>
      </c>
      <c r="B216" s="19" t="s">
        <v>102</v>
      </c>
      <c r="C216" s="2" t="s">
        <v>103</v>
      </c>
      <c r="D216" s="5"/>
      <c r="E216" s="5"/>
      <c r="F216" s="12"/>
      <c r="G216" s="27"/>
      <c r="H216" s="11">
        <f t="shared" si="6"/>
        <v>0</v>
      </c>
      <c r="I216" s="5" t="str">
        <f t="shared" si="7"/>
        <v/>
      </c>
    </row>
    <row r="217" spans="1:9" x14ac:dyDescent="0.25">
      <c r="A217" s="19">
        <v>217</v>
      </c>
      <c r="B217" s="19" t="s">
        <v>110</v>
      </c>
      <c r="C217" s="2" t="s">
        <v>111</v>
      </c>
      <c r="D217" s="5"/>
      <c r="E217" s="5"/>
      <c r="F217" s="12"/>
      <c r="G217" s="27"/>
      <c r="H217" s="11">
        <f t="shared" si="6"/>
        <v>0</v>
      </c>
      <c r="I217" s="5" t="str">
        <f t="shared" si="7"/>
        <v/>
      </c>
    </row>
    <row r="218" spans="1:9" x14ac:dyDescent="0.25">
      <c r="A218" s="21">
        <v>218</v>
      </c>
      <c r="B218" s="19" t="s">
        <v>112</v>
      </c>
      <c r="C218" s="2" t="s">
        <v>113</v>
      </c>
      <c r="D218" s="5"/>
      <c r="E218" s="5"/>
      <c r="F218" s="12"/>
      <c r="G218" s="27"/>
      <c r="H218" s="11">
        <f t="shared" si="6"/>
        <v>0</v>
      </c>
      <c r="I218" s="5" t="str">
        <f t="shared" si="7"/>
        <v/>
      </c>
    </row>
    <row r="219" spans="1:9" x14ac:dyDescent="0.25">
      <c r="A219" s="19">
        <v>219</v>
      </c>
      <c r="B219" s="19" t="s">
        <v>120</v>
      </c>
      <c r="C219" s="2" t="s">
        <v>121</v>
      </c>
      <c r="D219" s="5"/>
      <c r="E219" s="5"/>
      <c r="F219" s="12"/>
      <c r="G219" s="27"/>
      <c r="H219" s="11">
        <f t="shared" si="6"/>
        <v>0</v>
      </c>
      <c r="I219" s="5" t="str">
        <f t="shared" si="7"/>
        <v/>
      </c>
    </row>
    <row r="220" spans="1:9" x14ac:dyDescent="0.25">
      <c r="A220" s="19">
        <v>220</v>
      </c>
      <c r="B220" s="19" t="s">
        <v>126</v>
      </c>
      <c r="C220" s="2" t="s">
        <v>127</v>
      </c>
      <c r="D220" s="5"/>
      <c r="E220" s="5"/>
      <c r="F220" s="12"/>
      <c r="G220" s="27"/>
      <c r="H220" s="11">
        <f t="shared" si="6"/>
        <v>0</v>
      </c>
      <c r="I220" s="5" t="str">
        <f t="shared" si="7"/>
        <v/>
      </c>
    </row>
    <row r="221" spans="1:9" x14ac:dyDescent="0.25">
      <c r="A221" s="19">
        <v>221</v>
      </c>
      <c r="B221" s="19" t="s">
        <v>130</v>
      </c>
      <c r="C221" s="2" t="s">
        <v>131</v>
      </c>
      <c r="D221" s="5"/>
      <c r="E221" s="5"/>
      <c r="F221" s="12"/>
      <c r="G221" s="27"/>
      <c r="H221" s="11">
        <f t="shared" si="6"/>
        <v>0</v>
      </c>
      <c r="I221" s="5" t="str">
        <f t="shared" si="7"/>
        <v/>
      </c>
    </row>
    <row r="222" spans="1:9" x14ac:dyDescent="0.25">
      <c r="A222" s="19">
        <v>222</v>
      </c>
      <c r="B222" s="19" t="s">
        <v>140</v>
      </c>
      <c r="C222" s="2" t="s">
        <v>141</v>
      </c>
      <c r="D222" s="5"/>
      <c r="E222" s="5"/>
      <c r="F222" s="12"/>
      <c r="G222" s="27"/>
      <c r="H222" s="11">
        <f t="shared" si="6"/>
        <v>0</v>
      </c>
      <c r="I222" s="5" t="str">
        <f t="shared" si="7"/>
        <v/>
      </c>
    </row>
    <row r="223" spans="1:9" x14ac:dyDescent="0.25">
      <c r="A223" s="21">
        <v>223</v>
      </c>
      <c r="B223" s="19" t="s">
        <v>166</v>
      </c>
      <c r="C223" s="2" t="s">
        <v>167</v>
      </c>
      <c r="D223" s="5"/>
      <c r="E223" s="5"/>
      <c r="F223" s="12"/>
      <c r="G223" s="27"/>
      <c r="H223" s="11">
        <f t="shared" si="6"/>
        <v>0</v>
      </c>
      <c r="I223" s="5" t="str">
        <f t="shared" si="7"/>
        <v/>
      </c>
    </row>
    <row r="224" spans="1:9" x14ac:dyDescent="0.25">
      <c r="A224" s="19">
        <v>224</v>
      </c>
      <c r="B224" s="19" t="s">
        <v>180</v>
      </c>
      <c r="C224" s="2" t="s">
        <v>181</v>
      </c>
      <c r="D224" s="5"/>
      <c r="E224" s="5"/>
      <c r="F224" s="12"/>
      <c r="G224" s="27"/>
      <c r="H224" s="11">
        <f t="shared" si="6"/>
        <v>0</v>
      </c>
      <c r="I224" s="5" t="str">
        <f t="shared" si="7"/>
        <v/>
      </c>
    </row>
    <row r="225" spans="1:9" x14ac:dyDescent="0.25">
      <c r="A225" s="19">
        <v>225</v>
      </c>
      <c r="B225" s="19" t="s">
        <v>184</v>
      </c>
      <c r="C225" s="2" t="s">
        <v>185</v>
      </c>
      <c r="D225" s="5"/>
      <c r="E225" s="5"/>
      <c r="F225" s="12"/>
      <c r="G225" s="27"/>
      <c r="H225" s="11">
        <f t="shared" si="6"/>
        <v>0</v>
      </c>
      <c r="I225" s="5" t="str">
        <f t="shared" si="7"/>
        <v/>
      </c>
    </row>
    <row r="226" spans="1:9" x14ac:dyDescent="0.25">
      <c r="A226" s="19">
        <v>226</v>
      </c>
      <c r="B226" s="19" t="s">
        <v>204</v>
      </c>
      <c r="C226" s="2" t="s">
        <v>205</v>
      </c>
      <c r="D226" s="5"/>
      <c r="E226" s="5"/>
      <c r="F226" s="12"/>
      <c r="G226" s="27"/>
      <c r="H226" s="11">
        <f t="shared" si="6"/>
        <v>0</v>
      </c>
      <c r="I226" s="5" t="str">
        <f t="shared" si="7"/>
        <v/>
      </c>
    </row>
    <row r="227" spans="1:9" x14ac:dyDescent="0.25">
      <c r="A227" s="19">
        <v>227</v>
      </c>
      <c r="B227" s="19" t="s">
        <v>217</v>
      </c>
      <c r="C227" s="2" t="s">
        <v>218</v>
      </c>
      <c r="D227" s="5"/>
      <c r="E227" s="5"/>
      <c r="F227" s="12"/>
      <c r="G227" s="27"/>
      <c r="H227" s="11">
        <f t="shared" si="6"/>
        <v>0</v>
      </c>
      <c r="I227" s="5" t="str">
        <f t="shared" si="7"/>
        <v/>
      </c>
    </row>
    <row r="228" spans="1:9" x14ac:dyDescent="0.25">
      <c r="A228" s="19">
        <v>228</v>
      </c>
      <c r="B228" s="19" t="s">
        <v>219</v>
      </c>
      <c r="C228" s="2" t="s">
        <v>220</v>
      </c>
      <c r="D228" s="5"/>
      <c r="E228" s="5"/>
      <c r="F228" s="12"/>
      <c r="G228" s="27"/>
      <c r="H228" s="11">
        <f t="shared" si="6"/>
        <v>0</v>
      </c>
      <c r="I228" s="5" t="str">
        <f t="shared" si="7"/>
        <v/>
      </c>
    </row>
    <row r="229" spans="1:9" x14ac:dyDescent="0.25">
      <c r="A229" s="19">
        <v>229</v>
      </c>
      <c r="B229" s="19" t="s">
        <v>221</v>
      </c>
      <c r="C229" s="2" t="s">
        <v>222</v>
      </c>
      <c r="D229" s="5"/>
      <c r="E229" s="5"/>
      <c r="F229" s="12"/>
      <c r="G229" s="27"/>
      <c r="H229" s="11">
        <f t="shared" si="6"/>
        <v>0</v>
      </c>
      <c r="I229" s="5" t="str">
        <f t="shared" si="7"/>
        <v/>
      </c>
    </row>
    <row r="230" spans="1:9" x14ac:dyDescent="0.25">
      <c r="A230" s="19">
        <v>230</v>
      </c>
      <c r="B230" s="19" t="s">
        <v>225</v>
      </c>
      <c r="C230" s="2" t="s">
        <v>226</v>
      </c>
      <c r="D230" s="5"/>
      <c r="E230" s="5"/>
      <c r="F230" s="12"/>
      <c r="G230" s="27"/>
      <c r="H230" s="11">
        <f t="shared" si="6"/>
        <v>0</v>
      </c>
      <c r="I230" s="5" t="str">
        <f t="shared" si="7"/>
        <v/>
      </c>
    </row>
    <row r="231" spans="1:9" x14ac:dyDescent="0.25">
      <c r="A231" s="19">
        <v>231</v>
      </c>
      <c r="B231" s="19" t="s">
        <v>227</v>
      </c>
      <c r="C231" s="2" t="s">
        <v>228</v>
      </c>
      <c r="D231" s="5"/>
      <c r="E231" s="5"/>
      <c r="F231" s="12"/>
      <c r="G231" s="27"/>
      <c r="H231" s="11">
        <f t="shared" si="6"/>
        <v>0</v>
      </c>
      <c r="I231" s="5" t="str">
        <f t="shared" si="7"/>
        <v/>
      </c>
    </row>
    <row r="232" spans="1:9" x14ac:dyDescent="0.25">
      <c r="A232" s="19">
        <v>232</v>
      </c>
      <c r="B232" s="19" t="s">
        <v>229</v>
      </c>
      <c r="C232" s="2" t="s">
        <v>230</v>
      </c>
      <c r="D232" s="5"/>
      <c r="E232" s="5"/>
      <c r="F232" s="12"/>
      <c r="G232" s="27"/>
      <c r="H232" s="11">
        <f t="shared" si="6"/>
        <v>0</v>
      </c>
      <c r="I232" s="5" t="str">
        <f t="shared" si="7"/>
        <v/>
      </c>
    </row>
    <row r="233" spans="1:9" x14ac:dyDescent="0.25">
      <c r="A233" s="19">
        <v>233</v>
      </c>
      <c r="B233" s="19" t="s">
        <v>257</v>
      </c>
      <c r="C233" s="2" t="s">
        <v>258</v>
      </c>
      <c r="D233" s="5"/>
      <c r="E233" s="5"/>
      <c r="F233" s="12"/>
      <c r="G233" s="27"/>
      <c r="H233" s="11">
        <f t="shared" si="6"/>
        <v>0</v>
      </c>
      <c r="I233" s="5" t="str">
        <f t="shared" si="7"/>
        <v/>
      </c>
    </row>
    <row r="234" spans="1:9" x14ac:dyDescent="0.25">
      <c r="A234" s="19">
        <v>234</v>
      </c>
      <c r="B234" s="19" t="s">
        <v>277</v>
      </c>
      <c r="C234" s="2" t="s">
        <v>278</v>
      </c>
      <c r="D234" s="5"/>
      <c r="E234" s="5"/>
      <c r="F234" s="12"/>
      <c r="G234" s="27"/>
      <c r="H234" s="11">
        <f t="shared" si="6"/>
        <v>0</v>
      </c>
      <c r="I234" s="5" t="str">
        <f t="shared" si="7"/>
        <v/>
      </c>
    </row>
    <row r="235" spans="1:9" x14ac:dyDescent="0.25">
      <c r="A235" s="19">
        <v>235</v>
      </c>
      <c r="B235" s="19" t="s">
        <v>283</v>
      </c>
      <c r="C235" s="2" t="s">
        <v>284</v>
      </c>
      <c r="D235" s="5"/>
      <c r="E235" s="5"/>
      <c r="F235" s="12"/>
      <c r="G235" s="27"/>
      <c r="H235" s="11">
        <f t="shared" si="6"/>
        <v>0</v>
      </c>
      <c r="I235" s="5" t="str">
        <f t="shared" si="7"/>
        <v/>
      </c>
    </row>
    <row r="236" spans="1:9" x14ac:dyDescent="0.25">
      <c r="A236" s="19">
        <v>236</v>
      </c>
      <c r="B236" s="19" t="s">
        <v>293</v>
      </c>
      <c r="C236" s="2" t="s">
        <v>294</v>
      </c>
      <c r="D236" s="5"/>
      <c r="E236" s="5"/>
      <c r="F236" s="12"/>
      <c r="G236" s="27"/>
      <c r="H236" s="11">
        <f t="shared" si="6"/>
        <v>0</v>
      </c>
      <c r="I236" s="5" t="str">
        <f t="shared" si="7"/>
        <v/>
      </c>
    </row>
    <row r="237" spans="1:9" x14ac:dyDescent="0.25">
      <c r="A237" s="19">
        <v>237</v>
      </c>
      <c r="B237" s="19" t="s">
        <v>299</v>
      </c>
      <c r="C237" s="2" t="s">
        <v>300</v>
      </c>
      <c r="D237" s="5"/>
      <c r="E237" s="5"/>
      <c r="F237" s="12"/>
      <c r="G237" s="27"/>
      <c r="H237" s="11">
        <f t="shared" si="6"/>
        <v>0</v>
      </c>
      <c r="I237" s="5" t="str">
        <f t="shared" si="7"/>
        <v/>
      </c>
    </row>
    <row r="238" spans="1:9" x14ac:dyDescent="0.25">
      <c r="A238" s="19">
        <v>238</v>
      </c>
      <c r="B238" s="19" t="s">
        <v>319</v>
      </c>
      <c r="C238" s="2" t="s">
        <v>320</v>
      </c>
      <c r="D238" s="5"/>
      <c r="E238" s="5"/>
      <c r="F238" s="12"/>
      <c r="G238" s="27"/>
      <c r="H238" s="11">
        <f t="shared" si="6"/>
        <v>0</v>
      </c>
      <c r="I238" s="5" t="str">
        <f t="shared" si="7"/>
        <v/>
      </c>
    </row>
    <row r="239" spans="1:9" x14ac:dyDescent="0.25">
      <c r="A239" s="19">
        <v>239</v>
      </c>
      <c r="B239" s="19" t="s">
        <v>331</v>
      </c>
      <c r="C239" s="2" t="s">
        <v>332</v>
      </c>
      <c r="D239" s="5"/>
      <c r="E239" s="5"/>
      <c r="F239" s="12"/>
      <c r="G239" s="27"/>
      <c r="H239" s="11">
        <f t="shared" si="6"/>
        <v>0</v>
      </c>
      <c r="I239" s="5" t="str">
        <f t="shared" si="7"/>
        <v/>
      </c>
    </row>
    <row r="240" spans="1:9" x14ac:dyDescent="0.25">
      <c r="A240" s="19">
        <v>240</v>
      </c>
      <c r="B240" s="19" t="s">
        <v>335</v>
      </c>
      <c r="C240" s="2" t="s">
        <v>336</v>
      </c>
      <c r="D240" s="5"/>
      <c r="E240" s="5"/>
      <c r="F240" s="12"/>
      <c r="G240" s="27"/>
      <c r="H240" s="11">
        <f t="shared" si="6"/>
        <v>0</v>
      </c>
      <c r="I240" s="5" t="str">
        <f t="shared" si="7"/>
        <v/>
      </c>
    </row>
    <row r="241" spans="1:10" x14ac:dyDescent="0.25">
      <c r="A241" s="19">
        <v>241</v>
      </c>
      <c r="B241" s="19" t="s">
        <v>361</v>
      </c>
      <c r="C241" s="2" t="s">
        <v>362</v>
      </c>
      <c r="D241" s="5"/>
      <c r="E241" s="5"/>
      <c r="F241" s="12"/>
      <c r="G241" s="27"/>
      <c r="H241" s="11">
        <f t="shared" si="6"/>
        <v>0</v>
      </c>
      <c r="I241" s="5" t="str">
        <f t="shared" si="7"/>
        <v/>
      </c>
    </row>
    <row r="242" spans="1:10" x14ac:dyDescent="0.25">
      <c r="A242" s="19">
        <v>242</v>
      </c>
      <c r="B242" s="19" t="s">
        <v>365</v>
      </c>
      <c r="C242" s="2" t="s">
        <v>366</v>
      </c>
      <c r="D242" s="5"/>
      <c r="E242" s="5"/>
      <c r="F242" s="12"/>
      <c r="G242" s="27"/>
      <c r="H242" s="11">
        <f t="shared" si="6"/>
        <v>0</v>
      </c>
      <c r="I242" s="5" t="str">
        <f t="shared" si="7"/>
        <v/>
      </c>
    </row>
    <row r="243" spans="1:10" x14ac:dyDescent="0.25">
      <c r="A243" s="19">
        <v>243</v>
      </c>
      <c r="B243" s="19" t="s">
        <v>369</v>
      </c>
      <c r="C243" s="2" t="s">
        <v>370</v>
      </c>
      <c r="D243" s="5"/>
      <c r="E243" s="5"/>
      <c r="F243" s="12"/>
      <c r="G243" s="27"/>
      <c r="H243" s="11">
        <f t="shared" si="6"/>
        <v>0</v>
      </c>
      <c r="I243" s="5" t="str">
        <f t="shared" si="7"/>
        <v/>
      </c>
    </row>
    <row r="244" spans="1:10" x14ac:dyDescent="0.25">
      <c r="A244" s="19">
        <v>244</v>
      </c>
      <c r="B244" s="19" t="s">
        <v>393</v>
      </c>
      <c r="C244" s="2" t="s">
        <v>394</v>
      </c>
      <c r="D244" s="5"/>
      <c r="E244" s="5"/>
      <c r="F244" s="12"/>
      <c r="G244" s="27"/>
      <c r="H244" s="11">
        <f t="shared" si="6"/>
        <v>0</v>
      </c>
      <c r="I244" s="5" t="str">
        <f t="shared" si="7"/>
        <v/>
      </c>
    </row>
    <row r="245" spans="1:10" x14ac:dyDescent="0.25">
      <c r="A245" s="19">
        <v>245</v>
      </c>
      <c r="B245" s="19" t="s">
        <v>395</v>
      </c>
      <c r="C245" s="2" t="s">
        <v>396</v>
      </c>
      <c r="D245" s="5"/>
      <c r="E245" s="5"/>
      <c r="F245" s="12"/>
      <c r="G245" s="27"/>
      <c r="H245" s="11">
        <f t="shared" si="6"/>
        <v>0</v>
      </c>
      <c r="I245" s="5" t="str">
        <f t="shared" si="7"/>
        <v/>
      </c>
    </row>
    <row r="246" spans="1:10" x14ac:dyDescent="0.25">
      <c r="A246" s="19">
        <v>246</v>
      </c>
      <c r="B246" s="19" t="s">
        <v>397</v>
      </c>
      <c r="C246" s="2" t="s">
        <v>398</v>
      </c>
      <c r="D246" s="5"/>
      <c r="E246" s="5"/>
      <c r="F246" s="12"/>
      <c r="G246" s="27"/>
      <c r="H246" s="11">
        <f t="shared" si="6"/>
        <v>0</v>
      </c>
      <c r="I246" s="5" t="str">
        <f t="shared" si="7"/>
        <v/>
      </c>
    </row>
    <row r="247" spans="1:10" x14ac:dyDescent="0.25">
      <c r="A247" s="19">
        <v>247</v>
      </c>
      <c r="B247" s="19" t="s">
        <v>405</v>
      </c>
      <c r="C247" s="2" t="s">
        <v>406</v>
      </c>
      <c r="D247" s="5"/>
      <c r="E247" s="5"/>
      <c r="F247" s="12"/>
      <c r="G247" s="27"/>
      <c r="H247" s="11">
        <f t="shared" si="6"/>
        <v>0</v>
      </c>
      <c r="I247" s="5" t="str">
        <f t="shared" si="7"/>
        <v/>
      </c>
    </row>
    <row r="248" spans="1:10" x14ac:dyDescent="0.25">
      <c r="A248" s="19">
        <v>248</v>
      </c>
      <c r="B248" s="19" t="s">
        <v>409</v>
      </c>
      <c r="C248" s="2" t="s">
        <v>410</v>
      </c>
      <c r="D248" s="5"/>
      <c r="E248" s="5"/>
      <c r="F248" s="12"/>
      <c r="G248" s="27"/>
      <c r="H248" s="11">
        <f t="shared" si="6"/>
        <v>0</v>
      </c>
      <c r="I248" s="5" t="str">
        <f t="shared" si="7"/>
        <v/>
      </c>
    </row>
    <row r="249" spans="1:10" x14ac:dyDescent="0.25">
      <c r="A249" s="19">
        <v>249</v>
      </c>
      <c r="B249" s="19" t="s">
        <v>417</v>
      </c>
      <c r="C249" s="2" t="s">
        <v>418</v>
      </c>
      <c r="D249" s="5"/>
      <c r="E249" s="5"/>
      <c r="F249" s="12"/>
      <c r="G249" s="27"/>
      <c r="H249" s="11">
        <f t="shared" si="6"/>
        <v>0</v>
      </c>
      <c r="I249" s="5" t="str">
        <f t="shared" si="7"/>
        <v/>
      </c>
    </row>
    <row r="250" spans="1:10" x14ac:dyDescent="0.25">
      <c r="A250" s="19">
        <v>250</v>
      </c>
      <c r="B250" s="19" t="s">
        <v>421</v>
      </c>
      <c r="C250" s="2" t="s">
        <v>422</v>
      </c>
      <c r="D250" s="5"/>
      <c r="E250" s="5"/>
      <c r="F250" s="12"/>
      <c r="G250" s="27"/>
      <c r="H250" s="11">
        <f t="shared" si="6"/>
        <v>0</v>
      </c>
      <c r="I250" s="5" t="str">
        <f t="shared" si="7"/>
        <v/>
      </c>
    </row>
    <row r="251" spans="1:10" x14ac:dyDescent="0.25">
      <c r="A251" s="19">
        <v>251</v>
      </c>
      <c r="B251" s="19" t="s">
        <v>447</v>
      </c>
      <c r="C251" s="2" t="s">
        <v>448</v>
      </c>
      <c r="D251" s="5"/>
      <c r="E251" s="5"/>
      <c r="F251" s="12"/>
      <c r="G251" s="27"/>
      <c r="H251" s="11">
        <f t="shared" si="6"/>
        <v>0</v>
      </c>
      <c r="I251" s="5" t="str">
        <f t="shared" si="7"/>
        <v/>
      </c>
      <c r="J251" s="25"/>
    </row>
    <row r="252" spans="1:10" x14ac:dyDescent="0.25">
      <c r="A252" s="19">
        <v>252</v>
      </c>
      <c r="B252" s="19" t="s">
        <v>457</v>
      </c>
      <c r="C252" s="2" t="s">
        <v>458</v>
      </c>
      <c r="D252" s="5"/>
      <c r="E252" s="5"/>
      <c r="F252" s="12"/>
      <c r="G252" s="27"/>
      <c r="H252" s="11">
        <f t="shared" si="6"/>
        <v>0</v>
      </c>
      <c r="I252" s="5" t="str">
        <f t="shared" si="7"/>
        <v/>
      </c>
    </row>
    <row r="253" spans="1:10" x14ac:dyDescent="0.25">
      <c r="A253" s="19">
        <v>253</v>
      </c>
      <c r="B253" s="19" t="s">
        <v>459</v>
      </c>
      <c r="C253" s="2" t="s">
        <v>460</v>
      </c>
      <c r="D253" s="5"/>
      <c r="E253" s="5"/>
      <c r="F253" s="12"/>
      <c r="G253" s="27"/>
      <c r="H253" s="11">
        <f t="shared" si="6"/>
        <v>0</v>
      </c>
      <c r="I253" s="5" t="str">
        <f t="shared" si="7"/>
        <v/>
      </c>
    </row>
    <row r="254" spans="1:10" x14ac:dyDescent="0.25">
      <c r="A254" s="19">
        <v>254</v>
      </c>
      <c r="B254" s="19" t="s">
        <v>461</v>
      </c>
      <c r="C254" s="2" t="s">
        <v>462</v>
      </c>
      <c r="D254" s="5"/>
      <c r="E254" s="5"/>
      <c r="F254" s="12"/>
      <c r="G254" s="27"/>
      <c r="H254" s="11">
        <f t="shared" si="6"/>
        <v>0</v>
      </c>
      <c r="I254" s="5" t="str">
        <f t="shared" si="7"/>
        <v/>
      </c>
    </row>
    <row r="255" spans="1:10" x14ac:dyDescent="0.25">
      <c r="A255" s="19">
        <v>255</v>
      </c>
      <c r="B255" s="19" t="s">
        <v>465</v>
      </c>
      <c r="C255" s="2" t="s">
        <v>466</v>
      </c>
      <c r="D255" s="5"/>
      <c r="E255" s="5"/>
      <c r="F255" s="12"/>
      <c r="G255" s="27"/>
      <c r="H255" s="11">
        <f t="shared" si="6"/>
        <v>0</v>
      </c>
      <c r="I255" s="5" t="str">
        <f t="shared" si="7"/>
        <v/>
      </c>
    </row>
    <row r="256" spans="1:10" x14ac:dyDescent="0.25">
      <c r="A256" s="19">
        <v>256</v>
      </c>
      <c r="B256" s="19" t="s">
        <v>470</v>
      </c>
      <c r="C256" s="2" t="s">
        <v>471</v>
      </c>
      <c r="D256" s="5"/>
      <c r="E256" s="5"/>
      <c r="F256" s="12"/>
      <c r="G256" s="27"/>
      <c r="H256" s="11">
        <f t="shared" si="6"/>
        <v>0</v>
      </c>
      <c r="I256" s="5" t="str">
        <f t="shared" si="7"/>
        <v/>
      </c>
    </row>
    <row r="257" spans="1:9" x14ac:dyDescent="0.25">
      <c r="A257" s="19">
        <v>257</v>
      </c>
      <c r="B257" s="19" t="s">
        <v>476</v>
      </c>
      <c r="C257" s="2" t="s">
        <v>477</v>
      </c>
      <c r="D257" s="5"/>
      <c r="E257" s="5"/>
      <c r="F257" s="12"/>
      <c r="G257" s="27"/>
      <c r="H257" s="11">
        <f t="shared" ref="H257:H272" si="8">IF(ISBLANK(E257),D257,E257)+IF(ISBLANK(G257),F257,G257)</f>
        <v>0</v>
      </c>
      <c r="I257" s="5" t="str">
        <f t="shared" ref="I257:I272" si="9">IF(H257&gt;89,"A",IF(H257&gt;79,"B",IF(H257&gt;69,"C",IF(H257&gt;59,"D",IF(H257&gt;49,"E","")))))</f>
        <v/>
      </c>
    </row>
    <row r="258" spans="1:9" x14ac:dyDescent="0.25">
      <c r="A258" s="19">
        <v>258</v>
      </c>
      <c r="B258" s="19" t="s">
        <v>478</v>
      </c>
      <c r="C258" s="2" t="s">
        <v>479</v>
      </c>
      <c r="D258" s="5"/>
      <c r="E258" s="5"/>
      <c r="F258" s="12"/>
      <c r="G258" s="27"/>
      <c r="H258" s="11">
        <f t="shared" si="8"/>
        <v>0</v>
      </c>
      <c r="I258" s="5" t="str">
        <f t="shared" si="9"/>
        <v/>
      </c>
    </row>
    <row r="259" spans="1:9" x14ac:dyDescent="0.25">
      <c r="A259" s="19">
        <v>259</v>
      </c>
      <c r="B259" s="19" t="s">
        <v>480</v>
      </c>
      <c r="C259" s="2" t="s">
        <v>481</v>
      </c>
      <c r="D259" s="5"/>
      <c r="E259" s="5"/>
      <c r="F259" s="12"/>
      <c r="G259" s="27"/>
      <c r="H259" s="11">
        <f t="shared" si="8"/>
        <v>0</v>
      </c>
      <c r="I259" s="5" t="str">
        <f t="shared" si="9"/>
        <v/>
      </c>
    </row>
    <row r="260" spans="1:9" x14ac:dyDescent="0.25">
      <c r="A260" s="19">
        <v>260</v>
      </c>
      <c r="B260" s="19" t="s">
        <v>486</v>
      </c>
      <c r="C260" s="2" t="s">
        <v>236</v>
      </c>
      <c r="D260" s="5"/>
      <c r="E260" s="5"/>
      <c r="F260" s="12"/>
      <c r="G260" s="27"/>
      <c r="H260" s="11">
        <f t="shared" si="8"/>
        <v>0</v>
      </c>
      <c r="I260" s="5" t="str">
        <f t="shared" si="9"/>
        <v/>
      </c>
    </row>
    <row r="261" spans="1:9" x14ac:dyDescent="0.25">
      <c r="A261" s="19">
        <v>261</v>
      </c>
      <c r="B261" s="19" t="s">
        <v>489</v>
      </c>
      <c r="C261" s="2" t="s">
        <v>490</v>
      </c>
      <c r="D261" s="5"/>
      <c r="E261" s="5"/>
      <c r="F261" s="12"/>
      <c r="G261" s="27"/>
      <c r="H261" s="11">
        <f t="shared" si="8"/>
        <v>0</v>
      </c>
      <c r="I261" s="5" t="str">
        <f t="shared" si="9"/>
        <v/>
      </c>
    </row>
    <row r="262" spans="1:9" x14ac:dyDescent="0.25">
      <c r="A262" s="19">
        <v>262</v>
      </c>
      <c r="B262" s="19" t="s">
        <v>493</v>
      </c>
      <c r="C262" s="2" t="s">
        <v>494</v>
      </c>
      <c r="D262" s="5"/>
      <c r="E262" s="5"/>
      <c r="F262" s="12"/>
      <c r="G262" s="27"/>
      <c r="H262" s="11">
        <f t="shared" si="8"/>
        <v>0</v>
      </c>
      <c r="I262" s="5" t="str">
        <f t="shared" si="9"/>
        <v/>
      </c>
    </row>
    <row r="263" spans="1:9" x14ac:dyDescent="0.25">
      <c r="A263" s="19">
        <v>263</v>
      </c>
      <c r="B263" s="19" t="s">
        <v>495</v>
      </c>
      <c r="C263" s="2" t="s">
        <v>496</v>
      </c>
      <c r="D263" s="5"/>
      <c r="E263" s="5"/>
      <c r="F263" s="12"/>
      <c r="G263" s="27"/>
      <c r="H263" s="11">
        <f t="shared" si="8"/>
        <v>0</v>
      </c>
      <c r="I263" s="5" t="str">
        <f t="shared" si="9"/>
        <v/>
      </c>
    </row>
    <row r="264" spans="1:9" x14ac:dyDescent="0.25">
      <c r="A264" s="19">
        <v>264</v>
      </c>
      <c r="B264" s="19" t="s">
        <v>497</v>
      </c>
      <c r="C264" s="2" t="s">
        <v>498</v>
      </c>
      <c r="D264" s="5"/>
      <c r="E264" s="5"/>
      <c r="F264" s="12"/>
      <c r="G264" s="27"/>
      <c r="H264" s="11">
        <f t="shared" si="8"/>
        <v>0</v>
      </c>
      <c r="I264" s="5" t="str">
        <f t="shared" si="9"/>
        <v/>
      </c>
    </row>
    <row r="265" spans="1:9" x14ac:dyDescent="0.25">
      <c r="A265" s="19">
        <v>265</v>
      </c>
      <c r="B265" s="19" t="s">
        <v>513</v>
      </c>
      <c r="C265" s="2" t="s">
        <v>514</v>
      </c>
      <c r="D265" s="5"/>
      <c r="E265" s="5"/>
      <c r="F265" s="12"/>
      <c r="G265" s="27"/>
      <c r="H265" s="11">
        <f t="shared" si="8"/>
        <v>0</v>
      </c>
      <c r="I265" s="5" t="str">
        <f t="shared" si="9"/>
        <v/>
      </c>
    </row>
    <row r="266" spans="1:9" x14ac:dyDescent="0.25">
      <c r="A266" s="19">
        <v>266</v>
      </c>
      <c r="B266" s="19" t="s">
        <v>515</v>
      </c>
      <c r="C266" s="2" t="s">
        <v>516</v>
      </c>
      <c r="D266" s="5"/>
      <c r="E266" s="5"/>
      <c r="F266" s="12"/>
      <c r="G266" s="27"/>
      <c r="H266" s="11">
        <f t="shared" si="8"/>
        <v>0</v>
      </c>
      <c r="I266" s="5" t="str">
        <f t="shared" si="9"/>
        <v/>
      </c>
    </row>
    <row r="267" spans="1:9" x14ac:dyDescent="0.25">
      <c r="A267" s="19">
        <v>267</v>
      </c>
      <c r="B267" s="19" t="s">
        <v>521</v>
      </c>
      <c r="C267" s="2" t="s">
        <v>522</v>
      </c>
      <c r="D267" s="5"/>
      <c r="E267" s="5"/>
      <c r="F267" s="12"/>
      <c r="G267" s="27"/>
      <c r="H267" s="11">
        <f t="shared" si="8"/>
        <v>0</v>
      </c>
      <c r="I267" s="5" t="str">
        <f t="shared" si="9"/>
        <v/>
      </c>
    </row>
    <row r="268" spans="1:9" x14ac:dyDescent="0.25">
      <c r="A268" s="19">
        <v>268</v>
      </c>
      <c r="B268" s="19" t="s">
        <v>523</v>
      </c>
      <c r="C268" s="2" t="s">
        <v>524</v>
      </c>
      <c r="D268" s="5"/>
      <c r="E268" s="5"/>
      <c r="F268" s="12"/>
      <c r="G268" s="27"/>
      <c r="H268" s="11">
        <f t="shared" si="8"/>
        <v>0</v>
      </c>
      <c r="I268" s="5" t="str">
        <f t="shared" si="9"/>
        <v/>
      </c>
    </row>
    <row r="269" spans="1:9" x14ac:dyDescent="0.25">
      <c r="A269" s="19">
        <v>269</v>
      </c>
      <c r="B269" s="7" t="s">
        <v>539</v>
      </c>
      <c r="C269" s="2" t="s">
        <v>527</v>
      </c>
      <c r="D269" s="5"/>
      <c r="E269" s="5"/>
      <c r="F269" s="12"/>
      <c r="G269" s="27"/>
      <c r="H269" s="11">
        <f t="shared" si="8"/>
        <v>0</v>
      </c>
      <c r="I269" s="5" t="str">
        <f t="shared" si="9"/>
        <v/>
      </c>
    </row>
    <row r="270" spans="1:9" x14ac:dyDescent="0.25">
      <c r="A270" s="19">
        <v>270</v>
      </c>
      <c r="B270" s="19" t="s">
        <v>528</v>
      </c>
      <c r="C270" s="2" t="s">
        <v>529</v>
      </c>
      <c r="D270" s="5"/>
      <c r="E270" s="5"/>
      <c r="F270" s="12"/>
      <c r="G270" s="27"/>
      <c r="H270" s="11">
        <f t="shared" si="8"/>
        <v>0</v>
      </c>
      <c r="I270" s="5" t="str">
        <f t="shared" si="9"/>
        <v/>
      </c>
    </row>
    <row r="271" spans="1:9" x14ac:dyDescent="0.25">
      <c r="A271" s="19">
        <v>271</v>
      </c>
      <c r="B271" s="19" t="s">
        <v>530</v>
      </c>
      <c r="C271" s="2" t="s">
        <v>531</v>
      </c>
      <c r="D271" s="5"/>
      <c r="E271" s="5"/>
      <c r="F271" s="12"/>
      <c r="G271" s="27"/>
      <c r="H271" s="11">
        <f t="shared" si="8"/>
        <v>0</v>
      </c>
      <c r="I271" s="5" t="str">
        <f t="shared" si="9"/>
        <v/>
      </c>
    </row>
    <row r="272" spans="1:9" x14ac:dyDescent="0.25">
      <c r="A272" s="19">
        <v>272</v>
      </c>
      <c r="B272" s="19" t="s">
        <v>532</v>
      </c>
      <c r="C272" s="2" t="s">
        <v>533</v>
      </c>
      <c r="D272" s="5"/>
      <c r="E272" s="5"/>
      <c r="F272" s="12"/>
      <c r="G272" s="27"/>
      <c r="H272" s="11">
        <f t="shared" si="8"/>
        <v>0</v>
      </c>
      <c r="I272" s="5" t="str">
        <f t="shared" si="9"/>
        <v/>
      </c>
    </row>
  </sheetData>
  <sortState ref="A1:J276">
    <sortCondition descending="1" ref="H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6"/>
  <sheetViews>
    <sheetView workbookViewId="0">
      <selection activeCell="A2" sqref="A2:I3"/>
    </sheetView>
  </sheetViews>
  <sheetFormatPr defaultRowHeight="15" x14ac:dyDescent="0.25"/>
  <cols>
    <col min="1" max="1" width="7" customWidth="1"/>
    <col min="2" max="2" width="7.7109375" customWidth="1"/>
    <col min="3" max="3" width="9.140625" hidden="1" customWidth="1"/>
    <col min="4" max="4" width="12.85546875" customWidth="1"/>
    <col min="5" max="5" width="11.28515625" customWidth="1"/>
    <col min="7" max="7" width="10.7109375" customWidth="1"/>
  </cols>
  <sheetData>
    <row r="1" spans="1:9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9" x14ac:dyDescent="0.25">
      <c r="A2" s="35" t="s">
        <v>555</v>
      </c>
      <c r="B2" s="36"/>
      <c r="C2" s="36"/>
      <c r="D2" s="36"/>
      <c r="E2" s="36"/>
      <c r="F2" s="36"/>
      <c r="G2" s="36"/>
      <c r="H2" s="36"/>
      <c r="I2" s="36"/>
    </row>
    <row r="3" spans="1:9" ht="108" customHeight="1" x14ac:dyDescent="0.25">
      <c r="A3" s="36"/>
      <c r="B3" s="36"/>
      <c r="C3" s="36"/>
      <c r="D3" s="36"/>
      <c r="E3" s="36"/>
      <c r="F3" s="36"/>
      <c r="G3" s="36"/>
      <c r="H3" s="36"/>
      <c r="I3" s="36"/>
    </row>
    <row r="4" spans="1:9" ht="45" x14ac:dyDescent="0.25">
      <c r="A4" s="8" t="s">
        <v>1</v>
      </c>
      <c r="B4" s="8" t="s">
        <v>2</v>
      </c>
      <c r="C4" s="8" t="s">
        <v>3</v>
      </c>
      <c r="D4" s="9" t="s">
        <v>4</v>
      </c>
      <c r="E4" s="9" t="s">
        <v>554</v>
      </c>
      <c r="F4" s="8" t="s">
        <v>6</v>
      </c>
      <c r="G4" s="26" t="s">
        <v>7</v>
      </c>
      <c r="H4" s="9" t="s">
        <v>8</v>
      </c>
      <c r="I4" s="9" t="s">
        <v>9</v>
      </c>
    </row>
    <row r="5" spans="1:9" x14ac:dyDescent="0.25">
      <c r="A5" s="19">
        <v>1</v>
      </c>
      <c r="B5" s="7" t="s">
        <v>500</v>
      </c>
      <c r="C5" s="2" t="s">
        <v>10</v>
      </c>
      <c r="D5" s="5"/>
      <c r="E5" s="5"/>
      <c r="F5" s="12"/>
      <c r="G5" s="12"/>
      <c r="H5" s="11">
        <f>IF(ISBLANK(E5),D5,E5)+IF(ISBLANK(G5),F5,G5)</f>
        <v>0</v>
      </c>
      <c r="I5" s="5" t="str">
        <f>IF(H5&gt;89,"A",IF(H5&gt;79,"B",IF(H5&gt;69,"C",IF(H5&gt;59,"D",IF(H5&gt;49,"E","")))))</f>
        <v/>
      </c>
    </row>
    <row r="6" spans="1:9" x14ac:dyDescent="0.25">
      <c r="A6" s="19">
        <v>2</v>
      </c>
      <c r="B6" s="7" t="s">
        <v>501</v>
      </c>
      <c r="C6" s="2" t="s">
        <v>11</v>
      </c>
      <c r="D6" s="5">
        <v>50</v>
      </c>
      <c r="E6" s="5"/>
      <c r="F6" s="12">
        <f>12*2.5</f>
        <v>30</v>
      </c>
      <c r="G6" s="12"/>
      <c r="H6" s="11">
        <f t="shared" ref="H6:H69" si="0">IF(ISBLANK(E6),D6,E6)+IF(ISBLANK(G6),F6,G6)</f>
        <v>80</v>
      </c>
      <c r="I6" s="5" t="str">
        <f t="shared" ref="I6:I69" si="1">IF(H6&gt;89,"A",IF(H6&gt;79,"B",IF(H6&gt;69,"C",IF(H6&gt;59,"D",IF(H6&gt;49,"E","")))))</f>
        <v>B</v>
      </c>
    </row>
    <row r="7" spans="1:9" x14ac:dyDescent="0.25">
      <c r="A7" s="19">
        <v>3</v>
      </c>
      <c r="B7" s="7" t="s">
        <v>502</v>
      </c>
      <c r="C7" s="2" t="s">
        <v>12</v>
      </c>
      <c r="D7" s="5">
        <v>46</v>
      </c>
      <c r="E7" s="5"/>
      <c r="F7" s="12">
        <f>8*2.5</f>
        <v>20</v>
      </c>
      <c r="G7" s="12"/>
      <c r="H7" s="11">
        <f t="shared" si="0"/>
        <v>66</v>
      </c>
      <c r="I7" s="5" t="str">
        <f t="shared" si="1"/>
        <v>D</v>
      </c>
    </row>
    <row r="8" spans="1:9" x14ac:dyDescent="0.25">
      <c r="A8" s="19">
        <v>4</v>
      </c>
      <c r="B8" s="7" t="s">
        <v>503</v>
      </c>
      <c r="C8" s="2" t="s">
        <v>13</v>
      </c>
      <c r="D8" s="5">
        <v>25</v>
      </c>
      <c r="E8" s="5">
        <v>28</v>
      </c>
      <c r="F8" s="12"/>
      <c r="G8" s="12">
        <f>9*2.5</f>
        <v>22.5</v>
      </c>
      <c r="H8" s="11">
        <f t="shared" si="0"/>
        <v>50.5</v>
      </c>
      <c r="I8" s="5" t="str">
        <f t="shared" si="1"/>
        <v>E</v>
      </c>
    </row>
    <row r="9" spans="1:9" x14ac:dyDescent="0.25">
      <c r="A9" s="19">
        <v>5</v>
      </c>
      <c r="B9" s="7" t="s">
        <v>504</v>
      </c>
      <c r="C9" s="2" t="s">
        <v>14</v>
      </c>
      <c r="D9" s="5">
        <v>39</v>
      </c>
      <c r="E9" s="5"/>
      <c r="F9" s="12">
        <v>25</v>
      </c>
      <c r="G9" s="12"/>
      <c r="H9" s="11">
        <f t="shared" si="0"/>
        <v>64</v>
      </c>
      <c r="I9" s="5" t="str">
        <f t="shared" si="1"/>
        <v>D</v>
      </c>
    </row>
    <row r="10" spans="1:9" x14ac:dyDescent="0.25">
      <c r="A10" s="19">
        <v>6</v>
      </c>
      <c r="B10" s="7" t="s">
        <v>505</v>
      </c>
      <c r="C10" s="2" t="s">
        <v>15</v>
      </c>
      <c r="D10" s="5">
        <v>46</v>
      </c>
      <c r="E10" s="5"/>
      <c r="F10" s="12">
        <v>25</v>
      </c>
      <c r="G10" s="12"/>
      <c r="H10" s="11">
        <f t="shared" si="0"/>
        <v>71</v>
      </c>
      <c r="I10" s="5" t="str">
        <f t="shared" si="1"/>
        <v>C</v>
      </c>
    </row>
    <row r="11" spans="1:9" x14ac:dyDescent="0.25">
      <c r="A11" s="19">
        <v>7</v>
      </c>
      <c r="B11" s="7" t="s">
        <v>506</v>
      </c>
      <c r="C11" s="2" t="s">
        <v>16</v>
      </c>
      <c r="D11" s="5">
        <v>4</v>
      </c>
      <c r="E11" s="5">
        <v>22</v>
      </c>
      <c r="F11" s="12">
        <v>0</v>
      </c>
      <c r="G11" s="12">
        <v>0</v>
      </c>
      <c r="H11" s="11">
        <f t="shared" si="0"/>
        <v>22</v>
      </c>
      <c r="I11" s="5" t="str">
        <f t="shared" si="1"/>
        <v/>
      </c>
    </row>
    <row r="12" spans="1:9" x14ac:dyDescent="0.25">
      <c r="A12" s="19">
        <v>8</v>
      </c>
      <c r="B12" s="7" t="s">
        <v>507</v>
      </c>
      <c r="C12" s="2" t="s">
        <v>17</v>
      </c>
      <c r="D12" s="5">
        <v>36</v>
      </c>
      <c r="E12" s="5"/>
      <c r="F12" s="12">
        <f>5*2.5</f>
        <v>12.5</v>
      </c>
      <c r="G12" s="12">
        <f>13.5*2.5</f>
        <v>33.75</v>
      </c>
      <c r="H12" s="11">
        <f t="shared" si="0"/>
        <v>69.75</v>
      </c>
      <c r="I12" s="5" t="str">
        <f t="shared" si="1"/>
        <v>C</v>
      </c>
    </row>
    <row r="13" spans="1:9" x14ac:dyDescent="0.25">
      <c r="A13" s="19">
        <v>9</v>
      </c>
      <c r="B13" s="7" t="s">
        <v>508</v>
      </c>
      <c r="C13" s="2" t="s">
        <v>18</v>
      </c>
      <c r="D13" s="5"/>
      <c r="E13" s="5"/>
      <c r="F13" s="12"/>
      <c r="G13" s="12"/>
      <c r="H13" s="11">
        <f t="shared" si="0"/>
        <v>0</v>
      </c>
      <c r="I13" s="5" t="str">
        <f t="shared" si="1"/>
        <v/>
      </c>
    </row>
    <row r="14" spans="1:9" x14ac:dyDescent="0.25">
      <c r="A14" s="19">
        <v>10</v>
      </c>
      <c r="B14" s="7" t="s">
        <v>509</v>
      </c>
      <c r="C14" s="2" t="s">
        <v>19</v>
      </c>
      <c r="D14" s="5"/>
      <c r="E14" s="5">
        <v>14</v>
      </c>
      <c r="F14" s="12">
        <v>0</v>
      </c>
      <c r="G14" s="12">
        <f>6*2.5</f>
        <v>15</v>
      </c>
      <c r="H14" s="11">
        <f t="shared" si="0"/>
        <v>29</v>
      </c>
      <c r="I14" s="5" t="str">
        <f t="shared" si="1"/>
        <v/>
      </c>
    </row>
    <row r="15" spans="1:9" x14ac:dyDescent="0.25">
      <c r="A15" s="19">
        <v>11</v>
      </c>
      <c r="B15" s="7" t="s">
        <v>510</v>
      </c>
      <c r="C15" s="2" t="s">
        <v>20</v>
      </c>
      <c r="D15" s="5">
        <v>32</v>
      </c>
      <c r="E15" s="5"/>
      <c r="F15" s="12">
        <f>3*2.5</f>
        <v>7.5</v>
      </c>
      <c r="G15" s="12">
        <f>5*2.5</f>
        <v>12.5</v>
      </c>
      <c r="H15" s="11">
        <f t="shared" si="0"/>
        <v>44.5</v>
      </c>
      <c r="I15" s="5" t="str">
        <f t="shared" si="1"/>
        <v/>
      </c>
    </row>
    <row r="16" spans="1:9" x14ac:dyDescent="0.25">
      <c r="A16" s="19">
        <v>12</v>
      </c>
      <c r="B16" s="7" t="s">
        <v>511</v>
      </c>
      <c r="C16" s="2" t="s">
        <v>21</v>
      </c>
      <c r="D16" s="5">
        <v>14</v>
      </c>
      <c r="E16" s="5">
        <v>14</v>
      </c>
      <c r="F16" s="12"/>
      <c r="G16" s="12">
        <f>9.5*2.5</f>
        <v>23.75</v>
      </c>
      <c r="H16" s="11">
        <f t="shared" si="0"/>
        <v>37.75</v>
      </c>
      <c r="I16" s="5" t="str">
        <f t="shared" si="1"/>
        <v/>
      </c>
    </row>
    <row r="17" spans="1:9" x14ac:dyDescent="0.25">
      <c r="A17" s="19">
        <v>13</v>
      </c>
      <c r="B17" s="19" t="s">
        <v>22</v>
      </c>
      <c r="C17" s="2" t="s">
        <v>23</v>
      </c>
      <c r="D17" s="5">
        <v>29</v>
      </c>
      <c r="E17" s="5"/>
      <c r="F17" s="12">
        <f>9.5*2.5</f>
        <v>23.75</v>
      </c>
      <c r="G17" s="12"/>
      <c r="H17" s="11">
        <f t="shared" si="0"/>
        <v>52.75</v>
      </c>
      <c r="I17" s="5" t="str">
        <f t="shared" si="1"/>
        <v>E</v>
      </c>
    </row>
    <row r="18" spans="1:9" x14ac:dyDescent="0.25">
      <c r="A18" s="19">
        <v>14</v>
      </c>
      <c r="B18" s="19" t="s">
        <v>24</v>
      </c>
      <c r="C18" s="2" t="s">
        <v>25</v>
      </c>
      <c r="D18" s="5"/>
      <c r="E18" s="5">
        <v>12</v>
      </c>
      <c r="F18" s="12"/>
      <c r="G18" s="12"/>
      <c r="H18" s="11">
        <f t="shared" si="0"/>
        <v>12</v>
      </c>
      <c r="I18" s="5" t="str">
        <f t="shared" si="1"/>
        <v/>
      </c>
    </row>
    <row r="19" spans="1:9" x14ac:dyDescent="0.25">
      <c r="A19" s="19">
        <v>15</v>
      </c>
      <c r="B19" s="19" t="s">
        <v>26</v>
      </c>
      <c r="C19" s="2" t="s">
        <v>27</v>
      </c>
      <c r="D19" s="5"/>
      <c r="E19" s="5">
        <v>37</v>
      </c>
      <c r="F19" s="12">
        <f>6*2.5</f>
        <v>15</v>
      </c>
      <c r="G19" s="12"/>
      <c r="H19" s="11">
        <f t="shared" si="0"/>
        <v>52</v>
      </c>
      <c r="I19" s="5" t="str">
        <f t="shared" si="1"/>
        <v>E</v>
      </c>
    </row>
    <row r="20" spans="1:9" x14ac:dyDescent="0.25">
      <c r="A20" s="19">
        <v>16</v>
      </c>
      <c r="B20" s="19" t="s">
        <v>28</v>
      </c>
      <c r="C20" s="2" t="s">
        <v>29</v>
      </c>
      <c r="D20" s="5">
        <v>34</v>
      </c>
      <c r="E20" s="5"/>
      <c r="F20" s="12">
        <f>7*2.5</f>
        <v>17.5</v>
      </c>
      <c r="G20" s="12"/>
      <c r="H20" s="11">
        <f t="shared" si="0"/>
        <v>51.5</v>
      </c>
      <c r="I20" s="5" t="str">
        <f t="shared" si="1"/>
        <v>E</v>
      </c>
    </row>
    <row r="21" spans="1:9" x14ac:dyDescent="0.25">
      <c r="A21" s="19">
        <v>17</v>
      </c>
      <c r="B21" s="19" t="s">
        <v>30</v>
      </c>
      <c r="C21" s="2" t="s">
        <v>31</v>
      </c>
      <c r="D21" s="5">
        <v>34</v>
      </c>
      <c r="E21" s="5"/>
      <c r="F21" s="12">
        <f>1.5*2.5</f>
        <v>3.75</v>
      </c>
      <c r="G21" s="12">
        <f>8*2.5</f>
        <v>20</v>
      </c>
      <c r="H21" s="11">
        <f t="shared" si="0"/>
        <v>54</v>
      </c>
      <c r="I21" s="5" t="str">
        <f t="shared" si="1"/>
        <v>E</v>
      </c>
    </row>
    <row r="22" spans="1:9" x14ac:dyDescent="0.25">
      <c r="A22" s="19">
        <v>18</v>
      </c>
      <c r="B22" s="19" t="s">
        <v>32</v>
      </c>
      <c r="C22" s="2" t="s">
        <v>33</v>
      </c>
      <c r="D22" s="5">
        <v>24</v>
      </c>
      <c r="E22" s="5">
        <v>31</v>
      </c>
      <c r="F22" s="12">
        <f>2.5*2.5</f>
        <v>6.25</v>
      </c>
      <c r="G22" s="12">
        <f>12*2.5</f>
        <v>30</v>
      </c>
      <c r="H22" s="11">
        <f t="shared" si="0"/>
        <v>61</v>
      </c>
      <c r="I22" s="5" t="str">
        <f t="shared" si="1"/>
        <v>D</v>
      </c>
    </row>
    <row r="23" spans="1:9" x14ac:dyDescent="0.25">
      <c r="A23" s="19">
        <v>19</v>
      </c>
      <c r="B23" s="19" t="s">
        <v>34</v>
      </c>
      <c r="C23" s="2" t="s">
        <v>35</v>
      </c>
      <c r="D23" s="5">
        <v>46</v>
      </c>
      <c r="E23" s="5"/>
      <c r="F23" s="12">
        <f>8*2.5</f>
        <v>20</v>
      </c>
      <c r="G23" s="12"/>
      <c r="H23" s="11">
        <f t="shared" si="0"/>
        <v>66</v>
      </c>
      <c r="I23" s="5" t="str">
        <f t="shared" si="1"/>
        <v>D</v>
      </c>
    </row>
    <row r="24" spans="1:9" x14ac:dyDescent="0.25">
      <c r="A24" s="19">
        <v>20</v>
      </c>
      <c r="B24" s="19" t="s">
        <v>36</v>
      </c>
      <c r="C24" s="2" t="s">
        <v>37</v>
      </c>
      <c r="D24" s="5"/>
      <c r="E24" s="5"/>
      <c r="F24" s="12"/>
      <c r="G24" s="12"/>
      <c r="H24" s="11">
        <f t="shared" si="0"/>
        <v>0</v>
      </c>
      <c r="I24" s="5" t="str">
        <f t="shared" si="1"/>
        <v/>
      </c>
    </row>
    <row r="25" spans="1:9" x14ac:dyDescent="0.25">
      <c r="A25" s="19">
        <v>21</v>
      </c>
      <c r="B25" s="19" t="s">
        <v>38</v>
      </c>
      <c r="C25" s="2" t="s">
        <v>39</v>
      </c>
      <c r="D25" s="5">
        <v>39</v>
      </c>
      <c r="E25" s="5"/>
      <c r="F25" s="12">
        <f>12.5*2.5</f>
        <v>31.25</v>
      </c>
      <c r="G25" s="12"/>
      <c r="H25" s="11">
        <f t="shared" si="0"/>
        <v>70.25</v>
      </c>
      <c r="I25" s="5" t="str">
        <f t="shared" si="1"/>
        <v>C</v>
      </c>
    </row>
    <row r="26" spans="1:9" x14ac:dyDescent="0.25">
      <c r="A26" s="19">
        <v>22</v>
      </c>
      <c r="B26" s="19" t="s">
        <v>40</v>
      </c>
      <c r="C26" s="2" t="s">
        <v>41</v>
      </c>
      <c r="D26" s="5">
        <v>26</v>
      </c>
      <c r="E26" s="5">
        <v>31</v>
      </c>
      <c r="F26" s="12">
        <f>7.5*2.5</f>
        <v>18.75</v>
      </c>
      <c r="G26" s="12"/>
      <c r="H26" s="11">
        <f t="shared" si="0"/>
        <v>49.75</v>
      </c>
      <c r="I26" s="5" t="str">
        <f t="shared" si="1"/>
        <v>E</v>
      </c>
    </row>
    <row r="27" spans="1:9" x14ac:dyDescent="0.25">
      <c r="A27" s="19">
        <v>23</v>
      </c>
      <c r="B27" s="19" t="s">
        <v>42</v>
      </c>
      <c r="C27" s="2" t="s">
        <v>43</v>
      </c>
      <c r="D27" s="5">
        <v>23</v>
      </c>
      <c r="E27" s="5"/>
      <c r="F27" s="12">
        <f>4*2.5</f>
        <v>10</v>
      </c>
      <c r="G27" s="12">
        <f>10*2.5</f>
        <v>25</v>
      </c>
      <c r="H27" s="11">
        <f t="shared" si="0"/>
        <v>48</v>
      </c>
      <c r="I27" s="5" t="str">
        <f t="shared" si="1"/>
        <v/>
      </c>
    </row>
    <row r="28" spans="1:9" x14ac:dyDescent="0.25">
      <c r="A28" s="19">
        <v>24</v>
      </c>
      <c r="B28" s="19" t="s">
        <v>44</v>
      </c>
      <c r="C28" s="2" t="s">
        <v>45</v>
      </c>
      <c r="D28" s="5"/>
      <c r="E28" s="5">
        <v>30</v>
      </c>
      <c r="F28" s="12"/>
      <c r="G28" s="12">
        <f>9*2.5</f>
        <v>22.5</v>
      </c>
      <c r="H28" s="11">
        <f t="shared" si="0"/>
        <v>52.5</v>
      </c>
      <c r="I28" s="5" t="str">
        <f t="shared" si="1"/>
        <v>E</v>
      </c>
    </row>
    <row r="29" spans="1:9" x14ac:dyDescent="0.25">
      <c r="A29" s="19">
        <v>25</v>
      </c>
      <c r="B29" s="19" t="s">
        <v>46</v>
      </c>
      <c r="C29" s="2" t="s">
        <v>47</v>
      </c>
      <c r="D29" s="5">
        <v>31</v>
      </c>
      <c r="E29" s="5"/>
      <c r="F29" s="12">
        <f>6.5*2.5</f>
        <v>16.25</v>
      </c>
      <c r="G29" s="12">
        <f>10*2.5</f>
        <v>25</v>
      </c>
      <c r="H29" s="11">
        <f t="shared" si="0"/>
        <v>56</v>
      </c>
      <c r="I29" s="5" t="str">
        <f t="shared" si="1"/>
        <v>E</v>
      </c>
    </row>
    <row r="30" spans="1:9" x14ac:dyDescent="0.25">
      <c r="A30" s="19">
        <v>26</v>
      </c>
      <c r="B30" s="19" t="s">
        <v>48</v>
      </c>
      <c r="C30" s="2" t="s">
        <v>49</v>
      </c>
      <c r="D30" s="5">
        <v>26</v>
      </c>
      <c r="E30" s="5">
        <v>26</v>
      </c>
      <c r="F30" s="12">
        <f>6*2.5</f>
        <v>15</v>
      </c>
      <c r="G30" s="12">
        <f>2*2.5</f>
        <v>5</v>
      </c>
      <c r="H30" s="11">
        <f t="shared" si="0"/>
        <v>31</v>
      </c>
      <c r="I30" s="5" t="str">
        <f t="shared" si="1"/>
        <v/>
      </c>
    </row>
    <row r="31" spans="1:9" x14ac:dyDescent="0.25">
      <c r="A31" s="19">
        <v>27</v>
      </c>
      <c r="B31" s="19" t="s">
        <v>50</v>
      </c>
      <c r="C31" s="2" t="s">
        <v>51</v>
      </c>
      <c r="D31" s="5">
        <v>26</v>
      </c>
      <c r="E31" s="5">
        <v>33</v>
      </c>
      <c r="F31" s="12">
        <f>4.5*2.5</f>
        <v>11.25</v>
      </c>
      <c r="G31" s="12">
        <f>10*2.5</f>
        <v>25</v>
      </c>
      <c r="H31" s="11">
        <f t="shared" si="0"/>
        <v>58</v>
      </c>
      <c r="I31" s="5" t="str">
        <f t="shared" si="1"/>
        <v>E</v>
      </c>
    </row>
    <row r="32" spans="1:9" x14ac:dyDescent="0.25">
      <c r="A32" s="19">
        <v>28</v>
      </c>
      <c r="B32" s="19" t="s">
        <v>52</v>
      </c>
      <c r="C32" s="2" t="s">
        <v>53</v>
      </c>
      <c r="D32" s="5"/>
      <c r="E32" s="5"/>
      <c r="F32" s="12"/>
      <c r="G32" s="12"/>
      <c r="H32" s="11">
        <f t="shared" si="0"/>
        <v>0</v>
      </c>
      <c r="I32" s="5" t="str">
        <f t="shared" si="1"/>
        <v/>
      </c>
    </row>
    <row r="33" spans="1:9" x14ac:dyDescent="0.25">
      <c r="A33" s="19">
        <v>29</v>
      </c>
      <c r="B33" s="19" t="s">
        <v>54</v>
      </c>
      <c r="C33" s="2" t="s">
        <v>55</v>
      </c>
      <c r="D33" s="5">
        <v>14</v>
      </c>
      <c r="E33" s="5">
        <v>38</v>
      </c>
      <c r="F33" s="12">
        <f>6.5*2.5</f>
        <v>16.25</v>
      </c>
      <c r="G33" s="12"/>
      <c r="H33" s="11">
        <f t="shared" si="0"/>
        <v>54.25</v>
      </c>
      <c r="I33" s="5" t="str">
        <f t="shared" si="1"/>
        <v>E</v>
      </c>
    </row>
    <row r="34" spans="1:9" x14ac:dyDescent="0.25">
      <c r="A34" s="19">
        <v>30</v>
      </c>
      <c r="B34" s="19" t="s">
        <v>56</v>
      </c>
      <c r="C34" s="2" t="s">
        <v>57</v>
      </c>
      <c r="D34" s="5">
        <v>16</v>
      </c>
      <c r="E34" s="5">
        <v>22</v>
      </c>
      <c r="F34" s="12">
        <f>4*2.5</f>
        <v>10</v>
      </c>
      <c r="G34" s="12"/>
      <c r="H34" s="11">
        <f t="shared" si="0"/>
        <v>32</v>
      </c>
      <c r="I34" s="5" t="str">
        <f t="shared" si="1"/>
        <v/>
      </c>
    </row>
    <row r="35" spans="1:9" x14ac:dyDescent="0.25">
      <c r="A35" s="19">
        <v>31</v>
      </c>
      <c r="B35" s="19" t="s">
        <v>58</v>
      </c>
      <c r="C35" s="2" t="s">
        <v>59</v>
      </c>
      <c r="D35" s="5"/>
      <c r="E35" s="5"/>
      <c r="F35" s="12"/>
      <c r="G35" s="12"/>
      <c r="H35" s="11">
        <f t="shared" si="0"/>
        <v>0</v>
      </c>
      <c r="I35" s="5" t="str">
        <f t="shared" si="1"/>
        <v/>
      </c>
    </row>
    <row r="36" spans="1:9" x14ac:dyDescent="0.25">
      <c r="A36" s="19">
        <v>32</v>
      </c>
      <c r="B36" s="19" t="s">
        <v>60</v>
      </c>
      <c r="C36" s="2" t="s">
        <v>61</v>
      </c>
      <c r="D36" s="5">
        <v>50</v>
      </c>
      <c r="E36" s="5"/>
      <c r="F36" s="12">
        <f>9*2.5</f>
        <v>22.5</v>
      </c>
      <c r="G36" s="12">
        <f>13.5*2.5</f>
        <v>33.75</v>
      </c>
      <c r="H36" s="11">
        <f t="shared" si="0"/>
        <v>83.75</v>
      </c>
      <c r="I36" s="5" t="str">
        <f t="shared" si="1"/>
        <v>B</v>
      </c>
    </row>
    <row r="37" spans="1:9" x14ac:dyDescent="0.25">
      <c r="A37" s="19">
        <v>33</v>
      </c>
      <c r="B37" s="19" t="s">
        <v>62</v>
      </c>
      <c r="C37" s="2" t="s">
        <v>63</v>
      </c>
      <c r="D37" s="5">
        <v>24</v>
      </c>
      <c r="E37" s="5">
        <v>29</v>
      </c>
      <c r="F37" s="12">
        <f>4*2.5</f>
        <v>10</v>
      </c>
      <c r="G37" s="12">
        <f>5.5*2.5</f>
        <v>13.75</v>
      </c>
      <c r="H37" s="11">
        <f t="shared" si="0"/>
        <v>42.75</v>
      </c>
      <c r="I37" s="5" t="str">
        <f t="shared" si="1"/>
        <v/>
      </c>
    </row>
    <row r="38" spans="1:9" x14ac:dyDescent="0.25">
      <c r="A38" s="19">
        <v>34</v>
      </c>
      <c r="B38" s="19" t="s">
        <v>64</v>
      </c>
      <c r="C38" s="2" t="s">
        <v>65</v>
      </c>
      <c r="D38" s="5">
        <v>21</v>
      </c>
      <c r="E38" s="5"/>
      <c r="F38" s="12">
        <f>4.5*2.5</f>
        <v>11.25</v>
      </c>
      <c r="G38" s="12">
        <f>7*2.5</f>
        <v>17.5</v>
      </c>
      <c r="H38" s="11">
        <f t="shared" si="0"/>
        <v>38.5</v>
      </c>
      <c r="I38" s="5" t="str">
        <f t="shared" si="1"/>
        <v/>
      </c>
    </row>
    <row r="39" spans="1:9" x14ac:dyDescent="0.25">
      <c r="A39" s="19">
        <v>35</v>
      </c>
      <c r="B39" s="19" t="s">
        <v>66</v>
      </c>
      <c r="C39" s="2" t="s">
        <v>67</v>
      </c>
      <c r="D39" s="5">
        <v>35</v>
      </c>
      <c r="E39" s="5"/>
      <c r="F39" s="12">
        <v>25</v>
      </c>
      <c r="G39" s="12"/>
      <c r="H39" s="11">
        <f t="shared" si="0"/>
        <v>60</v>
      </c>
      <c r="I39" s="5" t="str">
        <f t="shared" si="1"/>
        <v>D</v>
      </c>
    </row>
    <row r="40" spans="1:9" x14ac:dyDescent="0.25">
      <c r="A40" s="19">
        <v>36</v>
      </c>
      <c r="B40" s="19" t="s">
        <v>68</v>
      </c>
      <c r="C40" s="2" t="s">
        <v>69</v>
      </c>
      <c r="D40" s="5">
        <v>27</v>
      </c>
      <c r="E40" s="5">
        <v>24</v>
      </c>
      <c r="F40" s="12">
        <f>5*2.5</f>
        <v>12.5</v>
      </c>
      <c r="G40" s="12">
        <f>6*2.5</f>
        <v>15</v>
      </c>
      <c r="H40" s="11">
        <f t="shared" si="0"/>
        <v>39</v>
      </c>
      <c r="I40" s="5" t="str">
        <f t="shared" si="1"/>
        <v/>
      </c>
    </row>
    <row r="41" spans="1:9" x14ac:dyDescent="0.25">
      <c r="A41" s="19">
        <v>37</v>
      </c>
      <c r="B41" s="19" t="s">
        <v>70</v>
      </c>
      <c r="C41" s="2" t="s">
        <v>71</v>
      </c>
      <c r="D41" s="5">
        <v>19</v>
      </c>
      <c r="E41" s="5">
        <v>23</v>
      </c>
      <c r="F41" s="12">
        <f>7*2.5</f>
        <v>17.5</v>
      </c>
      <c r="G41" s="12">
        <f>8*2.5</f>
        <v>20</v>
      </c>
      <c r="H41" s="11">
        <f t="shared" si="0"/>
        <v>43</v>
      </c>
      <c r="I41" s="5" t="str">
        <f t="shared" si="1"/>
        <v/>
      </c>
    </row>
    <row r="42" spans="1:9" x14ac:dyDescent="0.25">
      <c r="A42" s="19">
        <v>38</v>
      </c>
      <c r="B42" s="19" t="s">
        <v>72</v>
      </c>
      <c r="C42" s="2" t="s">
        <v>73</v>
      </c>
      <c r="D42" s="5">
        <v>44</v>
      </c>
      <c r="E42" s="5"/>
      <c r="F42" s="12">
        <f>8.5*2.5</f>
        <v>21.25</v>
      </c>
      <c r="G42" s="12"/>
      <c r="H42" s="11">
        <f t="shared" si="0"/>
        <v>65.25</v>
      </c>
      <c r="I42" s="5" t="str">
        <f t="shared" si="1"/>
        <v>D</v>
      </c>
    </row>
    <row r="43" spans="1:9" x14ac:dyDescent="0.25">
      <c r="A43" s="19">
        <v>39</v>
      </c>
      <c r="B43" s="19" t="s">
        <v>74</v>
      </c>
      <c r="C43" s="2" t="s">
        <v>75</v>
      </c>
      <c r="D43" s="5">
        <v>43</v>
      </c>
      <c r="E43" s="5"/>
      <c r="F43" s="12">
        <f>8*2.5</f>
        <v>20</v>
      </c>
      <c r="G43" s="12"/>
      <c r="H43" s="11">
        <f t="shared" si="0"/>
        <v>63</v>
      </c>
      <c r="I43" s="5" t="str">
        <f t="shared" si="1"/>
        <v>D</v>
      </c>
    </row>
    <row r="44" spans="1:9" x14ac:dyDescent="0.25">
      <c r="A44" s="19">
        <v>40</v>
      </c>
      <c r="B44" s="19" t="s">
        <v>76</v>
      </c>
      <c r="C44" s="2" t="s">
        <v>77</v>
      </c>
      <c r="D44" s="5">
        <v>36</v>
      </c>
      <c r="E44" s="5"/>
      <c r="F44" s="12">
        <f>6.5*2.5</f>
        <v>16.25</v>
      </c>
      <c r="G44" s="12"/>
      <c r="H44" s="11">
        <f t="shared" si="0"/>
        <v>52.25</v>
      </c>
      <c r="I44" s="5" t="str">
        <f t="shared" si="1"/>
        <v>E</v>
      </c>
    </row>
    <row r="45" spans="1:9" x14ac:dyDescent="0.25">
      <c r="A45" s="19">
        <v>41</v>
      </c>
      <c r="B45" s="19" t="s">
        <v>78</v>
      </c>
      <c r="C45" s="2" t="s">
        <v>79</v>
      </c>
      <c r="D45" s="5">
        <v>45</v>
      </c>
      <c r="E45" s="5"/>
      <c r="F45" s="12">
        <f>11.5*2.5</f>
        <v>28.75</v>
      </c>
      <c r="G45" s="12">
        <f>16*2.5</f>
        <v>40</v>
      </c>
      <c r="H45" s="11">
        <f t="shared" si="0"/>
        <v>85</v>
      </c>
      <c r="I45" s="5" t="str">
        <f t="shared" si="1"/>
        <v>B</v>
      </c>
    </row>
    <row r="46" spans="1:9" x14ac:dyDescent="0.25">
      <c r="A46" s="19">
        <v>42</v>
      </c>
      <c r="B46" s="19" t="s">
        <v>80</v>
      </c>
      <c r="C46" s="2" t="s">
        <v>81</v>
      </c>
      <c r="D46" s="5">
        <v>36</v>
      </c>
      <c r="E46" s="5">
        <v>43</v>
      </c>
      <c r="F46" s="12">
        <f>8*2.5</f>
        <v>20</v>
      </c>
      <c r="G46" s="12"/>
      <c r="H46" s="11">
        <f t="shared" si="0"/>
        <v>63</v>
      </c>
      <c r="I46" s="5" t="str">
        <f t="shared" si="1"/>
        <v>D</v>
      </c>
    </row>
    <row r="47" spans="1:9" x14ac:dyDescent="0.25">
      <c r="A47" s="19">
        <v>43</v>
      </c>
      <c r="B47" s="19" t="s">
        <v>82</v>
      </c>
      <c r="C47" s="2" t="s">
        <v>83</v>
      </c>
      <c r="D47" s="5">
        <v>46</v>
      </c>
      <c r="E47" s="5"/>
      <c r="F47" s="12">
        <f>12.5*2.5</f>
        <v>31.25</v>
      </c>
      <c r="G47" s="12"/>
      <c r="H47" s="11">
        <f t="shared" si="0"/>
        <v>77.25</v>
      </c>
      <c r="I47" s="5" t="str">
        <f t="shared" si="1"/>
        <v>C</v>
      </c>
    </row>
    <row r="48" spans="1:9" x14ac:dyDescent="0.25">
      <c r="A48" s="19">
        <v>44</v>
      </c>
      <c r="B48" s="19" t="s">
        <v>84</v>
      </c>
      <c r="C48" s="2" t="s">
        <v>85</v>
      </c>
      <c r="D48" s="5">
        <v>47</v>
      </c>
      <c r="E48" s="5"/>
      <c r="F48" s="12">
        <f>9*2.5</f>
        <v>22.5</v>
      </c>
      <c r="G48" s="12"/>
      <c r="H48" s="11">
        <f t="shared" si="0"/>
        <v>69.5</v>
      </c>
      <c r="I48" s="5" t="str">
        <f t="shared" si="1"/>
        <v>C</v>
      </c>
    </row>
    <row r="49" spans="1:9" x14ac:dyDescent="0.25">
      <c r="A49" s="19">
        <v>45</v>
      </c>
      <c r="B49" s="19" t="s">
        <v>86</v>
      </c>
      <c r="C49" s="2" t="s">
        <v>87</v>
      </c>
      <c r="D49" s="5">
        <v>32</v>
      </c>
      <c r="E49" s="5"/>
      <c r="F49" s="12">
        <f>3.5*2.5</f>
        <v>8.75</v>
      </c>
      <c r="G49" s="12">
        <f>11*2.5</f>
        <v>27.5</v>
      </c>
      <c r="H49" s="11">
        <f t="shared" si="0"/>
        <v>59.5</v>
      </c>
      <c r="I49" s="5" t="str">
        <f t="shared" si="1"/>
        <v>D</v>
      </c>
    </row>
    <row r="50" spans="1:9" x14ac:dyDescent="0.25">
      <c r="A50" s="19">
        <v>46</v>
      </c>
      <c r="B50" s="19" t="s">
        <v>88</v>
      </c>
      <c r="C50" s="2" t="s">
        <v>89</v>
      </c>
      <c r="D50" s="5"/>
      <c r="E50" s="5"/>
      <c r="F50" s="12"/>
      <c r="G50" s="12"/>
      <c r="H50" s="11">
        <f t="shared" si="0"/>
        <v>0</v>
      </c>
      <c r="I50" s="5" t="str">
        <f t="shared" si="1"/>
        <v/>
      </c>
    </row>
    <row r="51" spans="1:9" x14ac:dyDescent="0.25">
      <c r="A51" s="19">
        <v>47</v>
      </c>
      <c r="B51" s="19" t="s">
        <v>90</v>
      </c>
      <c r="C51" s="2" t="s">
        <v>91</v>
      </c>
      <c r="D51" s="5"/>
      <c r="E51" s="5"/>
      <c r="F51" s="12"/>
      <c r="G51" s="12"/>
      <c r="H51" s="11">
        <f t="shared" si="0"/>
        <v>0</v>
      </c>
      <c r="I51" s="5" t="str">
        <f t="shared" si="1"/>
        <v/>
      </c>
    </row>
    <row r="52" spans="1:9" x14ac:dyDescent="0.25">
      <c r="A52" s="19">
        <v>48</v>
      </c>
      <c r="B52" s="19" t="s">
        <v>92</v>
      </c>
      <c r="C52" s="2" t="s">
        <v>93</v>
      </c>
      <c r="D52" s="5">
        <v>4</v>
      </c>
      <c r="E52" s="5">
        <v>9</v>
      </c>
      <c r="F52" s="12">
        <f>4.5*2.5</f>
        <v>11.25</v>
      </c>
      <c r="G52" s="12">
        <f>7*2.5</f>
        <v>17.5</v>
      </c>
      <c r="H52" s="11">
        <f t="shared" si="0"/>
        <v>26.5</v>
      </c>
      <c r="I52" s="5" t="str">
        <f t="shared" si="1"/>
        <v/>
      </c>
    </row>
    <row r="53" spans="1:9" x14ac:dyDescent="0.25">
      <c r="A53" s="19">
        <v>49</v>
      </c>
      <c r="B53" s="19" t="s">
        <v>94</v>
      </c>
      <c r="C53" s="2" t="s">
        <v>95</v>
      </c>
      <c r="D53" s="5">
        <v>17</v>
      </c>
      <c r="E53" s="5">
        <v>17</v>
      </c>
      <c r="F53" s="12">
        <f>4*2.5</f>
        <v>10</v>
      </c>
      <c r="G53" s="12"/>
      <c r="H53" s="11">
        <f t="shared" si="0"/>
        <v>27</v>
      </c>
      <c r="I53" s="5" t="str">
        <f t="shared" si="1"/>
        <v/>
      </c>
    </row>
    <row r="54" spans="1:9" x14ac:dyDescent="0.25">
      <c r="A54" s="19">
        <v>50</v>
      </c>
      <c r="B54" s="19" t="s">
        <v>96</v>
      </c>
      <c r="C54" s="2" t="s">
        <v>97</v>
      </c>
      <c r="D54" s="5">
        <v>34</v>
      </c>
      <c r="E54" s="5"/>
      <c r="F54" s="12">
        <f>7*2.5</f>
        <v>17.5</v>
      </c>
      <c r="G54" s="12"/>
      <c r="H54" s="11">
        <f t="shared" si="0"/>
        <v>51.5</v>
      </c>
      <c r="I54" s="5" t="str">
        <f t="shared" si="1"/>
        <v>E</v>
      </c>
    </row>
    <row r="55" spans="1:9" x14ac:dyDescent="0.25">
      <c r="A55" s="19">
        <v>51</v>
      </c>
      <c r="B55" s="19" t="s">
        <v>98</v>
      </c>
      <c r="C55" s="2" t="s">
        <v>99</v>
      </c>
      <c r="D55" s="5"/>
      <c r="E55" s="5">
        <v>10</v>
      </c>
      <c r="F55" s="12"/>
      <c r="G55" s="12"/>
      <c r="H55" s="11">
        <f t="shared" si="0"/>
        <v>10</v>
      </c>
      <c r="I55" s="5" t="str">
        <f t="shared" si="1"/>
        <v/>
      </c>
    </row>
    <row r="56" spans="1:9" x14ac:dyDescent="0.25">
      <c r="A56" s="19">
        <v>52</v>
      </c>
      <c r="B56" s="19" t="s">
        <v>100</v>
      </c>
      <c r="C56" s="2" t="s">
        <v>101</v>
      </c>
      <c r="D56" s="5">
        <v>38</v>
      </c>
      <c r="E56" s="5"/>
      <c r="F56" s="12">
        <f>8.5*2.5</f>
        <v>21.25</v>
      </c>
      <c r="G56" s="12"/>
      <c r="H56" s="11">
        <f t="shared" si="0"/>
        <v>59.25</v>
      </c>
      <c r="I56" s="5" t="str">
        <f t="shared" si="1"/>
        <v>D</v>
      </c>
    </row>
    <row r="57" spans="1:9" x14ac:dyDescent="0.25">
      <c r="A57" s="19">
        <v>53</v>
      </c>
      <c r="B57" s="19" t="s">
        <v>102</v>
      </c>
      <c r="C57" s="2" t="s">
        <v>103</v>
      </c>
      <c r="D57" s="5"/>
      <c r="E57" s="5"/>
      <c r="F57" s="12"/>
      <c r="G57" s="12"/>
      <c r="H57" s="11">
        <f t="shared" si="0"/>
        <v>0</v>
      </c>
      <c r="I57" s="5" t="str">
        <f t="shared" si="1"/>
        <v/>
      </c>
    </row>
    <row r="58" spans="1:9" x14ac:dyDescent="0.25">
      <c r="A58" s="19">
        <v>54</v>
      </c>
      <c r="B58" s="19" t="s">
        <v>104</v>
      </c>
      <c r="C58" s="2" t="s">
        <v>105</v>
      </c>
      <c r="D58" s="5">
        <v>9</v>
      </c>
      <c r="E58" s="5">
        <v>16</v>
      </c>
      <c r="F58" s="12">
        <f>2*2.5</f>
        <v>5</v>
      </c>
      <c r="G58" s="12">
        <f>5.5*2.5</f>
        <v>13.75</v>
      </c>
      <c r="H58" s="11">
        <f t="shared" si="0"/>
        <v>29.75</v>
      </c>
      <c r="I58" s="5" t="str">
        <f t="shared" si="1"/>
        <v/>
      </c>
    </row>
    <row r="59" spans="1:9" x14ac:dyDescent="0.25">
      <c r="A59" s="19">
        <v>55</v>
      </c>
      <c r="B59" s="19" t="s">
        <v>106</v>
      </c>
      <c r="C59" s="2" t="s">
        <v>107</v>
      </c>
      <c r="D59" s="5"/>
      <c r="E59" s="5">
        <v>34</v>
      </c>
      <c r="F59" s="12"/>
      <c r="G59" s="12">
        <f>9*2.5</f>
        <v>22.5</v>
      </c>
      <c r="H59" s="11">
        <f t="shared" si="0"/>
        <v>56.5</v>
      </c>
      <c r="I59" s="5" t="str">
        <f t="shared" si="1"/>
        <v>E</v>
      </c>
    </row>
    <row r="60" spans="1:9" x14ac:dyDescent="0.25">
      <c r="A60" s="19">
        <v>56</v>
      </c>
      <c r="B60" s="19" t="s">
        <v>108</v>
      </c>
      <c r="C60" s="2" t="s">
        <v>109</v>
      </c>
      <c r="D60" s="5">
        <v>49</v>
      </c>
      <c r="E60" s="5"/>
      <c r="F60" s="12">
        <f>13.5*2.5</f>
        <v>33.75</v>
      </c>
      <c r="G60" s="12"/>
      <c r="H60" s="11">
        <f t="shared" si="0"/>
        <v>82.75</v>
      </c>
      <c r="I60" s="5" t="str">
        <f t="shared" si="1"/>
        <v>B</v>
      </c>
    </row>
    <row r="61" spans="1:9" x14ac:dyDescent="0.25">
      <c r="A61" s="19">
        <v>57</v>
      </c>
      <c r="B61" s="19" t="s">
        <v>110</v>
      </c>
      <c r="C61" s="2" t="s">
        <v>111</v>
      </c>
      <c r="D61" s="5"/>
      <c r="E61" s="5"/>
      <c r="F61" s="12"/>
      <c r="G61" s="12"/>
      <c r="H61" s="11">
        <f t="shared" si="0"/>
        <v>0</v>
      </c>
      <c r="I61" s="5" t="str">
        <f t="shared" si="1"/>
        <v/>
      </c>
    </row>
    <row r="62" spans="1:9" x14ac:dyDescent="0.25">
      <c r="A62" s="19">
        <v>58</v>
      </c>
      <c r="B62" s="19" t="s">
        <v>112</v>
      </c>
      <c r="C62" s="2" t="s">
        <v>113</v>
      </c>
      <c r="D62" s="5"/>
      <c r="E62" s="5"/>
      <c r="F62" s="12"/>
      <c r="G62" s="12"/>
      <c r="H62" s="11">
        <f t="shared" si="0"/>
        <v>0</v>
      </c>
      <c r="I62" s="5" t="str">
        <f t="shared" si="1"/>
        <v/>
      </c>
    </row>
    <row r="63" spans="1:9" x14ac:dyDescent="0.25">
      <c r="A63" s="19">
        <v>59</v>
      </c>
      <c r="B63" s="19" t="s">
        <v>114</v>
      </c>
      <c r="C63" s="2" t="s">
        <v>115</v>
      </c>
      <c r="D63" s="5">
        <v>27</v>
      </c>
      <c r="E63" s="5">
        <v>29</v>
      </c>
      <c r="F63" s="12">
        <f>6.5*2.5</f>
        <v>16.25</v>
      </c>
      <c r="G63" s="12">
        <f>14*2.5</f>
        <v>35</v>
      </c>
      <c r="H63" s="11">
        <f t="shared" si="0"/>
        <v>64</v>
      </c>
      <c r="I63" s="5" t="str">
        <f t="shared" si="1"/>
        <v>D</v>
      </c>
    </row>
    <row r="64" spans="1:9" x14ac:dyDescent="0.25">
      <c r="A64" s="19">
        <v>60</v>
      </c>
      <c r="B64" s="19" t="s">
        <v>116</v>
      </c>
      <c r="C64" s="2" t="s">
        <v>117</v>
      </c>
      <c r="D64" s="5">
        <v>21</v>
      </c>
      <c r="E64" s="5">
        <v>31</v>
      </c>
      <c r="F64" s="12">
        <f>3*2.5</f>
        <v>7.5</v>
      </c>
      <c r="G64" s="12">
        <f>7.5*2.5</f>
        <v>18.75</v>
      </c>
      <c r="H64" s="11">
        <f t="shared" si="0"/>
        <v>49.75</v>
      </c>
      <c r="I64" s="5" t="str">
        <f t="shared" si="1"/>
        <v>E</v>
      </c>
    </row>
    <row r="65" spans="1:9" x14ac:dyDescent="0.25">
      <c r="A65" s="19">
        <v>61</v>
      </c>
      <c r="B65" s="19" t="s">
        <v>118</v>
      </c>
      <c r="C65" s="2" t="s">
        <v>119</v>
      </c>
      <c r="D65" s="5">
        <v>6</v>
      </c>
      <c r="E65" s="5">
        <v>15</v>
      </c>
      <c r="F65" s="12">
        <f>3*2.5</f>
        <v>7.5</v>
      </c>
      <c r="G65" s="12">
        <f>9*2.5</f>
        <v>22.5</v>
      </c>
      <c r="H65" s="11">
        <f t="shared" si="0"/>
        <v>37.5</v>
      </c>
      <c r="I65" s="5" t="str">
        <f t="shared" si="1"/>
        <v/>
      </c>
    </row>
    <row r="66" spans="1:9" x14ac:dyDescent="0.25">
      <c r="A66" s="19">
        <v>62</v>
      </c>
      <c r="B66" s="19" t="s">
        <v>120</v>
      </c>
      <c r="C66" s="2" t="s">
        <v>121</v>
      </c>
      <c r="D66" s="5"/>
      <c r="E66" s="5"/>
      <c r="F66" s="12"/>
      <c r="G66" s="12"/>
      <c r="H66" s="11">
        <f t="shared" si="0"/>
        <v>0</v>
      </c>
      <c r="I66" s="5" t="str">
        <f t="shared" si="1"/>
        <v/>
      </c>
    </row>
    <row r="67" spans="1:9" x14ac:dyDescent="0.25">
      <c r="A67" s="19">
        <v>63</v>
      </c>
      <c r="B67" s="19" t="s">
        <v>122</v>
      </c>
      <c r="C67" s="2" t="s">
        <v>123</v>
      </c>
      <c r="D67" s="5">
        <v>14</v>
      </c>
      <c r="E67" s="5">
        <v>36</v>
      </c>
      <c r="F67" s="12">
        <f>7.5*2.5</f>
        <v>18.75</v>
      </c>
      <c r="G67" s="12"/>
      <c r="H67" s="11">
        <f t="shared" si="0"/>
        <v>54.75</v>
      </c>
      <c r="I67" s="5" t="str">
        <f t="shared" si="1"/>
        <v>E</v>
      </c>
    </row>
    <row r="68" spans="1:9" x14ac:dyDescent="0.25">
      <c r="A68" s="19">
        <v>64</v>
      </c>
      <c r="B68" s="19" t="s">
        <v>124</v>
      </c>
      <c r="C68" s="2" t="s">
        <v>125</v>
      </c>
      <c r="D68" s="5">
        <v>9</v>
      </c>
      <c r="E68" s="5">
        <v>8</v>
      </c>
      <c r="F68" s="12"/>
      <c r="G68" s="12"/>
      <c r="H68" s="11">
        <f t="shared" si="0"/>
        <v>8</v>
      </c>
      <c r="I68" s="5" t="str">
        <f t="shared" si="1"/>
        <v/>
      </c>
    </row>
    <row r="69" spans="1:9" x14ac:dyDescent="0.25">
      <c r="A69" s="19">
        <v>65</v>
      </c>
      <c r="B69" s="19" t="s">
        <v>126</v>
      </c>
      <c r="C69" s="2" t="s">
        <v>127</v>
      </c>
      <c r="D69" s="5"/>
      <c r="E69" s="5"/>
      <c r="F69" s="12"/>
      <c r="G69" s="12"/>
      <c r="H69" s="11">
        <f t="shared" si="0"/>
        <v>0</v>
      </c>
      <c r="I69" s="5" t="str">
        <f t="shared" si="1"/>
        <v/>
      </c>
    </row>
    <row r="70" spans="1:9" x14ac:dyDescent="0.25">
      <c r="A70" s="19">
        <v>66</v>
      </c>
      <c r="B70" s="19" t="s">
        <v>128</v>
      </c>
      <c r="C70" s="2" t="s">
        <v>129</v>
      </c>
      <c r="D70" s="5"/>
      <c r="E70" s="5">
        <v>10</v>
      </c>
      <c r="F70" s="12">
        <v>2.5</v>
      </c>
      <c r="G70" s="12">
        <f>6*2.5</f>
        <v>15</v>
      </c>
      <c r="H70" s="11">
        <f t="shared" ref="H70:H133" si="2">IF(ISBLANK(E70),D70,E70)+IF(ISBLANK(G70),F70,G70)</f>
        <v>25</v>
      </c>
      <c r="I70" s="5" t="str">
        <f t="shared" ref="I70:I133" si="3">IF(H70&gt;89,"A",IF(H70&gt;79,"B",IF(H70&gt;69,"C",IF(H70&gt;59,"D",IF(H70&gt;49,"E","")))))</f>
        <v/>
      </c>
    </row>
    <row r="71" spans="1:9" x14ac:dyDescent="0.25">
      <c r="A71" s="19">
        <v>67</v>
      </c>
      <c r="B71" s="19" t="s">
        <v>130</v>
      </c>
      <c r="C71" s="2" t="s">
        <v>131</v>
      </c>
      <c r="D71" s="5"/>
      <c r="E71" s="5"/>
      <c r="F71" s="12"/>
      <c r="G71" s="12"/>
      <c r="H71" s="11">
        <f t="shared" si="2"/>
        <v>0</v>
      </c>
      <c r="I71" s="5" t="str">
        <f t="shared" si="3"/>
        <v/>
      </c>
    </row>
    <row r="72" spans="1:9" x14ac:dyDescent="0.25">
      <c r="A72" s="19">
        <v>68</v>
      </c>
      <c r="B72" s="19" t="s">
        <v>132</v>
      </c>
      <c r="C72" s="2" t="s">
        <v>133</v>
      </c>
      <c r="D72" s="5">
        <v>41</v>
      </c>
      <c r="E72" s="5"/>
      <c r="F72" s="12">
        <f>5.5*2.5</f>
        <v>13.75</v>
      </c>
      <c r="G72" s="12"/>
      <c r="H72" s="11">
        <f t="shared" si="2"/>
        <v>54.75</v>
      </c>
      <c r="I72" s="5" t="str">
        <f t="shared" si="3"/>
        <v>E</v>
      </c>
    </row>
    <row r="73" spans="1:9" x14ac:dyDescent="0.25">
      <c r="A73" s="19">
        <v>69</v>
      </c>
      <c r="B73" s="19" t="s">
        <v>134</v>
      </c>
      <c r="C73" s="2" t="s">
        <v>135</v>
      </c>
      <c r="D73" s="5">
        <v>37</v>
      </c>
      <c r="E73" s="5"/>
      <c r="F73" s="12">
        <f>7*2.5</f>
        <v>17.5</v>
      </c>
      <c r="G73" s="12">
        <f>10*2.5</f>
        <v>25</v>
      </c>
      <c r="H73" s="11">
        <f t="shared" si="2"/>
        <v>62</v>
      </c>
      <c r="I73" s="5" t="str">
        <f t="shared" si="3"/>
        <v>D</v>
      </c>
    </row>
    <row r="74" spans="1:9" x14ac:dyDescent="0.25">
      <c r="A74" s="19">
        <v>70</v>
      </c>
      <c r="B74" s="19" t="s">
        <v>136</v>
      </c>
      <c r="C74" s="2" t="s">
        <v>137</v>
      </c>
      <c r="D74" s="5">
        <v>32</v>
      </c>
      <c r="E74" s="5">
        <v>39</v>
      </c>
      <c r="F74" s="12">
        <f>4.5*2.5</f>
        <v>11.25</v>
      </c>
      <c r="G74" s="12"/>
      <c r="H74" s="11">
        <f t="shared" si="2"/>
        <v>50.25</v>
      </c>
      <c r="I74" s="5" t="str">
        <f t="shared" si="3"/>
        <v>E</v>
      </c>
    </row>
    <row r="75" spans="1:9" x14ac:dyDescent="0.25">
      <c r="A75" s="19">
        <v>71</v>
      </c>
      <c r="B75" s="19" t="s">
        <v>138</v>
      </c>
      <c r="C75" s="2" t="s">
        <v>139</v>
      </c>
      <c r="D75" s="5">
        <v>31</v>
      </c>
      <c r="E75" s="5">
        <v>37</v>
      </c>
      <c r="F75" s="12">
        <f>5.5*2.5</f>
        <v>13.75</v>
      </c>
      <c r="G75" s="12"/>
      <c r="H75" s="11">
        <f t="shared" si="2"/>
        <v>50.75</v>
      </c>
      <c r="I75" s="5" t="str">
        <f t="shared" si="3"/>
        <v>E</v>
      </c>
    </row>
    <row r="76" spans="1:9" x14ac:dyDescent="0.25">
      <c r="A76" s="19">
        <v>72</v>
      </c>
      <c r="B76" s="19" t="s">
        <v>140</v>
      </c>
      <c r="C76" s="2" t="s">
        <v>141</v>
      </c>
      <c r="D76" s="5"/>
      <c r="E76" s="5"/>
      <c r="F76" s="12"/>
      <c r="G76" s="12"/>
      <c r="H76" s="11">
        <f t="shared" si="2"/>
        <v>0</v>
      </c>
      <c r="I76" s="5" t="str">
        <f t="shared" si="3"/>
        <v/>
      </c>
    </row>
    <row r="77" spans="1:9" x14ac:dyDescent="0.25">
      <c r="A77" s="19">
        <v>73</v>
      </c>
      <c r="B77" s="19" t="s">
        <v>142</v>
      </c>
      <c r="C77" s="2" t="s">
        <v>143</v>
      </c>
      <c r="D77" s="5">
        <v>23</v>
      </c>
      <c r="E77" s="5">
        <v>28</v>
      </c>
      <c r="F77" s="12">
        <f>7.5*2.5</f>
        <v>18.75</v>
      </c>
      <c r="G77" s="12">
        <f>6*2.5</f>
        <v>15</v>
      </c>
      <c r="H77" s="11">
        <f t="shared" si="2"/>
        <v>43</v>
      </c>
      <c r="I77" s="5" t="str">
        <f t="shared" si="3"/>
        <v/>
      </c>
    </row>
    <row r="78" spans="1:9" x14ac:dyDescent="0.25">
      <c r="A78" s="19">
        <v>74</v>
      </c>
      <c r="B78" s="19" t="s">
        <v>144</v>
      </c>
      <c r="C78" s="2" t="s">
        <v>145</v>
      </c>
      <c r="D78" s="5">
        <v>24</v>
      </c>
      <c r="E78" s="5">
        <v>32</v>
      </c>
      <c r="F78" s="12">
        <f>6.5*2.5</f>
        <v>16.25</v>
      </c>
      <c r="G78" s="12">
        <f>8*2.5</f>
        <v>20</v>
      </c>
      <c r="H78" s="11">
        <f t="shared" si="2"/>
        <v>52</v>
      </c>
      <c r="I78" s="5" t="str">
        <f t="shared" si="3"/>
        <v>E</v>
      </c>
    </row>
    <row r="79" spans="1:9" x14ac:dyDescent="0.25">
      <c r="A79" s="19">
        <v>75</v>
      </c>
      <c r="B79" s="19" t="s">
        <v>146</v>
      </c>
      <c r="C79" s="2" t="s">
        <v>147</v>
      </c>
      <c r="D79" s="5">
        <v>50</v>
      </c>
      <c r="E79" s="5"/>
      <c r="F79" s="12">
        <v>36.5</v>
      </c>
      <c r="G79" s="12">
        <f>16*2.5</f>
        <v>40</v>
      </c>
      <c r="H79" s="11">
        <f t="shared" si="2"/>
        <v>90</v>
      </c>
      <c r="I79" s="5" t="str">
        <f t="shared" si="3"/>
        <v>A</v>
      </c>
    </row>
    <row r="80" spans="1:9" x14ac:dyDescent="0.25">
      <c r="A80" s="19">
        <v>76</v>
      </c>
      <c r="B80" s="19" t="s">
        <v>148</v>
      </c>
      <c r="C80" s="2" t="s">
        <v>149</v>
      </c>
      <c r="D80" s="5">
        <v>23</v>
      </c>
      <c r="E80" s="5">
        <v>21</v>
      </c>
      <c r="F80" s="12">
        <f>2.5*2.5</f>
        <v>6.25</v>
      </c>
      <c r="G80" s="12">
        <f>3.5*2.5</f>
        <v>8.75</v>
      </c>
      <c r="H80" s="11">
        <f t="shared" si="2"/>
        <v>29.75</v>
      </c>
      <c r="I80" s="5" t="str">
        <f t="shared" si="3"/>
        <v/>
      </c>
    </row>
    <row r="81" spans="1:9" x14ac:dyDescent="0.25">
      <c r="A81" s="21">
        <v>77</v>
      </c>
      <c r="B81" s="21" t="s">
        <v>150</v>
      </c>
      <c r="C81" s="22" t="s">
        <v>151</v>
      </c>
      <c r="D81" s="23">
        <v>33</v>
      </c>
      <c r="E81" s="23"/>
      <c r="F81" s="24"/>
      <c r="G81" s="24">
        <f>15*2.5</f>
        <v>37.5</v>
      </c>
      <c r="H81" s="24">
        <f t="shared" si="2"/>
        <v>70.5</v>
      </c>
      <c r="I81" s="23" t="str">
        <f t="shared" si="3"/>
        <v>C</v>
      </c>
    </row>
    <row r="82" spans="1:9" x14ac:dyDescent="0.25">
      <c r="A82" s="19">
        <v>78</v>
      </c>
      <c r="B82" s="19" t="s">
        <v>152</v>
      </c>
      <c r="C82" s="2" t="s">
        <v>153</v>
      </c>
      <c r="D82" s="5">
        <v>32</v>
      </c>
      <c r="E82" s="5"/>
      <c r="F82" s="12">
        <f>3*2.5</f>
        <v>7.5</v>
      </c>
      <c r="G82" s="12">
        <f>5*2.5</f>
        <v>12.5</v>
      </c>
      <c r="H82" s="11">
        <f t="shared" si="2"/>
        <v>44.5</v>
      </c>
      <c r="I82" s="5" t="str">
        <f t="shared" si="3"/>
        <v/>
      </c>
    </row>
    <row r="83" spans="1:9" x14ac:dyDescent="0.25">
      <c r="A83" s="19">
        <v>79</v>
      </c>
      <c r="B83" s="19" t="s">
        <v>154</v>
      </c>
      <c r="C83" s="2" t="s">
        <v>155</v>
      </c>
      <c r="D83" s="5">
        <v>49</v>
      </c>
      <c r="E83" s="5"/>
      <c r="F83" s="12">
        <v>31</v>
      </c>
      <c r="G83" s="12"/>
      <c r="H83" s="11">
        <f t="shared" si="2"/>
        <v>80</v>
      </c>
      <c r="I83" s="5" t="str">
        <f t="shared" si="3"/>
        <v>B</v>
      </c>
    </row>
    <row r="84" spans="1:9" x14ac:dyDescent="0.25">
      <c r="A84" s="19">
        <v>80</v>
      </c>
      <c r="B84" s="19" t="s">
        <v>156</v>
      </c>
      <c r="C84" s="2" t="s">
        <v>157</v>
      </c>
      <c r="D84" s="5">
        <v>21</v>
      </c>
      <c r="E84" s="5">
        <v>27</v>
      </c>
      <c r="F84" s="12">
        <f>10.5*2.5</f>
        <v>26.25</v>
      </c>
      <c r="G84" s="12"/>
      <c r="H84" s="11">
        <f t="shared" si="2"/>
        <v>53.25</v>
      </c>
      <c r="I84" s="5" t="str">
        <f t="shared" si="3"/>
        <v>E</v>
      </c>
    </row>
    <row r="85" spans="1:9" x14ac:dyDescent="0.25">
      <c r="A85" s="19">
        <v>81</v>
      </c>
      <c r="B85" s="19" t="s">
        <v>158</v>
      </c>
      <c r="C85" s="2" t="s">
        <v>159</v>
      </c>
      <c r="D85" s="5">
        <v>30</v>
      </c>
      <c r="E85" s="5"/>
      <c r="F85" s="12">
        <f>8*2.5</f>
        <v>20</v>
      </c>
      <c r="G85" s="12"/>
      <c r="H85" s="11">
        <f t="shared" si="2"/>
        <v>50</v>
      </c>
      <c r="I85" s="5" t="str">
        <f t="shared" si="3"/>
        <v>E</v>
      </c>
    </row>
    <row r="86" spans="1:9" x14ac:dyDescent="0.25">
      <c r="A86" s="19">
        <v>82</v>
      </c>
      <c r="B86" s="19" t="s">
        <v>160</v>
      </c>
      <c r="C86" s="2" t="s">
        <v>161</v>
      </c>
      <c r="D86" s="5">
        <v>18</v>
      </c>
      <c r="E86" s="5">
        <v>28</v>
      </c>
      <c r="F86" s="12">
        <f>0.5*2.5</f>
        <v>1.25</v>
      </c>
      <c r="G86" s="12">
        <f>5*2.5</f>
        <v>12.5</v>
      </c>
      <c r="H86" s="11">
        <f t="shared" si="2"/>
        <v>40.5</v>
      </c>
      <c r="I86" s="5" t="str">
        <f t="shared" si="3"/>
        <v/>
      </c>
    </row>
    <row r="87" spans="1:9" x14ac:dyDescent="0.25">
      <c r="A87" s="19">
        <v>83</v>
      </c>
      <c r="B87" s="19" t="s">
        <v>162</v>
      </c>
      <c r="C87" s="2" t="s">
        <v>163</v>
      </c>
      <c r="D87" s="5">
        <v>43</v>
      </c>
      <c r="E87" s="5"/>
      <c r="F87" s="12"/>
      <c r="G87" s="12">
        <f>6.5*2.5</f>
        <v>16.25</v>
      </c>
      <c r="H87" s="11">
        <f t="shared" si="2"/>
        <v>59.25</v>
      </c>
      <c r="I87" s="5" t="str">
        <f t="shared" si="3"/>
        <v>D</v>
      </c>
    </row>
    <row r="88" spans="1:9" x14ac:dyDescent="0.25">
      <c r="A88" s="19">
        <v>84</v>
      </c>
      <c r="B88" s="19" t="s">
        <v>164</v>
      </c>
      <c r="C88" s="2" t="s">
        <v>165</v>
      </c>
      <c r="D88" s="5"/>
      <c r="E88" s="5">
        <v>41</v>
      </c>
      <c r="F88" s="12">
        <f>2.5*2.5</f>
        <v>6.25</v>
      </c>
      <c r="G88" s="12">
        <f>9*2.5</f>
        <v>22.5</v>
      </c>
      <c r="H88" s="11">
        <f t="shared" si="2"/>
        <v>63.5</v>
      </c>
      <c r="I88" s="5" t="str">
        <f t="shared" si="3"/>
        <v>D</v>
      </c>
    </row>
    <row r="89" spans="1:9" x14ac:dyDescent="0.25">
      <c r="A89" s="19">
        <v>85</v>
      </c>
      <c r="B89" s="19" t="s">
        <v>166</v>
      </c>
      <c r="C89" s="2" t="s">
        <v>167</v>
      </c>
      <c r="D89" s="5"/>
      <c r="E89" s="5"/>
      <c r="F89" s="12"/>
      <c r="G89" s="12"/>
      <c r="H89" s="11">
        <f t="shared" si="2"/>
        <v>0</v>
      </c>
      <c r="I89" s="5" t="str">
        <f t="shared" si="3"/>
        <v/>
      </c>
    </row>
    <row r="90" spans="1:9" x14ac:dyDescent="0.25">
      <c r="A90" s="19">
        <v>86</v>
      </c>
      <c r="B90" s="19" t="s">
        <v>168</v>
      </c>
      <c r="C90" s="2" t="s">
        <v>169</v>
      </c>
      <c r="D90" s="5">
        <v>31</v>
      </c>
      <c r="E90" s="5"/>
      <c r="F90" s="12">
        <f>6.5*2.5</f>
        <v>16.25</v>
      </c>
      <c r="G90" s="12">
        <f>6*2.5</f>
        <v>15</v>
      </c>
      <c r="H90" s="11">
        <f t="shared" si="2"/>
        <v>46</v>
      </c>
      <c r="I90" s="5" t="str">
        <f t="shared" si="3"/>
        <v/>
      </c>
    </row>
    <row r="91" spans="1:9" x14ac:dyDescent="0.25">
      <c r="A91" s="19">
        <v>87</v>
      </c>
      <c r="B91" s="19" t="s">
        <v>170</v>
      </c>
      <c r="C91" s="2" t="s">
        <v>171</v>
      </c>
      <c r="D91" s="5">
        <v>39</v>
      </c>
      <c r="E91" s="5"/>
      <c r="F91" s="12">
        <f>6.5*2.5</f>
        <v>16.25</v>
      </c>
      <c r="G91" s="12">
        <f>8*2.5</f>
        <v>20</v>
      </c>
      <c r="H91" s="11">
        <f t="shared" si="2"/>
        <v>59</v>
      </c>
      <c r="I91" s="5" t="str">
        <f t="shared" si="3"/>
        <v>E</v>
      </c>
    </row>
    <row r="92" spans="1:9" x14ac:dyDescent="0.25">
      <c r="A92" s="19">
        <v>88</v>
      </c>
      <c r="B92" s="19" t="s">
        <v>172</v>
      </c>
      <c r="C92" s="2" t="s">
        <v>173</v>
      </c>
      <c r="D92" s="5"/>
      <c r="E92" s="5">
        <v>22</v>
      </c>
      <c r="F92" s="12">
        <f>11*2.5</f>
        <v>27.5</v>
      </c>
      <c r="G92" s="12"/>
      <c r="H92" s="11">
        <f t="shared" si="2"/>
        <v>49.5</v>
      </c>
      <c r="I92" s="5" t="str">
        <f t="shared" si="3"/>
        <v>E</v>
      </c>
    </row>
    <row r="93" spans="1:9" x14ac:dyDescent="0.25">
      <c r="A93" s="19">
        <v>89</v>
      </c>
      <c r="B93" s="19" t="s">
        <v>174</v>
      </c>
      <c r="C93" s="2" t="s">
        <v>175</v>
      </c>
      <c r="D93" s="5">
        <v>37</v>
      </c>
      <c r="E93" s="5">
        <v>37</v>
      </c>
      <c r="F93" s="12">
        <f>11*2.5</f>
        <v>27.5</v>
      </c>
      <c r="G93" s="12">
        <f>7*2.5</f>
        <v>17.5</v>
      </c>
      <c r="H93" s="11">
        <f t="shared" si="2"/>
        <v>54.5</v>
      </c>
      <c r="I93" s="5" t="str">
        <f t="shared" si="3"/>
        <v>E</v>
      </c>
    </row>
    <row r="94" spans="1:9" s="25" customFormat="1" x14ac:dyDescent="0.25">
      <c r="A94" s="21">
        <v>90</v>
      </c>
      <c r="B94" s="21" t="s">
        <v>176</v>
      </c>
      <c r="C94" s="22" t="s">
        <v>177</v>
      </c>
      <c r="D94" s="23">
        <v>35</v>
      </c>
      <c r="E94" s="23"/>
      <c r="F94" s="24">
        <f>5*2.5</f>
        <v>12.5</v>
      </c>
      <c r="G94" s="24"/>
      <c r="H94" s="24">
        <f t="shared" si="2"/>
        <v>47.5</v>
      </c>
      <c r="I94" s="23" t="str">
        <f t="shared" si="3"/>
        <v/>
      </c>
    </row>
    <row r="95" spans="1:9" x14ac:dyDescent="0.25">
      <c r="A95" s="19">
        <v>91</v>
      </c>
      <c r="B95" s="19" t="s">
        <v>178</v>
      </c>
      <c r="C95" s="2" t="s">
        <v>179</v>
      </c>
      <c r="D95" s="5">
        <v>50</v>
      </c>
      <c r="E95" s="5"/>
      <c r="F95" s="12">
        <f>6.5*2.5</f>
        <v>16.25</v>
      </c>
      <c r="G95" s="12">
        <f>12*2.5</f>
        <v>30</v>
      </c>
      <c r="H95" s="11">
        <f t="shared" si="2"/>
        <v>80</v>
      </c>
      <c r="I95" s="5" t="str">
        <f t="shared" si="3"/>
        <v>B</v>
      </c>
    </row>
    <row r="96" spans="1:9" x14ac:dyDescent="0.25">
      <c r="A96" s="19">
        <v>92</v>
      </c>
      <c r="B96" s="19" t="s">
        <v>180</v>
      </c>
      <c r="C96" s="2" t="s">
        <v>181</v>
      </c>
      <c r="D96" s="5"/>
      <c r="E96" s="5"/>
      <c r="F96" s="12"/>
      <c r="G96" s="12"/>
      <c r="H96" s="11">
        <f t="shared" si="2"/>
        <v>0</v>
      </c>
      <c r="I96" s="5" t="str">
        <f t="shared" si="3"/>
        <v/>
      </c>
    </row>
    <row r="97" spans="1:9" x14ac:dyDescent="0.25">
      <c r="A97" s="19">
        <v>93</v>
      </c>
      <c r="B97" s="19" t="s">
        <v>182</v>
      </c>
      <c r="C97" s="2" t="s">
        <v>183</v>
      </c>
      <c r="D97" s="5">
        <v>14</v>
      </c>
      <c r="E97" s="5">
        <v>28</v>
      </c>
      <c r="F97" s="12">
        <f>6*2.5</f>
        <v>15</v>
      </c>
      <c r="G97" s="12">
        <f>6.5*2.5</f>
        <v>16.25</v>
      </c>
      <c r="H97" s="11">
        <f t="shared" si="2"/>
        <v>44.25</v>
      </c>
      <c r="I97" s="5" t="str">
        <f t="shared" si="3"/>
        <v/>
      </c>
    </row>
    <row r="98" spans="1:9" x14ac:dyDescent="0.25">
      <c r="A98" s="19">
        <v>94</v>
      </c>
      <c r="B98" s="19" t="s">
        <v>184</v>
      </c>
      <c r="C98" s="2" t="s">
        <v>185</v>
      </c>
      <c r="D98" s="5"/>
      <c r="E98" s="5"/>
      <c r="F98" s="12"/>
      <c r="G98" s="12"/>
      <c r="H98" s="11">
        <f t="shared" si="2"/>
        <v>0</v>
      </c>
      <c r="I98" s="5" t="str">
        <f t="shared" si="3"/>
        <v/>
      </c>
    </row>
    <row r="99" spans="1:9" x14ac:dyDescent="0.25">
      <c r="A99" s="19">
        <v>95</v>
      </c>
      <c r="B99" s="19" t="s">
        <v>186</v>
      </c>
      <c r="C99" s="2" t="s">
        <v>187</v>
      </c>
      <c r="D99" s="5">
        <v>13</v>
      </c>
      <c r="E99" s="5">
        <v>23</v>
      </c>
      <c r="F99" s="12"/>
      <c r="G99" s="12">
        <f>5.5*2.5</f>
        <v>13.75</v>
      </c>
      <c r="H99" s="11">
        <f t="shared" si="2"/>
        <v>36.75</v>
      </c>
      <c r="I99" s="5" t="str">
        <f t="shared" si="3"/>
        <v/>
      </c>
    </row>
    <row r="100" spans="1:9" x14ac:dyDescent="0.25">
      <c r="A100" s="19">
        <v>96</v>
      </c>
      <c r="B100" s="19" t="s">
        <v>188</v>
      </c>
      <c r="C100" s="2" t="s">
        <v>189</v>
      </c>
      <c r="D100" s="5">
        <v>38</v>
      </c>
      <c r="E100" s="5"/>
      <c r="F100" s="12">
        <f>7*2.5</f>
        <v>17.5</v>
      </c>
      <c r="G100" s="12"/>
      <c r="H100" s="11">
        <f t="shared" si="2"/>
        <v>55.5</v>
      </c>
      <c r="I100" s="5" t="str">
        <f t="shared" si="3"/>
        <v>E</v>
      </c>
    </row>
    <row r="101" spans="1:9" x14ac:dyDescent="0.25">
      <c r="A101" s="19">
        <v>97</v>
      </c>
      <c r="B101" s="19" t="s">
        <v>190</v>
      </c>
      <c r="C101" s="2" t="s">
        <v>191</v>
      </c>
      <c r="D101" s="5">
        <v>47</v>
      </c>
      <c r="E101" s="5"/>
      <c r="F101" s="12"/>
      <c r="G101" s="12">
        <f>12*2.5</f>
        <v>30</v>
      </c>
      <c r="H101" s="11">
        <f t="shared" si="2"/>
        <v>77</v>
      </c>
      <c r="I101" s="5" t="str">
        <f t="shared" si="3"/>
        <v>C</v>
      </c>
    </row>
    <row r="102" spans="1:9" x14ac:dyDescent="0.25">
      <c r="A102" s="19">
        <v>98</v>
      </c>
      <c r="B102" s="19" t="s">
        <v>192</v>
      </c>
      <c r="C102" s="2" t="s">
        <v>193</v>
      </c>
      <c r="D102" s="5">
        <v>41</v>
      </c>
      <c r="E102" s="5"/>
      <c r="F102" s="12">
        <f>4*2.5</f>
        <v>10</v>
      </c>
      <c r="G102" s="12"/>
      <c r="H102" s="11">
        <f t="shared" si="2"/>
        <v>51</v>
      </c>
      <c r="I102" s="5" t="str">
        <f t="shared" si="3"/>
        <v>E</v>
      </c>
    </row>
    <row r="103" spans="1:9" x14ac:dyDescent="0.25">
      <c r="A103" s="19">
        <v>99</v>
      </c>
      <c r="B103" s="19" t="s">
        <v>194</v>
      </c>
      <c r="C103" s="2" t="s">
        <v>195</v>
      </c>
      <c r="D103" s="5">
        <v>42</v>
      </c>
      <c r="E103" s="5"/>
      <c r="F103" s="12">
        <f>9*2.5</f>
        <v>22.5</v>
      </c>
      <c r="G103" s="12"/>
      <c r="H103" s="11">
        <f t="shared" si="2"/>
        <v>64.5</v>
      </c>
      <c r="I103" s="5" t="str">
        <f t="shared" si="3"/>
        <v>D</v>
      </c>
    </row>
    <row r="104" spans="1:9" x14ac:dyDescent="0.25">
      <c r="A104" s="19">
        <v>100</v>
      </c>
      <c r="B104" s="19" t="s">
        <v>196</v>
      </c>
      <c r="C104" s="2" t="s">
        <v>197</v>
      </c>
      <c r="D104" s="5">
        <v>28</v>
      </c>
      <c r="E104" s="5"/>
      <c r="F104" s="12">
        <f>6*2.5</f>
        <v>15</v>
      </c>
      <c r="G104" s="12">
        <f>9.5*2.5</f>
        <v>23.75</v>
      </c>
      <c r="H104" s="11">
        <f t="shared" si="2"/>
        <v>51.75</v>
      </c>
      <c r="I104" s="5" t="str">
        <f t="shared" si="3"/>
        <v>E</v>
      </c>
    </row>
    <row r="105" spans="1:9" x14ac:dyDescent="0.25">
      <c r="A105" s="19">
        <v>101</v>
      </c>
      <c r="B105" s="19" t="s">
        <v>198</v>
      </c>
      <c r="C105" s="2" t="s">
        <v>199</v>
      </c>
      <c r="D105" s="5"/>
      <c r="E105" s="5"/>
      <c r="F105" s="12">
        <f>3*2.5</f>
        <v>7.5</v>
      </c>
      <c r="G105" s="12"/>
      <c r="H105" s="11">
        <f t="shared" si="2"/>
        <v>7.5</v>
      </c>
      <c r="I105" s="5" t="str">
        <f t="shared" si="3"/>
        <v/>
      </c>
    </row>
    <row r="106" spans="1:9" x14ac:dyDescent="0.25">
      <c r="A106" s="19">
        <v>102</v>
      </c>
      <c r="B106" s="19" t="s">
        <v>200</v>
      </c>
      <c r="C106" s="2" t="s">
        <v>201</v>
      </c>
      <c r="D106" s="5"/>
      <c r="E106" s="5">
        <v>25</v>
      </c>
      <c r="F106" s="12"/>
      <c r="G106" s="12">
        <f>6*2.5</f>
        <v>15</v>
      </c>
      <c r="H106" s="11">
        <f t="shared" si="2"/>
        <v>40</v>
      </c>
      <c r="I106" s="5" t="str">
        <f t="shared" si="3"/>
        <v/>
      </c>
    </row>
    <row r="107" spans="1:9" x14ac:dyDescent="0.25">
      <c r="A107" s="19">
        <v>103</v>
      </c>
      <c r="B107" s="19" t="s">
        <v>202</v>
      </c>
      <c r="C107" s="2" t="s">
        <v>203</v>
      </c>
      <c r="D107" s="5">
        <v>29</v>
      </c>
      <c r="E107" s="5"/>
      <c r="F107" s="12">
        <f>1.5*2.5</f>
        <v>3.75</v>
      </c>
      <c r="G107" s="12">
        <f>6*2.5</f>
        <v>15</v>
      </c>
      <c r="H107" s="11">
        <f t="shared" si="2"/>
        <v>44</v>
      </c>
      <c r="I107" s="5" t="str">
        <f t="shared" si="3"/>
        <v/>
      </c>
    </row>
    <row r="108" spans="1:9" x14ac:dyDescent="0.25">
      <c r="A108" s="19">
        <v>104</v>
      </c>
      <c r="B108" s="19" t="s">
        <v>204</v>
      </c>
      <c r="C108" s="2" t="s">
        <v>205</v>
      </c>
      <c r="D108" s="5"/>
      <c r="E108" s="5"/>
      <c r="F108" s="12"/>
      <c r="G108" s="12"/>
      <c r="H108" s="11">
        <f t="shared" si="2"/>
        <v>0</v>
      </c>
      <c r="I108" s="5" t="str">
        <f t="shared" si="3"/>
        <v/>
      </c>
    </row>
    <row r="109" spans="1:9" x14ac:dyDescent="0.25">
      <c r="A109" s="19">
        <v>105</v>
      </c>
      <c r="B109" s="19" t="s">
        <v>206</v>
      </c>
      <c r="C109" s="2" t="s">
        <v>131</v>
      </c>
      <c r="D109" s="5"/>
      <c r="E109" s="5">
        <v>33</v>
      </c>
      <c r="F109" s="12">
        <f>2.5*2.5</f>
        <v>6.25</v>
      </c>
      <c r="G109" s="12">
        <f>11*2.5</f>
        <v>27.5</v>
      </c>
      <c r="H109" s="11">
        <f t="shared" si="2"/>
        <v>60.5</v>
      </c>
      <c r="I109" s="5" t="str">
        <f t="shared" si="3"/>
        <v>D</v>
      </c>
    </row>
    <row r="110" spans="1:9" x14ac:dyDescent="0.25">
      <c r="A110" s="19">
        <v>106</v>
      </c>
      <c r="B110" s="19" t="s">
        <v>207</v>
      </c>
      <c r="C110" s="2" t="s">
        <v>208</v>
      </c>
      <c r="D110" s="5">
        <v>2</v>
      </c>
      <c r="E110" s="5">
        <v>9</v>
      </c>
      <c r="F110" s="12">
        <v>5</v>
      </c>
      <c r="G110" s="12">
        <f>2*2.5</f>
        <v>5</v>
      </c>
      <c r="H110" s="11">
        <f t="shared" si="2"/>
        <v>14</v>
      </c>
      <c r="I110" s="5" t="str">
        <f t="shared" si="3"/>
        <v/>
      </c>
    </row>
    <row r="111" spans="1:9" x14ac:dyDescent="0.25">
      <c r="A111" s="19">
        <v>107</v>
      </c>
      <c r="B111" s="19" t="s">
        <v>209</v>
      </c>
      <c r="C111" s="2" t="s">
        <v>210</v>
      </c>
      <c r="D111" s="5">
        <v>29</v>
      </c>
      <c r="E111" s="5"/>
      <c r="F111" s="12">
        <v>2.5</v>
      </c>
      <c r="G111" s="12">
        <f>3.5*2.5</f>
        <v>8.75</v>
      </c>
      <c r="H111" s="11">
        <f t="shared" si="2"/>
        <v>37.75</v>
      </c>
      <c r="I111" s="5" t="str">
        <f t="shared" si="3"/>
        <v/>
      </c>
    </row>
    <row r="112" spans="1:9" x14ac:dyDescent="0.25">
      <c r="A112" s="19">
        <v>108</v>
      </c>
      <c r="B112" s="19" t="s">
        <v>211</v>
      </c>
      <c r="C112" s="2" t="s">
        <v>212</v>
      </c>
      <c r="D112" s="5">
        <v>1</v>
      </c>
      <c r="E112" s="5">
        <v>4</v>
      </c>
      <c r="F112" s="12">
        <v>5</v>
      </c>
      <c r="G112" s="12">
        <f>4*2.5</f>
        <v>10</v>
      </c>
      <c r="H112" s="11">
        <f t="shared" si="2"/>
        <v>14</v>
      </c>
      <c r="I112" s="5" t="str">
        <f t="shared" si="3"/>
        <v/>
      </c>
    </row>
    <row r="113" spans="1:9" x14ac:dyDescent="0.25">
      <c r="A113" s="19">
        <v>109</v>
      </c>
      <c r="B113" s="19" t="s">
        <v>213</v>
      </c>
      <c r="C113" s="2" t="s">
        <v>214</v>
      </c>
      <c r="D113" s="5">
        <v>27</v>
      </c>
      <c r="E113" s="5"/>
      <c r="F113" s="12">
        <f>8.5*2.5</f>
        <v>21.25</v>
      </c>
      <c r="G113" s="12"/>
      <c r="H113" s="11">
        <f t="shared" si="2"/>
        <v>48.25</v>
      </c>
      <c r="I113" s="5" t="str">
        <f t="shared" si="3"/>
        <v/>
      </c>
    </row>
    <row r="114" spans="1:9" x14ac:dyDescent="0.25">
      <c r="A114" s="19">
        <v>110</v>
      </c>
      <c r="B114" s="19" t="s">
        <v>215</v>
      </c>
      <c r="C114" s="2" t="s">
        <v>216</v>
      </c>
      <c r="D114" s="5">
        <v>48</v>
      </c>
      <c r="E114" s="5"/>
      <c r="F114" s="12">
        <f>9*2.5</f>
        <v>22.5</v>
      </c>
      <c r="G114" s="12"/>
      <c r="H114" s="11">
        <f t="shared" si="2"/>
        <v>70.5</v>
      </c>
      <c r="I114" s="5" t="str">
        <f t="shared" si="3"/>
        <v>C</v>
      </c>
    </row>
    <row r="115" spans="1:9" x14ac:dyDescent="0.25">
      <c r="A115" s="19">
        <v>111</v>
      </c>
      <c r="B115" s="19" t="s">
        <v>217</v>
      </c>
      <c r="C115" s="2" t="s">
        <v>218</v>
      </c>
      <c r="D115" s="5"/>
      <c r="E115" s="5"/>
      <c r="F115" s="12"/>
      <c r="G115" s="12"/>
      <c r="H115" s="11">
        <f t="shared" si="2"/>
        <v>0</v>
      </c>
      <c r="I115" s="5" t="str">
        <f t="shared" si="3"/>
        <v/>
      </c>
    </row>
    <row r="116" spans="1:9" x14ac:dyDescent="0.25">
      <c r="A116" s="19">
        <v>112</v>
      </c>
      <c r="B116" s="19" t="s">
        <v>219</v>
      </c>
      <c r="C116" s="2" t="s">
        <v>220</v>
      </c>
      <c r="D116" s="5"/>
      <c r="E116" s="5"/>
      <c r="F116" s="12"/>
      <c r="G116" s="12"/>
      <c r="H116" s="11">
        <f t="shared" si="2"/>
        <v>0</v>
      </c>
      <c r="I116" s="5" t="str">
        <f t="shared" si="3"/>
        <v/>
      </c>
    </row>
    <row r="117" spans="1:9" x14ac:dyDescent="0.25">
      <c r="A117" s="19">
        <v>113</v>
      </c>
      <c r="B117" s="19" t="s">
        <v>221</v>
      </c>
      <c r="C117" s="2" t="s">
        <v>222</v>
      </c>
      <c r="D117" s="5"/>
      <c r="E117" s="5"/>
      <c r="F117" s="12"/>
      <c r="G117" s="12"/>
      <c r="H117" s="11">
        <f t="shared" si="2"/>
        <v>0</v>
      </c>
      <c r="I117" s="5" t="str">
        <f t="shared" si="3"/>
        <v/>
      </c>
    </row>
    <row r="118" spans="1:9" x14ac:dyDescent="0.25">
      <c r="A118" s="19">
        <v>114</v>
      </c>
      <c r="B118" s="19" t="s">
        <v>223</v>
      </c>
      <c r="C118" s="2" t="s">
        <v>224</v>
      </c>
      <c r="D118" s="5">
        <v>26</v>
      </c>
      <c r="E118" s="5">
        <v>26</v>
      </c>
      <c r="F118" s="12">
        <v>7.5</v>
      </c>
      <c r="G118" s="12">
        <f>10.5*2.5</f>
        <v>26.25</v>
      </c>
      <c r="H118" s="11">
        <f t="shared" si="2"/>
        <v>52.25</v>
      </c>
      <c r="I118" s="5" t="str">
        <f t="shared" si="3"/>
        <v>E</v>
      </c>
    </row>
    <row r="119" spans="1:9" x14ac:dyDescent="0.25">
      <c r="A119" s="19">
        <v>115</v>
      </c>
      <c r="B119" s="19" t="s">
        <v>225</v>
      </c>
      <c r="C119" s="2" t="s">
        <v>226</v>
      </c>
      <c r="D119" s="5"/>
      <c r="E119" s="5"/>
      <c r="F119" s="12"/>
      <c r="G119" s="12"/>
      <c r="H119" s="11">
        <f t="shared" si="2"/>
        <v>0</v>
      </c>
      <c r="I119" s="5" t="str">
        <f t="shared" si="3"/>
        <v/>
      </c>
    </row>
    <row r="120" spans="1:9" x14ac:dyDescent="0.25">
      <c r="A120" s="19">
        <v>116</v>
      </c>
      <c r="B120" s="19" t="s">
        <v>227</v>
      </c>
      <c r="C120" s="2" t="s">
        <v>228</v>
      </c>
      <c r="D120" s="5"/>
      <c r="E120" s="5"/>
      <c r="F120" s="12"/>
      <c r="G120" s="12"/>
      <c r="H120" s="11">
        <f t="shared" si="2"/>
        <v>0</v>
      </c>
      <c r="I120" s="5" t="str">
        <f t="shared" si="3"/>
        <v/>
      </c>
    </row>
    <row r="121" spans="1:9" x14ac:dyDescent="0.25">
      <c r="A121" s="19">
        <v>117</v>
      </c>
      <c r="B121" s="19" t="s">
        <v>229</v>
      </c>
      <c r="C121" s="2" t="s">
        <v>230</v>
      </c>
      <c r="D121" s="5"/>
      <c r="E121" s="5"/>
      <c r="F121" s="12"/>
      <c r="G121" s="12"/>
      <c r="H121" s="11">
        <f t="shared" si="2"/>
        <v>0</v>
      </c>
      <c r="I121" s="5" t="str">
        <f t="shared" si="3"/>
        <v/>
      </c>
    </row>
    <row r="122" spans="1:9" x14ac:dyDescent="0.25">
      <c r="A122" s="19">
        <v>118</v>
      </c>
      <c r="B122" s="19" t="s">
        <v>231</v>
      </c>
      <c r="C122" s="2" t="s">
        <v>232</v>
      </c>
      <c r="D122" s="5">
        <v>6</v>
      </c>
      <c r="E122" s="5">
        <v>10</v>
      </c>
      <c r="F122" s="12"/>
      <c r="G122" s="12">
        <f>7*2.5</f>
        <v>17.5</v>
      </c>
      <c r="H122" s="11">
        <f t="shared" si="2"/>
        <v>27.5</v>
      </c>
      <c r="I122" s="5" t="str">
        <f t="shared" si="3"/>
        <v/>
      </c>
    </row>
    <row r="123" spans="1:9" x14ac:dyDescent="0.25">
      <c r="A123" s="19">
        <v>119</v>
      </c>
      <c r="B123" s="19" t="s">
        <v>233</v>
      </c>
      <c r="C123" s="2" t="s">
        <v>234</v>
      </c>
      <c r="D123" s="5"/>
      <c r="E123" s="5">
        <v>12</v>
      </c>
      <c r="F123" s="12"/>
      <c r="G123" s="12"/>
      <c r="H123" s="11">
        <f t="shared" si="2"/>
        <v>12</v>
      </c>
      <c r="I123" s="5" t="str">
        <f t="shared" si="3"/>
        <v/>
      </c>
    </row>
    <row r="124" spans="1:9" x14ac:dyDescent="0.25">
      <c r="A124" s="19">
        <v>120</v>
      </c>
      <c r="B124" s="19" t="s">
        <v>235</v>
      </c>
      <c r="C124" s="2" t="s">
        <v>236</v>
      </c>
      <c r="D124" s="5"/>
      <c r="E124" s="5">
        <v>11</v>
      </c>
      <c r="F124" s="12"/>
      <c r="G124" s="12"/>
      <c r="H124" s="11">
        <f t="shared" si="2"/>
        <v>11</v>
      </c>
      <c r="I124" s="5" t="str">
        <f t="shared" si="3"/>
        <v/>
      </c>
    </row>
    <row r="125" spans="1:9" x14ac:dyDescent="0.25">
      <c r="A125" s="19">
        <v>121</v>
      </c>
      <c r="B125" s="19" t="s">
        <v>237</v>
      </c>
      <c r="C125" s="2" t="s">
        <v>238</v>
      </c>
      <c r="D125" s="5"/>
      <c r="E125" s="5">
        <v>4</v>
      </c>
      <c r="F125" s="12"/>
      <c r="G125" s="12"/>
      <c r="H125" s="11">
        <f t="shared" si="2"/>
        <v>4</v>
      </c>
      <c r="I125" s="5" t="str">
        <f t="shared" si="3"/>
        <v/>
      </c>
    </row>
    <row r="126" spans="1:9" x14ac:dyDescent="0.25">
      <c r="A126" s="19">
        <v>122</v>
      </c>
      <c r="B126" s="19" t="s">
        <v>239</v>
      </c>
      <c r="C126" s="2" t="s">
        <v>240</v>
      </c>
      <c r="D126" s="5"/>
      <c r="E126" s="5"/>
      <c r="F126" s="12">
        <f>3*2.5</f>
        <v>7.5</v>
      </c>
      <c r="G126" s="12">
        <f>6*2.5</f>
        <v>15</v>
      </c>
      <c r="H126" s="11">
        <f t="shared" si="2"/>
        <v>15</v>
      </c>
      <c r="I126" s="5" t="str">
        <f t="shared" si="3"/>
        <v/>
      </c>
    </row>
    <row r="127" spans="1:9" x14ac:dyDescent="0.25">
      <c r="A127" s="19">
        <v>123</v>
      </c>
      <c r="B127" s="19" t="s">
        <v>241</v>
      </c>
      <c r="C127" s="2" t="s">
        <v>242</v>
      </c>
      <c r="D127" s="5"/>
      <c r="E127" s="5">
        <v>16</v>
      </c>
      <c r="F127" s="12"/>
      <c r="G127" s="12"/>
      <c r="H127" s="11">
        <f t="shared" si="2"/>
        <v>16</v>
      </c>
      <c r="I127" s="5" t="str">
        <f t="shared" si="3"/>
        <v/>
      </c>
    </row>
    <row r="128" spans="1:9" x14ac:dyDescent="0.25">
      <c r="A128" s="19">
        <v>124</v>
      </c>
      <c r="B128" s="19" t="s">
        <v>243</v>
      </c>
      <c r="C128" s="2" t="s">
        <v>244</v>
      </c>
      <c r="D128" s="5">
        <v>16</v>
      </c>
      <c r="E128" s="5">
        <v>16</v>
      </c>
      <c r="F128" s="12"/>
      <c r="G128" s="12">
        <f>3*2.5</f>
        <v>7.5</v>
      </c>
      <c r="H128" s="11">
        <f t="shared" si="2"/>
        <v>23.5</v>
      </c>
      <c r="I128" s="5" t="str">
        <f t="shared" si="3"/>
        <v/>
      </c>
    </row>
    <row r="129" spans="1:9" x14ac:dyDescent="0.25">
      <c r="A129" s="19">
        <v>125</v>
      </c>
      <c r="B129" s="19" t="s">
        <v>245</v>
      </c>
      <c r="C129" s="2" t="s">
        <v>246</v>
      </c>
      <c r="D129" s="5">
        <v>17</v>
      </c>
      <c r="E129" s="5">
        <v>17</v>
      </c>
      <c r="F129" s="12">
        <f>5*2.5</f>
        <v>12.5</v>
      </c>
      <c r="G129" s="12">
        <f>11*2.5</f>
        <v>27.5</v>
      </c>
      <c r="H129" s="11">
        <f t="shared" si="2"/>
        <v>44.5</v>
      </c>
      <c r="I129" s="5" t="str">
        <f t="shared" si="3"/>
        <v/>
      </c>
    </row>
    <row r="130" spans="1:9" x14ac:dyDescent="0.25">
      <c r="A130" s="19">
        <v>126</v>
      </c>
      <c r="B130" s="19" t="s">
        <v>247</v>
      </c>
      <c r="C130" s="2" t="s">
        <v>248</v>
      </c>
      <c r="D130" s="5">
        <v>27</v>
      </c>
      <c r="E130" s="5">
        <v>36</v>
      </c>
      <c r="F130" s="12">
        <f>6*2.5</f>
        <v>15</v>
      </c>
      <c r="G130" s="12"/>
      <c r="H130" s="11">
        <f t="shared" si="2"/>
        <v>51</v>
      </c>
      <c r="I130" s="5" t="str">
        <f t="shared" si="3"/>
        <v>E</v>
      </c>
    </row>
    <row r="131" spans="1:9" x14ac:dyDescent="0.25">
      <c r="A131" s="19">
        <v>127</v>
      </c>
      <c r="B131" s="19" t="s">
        <v>249</v>
      </c>
      <c r="C131" s="2" t="s">
        <v>250</v>
      </c>
      <c r="D131" s="5">
        <v>33</v>
      </c>
      <c r="E131" s="5"/>
      <c r="F131" s="12">
        <f>6*2.5</f>
        <v>15</v>
      </c>
      <c r="G131" s="12">
        <f>6*2.5</f>
        <v>15</v>
      </c>
      <c r="H131" s="11">
        <f t="shared" si="2"/>
        <v>48</v>
      </c>
      <c r="I131" s="5" t="str">
        <f t="shared" si="3"/>
        <v/>
      </c>
    </row>
    <row r="132" spans="1:9" x14ac:dyDescent="0.25">
      <c r="A132" s="19">
        <v>128</v>
      </c>
      <c r="B132" s="19" t="s">
        <v>251</v>
      </c>
      <c r="C132" s="2" t="s">
        <v>252</v>
      </c>
      <c r="D132" s="5">
        <v>24</v>
      </c>
      <c r="E132" s="5">
        <v>24</v>
      </c>
      <c r="F132" s="12"/>
      <c r="G132" s="12"/>
      <c r="H132" s="11">
        <f t="shared" si="2"/>
        <v>24</v>
      </c>
      <c r="I132" s="5" t="str">
        <f t="shared" si="3"/>
        <v/>
      </c>
    </row>
    <row r="133" spans="1:9" x14ac:dyDescent="0.25">
      <c r="A133" s="19">
        <v>129</v>
      </c>
      <c r="B133" s="19" t="s">
        <v>253</v>
      </c>
      <c r="C133" s="2" t="s">
        <v>254</v>
      </c>
      <c r="D133" s="5">
        <v>46</v>
      </c>
      <c r="E133" s="5"/>
      <c r="F133" s="12">
        <f>6.5*2.5</f>
        <v>16.25</v>
      </c>
      <c r="G133" s="12">
        <f>10.5*2.5</f>
        <v>26.25</v>
      </c>
      <c r="H133" s="11">
        <f t="shared" si="2"/>
        <v>72.25</v>
      </c>
      <c r="I133" s="5" t="str">
        <f t="shared" si="3"/>
        <v>C</v>
      </c>
    </row>
    <row r="134" spans="1:9" x14ac:dyDescent="0.25">
      <c r="A134" s="19">
        <v>130</v>
      </c>
      <c r="B134" s="19" t="s">
        <v>255</v>
      </c>
      <c r="C134" s="2" t="s">
        <v>256</v>
      </c>
      <c r="D134" s="5">
        <v>50</v>
      </c>
      <c r="E134" s="5"/>
      <c r="F134" s="12">
        <f>9*2.5</f>
        <v>22.5</v>
      </c>
      <c r="G134" s="12"/>
      <c r="H134" s="11">
        <f t="shared" ref="H134:H197" si="4">IF(ISBLANK(E134),D134,E134)+IF(ISBLANK(G134),F134,G134)</f>
        <v>72.5</v>
      </c>
      <c r="I134" s="5" t="str">
        <f t="shared" ref="I134:I197" si="5">IF(H134&gt;89,"A",IF(H134&gt;79,"B",IF(H134&gt;69,"C",IF(H134&gt;59,"D",IF(H134&gt;49,"E","")))))</f>
        <v>C</v>
      </c>
    </row>
    <row r="135" spans="1:9" x14ac:dyDescent="0.25">
      <c r="A135" s="19">
        <v>131</v>
      </c>
      <c r="B135" s="19" t="s">
        <v>257</v>
      </c>
      <c r="C135" s="2" t="s">
        <v>258</v>
      </c>
      <c r="D135" s="5"/>
      <c r="E135" s="5"/>
      <c r="F135" s="12"/>
      <c r="G135" s="12"/>
      <c r="H135" s="11">
        <f t="shared" si="4"/>
        <v>0</v>
      </c>
      <c r="I135" s="5" t="str">
        <f t="shared" si="5"/>
        <v/>
      </c>
    </row>
    <row r="136" spans="1:9" x14ac:dyDescent="0.25">
      <c r="A136" s="19">
        <v>132</v>
      </c>
      <c r="B136" s="19" t="s">
        <v>259</v>
      </c>
      <c r="C136" s="2" t="s">
        <v>260</v>
      </c>
      <c r="D136" s="5"/>
      <c r="E136" s="5">
        <v>13</v>
      </c>
      <c r="F136" s="12">
        <f>2.5*2.5</f>
        <v>6.25</v>
      </c>
      <c r="G136" s="12">
        <f>4.5*2.5</f>
        <v>11.25</v>
      </c>
      <c r="H136" s="11">
        <f t="shared" si="4"/>
        <v>24.25</v>
      </c>
      <c r="I136" s="5" t="str">
        <f t="shared" si="5"/>
        <v/>
      </c>
    </row>
    <row r="137" spans="1:9" x14ac:dyDescent="0.25">
      <c r="A137" s="19">
        <v>133</v>
      </c>
      <c r="B137" s="19" t="s">
        <v>261</v>
      </c>
      <c r="C137" s="2" t="s">
        <v>262</v>
      </c>
      <c r="D137" s="5">
        <v>31</v>
      </c>
      <c r="E137" s="5"/>
      <c r="F137" s="12">
        <f>7.5*2.5</f>
        <v>18.75</v>
      </c>
      <c r="G137" s="12"/>
      <c r="H137" s="11">
        <f t="shared" si="4"/>
        <v>49.75</v>
      </c>
      <c r="I137" s="5" t="str">
        <f t="shared" si="5"/>
        <v>E</v>
      </c>
    </row>
    <row r="138" spans="1:9" x14ac:dyDescent="0.25">
      <c r="A138" s="19">
        <v>134</v>
      </c>
      <c r="B138" s="19" t="s">
        <v>263</v>
      </c>
      <c r="C138" s="2" t="s">
        <v>264</v>
      </c>
      <c r="D138" s="5">
        <v>24</v>
      </c>
      <c r="E138" s="5"/>
      <c r="F138" s="12">
        <f>7*2.5</f>
        <v>17.5</v>
      </c>
      <c r="G138" s="12">
        <f>9*2.5</f>
        <v>22.5</v>
      </c>
      <c r="H138" s="11">
        <f t="shared" si="4"/>
        <v>46.5</v>
      </c>
      <c r="I138" s="5" t="str">
        <f t="shared" si="5"/>
        <v/>
      </c>
    </row>
    <row r="139" spans="1:9" x14ac:dyDescent="0.25">
      <c r="A139" s="19">
        <v>135</v>
      </c>
      <c r="B139" s="19" t="s">
        <v>265</v>
      </c>
      <c r="C139" s="2" t="s">
        <v>266</v>
      </c>
      <c r="D139" s="5">
        <v>45</v>
      </c>
      <c r="E139" s="5"/>
      <c r="F139" s="12">
        <f>5*2.5</f>
        <v>12.5</v>
      </c>
      <c r="G139" s="12">
        <f>4*2.5</f>
        <v>10</v>
      </c>
      <c r="H139" s="11">
        <f t="shared" si="4"/>
        <v>55</v>
      </c>
      <c r="I139" s="5" t="str">
        <f t="shared" si="5"/>
        <v>E</v>
      </c>
    </row>
    <row r="140" spans="1:9" x14ac:dyDescent="0.25">
      <c r="A140" s="19">
        <v>136</v>
      </c>
      <c r="B140" s="19" t="s">
        <v>267</v>
      </c>
      <c r="C140" s="2" t="s">
        <v>268</v>
      </c>
      <c r="D140" s="5">
        <v>2</v>
      </c>
      <c r="E140" s="5"/>
      <c r="F140" s="12"/>
      <c r="G140" s="12"/>
      <c r="H140" s="11">
        <f t="shared" si="4"/>
        <v>2</v>
      </c>
      <c r="I140" s="5" t="str">
        <f t="shared" si="5"/>
        <v/>
      </c>
    </row>
    <row r="141" spans="1:9" x14ac:dyDescent="0.25">
      <c r="A141" s="19">
        <v>137</v>
      </c>
      <c r="B141" s="19" t="s">
        <v>269</v>
      </c>
      <c r="C141" s="2" t="s">
        <v>270</v>
      </c>
      <c r="D141" s="5"/>
      <c r="E141" s="5">
        <v>28</v>
      </c>
      <c r="F141" s="12"/>
      <c r="G141" s="12"/>
      <c r="H141" s="11">
        <f t="shared" si="4"/>
        <v>28</v>
      </c>
      <c r="I141" s="5" t="str">
        <f t="shared" si="5"/>
        <v/>
      </c>
    </row>
    <row r="142" spans="1:9" x14ac:dyDescent="0.25">
      <c r="A142" s="19">
        <v>138</v>
      </c>
      <c r="B142" s="19" t="s">
        <v>271</v>
      </c>
      <c r="C142" s="2" t="s">
        <v>272</v>
      </c>
      <c r="D142" s="5"/>
      <c r="E142" s="5"/>
      <c r="F142" s="12">
        <f>3*2.5</f>
        <v>7.5</v>
      </c>
      <c r="G142" s="12">
        <f>3.5*2.5</f>
        <v>8.75</v>
      </c>
      <c r="H142" s="11">
        <f t="shared" si="4"/>
        <v>8.75</v>
      </c>
      <c r="I142" s="5" t="str">
        <f t="shared" si="5"/>
        <v/>
      </c>
    </row>
    <row r="143" spans="1:9" x14ac:dyDescent="0.25">
      <c r="A143" s="19">
        <v>139</v>
      </c>
      <c r="B143" s="19" t="s">
        <v>273</v>
      </c>
      <c r="C143" s="2" t="s">
        <v>274</v>
      </c>
      <c r="D143" s="5">
        <v>20</v>
      </c>
      <c r="E143" s="5">
        <v>30</v>
      </c>
      <c r="F143" s="12">
        <f>2.5*2.5</f>
        <v>6.25</v>
      </c>
      <c r="G143" s="12">
        <f>2.5*2.5</f>
        <v>6.25</v>
      </c>
      <c r="H143" s="11">
        <f t="shared" si="4"/>
        <v>36.25</v>
      </c>
      <c r="I143" s="5" t="str">
        <f t="shared" si="5"/>
        <v/>
      </c>
    </row>
    <row r="144" spans="1:9" x14ac:dyDescent="0.25">
      <c r="A144" s="19">
        <v>140</v>
      </c>
      <c r="B144" s="19" t="s">
        <v>275</v>
      </c>
      <c r="C144" s="2" t="s">
        <v>276</v>
      </c>
      <c r="D144" s="5">
        <v>21</v>
      </c>
      <c r="E144" s="5"/>
      <c r="F144" s="12">
        <f>4*2.5</f>
        <v>10</v>
      </c>
      <c r="G144" s="12">
        <f>15*2.5</f>
        <v>37.5</v>
      </c>
      <c r="H144" s="11">
        <f t="shared" si="4"/>
        <v>58.5</v>
      </c>
      <c r="I144" s="5" t="str">
        <f t="shared" si="5"/>
        <v>E</v>
      </c>
    </row>
    <row r="145" spans="1:9" x14ac:dyDescent="0.25">
      <c r="A145" s="19">
        <v>141</v>
      </c>
      <c r="B145" s="19" t="s">
        <v>277</v>
      </c>
      <c r="C145" s="2" t="s">
        <v>278</v>
      </c>
      <c r="D145" s="5"/>
      <c r="E145" s="5"/>
      <c r="F145" s="12"/>
      <c r="G145" s="12"/>
      <c r="H145" s="11">
        <f t="shared" si="4"/>
        <v>0</v>
      </c>
      <c r="I145" s="5" t="str">
        <f t="shared" si="5"/>
        <v/>
      </c>
    </row>
    <row r="146" spans="1:9" x14ac:dyDescent="0.25">
      <c r="A146" s="19">
        <v>142</v>
      </c>
      <c r="B146" s="19" t="s">
        <v>279</v>
      </c>
      <c r="C146" s="2" t="s">
        <v>280</v>
      </c>
      <c r="D146" s="5">
        <v>47</v>
      </c>
      <c r="E146" s="5"/>
      <c r="F146" s="12">
        <f>5*2.5</f>
        <v>12.5</v>
      </c>
      <c r="G146" s="12"/>
      <c r="H146" s="11">
        <f t="shared" si="4"/>
        <v>59.5</v>
      </c>
      <c r="I146" s="5" t="str">
        <f t="shared" si="5"/>
        <v>D</v>
      </c>
    </row>
    <row r="147" spans="1:9" x14ac:dyDescent="0.25">
      <c r="A147" s="19">
        <v>143</v>
      </c>
      <c r="B147" s="19" t="s">
        <v>281</v>
      </c>
      <c r="C147" s="2" t="s">
        <v>282</v>
      </c>
      <c r="D147" s="5">
        <v>48</v>
      </c>
      <c r="E147" s="5"/>
      <c r="F147" s="12">
        <f>7.5*2.5</f>
        <v>18.75</v>
      </c>
      <c r="G147" s="12"/>
      <c r="H147" s="11">
        <f t="shared" si="4"/>
        <v>66.75</v>
      </c>
      <c r="I147" s="5" t="str">
        <f t="shared" si="5"/>
        <v>D</v>
      </c>
    </row>
    <row r="148" spans="1:9" x14ac:dyDescent="0.25">
      <c r="A148" s="19">
        <v>144</v>
      </c>
      <c r="B148" s="19" t="s">
        <v>283</v>
      </c>
      <c r="C148" s="2" t="s">
        <v>284</v>
      </c>
      <c r="D148" s="5"/>
      <c r="E148" s="5"/>
      <c r="F148" s="12"/>
      <c r="G148" s="12"/>
      <c r="H148" s="11">
        <f t="shared" si="4"/>
        <v>0</v>
      </c>
      <c r="I148" s="5" t="str">
        <f t="shared" si="5"/>
        <v/>
      </c>
    </row>
    <row r="149" spans="1:9" x14ac:dyDescent="0.25">
      <c r="A149" s="19">
        <v>145</v>
      </c>
      <c r="B149" s="19" t="s">
        <v>285</v>
      </c>
      <c r="C149" s="2" t="s">
        <v>286</v>
      </c>
      <c r="D149" s="5"/>
      <c r="E149" s="5"/>
      <c r="F149" s="12">
        <f>2.5*2.5</f>
        <v>6.25</v>
      </c>
      <c r="G149" s="12"/>
      <c r="H149" s="11">
        <f t="shared" si="4"/>
        <v>6.25</v>
      </c>
      <c r="I149" s="5" t="str">
        <f t="shared" si="5"/>
        <v/>
      </c>
    </row>
    <row r="150" spans="1:9" x14ac:dyDescent="0.25">
      <c r="A150" s="19">
        <v>146</v>
      </c>
      <c r="B150" s="19" t="s">
        <v>287</v>
      </c>
      <c r="C150" s="2" t="s">
        <v>288</v>
      </c>
      <c r="D150" s="5">
        <v>22</v>
      </c>
      <c r="E150" s="5">
        <v>30</v>
      </c>
      <c r="F150" s="12">
        <f>4.5*2.5</f>
        <v>11.25</v>
      </c>
      <c r="G150" s="12">
        <f>9*2.5</f>
        <v>22.5</v>
      </c>
      <c r="H150" s="11">
        <f t="shared" si="4"/>
        <v>52.5</v>
      </c>
      <c r="I150" s="5" t="str">
        <f t="shared" si="5"/>
        <v>E</v>
      </c>
    </row>
    <row r="151" spans="1:9" x14ac:dyDescent="0.25">
      <c r="A151" s="19">
        <v>147</v>
      </c>
      <c r="B151" s="19" t="s">
        <v>289</v>
      </c>
      <c r="C151" s="2" t="s">
        <v>290</v>
      </c>
      <c r="D151" s="5"/>
      <c r="E151" s="5">
        <v>35</v>
      </c>
      <c r="F151" s="12">
        <f>14*2.5</f>
        <v>35</v>
      </c>
      <c r="G151" s="12"/>
      <c r="H151" s="11">
        <f t="shared" si="4"/>
        <v>70</v>
      </c>
      <c r="I151" s="5" t="str">
        <f t="shared" si="5"/>
        <v>C</v>
      </c>
    </row>
    <row r="152" spans="1:9" x14ac:dyDescent="0.25">
      <c r="A152" s="19">
        <v>148</v>
      </c>
      <c r="B152" s="19" t="s">
        <v>291</v>
      </c>
      <c r="C152" s="2" t="s">
        <v>292</v>
      </c>
      <c r="D152" s="5"/>
      <c r="E152" s="5">
        <v>10</v>
      </c>
      <c r="F152" s="12"/>
      <c r="G152" s="12"/>
      <c r="H152" s="11">
        <f t="shared" si="4"/>
        <v>10</v>
      </c>
      <c r="I152" s="5" t="str">
        <f t="shared" si="5"/>
        <v/>
      </c>
    </row>
    <row r="153" spans="1:9" x14ac:dyDescent="0.25">
      <c r="A153" s="19">
        <v>149</v>
      </c>
      <c r="B153" s="19" t="s">
        <v>293</v>
      </c>
      <c r="C153" s="2" t="s">
        <v>294</v>
      </c>
      <c r="D153" s="5"/>
      <c r="E153" s="5"/>
      <c r="F153" s="12"/>
      <c r="G153" s="12"/>
      <c r="H153" s="11">
        <f t="shared" si="4"/>
        <v>0</v>
      </c>
      <c r="I153" s="5" t="str">
        <f t="shared" si="5"/>
        <v/>
      </c>
    </row>
    <row r="154" spans="1:9" x14ac:dyDescent="0.25">
      <c r="A154" s="19">
        <v>150</v>
      </c>
      <c r="B154" s="19" t="s">
        <v>295</v>
      </c>
      <c r="C154" s="2" t="s">
        <v>296</v>
      </c>
      <c r="D154" s="5">
        <v>49</v>
      </c>
      <c r="E154" s="5"/>
      <c r="F154" s="12"/>
      <c r="G154" s="12">
        <f>8*2.5</f>
        <v>20</v>
      </c>
      <c r="H154" s="11">
        <f t="shared" si="4"/>
        <v>69</v>
      </c>
      <c r="I154" s="5" t="str">
        <f t="shared" si="5"/>
        <v>D</v>
      </c>
    </row>
    <row r="155" spans="1:9" x14ac:dyDescent="0.25">
      <c r="A155" s="19">
        <v>151</v>
      </c>
      <c r="B155" s="19" t="s">
        <v>297</v>
      </c>
      <c r="C155" s="2" t="s">
        <v>298</v>
      </c>
      <c r="D155" s="5">
        <v>19</v>
      </c>
      <c r="E155" s="5">
        <v>42</v>
      </c>
      <c r="F155" s="12">
        <f>10.5*2.5</f>
        <v>26.25</v>
      </c>
      <c r="G155" s="12"/>
      <c r="H155" s="11">
        <f t="shared" si="4"/>
        <v>68.25</v>
      </c>
      <c r="I155" s="5" t="str">
        <f t="shared" si="5"/>
        <v>D</v>
      </c>
    </row>
    <row r="156" spans="1:9" x14ac:dyDescent="0.25">
      <c r="A156" s="19">
        <v>152</v>
      </c>
      <c r="B156" s="19" t="s">
        <v>299</v>
      </c>
      <c r="C156" s="2" t="s">
        <v>300</v>
      </c>
      <c r="D156" s="5"/>
      <c r="E156" s="5"/>
      <c r="F156" s="12"/>
      <c r="G156" s="12"/>
      <c r="H156" s="11">
        <f t="shared" si="4"/>
        <v>0</v>
      </c>
      <c r="I156" s="5" t="str">
        <f t="shared" si="5"/>
        <v/>
      </c>
    </row>
    <row r="157" spans="1:9" x14ac:dyDescent="0.25">
      <c r="A157" s="19">
        <v>153</v>
      </c>
      <c r="B157" s="19" t="s">
        <v>301</v>
      </c>
      <c r="C157" s="2" t="s">
        <v>302</v>
      </c>
      <c r="D157" s="5">
        <v>27</v>
      </c>
      <c r="E157" s="5"/>
      <c r="F157" s="12">
        <f>7.5*2.5</f>
        <v>18.75</v>
      </c>
      <c r="G157" s="12">
        <f>10*2.5</f>
        <v>25</v>
      </c>
      <c r="H157" s="11">
        <f t="shared" si="4"/>
        <v>52</v>
      </c>
      <c r="I157" s="5" t="str">
        <f t="shared" si="5"/>
        <v>E</v>
      </c>
    </row>
    <row r="158" spans="1:9" x14ac:dyDescent="0.25">
      <c r="A158" s="19">
        <v>154</v>
      </c>
      <c r="B158" s="19" t="s">
        <v>303</v>
      </c>
      <c r="C158" s="2" t="s">
        <v>304</v>
      </c>
      <c r="D158" s="5">
        <v>34</v>
      </c>
      <c r="E158" s="5"/>
      <c r="F158" s="12">
        <f>10.5*2.5</f>
        <v>26.25</v>
      </c>
      <c r="G158" s="12"/>
      <c r="H158" s="11">
        <f t="shared" si="4"/>
        <v>60.25</v>
      </c>
      <c r="I158" s="5" t="str">
        <f t="shared" si="5"/>
        <v>D</v>
      </c>
    </row>
    <row r="159" spans="1:9" x14ac:dyDescent="0.25">
      <c r="A159" s="19">
        <v>155</v>
      </c>
      <c r="B159" s="19" t="s">
        <v>305</v>
      </c>
      <c r="C159" s="2" t="s">
        <v>306</v>
      </c>
      <c r="D159" s="5">
        <v>23</v>
      </c>
      <c r="E159" s="5">
        <v>35</v>
      </c>
      <c r="F159" s="12">
        <f>3*2.5</f>
        <v>7.5</v>
      </c>
      <c r="G159" s="12">
        <f>4*2.5</f>
        <v>10</v>
      </c>
      <c r="H159" s="11">
        <f t="shared" si="4"/>
        <v>45</v>
      </c>
      <c r="I159" s="5" t="str">
        <f t="shared" si="5"/>
        <v/>
      </c>
    </row>
    <row r="160" spans="1:9" x14ac:dyDescent="0.25">
      <c r="A160" s="19">
        <v>156</v>
      </c>
      <c r="B160" s="19" t="s">
        <v>307</v>
      </c>
      <c r="C160" s="2" t="s">
        <v>308</v>
      </c>
      <c r="D160" s="5">
        <v>47</v>
      </c>
      <c r="E160" s="5"/>
      <c r="F160" s="12">
        <f>7*2.5</f>
        <v>17.5</v>
      </c>
      <c r="G160" s="12">
        <f>11*2.5</f>
        <v>27.5</v>
      </c>
      <c r="H160" s="11">
        <f t="shared" si="4"/>
        <v>74.5</v>
      </c>
      <c r="I160" s="5" t="str">
        <f t="shared" si="5"/>
        <v>C</v>
      </c>
    </row>
    <row r="161" spans="1:9" x14ac:dyDescent="0.25">
      <c r="A161" s="19">
        <v>157</v>
      </c>
      <c r="B161" s="19" t="s">
        <v>309</v>
      </c>
      <c r="C161" s="2" t="s">
        <v>310</v>
      </c>
      <c r="D161" s="5">
        <v>42</v>
      </c>
      <c r="E161" s="5"/>
      <c r="F161" s="12">
        <v>25</v>
      </c>
      <c r="G161" s="12"/>
      <c r="H161" s="11">
        <f t="shared" si="4"/>
        <v>67</v>
      </c>
      <c r="I161" s="5" t="str">
        <f t="shared" si="5"/>
        <v>D</v>
      </c>
    </row>
    <row r="162" spans="1:9" x14ac:dyDescent="0.25">
      <c r="A162" s="19">
        <v>158</v>
      </c>
      <c r="B162" s="19" t="s">
        <v>311</v>
      </c>
      <c r="C162" s="2" t="s">
        <v>312</v>
      </c>
      <c r="D162" s="5">
        <v>45</v>
      </c>
      <c r="E162" s="5"/>
      <c r="F162" s="12">
        <v>35</v>
      </c>
      <c r="G162" s="12"/>
      <c r="H162" s="11">
        <f t="shared" si="4"/>
        <v>80</v>
      </c>
      <c r="I162" s="5" t="str">
        <f t="shared" si="5"/>
        <v>B</v>
      </c>
    </row>
    <row r="163" spans="1:9" x14ac:dyDescent="0.25">
      <c r="A163" s="19">
        <v>159</v>
      </c>
      <c r="B163" s="19" t="s">
        <v>313</v>
      </c>
      <c r="C163" s="2" t="s">
        <v>314</v>
      </c>
      <c r="D163" s="5"/>
      <c r="E163" s="5">
        <v>33</v>
      </c>
      <c r="F163" s="12">
        <f>7*2.5</f>
        <v>17.5</v>
      </c>
      <c r="G163" s="12"/>
      <c r="H163" s="11">
        <f t="shared" si="4"/>
        <v>50.5</v>
      </c>
      <c r="I163" s="5" t="str">
        <f t="shared" si="5"/>
        <v>E</v>
      </c>
    </row>
    <row r="164" spans="1:9" x14ac:dyDescent="0.25">
      <c r="A164" s="19">
        <v>160</v>
      </c>
      <c r="B164" s="19" t="s">
        <v>315</v>
      </c>
      <c r="C164" s="2" t="s">
        <v>316</v>
      </c>
      <c r="D164" s="5">
        <v>37</v>
      </c>
      <c r="E164" s="5"/>
      <c r="F164" s="12">
        <f>7.5*2.5</f>
        <v>18.75</v>
      </c>
      <c r="G164" s="12"/>
      <c r="H164" s="11">
        <f t="shared" si="4"/>
        <v>55.75</v>
      </c>
      <c r="I164" s="5" t="str">
        <f t="shared" si="5"/>
        <v>E</v>
      </c>
    </row>
    <row r="165" spans="1:9" x14ac:dyDescent="0.25">
      <c r="A165" s="19">
        <v>161</v>
      </c>
      <c r="B165" s="19" t="s">
        <v>317</v>
      </c>
      <c r="C165" s="2" t="s">
        <v>318</v>
      </c>
      <c r="D165" s="5">
        <v>23</v>
      </c>
      <c r="E165" s="5">
        <v>33</v>
      </c>
      <c r="F165" s="12">
        <f>5.5*2.5</f>
        <v>13.75</v>
      </c>
      <c r="G165" s="12">
        <f>6*2.5</f>
        <v>15</v>
      </c>
      <c r="H165" s="11">
        <f t="shared" si="4"/>
        <v>48</v>
      </c>
      <c r="I165" s="5" t="str">
        <f t="shared" si="5"/>
        <v/>
      </c>
    </row>
    <row r="166" spans="1:9" x14ac:dyDescent="0.25">
      <c r="A166" s="19">
        <v>162</v>
      </c>
      <c r="B166" s="19" t="s">
        <v>319</v>
      </c>
      <c r="C166" s="2" t="s">
        <v>320</v>
      </c>
      <c r="D166" s="5"/>
      <c r="E166" s="5"/>
      <c r="F166" s="12"/>
      <c r="G166" s="12"/>
      <c r="H166" s="11">
        <f t="shared" si="4"/>
        <v>0</v>
      </c>
      <c r="I166" s="5" t="str">
        <f t="shared" si="5"/>
        <v/>
      </c>
    </row>
    <row r="167" spans="1:9" x14ac:dyDescent="0.25">
      <c r="A167" s="19">
        <v>163</v>
      </c>
      <c r="B167" s="19" t="s">
        <v>321</v>
      </c>
      <c r="C167" s="2" t="s">
        <v>322</v>
      </c>
      <c r="D167" s="5">
        <v>30</v>
      </c>
      <c r="E167" s="5"/>
      <c r="F167" s="12">
        <f>7*2.5</f>
        <v>17.5</v>
      </c>
      <c r="G167" s="12">
        <f>11*2.5</f>
        <v>27.5</v>
      </c>
      <c r="H167" s="11">
        <f t="shared" si="4"/>
        <v>57.5</v>
      </c>
      <c r="I167" s="5" t="str">
        <f t="shared" si="5"/>
        <v>E</v>
      </c>
    </row>
    <row r="168" spans="1:9" x14ac:dyDescent="0.25">
      <c r="A168" s="19">
        <v>164</v>
      </c>
      <c r="B168" s="19" t="s">
        <v>323</v>
      </c>
      <c r="C168" s="2" t="s">
        <v>324</v>
      </c>
      <c r="D168" s="5">
        <v>5</v>
      </c>
      <c r="E168" s="5">
        <v>17</v>
      </c>
      <c r="F168" s="12">
        <f>5.5*2.5</f>
        <v>13.75</v>
      </c>
      <c r="G168" s="12">
        <f>3*2.5</f>
        <v>7.5</v>
      </c>
      <c r="H168" s="11">
        <f t="shared" si="4"/>
        <v>24.5</v>
      </c>
      <c r="I168" s="5" t="str">
        <f t="shared" si="5"/>
        <v/>
      </c>
    </row>
    <row r="169" spans="1:9" x14ac:dyDescent="0.25">
      <c r="A169" s="19">
        <v>165</v>
      </c>
      <c r="B169" s="19" t="s">
        <v>325</v>
      </c>
      <c r="C169" s="2" t="s">
        <v>326</v>
      </c>
      <c r="D169" s="5">
        <v>40</v>
      </c>
      <c r="E169" s="5">
        <v>46</v>
      </c>
      <c r="F169" s="12"/>
      <c r="G169" s="12">
        <f>10*2.5</f>
        <v>25</v>
      </c>
      <c r="H169" s="11">
        <f t="shared" si="4"/>
        <v>71</v>
      </c>
      <c r="I169" s="5" t="str">
        <f t="shared" si="5"/>
        <v>C</v>
      </c>
    </row>
    <row r="170" spans="1:9" x14ac:dyDescent="0.25">
      <c r="A170" s="19">
        <v>166</v>
      </c>
      <c r="B170" s="19" t="s">
        <v>327</v>
      </c>
      <c r="C170" s="2" t="s">
        <v>328</v>
      </c>
      <c r="D170" s="5"/>
      <c r="E170" s="5">
        <v>42</v>
      </c>
      <c r="F170" s="12"/>
      <c r="G170" s="12">
        <f>11.6*2.5</f>
        <v>29</v>
      </c>
      <c r="H170" s="11">
        <f t="shared" si="4"/>
        <v>71</v>
      </c>
      <c r="I170" s="5" t="str">
        <f t="shared" si="5"/>
        <v>C</v>
      </c>
    </row>
    <row r="171" spans="1:9" x14ac:dyDescent="0.25">
      <c r="A171" s="19">
        <v>167</v>
      </c>
      <c r="B171" s="19" t="s">
        <v>329</v>
      </c>
      <c r="C171" s="2" t="s">
        <v>330</v>
      </c>
      <c r="D171" s="5"/>
      <c r="E171" s="5">
        <v>27</v>
      </c>
      <c r="F171" s="12"/>
      <c r="G171" s="12">
        <f>3*2.5</f>
        <v>7.5</v>
      </c>
      <c r="H171" s="11">
        <f t="shared" si="4"/>
        <v>34.5</v>
      </c>
      <c r="I171" s="5" t="str">
        <f t="shared" si="5"/>
        <v/>
      </c>
    </row>
    <row r="172" spans="1:9" x14ac:dyDescent="0.25">
      <c r="A172" s="19">
        <v>168</v>
      </c>
      <c r="B172" s="19" t="s">
        <v>331</v>
      </c>
      <c r="C172" s="2" t="s">
        <v>332</v>
      </c>
      <c r="D172" s="5"/>
      <c r="E172" s="5"/>
      <c r="F172" s="12"/>
      <c r="G172" s="12"/>
      <c r="H172" s="11">
        <f t="shared" si="4"/>
        <v>0</v>
      </c>
      <c r="I172" s="5" t="str">
        <f t="shared" si="5"/>
        <v/>
      </c>
    </row>
    <row r="173" spans="1:9" x14ac:dyDescent="0.25">
      <c r="A173" s="19">
        <v>169</v>
      </c>
      <c r="B173" s="19" t="s">
        <v>333</v>
      </c>
      <c r="C173" s="2" t="s">
        <v>334</v>
      </c>
      <c r="D173" s="5">
        <v>45</v>
      </c>
      <c r="E173" s="5"/>
      <c r="F173" s="12">
        <f>7.5*2.5</f>
        <v>18.75</v>
      </c>
      <c r="G173" s="12"/>
      <c r="H173" s="11">
        <f t="shared" si="4"/>
        <v>63.75</v>
      </c>
      <c r="I173" s="5" t="str">
        <f t="shared" si="5"/>
        <v>D</v>
      </c>
    </row>
    <row r="174" spans="1:9" x14ac:dyDescent="0.25">
      <c r="A174" s="19">
        <v>170</v>
      </c>
      <c r="B174" s="19" t="s">
        <v>335</v>
      </c>
      <c r="C174" s="2" t="s">
        <v>336</v>
      </c>
      <c r="D174" s="5"/>
      <c r="E174" s="5"/>
      <c r="F174" s="12"/>
      <c r="G174" s="12"/>
      <c r="H174" s="11">
        <f t="shared" si="4"/>
        <v>0</v>
      </c>
      <c r="I174" s="5" t="str">
        <f t="shared" si="5"/>
        <v/>
      </c>
    </row>
    <row r="175" spans="1:9" x14ac:dyDescent="0.25">
      <c r="A175" s="19">
        <v>171</v>
      </c>
      <c r="B175" s="19" t="s">
        <v>337</v>
      </c>
      <c r="C175" s="2" t="s">
        <v>338</v>
      </c>
      <c r="D175" s="5">
        <v>34</v>
      </c>
      <c r="E175" s="5"/>
      <c r="F175" s="12">
        <f>4*2.5</f>
        <v>10</v>
      </c>
      <c r="G175" s="12">
        <f>11.5*2.5</f>
        <v>28.75</v>
      </c>
      <c r="H175" s="11">
        <f t="shared" si="4"/>
        <v>62.75</v>
      </c>
      <c r="I175" s="5" t="str">
        <f t="shared" si="5"/>
        <v>D</v>
      </c>
    </row>
    <row r="176" spans="1:9" x14ac:dyDescent="0.25">
      <c r="A176" s="19">
        <v>172</v>
      </c>
      <c r="B176" s="19" t="s">
        <v>339</v>
      </c>
      <c r="C176" s="2" t="s">
        <v>340</v>
      </c>
      <c r="D176" s="5">
        <v>26</v>
      </c>
      <c r="E176" s="5">
        <v>26</v>
      </c>
      <c r="F176" s="12">
        <v>5</v>
      </c>
      <c r="G176" s="12"/>
      <c r="H176" s="11">
        <f t="shared" si="4"/>
        <v>31</v>
      </c>
      <c r="I176" s="5" t="str">
        <f t="shared" si="5"/>
        <v/>
      </c>
    </row>
    <row r="177" spans="1:9" x14ac:dyDescent="0.25">
      <c r="A177" s="19">
        <v>173</v>
      </c>
      <c r="B177" s="19" t="s">
        <v>341</v>
      </c>
      <c r="C177" s="2" t="s">
        <v>342</v>
      </c>
      <c r="D177" s="5"/>
      <c r="E177" s="5">
        <v>6</v>
      </c>
      <c r="F177" s="12">
        <v>5</v>
      </c>
      <c r="G177" s="12"/>
      <c r="H177" s="11">
        <f t="shared" si="4"/>
        <v>11</v>
      </c>
      <c r="I177" s="5" t="str">
        <f t="shared" si="5"/>
        <v/>
      </c>
    </row>
    <row r="178" spans="1:9" x14ac:dyDescent="0.25">
      <c r="A178" s="19">
        <v>174</v>
      </c>
      <c r="B178" s="19" t="s">
        <v>343</v>
      </c>
      <c r="C178" s="2" t="s">
        <v>344</v>
      </c>
      <c r="D178" s="5">
        <v>20</v>
      </c>
      <c r="E178" s="5"/>
      <c r="F178" s="12">
        <f>3.5*2.5</f>
        <v>8.75</v>
      </c>
      <c r="G178" s="12">
        <f>4*2.5</f>
        <v>10</v>
      </c>
      <c r="H178" s="11">
        <f t="shared" si="4"/>
        <v>30</v>
      </c>
      <c r="I178" s="5" t="str">
        <f t="shared" si="5"/>
        <v/>
      </c>
    </row>
    <row r="179" spans="1:9" x14ac:dyDescent="0.25">
      <c r="A179" s="19">
        <v>175</v>
      </c>
      <c r="B179" s="19" t="s">
        <v>345</v>
      </c>
      <c r="C179" s="2" t="s">
        <v>346</v>
      </c>
      <c r="D179" s="5">
        <v>12</v>
      </c>
      <c r="E179" s="5">
        <v>21</v>
      </c>
      <c r="F179" s="12">
        <v>2.5</v>
      </c>
      <c r="G179" s="12">
        <f>13*2.5</f>
        <v>32.5</v>
      </c>
      <c r="H179" s="11">
        <f t="shared" si="4"/>
        <v>53.5</v>
      </c>
      <c r="I179" s="5" t="str">
        <f t="shared" si="5"/>
        <v>E</v>
      </c>
    </row>
    <row r="180" spans="1:9" x14ac:dyDescent="0.25">
      <c r="A180" s="19">
        <v>176</v>
      </c>
      <c r="B180" s="19" t="s">
        <v>347</v>
      </c>
      <c r="C180" s="2" t="s">
        <v>348</v>
      </c>
      <c r="D180" s="5">
        <v>40</v>
      </c>
      <c r="E180" s="5"/>
      <c r="F180" s="12">
        <f>6.5*2.5</f>
        <v>16.25</v>
      </c>
      <c r="G180" s="12"/>
      <c r="H180" s="11">
        <f t="shared" si="4"/>
        <v>56.25</v>
      </c>
      <c r="I180" s="5" t="str">
        <f t="shared" si="5"/>
        <v>E</v>
      </c>
    </row>
    <row r="181" spans="1:9" x14ac:dyDescent="0.25">
      <c r="A181" s="19">
        <v>177</v>
      </c>
      <c r="B181" s="19" t="s">
        <v>349</v>
      </c>
      <c r="C181" s="2" t="s">
        <v>350</v>
      </c>
      <c r="D181" s="5">
        <v>45</v>
      </c>
      <c r="E181" s="5"/>
      <c r="F181" s="12">
        <f>1.5*2.5</f>
        <v>3.75</v>
      </c>
      <c r="G181" s="12">
        <f>15*2.5</f>
        <v>37.5</v>
      </c>
      <c r="H181" s="11">
        <f t="shared" si="4"/>
        <v>82.5</v>
      </c>
      <c r="I181" s="5" t="str">
        <f t="shared" si="5"/>
        <v>B</v>
      </c>
    </row>
    <row r="182" spans="1:9" x14ac:dyDescent="0.25">
      <c r="A182" s="19">
        <v>178</v>
      </c>
      <c r="B182" s="19" t="s">
        <v>351</v>
      </c>
      <c r="C182" s="2" t="s">
        <v>352</v>
      </c>
      <c r="D182" s="5">
        <v>23</v>
      </c>
      <c r="E182" s="5">
        <v>36</v>
      </c>
      <c r="F182" s="12"/>
      <c r="G182" s="12">
        <f>9.5*2.5</f>
        <v>23.75</v>
      </c>
      <c r="H182" s="11">
        <f t="shared" si="4"/>
        <v>59.75</v>
      </c>
      <c r="I182" s="5" t="str">
        <f t="shared" si="5"/>
        <v>D</v>
      </c>
    </row>
    <row r="183" spans="1:9" x14ac:dyDescent="0.25">
      <c r="A183" s="19">
        <v>179</v>
      </c>
      <c r="B183" s="19" t="s">
        <v>353</v>
      </c>
      <c r="C183" s="2" t="s">
        <v>354</v>
      </c>
      <c r="D183" s="5">
        <v>40</v>
      </c>
      <c r="E183" s="5"/>
      <c r="F183" s="12">
        <v>25</v>
      </c>
      <c r="G183" s="12"/>
      <c r="H183" s="11">
        <f t="shared" si="4"/>
        <v>65</v>
      </c>
      <c r="I183" s="5" t="str">
        <f t="shared" si="5"/>
        <v>D</v>
      </c>
    </row>
    <row r="184" spans="1:9" x14ac:dyDescent="0.25">
      <c r="A184" s="19">
        <v>180</v>
      </c>
      <c r="B184" s="19" t="s">
        <v>355</v>
      </c>
      <c r="C184" s="2" t="s">
        <v>356</v>
      </c>
      <c r="D184" s="5">
        <v>6</v>
      </c>
      <c r="E184" s="5">
        <v>13</v>
      </c>
      <c r="F184" s="12">
        <f>4.5*2.5</f>
        <v>11.25</v>
      </c>
      <c r="G184" s="12">
        <f>3*2.5</f>
        <v>7.5</v>
      </c>
      <c r="H184" s="11">
        <f t="shared" si="4"/>
        <v>20.5</v>
      </c>
      <c r="I184" s="5" t="str">
        <f t="shared" si="5"/>
        <v/>
      </c>
    </row>
    <row r="185" spans="1:9" x14ac:dyDescent="0.25">
      <c r="A185" s="19">
        <v>181</v>
      </c>
      <c r="B185" s="19" t="s">
        <v>357</v>
      </c>
      <c r="C185" s="2" t="s">
        <v>358</v>
      </c>
      <c r="D185" s="5">
        <v>48</v>
      </c>
      <c r="E185" s="5"/>
      <c r="F185" s="12">
        <v>25</v>
      </c>
      <c r="G185" s="12"/>
      <c r="H185" s="11">
        <f t="shared" si="4"/>
        <v>73</v>
      </c>
      <c r="I185" s="5" t="str">
        <f t="shared" si="5"/>
        <v>C</v>
      </c>
    </row>
    <row r="186" spans="1:9" x14ac:dyDescent="0.25">
      <c r="A186" s="19">
        <v>182</v>
      </c>
      <c r="B186" s="19" t="s">
        <v>359</v>
      </c>
      <c r="C186" s="2" t="s">
        <v>360</v>
      </c>
      <c r="D186" s="5">
        <v>24</v>
      </c>
      <c r="E186" s="5">
        <v>30</v>
      </c>
      <c r="F186" s="12">
        <f>3*2.5</f>
        <v>7.5</v>
      </c>
      <c r="G186" s="12">
        <f>7*2.5</f>
        <v>17.5</v>
      </c>
      <c r="H186" s="11">
        <f t="shared" si="4"/>
        <v>47.5</v>
      </c>
      <c r="I186" s="5" t="str">
        <f t="shared" si="5"/>
        <v/>
      </c>
    </row>
    <row r="187" spans="1:9" x14ac:dyDescent="0.25">
      <c r="A187" s="19">
        <v>183</v>
      </c>
      <c r="B187" s="19" t="s">
        <v>361</v>
      </c>
      <c r="C187" s="2" t="s">
        <v>362</v>
      </c>
      <c r="D187" s="5"/>
      <c r="E187" s="5"/>
      <c r="F187" s="12"/>
      <c r="G187" s="12"/>
      <c r="H187" s="11">
        <f t="shared" si="4"/>
        <v>0</v>
      </c>
      <c r="I187" s="5" t="str">
        <f t="shared" si="5"/>
        <v/>
      </c>
    </row>
    <row r="188" spans="1:9" x14ac:dyDescent="0.25">
      <c r="A188" s="19">
        <v>184</v>
      </c>
      <c r="B188" s="19" t="s">
        <v>363</v>
      </c>
      <c r="C188" s="2" t="s">
        <v>364</v>
      </c>
      <c r="D188" s="5"/>
      <c r="E188" s="5">
        <v>11</v>
      </c>
      <c r="F188" s="12"/>
      <c r="G188" s="12"/>
      <c r="H188" s="11">
        <f t="shared" si="4"/>
        <v>11</v>
      </c>
      <c r="I188" s="5" t="str">
        <f t="shared" si="5"/>
        <v/>
      </c>
    </row>
    <row r="189" spans="1:9" x14ac:dyDescent="0.25">
      <c r="A189" s="19">
        <v>185</v>
      </c>
      <c r="B189" s="19" t="s">
        <v>365</v>
      </c>
      <c r="C189" s="2" t="s">
        <v>366</v>
      </c>
      <c r="D189" s="5"/>
      <c r="E189" s="5"/>
      <c r="F189" s="12"/>
      <c r="G189" s="12"/>
      <c r="H189" s="11">
        <f t="shared" si="4"/>
        <v>0</v>
      </c>
      <c r="I189" s="5" t="str">
        <f t="shared" si="5"/>
        <v/>
      </c>
    </row>
    <row r="190" spans="1:9" x14ac:dyDescent="0.25">
      <c r="A190" s="19">
        <v>186</v>
      </c>
      <c r="B190" s="19" t="s">
        <v>367</v>
      </c>
      <c r="C190" s="2" t="s">
        <v>368</v>
      </c>
      <c r="D190" s="5"/>
      <c r="E190" s="5">
        <v>30</v>
      </c>
      <c r="F190" s="12">
        <f>5*2.5</f>
        <v>12.5</v>
      </c>
      <c r="G190" s="12">
        <f>9.3*2.5</f>
        <v>23.25</v>
      </c>
      <c r="H190" s="11">
        <f t="shared" si="4"/>
        <v>53.25</v>
      </c>
      <c r="I190" s="5" t="str">
        <f t="shared" si="5"/>
        <v>E</v>
      </c>
    </row>
    <row r="191" spans="1:9" x14ac:dyDescent="0.25">
      <c r="A191" s="19">
        <v>187</v>
      </c>
      <c r="B191" s="19" t="s">
        <v>369</v>
      </c>
      <c r="C191" s="2" t="s">
        <v>370</v>
      </c>
      <c r="D191" s="5"/>
      <c r="E191" s="5"/>
      <c r="F191" s="12"/>
      <c r="G191" s="12"/>
      <c r="H191" s="11">
        <f t="shared" si="4"/>
        <v>0</v>
      </c>
      <c r="I191" s="5" t="str">
        <f t="shared" si="5"/>
        <v/>
      </c>
    </row>
    <row r="192" spans="1:9" x14ac:dyDescent="0.25">
      <c r="A192" s="19">
        <v>188</v>
      </c>
      <c r="B192" s="19" t="s">
        <v>371</v>
      </c>
      <c r="C192" s="2" t="s">
        <v>372</v>
      </c>
      <c r="D192" s="5">
        <v>28</v>
      </c>
      <c r="E192" s="5">
        <v>28</v>
      </c>
      <c r="F192" s="12">
        <v>10</v>
      </c>
      <c r="G192" s="12">
        <f>7*2.5</f>
        <v>17.5</v>
      </c>
      <c r="H192" s="11">
        <f t="shared" si="4"/>
        <v>45.5</v>
      </c>
      <c r="I192" s="5" t="str">
        <f t="shared" si="5"/>
        <v/>
      </c>
    </row>
    <row r="193" spans="1:9" x14ac:dyDescent="0.25">
      <c r="A193" s="19">
        <v>189</v>
      </c>
      <c r="B193" s="19" t="s">
        <v>373</v>
      </c>
      <c r="C193" s="2" t="s">
        <v>374</v>
      </c>
      <c r="D193" s="5"/>
      <c r="E193" s="5">
        <v>26</v>
      </c>
      <c r="F193" s="12">
        <f>5*2.5</f>
        <v>12.5</v>
      </c>
      <c r="G193" s="12">
        <f>5*2.5</f>
        <v>12.5</v>
      </c>
      <c r="H193" s="11">
        <f t="shared" si="4"/>
        <v>38.5</v>
      </c>
      <c r="I193" s="5" t="str">
        <f t="shared" si="5"/>
        <v/>
      </c>
    </row>
    <row r="194" spans="1:9" x14ac:dyDescent="0.25">
      <c r="A194" s="19">
        <v>190</v>
      </c>
      <c r="B194" s="19" t="s">
        <v>375</v>
      </c>
      <c r="C194" s="2" t="s">
        <v>376</v>
      </c>
      <c r="D194" s="5"/>
      <c r="E194" s="5">
        <v>20</v>
      </c>
      <c r="F194" s="12">
        <f>7*2.5</f>
        <v>17.5</v>
      </c>
      <c r="G194" s="12">
        <f>9*2.5</f>
        <v>22.5</v>
      </c>
      <c r="H194" s="11">
        <f t="shared" si="4"/>
        <v>42.5</v>
      </c>
      <c r="I194" s="5" t="str">
        <f t="shared" si="5"/>
        <v/>
      </c>
    </row>
    <row r="195" spans="1:9" x14ac:dyDescent="0.25">
      <c r="A195" s="19">
        <v>191</v>
      </c>
      <c r="B195" s="19" t="s">
        <v>377</v>
      </c>
      <c r="C195" s="2" t="s">
        <v>378</v>
      </c>
      <c r="D195" s="5"/>
      <c r="E195" s="5">
        <v>31</v>
      </c>
      <c r="F195" s="12">
        <f>5*2.5</f>
        <v>12.5</v>
      </c>
      <c r="G195" s="12">
        <f>8*2.5</f>
        <v>20</v>
      </c>
      <c r="H195" s="11">
        <f t="shared" si="4"/>
        <v>51</v>
      </c>
      <c r="I195" s="5" t="str">
        <f t="shared" si="5"/>
        <v>E</v>
      </c>
    </row>
    <row r="196" spans="1:9" x14ac:dyDescent="0.25">
      <c r="A196" s="19">
        <v>192</v>
      </c>
      <c r="B196" s="19" t="s">
        <v>379</v>
      </c>
      <c r="C196" s="2" t="s">
        <v>380</v>
      </c>
      <c r="D196" s="5">
        <v>18</v>
      </c>
      <c r="E196" s="5">
        <v>30</v>
      </c>
      <c r="F196" s="12"/>
      <c r="G196" s="12">
        <f>7*2.5</f>
        <v>17.5</v>
      </c>
      <c r="H196" s="11">
        <f t="shared" si="4"/>
        <v>47.5</v>
      </c>
      <c r="I196" s="5" t="str">
        <f t="shared" si="5"/>
        <v/>
      </c>
    </row>
    <row r="197" spans="1:9" x14ac:dyDescent="0.25">
      <c r="A197" s="19">
        <v>193</v>
      </c>
      <c r="B197" s="19" t="s">
        <v>381</v>
      </c>
      <c r="C197" s="2" t="s">
        <v>382</v>
      </c>
      <c r="D197" s="5">
        <v>42</v>
      </c>
      <c r="E197" s="5"/>
      <c r="F197" s="12">
        <f>8.5*2.5</f>
        <v>21.25</v>
      </c>
      <c r="G197" s="12"/>
      <c r="H197" s="11">
        <f t="shared" si="4"/>
        <v>63.25</v>
      </c>
      <c r="I197" s="5" t="str">
        <f t="shared" si="5"/>
        <v>D</v>
      </c>
    </row>
    <row r="198" spans="1:9" x14ac:dyDescent="0.25">
      <c r="A198" s="19">
        <v>194</v>
      </c>
      <c r="B198" s="19" t="s">
        <v>383</v>
      </c>
      <c r="C198" s="2" t="s">
        <v>384</v>
      </c>
      <c r="D198" s="5"/>
      <c r="E198" s="5">
        <v>19</v>
      </c>
      <c r="F198" s="12">
        <v>0</v>
      </c>
      <c r="G198" s="12"/>
      <c r="H198" s="11">
        <f t="shared" ref="H198:H261" si="6">IF(ISBLANK(E198),D198,E198)+IF(ISBLANK(G198),F198,G198)</f>
        <v>19</v>
      </c>
      <c r="I198" s="5" t="str">
        <f t="shared" ref="I198:I261" si="7">IF(H198&gt;89,"A",IF(H198&gt;79,"B",IF(H198&gt;69,"C",IF(H198&gt;59,"D",IF(H198&gt;49,"E","")))))</f>
        <v/>
      </c>
    </row>
    <row r="199" spans="1:9" x14ac:dyDescent="0.25">
      <c r="A199" s="19">
        <v>195</v>
      </c>
      <c r="B199" s="19" t="s">
        <v>385</v>
      </c>
      <c r="C199" s="2" t="s">
        <v>386</v>
      </c>
      <c r="D199" s="5">
        <v>22</v>
      </c>
      <c r="E199" s="5">
        <v>33</v>
      </c>
      <c r="F199" s="12">
        <v>10</v>
      </c>
      <c r="G199" s="12">
        <f>7*2.5</f>
        <v>17.5</v>
      </c>
      <c r="H199" s="11">
        <f t="shared" si="6"/>
        <v>50.5</v>
      </c>
      <c r="I199" s="5" t="str">
        <f t="shared" si="7"/>
        <v>E</v>
      </c>
    </row>
    <row r="200" spans="1:9" x14ac:dyDescent="0.25">
      <c r="A200" s="19">
        <v>196</v>
      </c>
      <c r="B200" s="19" t="s">
        <v>387</v>
      </c>
      <c r="C200" s="2" t="s">
        <v>388</v>
      </c>
      <c r="D200" s="5">
        <v>39</v>
      </c>
      <c r="E200" s="5"/>
      <c r="F200" s="12">
        <f>12*2.5</f>
        <v>30</v>
      </c>
      <c r="G200" s="12"/>
      <c r="H200" s="11">
        <f t="shared" si="6"/>
        <v>69</v>
      </c>
      <c r="I200" s="5" t="str">
        <f t="shared" si="7"/>
        <v>D</v>
      </c>
    </row>
    <row r="201" spans="1:9" x14ac:dyDescent="0.25">
      <c r="A201" s="19">
        <v>197</v>
      </c>
      <c r="B201" s="19" t="s">
        <v>389</v>
      </c>
      <c r="C201" s="2" t="s">
        <v>390</v>
      </c>
      <c r="D201" s="5"/>
      <c r="E201" s="5">
        <v>13</v>
      </c>
      <c r="F201" s="12"/>
      <c r="G201" s="12"/>
      <c r="H201" s="11">
        <f t="shared" si="6"/>
        <v>13</v>
      </c>
      <c r="I201" s="5" t="str">
        <f t="shared" si="7"/>
        <v/>
      </c>
    </row>
    <row r="202" spans="1:9" x14ac:dyDescent="0.25">
      <c r="A202" s="19">
        <v>198</v>
      </c>
      <c r="B202" s="19" t="s">
        <v>391</v>
      </c>
      <c r="C202" s="2" t="s">
        <v>392</v>
      </c>
      <c r="D202" s="5"/>
      <c r="E202" s="5">
        <v>48</v>
      </c>
      <c r="F202" s="12"/>
      <c r="G202" s="12">
        <f>11*2.5</f>
        <v>27.5</v>
      </c>
      <c r="H202" s="11">
        <f t="shared" si="6"/>
        <v>75.5</v>
      </c>
      <c r="I202" s="5" t="str">
        <f t="shared" si="7"/>
        <v>C</v>
      </c>
    </row>
    <row r="203" spans="1:9" x14ac:dyDescent="0.25">
      <c r="A203" s="19">
        <v>199</v>
      </c>
      <c r="B203" s="19" t="s">
        <v>393</v>
      </c>
      <c r="C203" s="2" t="s">
        <v>394</v>
      </c>
      <c r="D203" s="5"/>
      <c r="E203" s="5"/>
      <c r="F203" s="12"/>
      <c r="G203" s="12"/>
      <c r="H203" s="11">
        <f t="shared" si="6"/>
        <v>0</v>
      </c>
      <c r="I203" s="5" t="str">
        <f t="shared" si="7"/>
        <v/>
      </c>
    </row>
    <row r="204" spans="1:9" x14ac:dyDescent="0.25">
      <c r="A204" s="19">
        <v>200</v>
      </c>
      <c r="B204" s="19" t="s">
        <v>395</v>
      </c>
      <c r="C204" s="2" t="s">
        <v>396</v>
      </c>
      <c r="D204" s="5"/>
      <c r="E204" s="5"/>
      <c r="F204" s="12"/>
      <c r="G204" s="12"/>
      <c r="H204" s="11">
        <f t="shared" si="6"/>
        <v>0</v>
      </c>
      <c r="I204" s="5" t="str">
        <f t="shared" si="7"/>
        <v/>
      </c>
    </row>
    <row r="205" spans="1:9" x14ac:dyDescent="0.25">
      <c r="A205" s="19">
        <v>201</v>
      </c>
      <c r="B205" s="19" t="s">
        <v>397</v>
      </c>
      <c r="C205" s="2" t="s">
        <v>398</v>
      </c>
      <c r="D205" s="5"/>
      <c r="E205" s="5"/>
      <c r="F205" s="12"/>
      <c r="G205" s="12"/>
      <c r="H205" s="11">
        <f t="shared" si="6"/>
        <v>0</v>
      </c>
      <c r="I205" s="5" t="str">
        <f t="shared" si="7"/>
        <v/>
      </c>
    </row>
    <row r="206" spans="1:9" x14ac:dyDescent="0.25">
      <c r="A206" s="19">
        <v>202</v>
      </c>
      <c r="B206" s="19" t="s">
        <v>399</v>
      </c>
      <c r="C206" s="2" t="s">
        <v>400</v>
      </c>
      <c r="D206" s="5"/>
      <c r="E206" s="5">
        <v>38</v>
      </c>
      <c r="F206" s="12">
        <v>10</v>
      </c>
      <c r="G206" s="12">
        <f>7*2.5</f>
        <v>17.5</v>
      </c>
      <c r="H206" s="11">
        <f t="shared" si="6"/>
        <v>55.5</v>
      </c>
      <c r="I206" s="5" t="str">
        <f t="shared" si="7"/>
        <v>E</v>
      </c>
    </row>
    <row r="207" spans="1:9" x14ac:dyDescent="0.25">
      <c r="A207" s="19">
        <v>203</v>
      </c>
      <c r="B207" s="19" t="s">
        <v>401</v>
      </c>
      <c r="C207" s="2" t="s">
        <v>402</v>
      </c>
      <c r="D207" s="5">
        <v>30</v>
      </c>
      <c r="E207" s="5"/>
      <c r="F207" s="12"/>
      <c r="G207" s="12">
        <f>6*2.5</f>
        <v>15</v>
      </c>
      <c r="H207" s="11">
        <f t="shared" si="6"/>
        <v>45</v>
      </c>
      <c r="I207" s="5" t="str">
        <f t="shared" si="7"/>
        <v/>
      </c>
    </row>
    <row r="208" spans="1:9" x14ac:dyDescent="0.25">
      <c r="A208" s="19">
        <v>204</v>
      </c>
      <c r="B208" s="19" t="s">
        <v>403</v>
      </c>
      <c r="C208" s="2" t="s">
        <v>404</v>
      </c>
      <c r="D208" s="5">
        <v>12</v>
      </c>
      <c r="E208" s="5">
        <v>12</v>
      </c>
      <c r="F208" s="12"/>
      <c r="G208" s="12">
        <f>5*2.5</f>
        <v>12.5</v>
      </c>
      <c r="H208" s="11">
        <f t="shared" si="6"/>
        <v>24.5</v>
      </c>
      <c r="I208" s="5" t="str">
        <f t="shared" si="7"/>
        <v/>
      </c>
    </row>
    <row r="209" spans="1:9" x14ac:dyDescent="0.25">
      <c r="A209" s="19">
        <v>205</v>
      </c>
      <c r="B209" s="19" t="s">
        <v>405</v>
      </c>
      <c r="C209" s="2" t="s">
        <v>406</v>
      </c>
      <c r="D209" s="5"/>
      <c r="E209" s="5"/>
      <c r="F209" s="12"/>
      <c r="G209" s="12"/>
      <c r="H209" s="11">
        <f t="shared" si="6"/>
        <v>0</v>
      </c>
      <c r="I209" s="5" t="str">
        <f t="shared" si="7"/>
        <v/>
      </c>
    </row>
    <row r="210" spans="1:9" x14ac:dyDescent="0.25">
      <c r="A210" s="21">
        <v>206</v>
      </c>
      <c r="B210" s="21" t="s">
        <v>407</v>
      </c>
      <c r="C210" s="22" t="s">
        <v>408</v>
      </c>
      <c r="D210" s="23">
        <v>47</v>
      </c>
      <c r="E210" s="23"/>
      <c r="F210" s="24">
        <f>8*2.5</f>
        <v>20</v>
      </c>
      <c r="G210" s="24">
        <f>11*2.5</f>
        <v>27.5</v>
      </c>
      <c r="H210" s="24">
        <f t="shared" si="6"/>
        <v>74.5</v>
      </c>
      <c r="I210" s="23" t="str">
        <f t="shared" si="7"/>
        <v>C</v>
      </c>
    </row>
    <row r="211" spans="1:9" x14ac:dyDescent="0.25">
      <c r="A211" s="19">
        <v>207</v>
      </c>
      <c r="B211" s="19" t="s">
        <v>409</v>
      </c>
      <c r="C211" s="2" t="s">
        <v>410</v>
      </c>
      <c r="D211" s="5"/>
      <c r="E211" s="5"/>
      <c r="F211" s="12"/>
      <c r="G211" s="12"/>
      <c r="H211" s="11">
        <f t="shared" si="6"/>
        <v>0</v>
      </c>
      <c r="I211" s="5" t="str">
        <f t="shared" si="7"/>
        <v/>
      </c>
    </row>
    <row r="212" spans="1:9" x14ac:dyDescent="0.25">
      <c r="A212" s="19">
        <v>208</v>
      </c>
      <c r="B212" s="19" t="s">
        <v>411</v>
      </c>
      <c r="C212" s="2" t="s">
        <v>412</v>
      </c>
      <c r="D212" s="5">
        <v>43</v>
      </c>
      <c r="E212" s="5"/>
      <c r="F212" s="12">
        <f>13*2.5</f>
        <v>32.5</v>
      </c>
      <c r="G212" s="12"/>
      <c r="H212" s="11">
        <f t="shared" si="6"/>
        <v>75.5</v>
      </c>
      <c r="I212" s="5" t="str">
        <f t="shared" si="7"/>
        <v>C</v>
      </c>
    </row>
    <row r="213" spans="1:9" x14ac:dyDescent="0.25">
      <c r="A213" s="19">
        <v>209</v>
      </c>
      <c r="B213" s="19" t="s">
        <v>413</v>
      </c>
      <c r="C213" s="2" t="s">
        <v>414</v>
      </c>
      <c r="D213" s="5">
        <v>37</v>
      </c>
      <c r="E213" s="5"/>
      <c r="F213" s="12">
        <f>7*2.5</f>
        <v>17.5</v>
      </c>
      <c r="G213" s="12"/>
      <c r="H213" s="11">
        <f t="shared" si="6"/>
        <v>54.5</v>
      </c>
      <c r="I213" s="5" t="str">
        <f t="shared" si="7"/>
        <v>E</v>
      </c>
    </row>
    <row r="214" spans="1:9" x14ac:dyDescent="0.25">
      <c r="A214" s="19">
        <v>210</v>
      </c>
      <c r="B214" s="19" t="s">
        <v>415</v>
      </c>
      <c r="C214" s="2" t="s">
        <v>416</v>
      </c>
      <c r="D214" s="5">
        <v>33</v>
      </c>
      <c r="E214" s="5">
        <v>45</v>
      </c>
      <c r="F214" s="12">
        <f>6*2.5</f>
        <v>15</v>
      </c>
      <c r="G214" s="12">
        <f>12.3*2.5</f>
        <v>30.75</v>
      </c>
      <c r="H214" s="11">
        <f t="shared" si="6"/>
        <v>75.75</v>
      </c>
      <c r="I214" s="5" t="str">
        <f t="shared" si="7"/>
        <v>C</v>
      </c>
    </row>
    <row r="215" spans="1:9" x14ac:dyDescent="0.25">
      <c r="A215" s="19">
        <v>211</v>
      </c>
      <c r="B215" s="19" t="s">
        <v>417</v>
      </c>
      <c r="C215" s="2" t="s">
        <v>418</v>
      </c>
      <c r="D215" s="5"/>
      <c r="E215" s="5"/>
      <c r="F215" s="12"/>
      <c r="G215" s="12"/>
      <c r="H215" s="11">
        <f t="shared" si="6"/>
        <v>0</v>
      </c>
      <c r="I215" s="5" t="str">
        <f t="shared" si="7"/>
        <v/>
      </c>
    </row>
    <row r="216" spans="1:9" x14ac:dyDescent="0.25">
      <c r="A216" s="19">
        <v>212</v>
      </c>
      <c r="B216" s="19" t="s">
        <v>419</v>
      </c>
      <c r="C216" s="2" t="s">
        <v>420</v>
      </c>
      <c r="D216" s="5">
        <v>22</v>
      </c>
      <c r="E216" s="5">
        <v>24</v>
      </c>
      <c r="F216" s="12"/>
      <c r="G216" s="12"/>
      <c r="H216" s="11">
        <f t="shared" si="6"/>
        <v>24</v>
      </c>
      <c r="I216" s="5" t="str">
        <f t="shared" si="7"/>
        <v/>
      </c>
    </row>
    <row r="217" spans="1:9" x14ac:dyDescent="0.25">
      <c r="A217" s="19">
        <v>213</v>
      </c>
      <c r="B217" s="19" t="s">
        <v>421</v>
      </c>
      <c r="C217" s="2" t="s">
        <v>422</v>
      </c>
      <c r="D217" s="5"/>
      <c r="E217" s="5"/>
      <c r="F217" s="12"/>
      <c r="G217" s="12"/>
      <c r="H217" s="11">
        <f t="shared" si="6"/>
        <v>0</v>
      </c>
      <c r="I217" s="5" t="str">
        <f t="shared" si="7"/>
        <v/>
      </c>
    </row>
    <row r="218" spans="1:9" x14ac:dyDescent="0.25">
      <c r="A218" s="19">
        <v>214</v>
      </c>
      <c r="B218" s="19" t="s">
        <v>423</v>
      </c>
      <c r="C218" s="2" t="s">
        <v>424</v>
      </c>
      <c r="D218" s="5">
        <v>21</v>
      </c>
      <c r="E218" s="5">
        <v>32</v>
      </c>
      <c r="F218" s="12">
        <f>5*2.5</f>
        <v>12.5</v>
      </c>
      <c r="G218" s="12">
        <f>3.5*2.5</f>
        <v>8.75</v>
      </c>
      <c r="H218" s="11">
        <f t="shared" si="6"/>
        <v>40.75</v>
      </c>
      <c r="I218" s="5" t="str">
        <f t="shared" si="7"/>
        <v/>
      </c>
    </row>
    <row r="219" spans="1:9" x14ac:dyDescent="0.25">
      <c r="A219" s="19">
        <v>215</v>
      </c>
      <c r="B219" s="19" t="s">
        <v>425</v>
      </c>
      <c r="C219" s="2" t="s">
        <v>426</v>
      </c>
      <c r="D219" s="5">
        <v>18</v>
      </c>
      <c r="E219" s="5">
        <v>39</v>
      </c>
      <c r="F219" s="12">
        <f>7*2.5</f>
        <v>17.5</v>
      </c>
      <c r="G219" s="12"/>
      <c r="H219" s="11">
        <f t="shared" si="6"/>
        <v>56.5</v>
      </c>
      <c r="I219" s="5" t="str">
        <f t="shared" si="7"/>
        <v>E</v>
      </c>
    </row>
    <row r="220" spans="1:9" x14ac:dyDescent="0.25">
      <c r="A220" s="19">
        <v>216</v>
      </c>
      <c r="B220" s="19" t="s">
        <v>427</v>
      </c>
      <c r="C220" s="2" t="s">
        <v>428</v>
      </c>
      <c r="D220" s="5">
        <v>25</v>
      </c>
      <c r="E220" s="5"/>
      <c r="F220" s="12">
        <f>9*2.5</f>
        <v>22.5</v>
      </c>
      <c r="G220" s="12">
        <f>10*2.5</f>
        <v>25</v>
      </c>
      <c r="H220" s="11">
        <f t="shared" si="6"/>
        <v>50</v>
      </c>
      <c r="I220" s="5" t="str">
        <f t="shared" si="7"/>
        <v>E</v>
      </c>
    </row>
    <row r="221" spans="1:9" x14ac:dyDescent="0.25">
      <c r="A221" s="19">
        <v>217</v>
      </c>
      <c r="B221" s="19" t="s">
        <v>429</v>
      </c>
      <c r="C221" s="2" t="s">
        <v>430</v>
      </c>
      <c r="D221" s="5">
        <v>50</v>
      </c>
      <c r="E221" s="5"/>
      <c r="F221" s="12">
        <f>17*2.5</f>
        <v>42.5</v>
      </c>
      <c r="G221" s="12"/>
      <c r="H221" s="11">
        <f t="shared" si="6"/>
        <v>92.5</v>
      </c>
      <c r="I221" s="5" t="str">
        <f t="shared" si="7"/>
        <v>A</v>
      </c>
    </row>
    <row r="222" spans="1:9" x14ac:dyDescent="0.25">
      <c r="A222" s="21">
        <v>218</v>
      </c>
      <c r="B222" s="21" t="s">
        <v>431</v>
      </c>
      <c r="C222" s="22" t="s">
        <v>432</v>
      </c>
      <c r="D222" s="23">
        <v>46</v>
      </c>
      <c r="E222" s="23"/>
      <c r="F222" s="24">
        <f>7*2.5</f>
        <v>17.5</v>
      </c>
      <c r="G222" s="24">
        <f>13*2.5</f>
        <v>32.5</v>
      </c>
      <c r="H222" s="24">
        <f t="shared" si="6"/>
        <v>78.5</v>
      </c>
      <c r="I222" s="23" t="str">
        <f t="shared" si="7"/>
        <v>C</v>
      </c>
    </row>
    <row r="223" spans="1:9" x14ac:dyDescent="0.25">
      <c r="A223" s="19">
        <v>219</v>
      </c>
      <c r="B223" s="19" t="s">
        <v>433</v>
      </c>
      <c r="C223" s="2" t="s">
        <v>434</v>
      </c>
      <c r="D223" s="5">
        <v>27</v>
      </c>
      <c r="E223" s="5"/>
      <c r="F223" s="12">
        <f>5*2.5</f>
        <v>12.5</v>
      </c>
      <c r="G223" s="12">
        <f>2*2.5</f>
        <v>5</v>
      </c>
      <c r="H223" s="11">
        <f t="shared" si="6"/>
        <v>32</v>
      </c>
      <c r="I223" s="5" t="str">
        <f t="shared" si="7"/>
        <v/>
      </c>
    </row>
    <row r="224" spans="1:9" x14ac:dyDescent="0.25">
      <c r="A224" s="19">
        <v>220</v>
      </c>
      <c r="B224" s="19" t="s">
        <v>435</v>
      </c>
      <c r="C224" s="2" t="s">
        <v>436</v>
      </c>
      <c r="D224" s="5">
        <v>31</v>
      </c>
      <c r="E224" s="5">
        <v>41</v>
      </c>
      <c r="F224" s="12">
        <f>9.5*2.5</f>
        <v>23.75</v>
      </c>
      <c r="G224" s="12"/>
      <c r="H224" s="11">
        <f t="shared" si="6"/>
        <v>64.75</v>
      </c>
      <c r="I224" s="5" t="str">
        <f t="shared" si="7"/>
        <v>D</v>
      </c>
    </row>
    <row r="225" spans="1:9" x14ac:dyDescent="0.25">
      <c r="A225" s="19">
        <v>221</v>
      </c>
      <c r="B225" s="19" t="s">
        <v>437</v>
      </c>
      <c r="C225" s="2" t="s">
        <v>438</v>
      </c>
      <c r="D225" s="5"/>
      <c r="E225" s="5">
        <v>34</v>
      </c>
      <c r="F225" s="12"/>
      <c r="G225" s="12">
        <f>9*2.5</f>
        <v>22.5</v>
      </c>
      <c r="H225" s="11">
        <f t="shared" si="6"/>
        <v>56.5</v>
      </c>
      <c r="I225" s="5" t="str">
        <f t="shared" si="7"/>
        <v>E</v>
      </c>
    </row>
    <row r="226" spans="1:9" x14ac:dyDescent="0.25">
      <c r="A226" s="19">
        <v>222</v>
      </c>
      <c r="B226" s="19" t="s">
        <v>439</v>
      </c>
      <c r="C226" s="2" t="s">
        <v>440</v>
      </c>
      <c r="D226" s="5"/>
      <c r="E226" s="5">
        <v>13</v>
      </c>
      <c r="F226" s="12"/>
      <c r="G226" s="12"/>
      <c r="H226" s="11">
        <f t="shared" si="6"/>
        <v>13</v>
      </c>
      <c r="I226" s="5" t="str">
        <f t="shared" si="7"/>
        <v/>
      </c>
    </row>
    <row r="227" spans="1:9" x14ac:dyDescent="0.25">
      <c r="A227" s="21">
        <v>223</v>
      </c>
      <c r="B227" s="21" t="s">
        <v>441</v>
      </c>
      <c r="C227" s="22" t="s">
        <v>442</v>
      </c>
      <c r="D227" s="23"/>
      <c r="E227" s="23">
        <v>23</v>
      </c>
      <c r="F227" s="24">
        <f>8*2.5</f>
        <v>20</v>
      </c>
      <c r="G227" s="24">
        <f>5.5*2.5</f>
        <v>13.75</v>
      </c>
      <c r="H227" s="24">
        <f t="shared" si="6"/>
        <v>36.75</v>
      </c>
      <c r="I227" s="23" t="str">
        <f t="shared" si="7"/>
        <v/>
      </c>
    </row>
    <row r="228" spans="1:9" x14ac:dyDescent="0.25">
      <c r="A228" s="19">
        <v>224</v>
      </c>
      <c r="B228" s="19" t="s">
        <v>443</v>
      </c>
      <c r="C228" s="2" t="s">
        <v>444</v>
      </c>
      <c r="D228" s="5">
        <v>24</v>
      </c>
      <c r="E228" s="5">
        <v>31</v>
      </c>
      <c r="F228" s="12">
        <v>10</v>
      </c>
      <c r="G228" s="12"/>
      <c r="H228" s="11">
        <f t="shared" si="6"/>
        <v>41</v>
      </c>
      <c r="I228" s="5" t="str">
        <f t="shared" si="7"/>
        <v/>
      </c>
    </row>
    <row r="229" spans="1:9" x14ac:dyDescent="0.25">
      <c r="A229" s="19">
        <v>225</v>
      </c>
      <c r="B229" s="19" t="s">
        <v>445</v>
      </c>
      <c r="C229" s="2" t="s">
        <v>446</v>
      </c>
      <c r="D229" s="5"/>
      <c r="E229" s="5">
        <v>46</v>
      </c>
      <c r="F229" s="12">
        <f>2*2.5</f>
        <v>5</v>
      </c>
      <c r="G229" s="12"/>
      <c r="H229" s="11">
        <f t="shared" si="6"/>
        <v>51</v>
      </c>
      <c r="I229" s="5" t="str">
        <f t="shared" si="7"/>
        <v>E</v>
      </c>
    </row>
    <row r="230" spans="1:9" x14ac:dyDescent="0.25">
      <c r="A230" s="19">
        <v>226</v>
      </c>
      <c r="B230" s="19" t="s">
        <v>447</v>
      </c>
      <c r="C230" s="2" t="s">
        <v>448</v>
      </c>
      <c r="D230" s="5"/>
      <c r="E230" s="5"/>
      <c r="F230" s="12"/>
      <c r="G230" s="12"/>
      <c r="H230" s="11">
        <f t="shared" si="6"/>
        <v>0</v>
      </c>
      <c r="I230" s="5" t="str">
        <f t="shared" si="7"/>
        <v/>
      </c>
    </row>
    <row r="231" spans="1:9" x14ac:dyDescent="0.25">
      <c r="A231" s="19">
        <v>227</v>
      </c>
      <c r="B231" s="19" t="s">
        <v>449</v>
      </c>
      <c r="C231" s="2" t="s">
        <v>450</v>
      </c>
      <c r="D231" s="5">
        <v>50</v>
      </c>
      <c r="E231" s="5"/>
      <c r="F231" s="12">
        <v>27.5</v>
      </c>
      <c r="G231" s="12"/>
      <c r="H231" s="11">
        <f t="shared" si="6"/>
        <v>77.5</v>
      </c>
      <c r="I231" s="5" t="str">
        <f t="shared" si="7"/>
        <v>C</v>
      </c>
    </row>
    <row r="232" spans="1:9" x14ac:dyDescent="0.25">
      <c r="A232" s="19">
        <v>228</v>
      </c>
      <c r="B232" s="19" t="s">
        <v>451</v>
      </c>
      <c r="C232" s="2" t="s">
        <v>452</v>
      </c>
      <c r="D232" s="5"/>
      <c r="E232" s="5">
        <v>32</v>
      </c>
      <c r="F232" s="12">
        <f>5*2.5</f>
        <v>12.5</v>
      </c>
      <c r="G232" s="12">
        <f>3*2.5</f>
        <v>7.5</v>
      </c>
      <c r="H232" s="11">
        <f t="shared" si="6"/>
        <v>39.5</v>
      </c>
      <c r="I232" s="5" t="str">
        <f t="shared" si="7"/>
        <v/>
      </c>
    </row>
    <row r="233" spans="1:9" x14ac:dyDescent="0.25">
      <c r="A233" s="19">
        <v>229</v>
      </c>
      <c r="B233" s="19" t="s">
        <v>453</v>
      </c>
      <c r="C233" s="2" t="s">
        <v>454</v>
      </c>
      <c r="D233" s="5"/>
      <c r="E233" s="5">
        <v>0</v>
      </c>
      <c r="F233" s="12">
        <f>3*2.5</f>
        <v>7.5</v>
      </c>
      <c r="G233" s="12"/>
      <c r="H233" s="11">
        <f t="shared" si="6"/>
        <v>7.5</v>
      </c>
      <c r="I233" s="5" t="str">
        <f t="shared" si="7"/>
        <v/>
      </c>
    </row>
    <row r="234" spans="1:9" x14ac:dyDescent="0.25">
      <c r="A234" s="19">
        <v>230</v>
      </c>
      <c r="B234" s="19" t="s">
        <v>455</v>
      </c>
      <c r="C234" s="2" t="s">
        <v>456</v>
      </c>
      <c r="D234" s="5">
        <v>4</v>
      </c>
      <c r="E234" s="5">
        <v>24</v>
      </c>
      <c r="F234" s="12">
        <f>6*2.5</f>
        <v>15</v>
      </c>
      <c r="G234" s="12">
        <f>4*2.5</f>
        <v>10</v>
      </c>
      <c r="H234" s="11">
        <f t="shared" si="6"/>
        <v>34</v>
      </c>
      <c r="I234" s="5" t="str">
        <f t="shared" si="7"/>
        <v/>
      </c>
    </row>
    <row r="235" spans="1:9" x14ac:dyDescent="0.25">
      <c r="A235" s="19">
        <v>231</v>
      </c>
      <c r="B235" s="19" t="s">
        <v>457</v>
      </c>
      <c r="C235" s="2" t="s">
        <v>458</v>
      </c>
      <c r="D235" s="5"/>
      <c r="E235" s="5"/>
      <c r="F235" s="12"/>
      <c r="G235" s="12"/>
      <c r="H235" s="11">
        <f t="shared" si="6"/>
        <v>0</v>
      </c>
      <c r="I235" s="5" t="str">
        <f t="shared" si="7"/>
        <v/>
      </c>
    </row>
    <row r="236" spans="1:9" x14ac:dyDescent="0.25">
      <c r="A236" s="19">
        <v>232</v>
      </c>
      <c r="B236" s="19" t="s">
        <v>459</v>
      </c>
      <c r="C236" s="2" t="s">
        <v>460</v>
      </c>
      <c r="D236" s="5"/>
      <c r="E236" s="5"/>
      <c r="F236" s="12"/>
      <c r="G236" s="12"/>
      <c r="H236" s="11">
        <f t="shared" si="6"/>
        <v>0</v>
      </c>
      <c r="I236" s="5" t="str">
        <f t="shared" si="7"/>
        <v/>
      </c>
    </row>
    <row r="237" spans="1:9" x14ac:dyDescent="0.25">
      <c r="A237" s="19">
        <v>233</v>
      </c>
      <c r="B237" s="19" t="s">
        <v>461</v>
      </c>
      <c r="C237" s="2" t="s">
        <v>462</v>
      </c>
      <c r="D237" s="5"/>
      <c r="E237" s="5"/>
      <c r="F237" s="12"/>
      <c r="G237" s="12"/>
      <c r="H237" s="11">
        <f t="shared" si="6"/>
        <v>0</v>
      </c>
      <c r="I237" s="5" t="str">
        <f t="shared" si="7"/>
        <v/>
      </c>
    </row>
    <row r="238" spans="1:9" x14ac:dyDescent="0.25">
      <c r="A238" s="19">
        <v>234</v>
      </c>
      <c r="B238" s="19" t="s">
        <v>463</v>
      </c>
      <c r="C238" s="2" t="s">
        <v>464</v>
      </c>
      <c r="D238" s="5"/>
      <c r="E238" s="5">
        <v>16</v>
      </c>
      <c r="F238" s="12">
        <f>3*2.5</f>
        <v>7.5</v>
      </c>
      <c r="G238" s="12">
        <f>4.5*2.5</f>
        <v>11.25</v>
      </c>
      <c r="H238" s="11">
        <f t="shared" si="6"/>
        <v>27.25</v>
      </c>
      <c r="I238" s="5" t="str">
        <f t="shared" si="7"/>
        <v/>
      </c>
    </row>
    <row r="239" spans="1:9" x14ac:dyDescent="0.25">
      <c r="A239" s="19">
        <v>235</v>
      </c>
      <c r="B239" s="19" t="s">
        <v>465</v>
      </c>
      <c r="C239" s="2" t="s">
        <v>466</v>
      </c>
      <c r="D239" s="5"/>
      <c r="E239" s="5"/>
      <c r="F239" s="12"/>
      <c r="G239" s="12"/>
      <c r="H239" s="11">
        <f t="shared" si="6"/>
        <v>0</v>
      </c>
      <c r="I239" s="5" t="str">
        <f t="shared" si="7"/>
        <v/>
      </c>
    </row>
    <row r="240" spans="1:9" x14ac:dyDescent="0.25">
      <c r="A240" s="19">
        <v>236</v>
      </c>
      <c r="B240" s="7" t="s">
        <v>499</v>
      </c>
      <c r="C240" s="2" t="s">
        <v>467</v>
      </c>
      <c r="D240" s="5">
        <v>18</v>
      </c>
      <c r="E240" s="5">
        <v>28</v>
      </c>
      <c r="F240" s="12">
        <f>6.5*2.5</f>
        <v>16.25</v>
      </c>
      <c r="G240" s="12">
        <f>5.3*2.5</f>
        <v>13.25</v>
      </c>
      <c r="H240" s="11">
        <f t="shared" si="6"/>
        <v>41.25</v>
      </c>
      <c r="I240" s="5" t="str">
        <f t="shared" si="7"/>
        <v/>
      </c>
    </row>
    <row r="241" spans="1:9" x14ac:dyDescent="0.25">
      <c r="A241" s="19">
        <v>237</v>
      </c>
      <c r="B241" s="19" t="s">
        <v>468</v>
      </c>
      <c r="C241" s="2" t="s">
        <v>469</v>
      </c>
      <c r="D241" s="5"/>
      <c r="E241" s="5">
        <v>8</v>
      </c>
      <c r="F241" s="12">
        <f>3*2.5</f>
        <v>7.5</v>
      </c>
      <c r="G241" s="12"/>
      <c r="H241" s="11">
        <f t="shared" si="6"/>
        <v>15.5</v>
      </c>
      <c r="I241" s="5" t="str">
        <f t="shared" si="7"/>
        <v/>
      </c>
    </row>
    <row r="242" spans="1:9" x14ac:dyDescent="0.25">
      <c r="A242" s="19">
        <v>238</v>
      </c>
      <c r="B242" s="19" t="s">
        <v>470</v>
      </c>
      <c r="C242" s="2" t="s">
        <v>471</v>
      </c>
      <c r="D242" s="5"/>
      <c r="E242" s="5"/>
      <c r="F242" s="12"/>
      <c r="G242" s="12"/>
      <c r="H242" s="11">
        <f t="shared" si="6"/>
        <v>0</v>
      </c>
      <c r="I242" s="5" t="str">
        <f t="shared" si="7"/>
        <v/>
      </c>
    </row>
    <row r="243" spans="1:9" x14ac:dyDescent="0.25">
      <c r="A243" s="19">
        <v>239</v>
      </c>
      <c r="B243" s="19" t="s">
        <v>472</v>
      </c>
      <c r="C243" s="2" t="s">
        <v>473</v>
      </c>
      <c r="D243" s="5">
        <v>8</v>
      </c>
      <c r="E243" s="5">
        <v>13</v>
      </c>
      <c r="F243" s="12">
        <v>5</v>
      </c>
      <c r="G243" s="12"/>
      <c r="H243" s="11">
        <f t="shared" si="6"/>
        <v>18</v>
      </c>
      <c r="I243" s="5" t="str">
        <f t="shared" si="7"/>
        <v/>
      </c>
    </row>
    <row r="244" spans="1:9" x14ac:dyDescent="0.25">
      <c r="A244" s="19">
        <v>240</v>
      </c>
      <c r="B244" s="19" t="s">
        <v>544</v>
      </c>
      <c r="C244" s="2" t="s">
        <v>545</v>
      </c>
      <c r="D244" s="5">
        <v>11</v>
      </c>
      <c r="E244" s="5">
        <v>11</v>
      </c>
      <c r="F244" s="12">
        <f>2*2.5</f>
        <v>5</v>
      </c>
      <c r="G244" s="12"/>
      <c r="H244" s="11">
        <f t="shared" si="6"/>
        <v>16</v>
      </c>
      <c r="I244" s="5" t="str">
        <f t="shared" si="7"/>
        <v/>
      </c>
    </row>
    <row r="245" spans="1:9" x14ac:dyDescent="0.25">
      <c r="A245" s="19">
        <v>241</v>
      </c>
      <c r="B245" s="19" t="s">
        <v>474</v>
      </c>
      <c r="C245" s="2" t="s">
        <v>475</v>
      </c>
      <c r="D245" s="5">
        <v>14</v>
      </c>
      <c r="E245" s="5">
        <v>27</v>
      </c>
      <c r="F245" s="12"/>
      <c r="G245" s="12">
        <f>5*2.5</f>
        <v>12.5</v>
      </c>
      <c r="H245" s="11">
        <f t="shared" si="6"/>
        <v>39.5</v>
      </c>
      <c r="I245" s="5" t="str">
        <f t="shared" si="7"/>
        <v/>
      </c>
    </row>
    <row r="246" spans="1:9" x14ac:dyDescent="0.25">
      <c r="A246" s="19">
        <v>242</v>
      </c>
      <c r="B246" s="19" t="s">
        <v>476</v>
      </c>
      <c r="C246" s="2" t="s">
        <v>477</v>
      </c>
      <c r="D246" s="5"/>
      <c r="E246" s="5"/>
      <c r="F246" s="12"/>
      <c r="G246" s="12"/>
      <c r="H246" s="11">
        <f t="shared" si="6"/>
        <v>0</v>
      </c>
      <c r="I246" s="5" t="str">
        <f t="shared" si="7"/>
        <v/>
      </c>
    </row>
    <row r="247" spans="1:9" x14ac:dyDescent="0.25">
      <c r="A247" s="19">
        <v>243</v>
      </c>
      <c r="B247" s="19" t="s">
        <v>478</v>
      </c>
      <c r="C247" s="2" t="s">
        <v>479</v>
      </c>
      <c r="D247" s="5"/>
      <c r="E247" s="5"/>
      <c r="F247" s="12"/>
      <c r="G247" s="12"/>
      <c r="H247" s="11">
        <f t="shared" si="6"/>
        <v>0</v>
      </c>
      <c r="I247" s="5" t="str">
        <f t="shared" si="7"/>
        <v/>
      </c>
    </row>
    <row r="248" spans="1:9" x14ac:dyDescent="0.25">
      <c r="A248" s="19">
        <v>244</v>
      </c>
      <c r="B248" s="19" t="s">
        <v>480</v>
      </c>
      <c r="C248" s="2" t="s">
        <v>481</v>
      </c>
      <c r="D248" s="5"/>
      <c r="E248" s="5"/>
      <c r="F248" s="12"/>
      <c r="G248" s="12"/>
      <c r="H248" s="11">
        <f t="shared" si="6"/>
        <v>0</v>
      </c>
      <c r="I248" s="5" t="str">
        <f t="shared" si="7"/>
        <v/>
      </c>
    </row>
    <row r="249" spans="1:9" x14ac:dyDescent="0.25">
      <c r="A249" s="19">
        <v>245</v>
      </c>
      <c r="B249" s="19" t="s">
        <v>482</v>
      </c>
      <c r="C249" s="2" t="s">
        <v>483</v>
      </c>
      <c r="D249" s="5"/>
      <c r="E249" s="5">
        <v>40</v>
      </c>
      <c r="F249" s="12">
        <f>9.5*2.5</f>
        <v>23.75</v>
      </c>
      <c r="G249" s="12"/>
      <c r="H249" s="11">
        <f t="shared" si="6"/>
        <v>63.75</v>
      </c>
      <c r="I249" s="5" t="str">
        <f t="shared" si="7"/>
        <v>D</v>
      </c>
    </row>
    <row r="250" spans="1:9" x14ac:dyDescent="0.25">
      <c r="A250" s="19">
        <v>246</v>
      </c>
      <c r="B250" s="19" t="s">
        <v>484</v>
      </c>
      <c r="C250" s="2" t="s">
        <v>485</v>
      </c>
      <c r="D250" s="5">
        <v>14</v>
      </c>
      <c r="E250" s="5">
        <v>23</v>
      </c>
      <c r="F250" s="12"/>
      <c r="G250" s="12">
        <f>3*2.5</f>
        <v>7.5</v>
      </c>
      <c r="H250" s="11">
        <f t="shared" si="6"/>
        <v>30.5</v>
      </c>
      <c r="I250" s="5" t="str">
        <f t="shared" si="7"/>
        <v/>
      </c>
    </row>
    <row r="251" spans="1:9" x14ac:dyDescent="0.25">
      <c r="A251" s="19">
        <v>247</v>
      </c>
      <c r="B251" s="19" t="s">
        <v>486</v>
      </c>
      <c r="C251" s="2" t="s">
        <v>236</v>
      </c>
      <c r="D251" s="5"/>
      <c r="E251" s="5"/>
      <c r="F251" s="12"/>
      <c r="G251" s="12"/>
      <c r="H251" s="11">
        <f t="shared" si="6"/>
        <v>0</v>
      </c>
      <c r="I251" s="5" t="str">
        <f t="shared" si="7"/>
        <v/>
      </c>
    </row>
    <row r="252" spans="1:9" x14ac:dyDescent="0.25">
      <c r="A252" s="19">
        <v>248</v>
      </c>
      <c r="B252" s="19" t="s">
        <v>487</v>
      </c>
      <c r="C252" s="2" t="s">
        <v>488</v>
      </c>
      <c r="D252" s="5">
        <v>22</v>
      </c>
      <c r="E252" s="5"/>
      <c r="F252" s="12"/>
      <c r="G252" s="12">
        <f>7*2.5</f>
        <v>17.5</v>
      </c>
      <c r="H252" s="11">
        <f t="shared" si="6"/>
        <v>39.5</v>
      </c>
      <c r="I252" s="5" t="str">
        <f t="shared" si="7"/>
        <v/>
      </c>
    </row>
    <row r="253" spans="1:9" x14ac:dyDescent="0.25">
      <c r="A253" s="19">
        <v>249</v>
      </c>
      <c r="B253" s="19" t="s">
        <v>489</v>
      </c>
      <c r="C253" s="2" t="s">
        <v>490</v>
      </c>
      <c r="D253" s="5"/>
      <c r="E253" s="5"/>
      <c r="F253" s="12"/>
      <c r="G253" s="12"/>
      <c r="H253" s="11">
        <f t="shared" si="6"/>
        <v>0</v>
      </c>
      <c r="I253" s="5" t="str">
        <f t="shared" si="7"/>
        <v/>
      </c>
    </row>
    <row r="254" spans="1:9" x14ac:dyDescent="0.25">
      <c r="A254" s="19">
        <v>250</v>
      </c>
      <c r="B254" s="19" t="s">
        <v>491</v>
      </c>
      <c r="C254" s="2" t="s">
        <v>492</v>
      </c>
      <c r="D254" s="5"/>
      <c r="E254" s="5"/>
      <c r="F254" s="12">
        <f>5*2.5</f>
        <v>12.5</v>
      </c>
      <c r="G254" s="12">
        <f>12.5*2.5</f>
        <v>31.25</v>
      </c>
      <c r="H254" s="11">
        <f t="shared" si="6"/>
        <v>31.25</v>
      </c>
      <c r="I254" s="5" t="str">
        <f t="shared" si="7"/>
        <v/>
      </c>
    </row>
    <row r="255" spans="1:9" x14ac:dyDescent="0.25">
      <c r="A255" s="19">
        <v>251</v>
      </c>
      <c r="B255" s="19" t="s">
        <v>493</v>
      </c>
      <c r="C255" s="2" t="s">
        <v>494</v>
      </c>
      <c r="D255" s="5"/>
      <c r="E255" s="5"/>
      <c r="F255" s="12"/>
      <c r="G255" s="12"/>
      <c r="H255" s="11">
        <f t="shared" si="6"/>
        <v>0</v>
      </c>
      <c r="I255" s="5" t="str">
        <f t="shared" si="7"/>
        <v/>
      </c>
    </row>
    <row r="256" spans="1:9" x14ac:dyDescent="0.25">
      <c r="A256" s="19">
        <v>252</v>
      </c>
      <c r="B256" s="19" t="s">
        <v>495</v>
      </c>
      <c r="C256" s="2" t="s">
        <v>496</v>
      </c>
      <c r="D256" s="5"/>
      <c r="E256" s="5"/>
      <c r="F256" s="12"/>
      <c r="G256" s="12"/>
      <c r="H256" s="11">
        <f t="shared" si="6"/>
        <v>0</v>
      </c>
      <c r="I256" s="5" t="str">
        <f t="shared" si="7"/>
        <v/>
      </c>
    </row>
    <row r="257" spans="1:9" x14ac:dyDescent="0.25">
      <c r="A257" s="19">
        <v>253</v>
      </c>
      <c r="B257" s="19" t="s">
        <v>497</v>
      </c>
      <c r="C257" s="2" t="s">
        <v>498</v>
      </c>
      <c r="D257" s="5"/>
      <c r="E257" s="5"/>
      <c r="F257" s="12"/>
      <c r="G257" s="12"/>
      <c r="H257" s="11">
        <f t="shared" si="6"/>
        <v>0</v>
      </c>
      <c r="I257" s="5" t="str">
        <f t="shared" si="7"/>
        <v/>
      </c>
    </row>
    <row r="258" spans="1:9" x14ac:dyDescent="0.25">
      <c r="A258" s="19">
        <v>254</v>
      </c>
      <c r="B258" s="7" t="s">
        <v>538</v>
      </c>
      <c r="C258" s="2" t="s">
        <v>512</v>
      </c>
      <c r="D258" s="5"/>
      <c r="E258" s="5">
        <v>18</v>
      </c>
      <c r="F258" s="12"/>
      <c r="G258" s="12">
        <f>6*2.5</f>
        <v>15</v>
      </c>
      <c r="H258" s="11">
        <f t="shared" si="6"/>
        <v>33</v>
      </c>
      <c r="I258" s="5" t="str">
        <f t="shared" si="7"/>
        <v/>
      </c>
    </row>
    <row r="259" spans="1:9" x14ac:dyDescent="0.25">
      <c r="A259" s="19">
        <v>255</v>
      </c>
      <c r="B259" s="19" t="s">
        <v>513</v>
      </c>
      <c r="C259" s="2" t="s">
        <v>514</v>
      </c>
      <c r="D259" s="5"/>
      <c r="E259" s="5"/>
      <c r="F259" s="12"/>
      <c r="G259" s="12"/>
      <c r="H259" s="11">
        <f t="shared" si="6"/>
        <v>0</v>
      </c>
      <c r="I259" s="5" t="str">
        <f t="shared" si="7"/>
        <v/>
      </c>
    </row>
    <row r="260" spans="1:9" x14ac:dyDescent="0.25">
      <c r="A260" s="19">
        <v>256</v>
      </c>
      <c r="B260" s="19" t="s">
        <v>546</v>
      </c>
      <c r="C260" s="2" t="s">
        <v>547</v>
      </c>
      <c r="D260" s="5"/>
      <c r="E260" s="5">
        <v>16</v>
      </c>
      <c r="F260" s="12">
        <v>10</v>
      </c>
      <c r="G260" s="12">
        <f>5*2.5</f>
        <v>12.5</v>
      </c>
      <c r="H260" s="11">
        <f t="shared" si="6"/>
        <v>28.5</v>
      </c>
      <c r="I260" s="5" t="str">
        <f t="shared" si="7"/>
        <v/>
      </c>
    </row>
    <row r="261" spans="1:9" x14ac:dyDescent="0.25">
      <c r="A261" s="19">
        <v>257</v>
      </c>
      <c r="B261" s="19" t="s">
        <v>515</v>
      </c>
      <c r="C261" s="2" t="s">
        <v>516</v>
      </c>
      <c r="D261" s="5"/>
      <c r="E261" s="5"/>
      <c r="F261" s="12"/>
      <c r="G261" s="12"/>
      <c r="H261" s="11">
        <f t="shared" si="6"/>
        <v>0</v>
      </c>
      <c r="I261" s="5" t="str">
        <f t="shared" si="7"/>
        <v/>
      </c>
    </row>
    <row r="262" spans="1:9" x14ac:dyDescent="0.25">
      <c r="A262" s="19">
        <v>258</v>
      </c>
      <c r="B262" s="19" t="s">
        <v>550</v>
      </c>
      <c r="C262" s="2" t="s">
        <v>551</v>
      </c>
      <c r="D262" s="5"/>
      <c r="E262" s="5">
        <v>20</v>
      </c>
      <c r="F262" s="12">
        <f>9.5*2.5</f>
        <v>23.75</v>
      </c>
      <c r="G262" s="12">
        <f>7*2.5</f>
        <v>17.5</v>
      </c>
      <c r="H262" s="11">
        <f t="shared" ref="H262:H276" si="8">IF(ISBLANK(E262),D262,E262)+IF(ISBLANK(G262),F262,G262)</f>
        <v>37.5</v>
      </c>
      <c r="I262" s="5" t="str">
        <f t="shared" ref="I262:I276" si="9">IF(H262&gt;89,"A",IF(H262&gt;79,"B",IF(H262&gt;69,"C",IF(H262&gt;59,"D",IF(H262&gt;49,"E","")))))</f>
        <v/>
      </c>
    </row>
    <row r="263" spans="1:9" x14ac:dyDescent="0.25">
      <c r="A263" s="19">
        <v>259</v>
      </c>
      <c r="B263" s="19" t="s">
        <v>517</v>
      </c>
      <c r="C263" s="2" t="s">
        <v>518</v>
      </c>
      <c r="D263" s="5"/>
      <c r="E263" s="5">
        <v>12</v>
      </c>
      <c r="F263" s="12"/>
      <c r="G263" s="12">
        <f>3*2.5</f>
        <v>7.5</v>
      </c>
      <c r="H263" s="11">
        <f t="shared" si="8"/>
        <v>19.5</v>
      </c>
      <c r="I263" s="5" t="str">
        <f t="shared" si="9"/>
        <v/>
      </c>
    </row>
    <row r="264" spans="1:9" x14ac:dyDescent="0.25">
      <c r="A264" s="19">
        <v>260</v>
      </c>
      <c r="B264" s="19" t="s">
        <v>519</v>
      </c>
      <c r="C264" s="2" t="s">
        <v>520</v>
      </c>
      <c r="D264" s="5"/>
      <c r="E264" s="5">
        <v>23</v>
      </c>
      <c r="F264" s="12">
        <f>5*2.5</f>
        <v>12.5</v>
      </c>
      <c r="G264" s="12">
        <f>6*2.5</f>
        <v>15</v>
      </c>
      <c r="H264" s="11">
        <f t="shared" si="8"/>
        <v>38</v>
      </c>
      <c r="I264" s="5" t="str">
        <f t="shared" si="9"/>
        <v/>
      </c>
    </row>
    <row r="265" spans="1:9" x14ac:dyDescent="0.25">
      <c r="A265" s="19">
        <v>261</v>
      </c>
      <c r="B265" s="19" t="s">
        <v>540</v>
      </c>
      <c r="C265" s="2" t="s">
        <v>541</v>
      </c>
      <c r="D265" s="5">
        <v>33</v>
      </c>
      <c r="E265" s="5"/>
      <c r="F265" s="12"/>
      <c r="G265" s="12"/>
      <c r="H265" s="11">
        <f t="shared" si="8"/>
        <v>33</v>
      </c>
      <c r="I265" s="5" t="str">
        <f t="shared" si="9"/>
        <v/>
      </c>
    </row>
    <row r="266" spans="1:9" x14ac:dyDescent="0.25">
      <c r="A266" s="19">
        <v>262</v>
      </c>
      <c r="B266" s="19" t="s">
        <v>521</v>
      </c>
      <c r="C266" s="2" t="s">
        <v>522</v>
      </c>
      <c r="D266" s="5"/>
      <c r="E266" s="5"/>
      <c r="F266" s="12"/>
      <c r="G266" s="12"/>
      <c r="H266" s="11">
        <f t="shared" si="8"/>
        <v>0</v>
      </c>
      <c r="I266" s="5" t="str">
        <f t="shared" si="9"/>
        <v/>
      </c>
    </row>
    <row r="267" spans="1:9" x14ac:dyDescent="0.25">
      <c r="A267" s="19">
        <v>263</v>
      </c>
      <c r="B267" s="19" t="s">
        <v>542</v>
      </c>
      <c r="C267" s="2" t="s">
        <v>543</v>
      </c>
      <c r="D267" s="5">
        <v>24</v>
      </c>
      <c r="E267" s="5"/>
      <c r="F267" s="12">
        <f>6*2.5</f>
        <v>15</v>
      </c>
      <c r="G267" s="12">
        <f>10.5*2.5</f>
        <v>26.25</v>
      </c>
      <c r="H267" s="11">
        <f t="shared" si="8"/>
        <v>50.25</v>
      </c>
      <c r="I267" s="5" t="str">
        <f t="shared" si="9"/>
        <v>E</v>
      </c>
    </row>
    <row r="268" spans="1:9" x14ac:dyDescent="0.25">
      <c r="A268" s="19">
        <v>264</v>
      </c>
      <c r="B268" s="19" t="s">
        <v>523</v>
      </c>
      <c r="C268" s="2" t="s">
        <v>524</v>
      </c>
      <c r="D268" s="5"/>
      <c r="E268" s="5"/>
      <c r="F268" s="12"/>
      <c r="G268" s="12"/>
      <c r="H268" s="11">
        <f t="shared" si="8"/>
        <v>0</v>
      </c>
      <c r="I268" s="5" t="str">
        <f t="shared" si="9"/>
        <v/>
      </c>
    </row>
    <row r="269" spans="1:9" x14ac:dyDescent="0.25">
      <c r="A269" s="19">
        <v>265</v>
      </c>
      <c r="B269" s="19" t="s">
        <v>525</v>
      </c>
      <c r="C269" s="2" t="s">
        <v>526</v>
      </c>
      <c r="D269" s="5"/>
      <c r="E269" s="5">
        <v>16</v>
      </c>
      <c r="F269" s="12"/>
      <c r="G269" s="12"/>
      <c r="H269" s="11">
        <f t="shared" si="8"/>
        <v>16</v>
      </c>
      <c r="I269" s="5" t="str">
        <f t="shared" si="9"/>
        <v/>
      </c>
    </row>
    <row r="270" spans="1:9" x14ac:dyDescent="0.25">
      <c r="A270" s="19">
        <v>266</v>
      </c>
      <c r="B270" s="7" t="s">
        <v>539</v>
      </c>
      <c r="C270" s="2" t="s">
        <v>527</v>
      </c>
      <c r="D270" s="5"/>
      <c r="E270" s="5"/>
      <c r="F270" s="12"/>
      <c r="G270" s="12"/>
      <c r="H270" s="11">
        <f t="shared" si="8"/>
        <v>0</v>
      </c>
      <c r="I270" s="5" t="str">
        <f t="shared" si="9"/>
        <v/>
      </c>
    </row>
    <row r="271" spans="1:9" x14ac:dyDescent="0.25">
      <c r="A271" s="19">
        <v>267</v>
      </c>
      <c r="B271" s="19" t="s">
        <v>528</v>
      </c>
      <c r="C271" s="2" t="s">
        <v>529</v>
      </c>
      <c r="D271" s="5"/>
      <c r="E271" s="5"/>
      <c r="F271" s="12"/>
      <c r="G271" s="12"/>
      <c r="H271" s="11">
        <f t="shared" si="8"/>
        <v>0</v>
      </c>
      <c r="I271" s="5" t="str">
        <f t="shared" si="9"/>
        <v/>
      </c>
    </row>
    <row r="272" spans="1:9" x14ac:dyDescent="0.25">
      <c r="A272" s="19">
        <v>268</v>
      </c>
      <c r="B272" s="19" t="s">
        <v>530</v>
      </c>
      <c r="C272" s="2" t="s">
        <v>531</v>
      </c>
      <c r="D272" s="5"/>
      <c r="E272" s="5"/>
      <c r="F272" s="12"/>
      <c r="G272" s="12"/>
      <c r="H272" s="11">
        <f t="shared" si="8"/>
        <v>0</v>
      </c>
      <c r="I272" s="5" t="str">
        <f t="shared" si="9"/>
        <v/>
      </c>
    </row>
    <row r="273" spans="1:9" x14ac:dyDescent="0.25">
      <c r="A273" s="19">
        <v>269</v>
      </c>
      <c r="B273" s="19" t="s">
        <v>532</v>
      </c>
      <c r="C273" s="2" t="s">
        <v>533</v>
      </c>
      <c r="D273" s="5"/>
      <c r="E273" s="5"/>
      <c r="F273" s="12"/>
      <c r="G273" s="12"/>
      <c r="H273" s="11">
        <f t="shared" si="8"/>
        <v>0</v>
      </c>
      <c r="I273" s="5" t="str">
        <f t="shared" si="9"/>
        <v/>
      </c>
    </row>
    <row r="274" spans="1:9" x14ac:dyDescent="0.25">
      <c r="A274" s="19">
        <v>270</v>
      </c>
      <c r="B274" s="19" t="s">
        <v>548</v>
      </c>
      <c r="C274" s="2" t="s">
        <v>549</v>
      </c>
      <c r="D274" s="5"/>
      <c r="E274" s="5">
        <v>22</v>
      </c>
      <c r="F274" s="12"/>
      <c r="G274" s="12"/>
      <c r="H274" s="11">
        <f t="shared" si="8"/>
        <v>22</v>
      </c>
      <c r="I274" s="5" t="str">
        <f t="shared" si="9"/>
        <v/>
      </c>
    </row>
    <row r="275" spans="1:9" x14ac:dyDescent="0.25">
      <c r="A275" s="19">
        <v>271</v>
      </c>
      <c r="B275" s="19" t="s">
        <v>534</v>
      </c>
      <c r="C275" s="2" t="s">
        <v>535</v>
      </c>
      <c r="D275" s="5"/>
      <c r="E275" s="5">
        <v>19</v>
      </c>
      <c r="F275" s="12"/>
      <c r="G275" s="12">
        <f>5*2.5</f>
        <v>12.5</v>
      </c>
      <c r="H275" s="11">
        <f t="shared" si="8"/>
        <v>31.5</v>
      </c>
      <c r="I275" s="5" t="str">
        <f t="shared" si="9"/>
        <v/>
      </c>
    </row>
    <row r="276" spans="1:9" x14ac:dyDescent="0.25">
      <c r="A276" s="19">
        <v>272</v>
      </c>
      <c r="B276" s="19" t="s">
        <v>536</v>
      </c>
      <c r="C276" s="2" t="s">
        <v>537</v>
      </c>
      <c r="D276" s="5"/>
      <c r="E276" s="5">
        <v>38</v>
      </c>
      <c r="F276" s="12">
        <f>6*2.5</f>
        <v>15</v>
      </c>
      <c r="G276" s="12"/>
      <c r="H276" s="5">
        <f t="shared" si="8"/>
        <v>53</v>
      </c>
      <c r="I276" s="5" t="str">
        <f t="shared" si="9"/>
        <v>E</v>
      </c>
    </row>
  </sheetData>
  <mergeCells count="2">
    <mergeCell ref="A1:I1"/>
    <mergeCell ref="A2:I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7"/>
  <sheetViews>
    <sheetView workbookViewId="0">
      <selection activeCell="E16" sqref="E16"/>
    </sheetView>
  </sheetViews>
  <sheetFormatPr defaultRowHeight="15" x14ac:dyDescent="0.25"/>
  <cols>
    <col min="3" max="3" width="9.140625" hidden="1" customWidth="1"/>
    <col min="4" max="4" width="12.85546875" customWidth="1"/>
    <col min="5" max="5" width="11.28515625" customWidth="1"/>
    <col min="7" max="7" width="11.140625" customWidth="1"/>
  </cols>
  <sheetData>
    <row r="1" spans="1:9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</row>
    <row r="2" spans="1:9" ht="15" customHeight="1" x14ac:dyDescent="0.25">
      <c r="A2" s="35" t="s">
        <v>553</v>
      </c>
      <c r="B2" s="36"/>
      <c r="C2" s="36"/>
      <c r="D2" s="36"/>
      <c r="E2" s="36"/>
      <c r="F2" s="36"/>
      <c r="G2" s="36"/>
      <c r="H2" s="36"/>
      <c r="I2" s="36"/>
    </row>
    <row r="3" spans="1:9" ht="15" customHeight="1" x14ac:dyDescent="0.25">
      <c r="A3" s="35"/>
      <c r="B3" s="36"/>
      <c r="C3" s="36"/>
      <c r="D3" s="36"/>
      <c r="E3" s="36"/>
      <c r="F3" s="36"/>
      <c r="G3" s="36"/>
      <c r="H3" s="36"/>
      <c r="I3" s="36"/>
    </row>
    <row r="4" spans="1:9" ht="15" customHeight="1" x14ac:dyDescent="0.25">
      <c r="A4" s="35"/>
      <c r="B4" s="36"/>
      <c r="C4" s="36"/>
      <c r="D4" s="36"/>
      <c r="E4" s="36"/>
      <c r="F4" s="36"/>
      <c r="G4" s="36"/>
      <c r="H4" s="36"/>
      <c r="I4" s="36"/>
    </row>
    <row r="5" spans="1:9" ht="15" customHeight="1" x14ac:dyDescent="0.25">
      <c r="A5" s="35"/>
      <c r="B5" s="36"/>
      <c r="C5" s="36"/>
      <c r="D5" s="36"/>
      <c r="E5" s="36"/>
      <c r="F5" s="36"/>
      <c r="G5" s="36"/>
      <c r="H5" s="36"/>
      <c r="I5" s="36"/>
    </row>
    <row r="6" spans="1:9" ht="15" customHeight="1" x14ac:dyDescent="0.25">
      <c r="A6" s="35"/>
      <c r="B6" s="36"/>
      <c r="C6" s="36"/>
      <c r="D6" s="36"/>
      <c r="E6" s="36"/>
      <c r="F6" s="36"/>
      <c r="G6" s="36"/>
      <c r="H6" s="36"/>
      <c r="I6" s="36"/>
    </row>
    <row r="7" spans="1:9" ht="15" customHeight="1" x14ac:dyDescent="0.25">
      <c r="A7" s="35"/>
      <c r="B7" s="36"/>
      <c r="C7" s="36"/>
      <c r="D7" s="36"/>
      <c r="E7" s="36"/>
      <c r="F7" s="36"/>
      <c r="G7" s="36"/>
      <c r="H7" s="36"/>
      <c r="I7" s="36"/>
    </row>
    <row r="8" spans="1:9" x14ac:dyDescent="0.25">
      <c r="A8" s="36"/>
      <c r="B8" s="36"/>
      <c r="C8" s="36"/>
      <c r="D8" s="36"/>
      <c r="E8" s="36"/>
      <c r="F8" s="36"/>
      <c r="G8" s="36"/>
      <c r="H8" s="36"/>
      <c r="I8" s="36"/>
    </row>
    <row r="9" spans="1:9" ht="30" x14ac:dyDescent="0.25">
      <c r="A9" s="8" t="s">
        <v>1</v>
      </c>
      <c r="B9" s="8" t="s">
        <v>2</v>
      </c>
      <c r="C9" s="8" t="s">
        <v>3</v>
      </c>
      <c r="D9" s="9" t="s">
        <v>4</v>
      </c>
      <c r="E9" s="9" t="s">
        <v>5</v>
      </c>
      <c r="F9" s="8" t="s">
        <v>6</v>
      </c>
      <c r="G9" s="8" t="s">
        <v>7</v>
      </c>
      <c r="H9" s="9" t="s">
        <v>8</v>
      </c>
      <c r="I9" s="9" t="s">
        <v>9</v>
      </c>
    </row>
    <row r="10" spans="1:9" x14ac:dyDescent="0.25">
      <c r="A10" s="20">
        <v>1</v>
      </c>
      <c r="B10" s="21" t="s">
        <v>407</v>
      </c>
      <c r="C10" s="22" t="s">
        <v>408</v>
      </c>
      <c r="D10" s="23">
        <v>47</v>
      </c>
      <c r="E10" s="23"/>
      <c r="F10" s="24">
        <f>8*2.5</f>
        <v>20</v>
      </c>
      <c r="G10" s="22"/>
      <c r="H10" s="24">
        <f t="shared" ref="H10:H12" si="0">IF(ISBLANK(E10),D10,E10)+IF(ISBLANK(G10),F10,G10)</f>
        <v>67</v>
      </c>
      <c r="I10" s="23" t="str">
        <f t="shared" ref="I10:I12" si="1">IF(H10&gt;89,"A",IF(H10&gt;79,"B",IF(H10&gt;69,"C",IF(H10&gt;59,"D",IF(H10&gt;49,"E","")))))</f>
        <v>D</v>
      </c>
    </row>
    <row r="11" spans="1:9" x14ac:dyDescent="0.25">
      <c r="A11" s="20">
        <v>2</v>
      </c>
      <c r="B11" s="21" t="s">
        <v>431</v>
      </c>
      <c r="C11" s="22" t="s">
        <v>432</v>
      </c>
      <c r="D11" s="23">
        <v>46</v>
      </c>
      <c r="E11" s="23"/>
      <c r="F11" s="24">
        <f>7*2.5</f>
        <v>17.5</v>
      </c>
      <c r="G11" s="22"/>
      <c r="H11" s="24">
        <f t="shared" si="0"/>
        <v>63.5</v>
      </c>
      <c r="I11" s="23" t="str">
        <f t="shared" si="1"/>
        <v>D</v>
      </c>
    </row>
    <row r="12" spans="1:9" x14ac:dyDescent="0.25">
      <c r="A12" s="20">
        <v>3</v>
      </c>
      <c r="B12" s="21" t="s">
        <v>441</v>
      </c>
      <c r="C12" s="22" t="s">
        <v>442</v>
      </c>
      <c r="D12" s="23"/>
      <c r="E12" s="23">
        <v>23</v>
      </c>
      <c r="F12" s="24">
        <f>8*2.5</f>
        <v>20</v>
      </c>
      <c r="G12" s="22"/>
      <c r="H12" s="24">
        <f t="shared" si="0"/>
        <v>43</v>
      </c>
      <c r="I12" s="23" t="str">
        <f t="shared" si="1"/>
        <v/>
      </c>
    </row>
    <row r="13" spans="1:9" x14ac:dyDescent="0.25">
      <c r="A13" s="13"/>
    </row>
    <row r="14" spans="1:9" x14ac:dyDescent="0.25">
      <c r="A14" s="13"/>
    </row>
    <row r="15" spans="1:9" x14ac:dyDescent="0.25">
      <c r="A15" s="13"/>
    </row>
    <row r="16" spans="1:9" x14ac:dyDescent="0.25">
      <c r="A16" s="13"/>
    </row>
    <row r="17" spans="1:1" x14ac:dyDescent="0.25">
      <c r="A17" s="13"/>
    </row>
    <row r="18" spans="1:1" x14ac:dyDescent="0.25">
      <c r="A18" s="13"/>
    </row>
    <row r="19" spans="1:1" x14ac:dyDescent="0.25">
      <c r="A19" s="13"/>
    </row>
    <row r="20" spans="1:1" x14ac:dyDescent="0.25">
      <c r="A20" s="13"/>
    </row>
    <row r="21" spans="1:1" x14ac:dyDescent="0.25">
      <c r="A21" s="13"/>
    </row>
    <row r="22" spans="1:1" x14ac:dyDescent="0.25">
      <c r="A22" s="13"/>
    </row>
    <row r="23" spans="1:1" x14ac:dyDescent="0.25">
      <c r="A23" s="13"/>
    </row>
    <row r="24" spans="1:1" x14ac:dyDescent="0.25">
      <c r="A24" s="13"/>
    </row>
    <row r="25" spans="1:1" x14ac:dyDescent="0.25">
      <c r="A25" s="13"/>
    </row>
    <row r="26" spans="1:1" x14ac:dyDescent="0.25">
      <c r="A26" s="13"/>
    </row>
    <row r="27" spans="1:1" x14ac:dyDescent="0.25">
      <c r="A27" s="13"/>
    </row>
    <row r="28" spans="1:1" x14ac:dyDescent="0.25">
      <c r="A28" s="13"/>
    </row>
    <row r="29" spans="1:1" x14ac:dyDescent="0.25">
      <c r="A29" s="13"/>
    </row>
    <row r="30" spans="1:1" x14ac:dyDescent="0.25">
      <c r="A30" s="13"/>
    </row>
    <row r="31" spans="1:1" x14ac:dyDescent="0.25">
      <c r="A31" s="13"/>
    </row>
    <row r="32" spans="1:1" x14ac:dyDescent="0.25">
      <c r="A32" s="13"/>
    </row>
    <row r="33" spans="1:1" x14ac:dyDescent="0.25">
      <c r="A33" s="13"/>
    </row>
    <row r="34" spans="1:1" x14ac:dyDescent="0.25">
      <c r="A34" s="13"/>
    </row>
    <row r="35" spans="1:1" x14ac:dyDescent="0.25">
      <c r="A35" s="13"/>
    </row>
    <row r="36" spans="1:1" x14ac:dyDescent="0.25">
      <c r="A36" s="13"/>
    </row>
    <row r="37" spans="1:1" x14ac:dyDescent="0.25">
      <c r="A37" s="13"/>
    </row>
    <row r="38" spans="1:1" x14ac:dyDescent="0.25">
      <c r="A38" s="13"/>
    </row>
    <row r="39" spans="1:1" x14ac:dyDescent="0.25">
      <c r="A39" s="13"/>
    </row>
    <row r="40" spans="1:1" x14ac:dyDescent="0.25">
      <c r="A40" s="13"/>
    </row>
    <row r="41" spans="1:1" x14ac:dyDescent="0.25">
      <c r="A41" s="13"/>
    </row>
    <row r="42" spans="1:1" x14ac:dyDescent="0.25">
      <c r="A42" s="13"/>
    </row>
    <row r="43" spans="1:1" x14ac:dyDescent="0.25">
      <c r="A43" s="13"/>
    </row>
    <row r="44" spans="1:1" x14ac:dyDescent="0.25">
      <c r="A44" s="13"/>
    </row>
    <row r="45" spans="1:1" x14ac:dyDescent="0.25">
      <c r="A45" s="13"/>
    </row>
    <row r="46" spans="1:1" x14ac:dyDescent="0.25">
      <c r="A46" s="13"/>
    </row>
    <row r="47" spans="1:1" x14ac:dyDescent="0.25">
      <c r="A47" s="13"/>
    </row>
    <row r="48" spans="1:1" x14ac:dyDescent="0.25">
      <c r="A48" s="13"/>
    </row>
    <row r="49" spans="1:1" x14ac:dyDescent="0.25">
      <c r="A49" s="13"/>
    </row>
    <row r="50" spans="1:1" x14ac:dyDescent="0.25">
      <c r="A50" s="13"/>
    </row>
    <row r="51" spans="1:1" x14ac:dyDescent="0.25">
      <c r="A51" s="13"/>
    </row>
    <row r="52" spans="1:1" x14ac:dyDescent="0.25">
      <c r="A52" s="13"/>
    </row>
    <row r="53" spans="1:1" x14ac:dyDescent="0.25">
      <c r="A53" s="13"/>
    </row>
    <row r="54" spans="1:1" x14ac:dyDescent="0.25">
      <c r="A54" s="13"/>
    </row>
    <row r="55" spans="1:1" x14ac:dyDescent="0.25">
      <c r="A55" s="13"/>
    </row>
    <row r="56" spans="1:1" x14ac:dyDescent="0.25">
      <c r="A56" s="13"/>
    </row>
    <row r="57" spans="1:1" x14ac:dyDescent="0.25">
      <c r="A57" s="13"/>
    </row>
    <row r="58" spans="1:1" x14ac:dyDescent="0.25">
      <c r="A58" s="13"/>
    </row>
    <row r="59" spans="1:1" x14ac:dyDescent="0.25">
      <c r="A59" s="13"/>
    </row>
    <row r="60" spans="1:1" x14ac:dyDescent="0.25">
      <c r="A60" s="13"/>
    </row>
    <row r="61" spans="1:1" x14ac:dyDescent="0.25">
      <c r="A61" s="13"/>
    </row>
    <row r="62" spans="1:1" x14ac:dyDescent="0.25">
      <c r="A62" s="13"/>
    </row>
    <row r="63" spans="1:1" x14ac:dyDescent="0.25">
      <c r="A63" s="13"/>
    </row>
    <row r="64" spans="1:1" x14ac:dyDescent="0.25">
      <c r="A64" s="13"/>
    </row>
    <row r="65" spans="1:1" x14ac:dyDescent="0.25">
      <c r="A65" s="13"/>
    </row>
    <row r="66" spans="1:1" x14ac:dyDescent="0.25">
      <c r="A66" s="13"/>
    </row>
    <row r="67" spans="1:1" x14ac:dyDescent="0.25">
      <c r="A67" s="13"/>
    </row>
    <row r="68" spans="1:1" x14ac:dyDescent="0.25">
      <c r="A68" s="13"/>
    </row>
    <row r="69" spans="1:1" x14ac:dyDescent="0.25">
      <c r="A69" s="13"/>
    </row>
    <row r="70" spans="1:1" x14ac:dyDescent="0.25">
      <c r="A70" s="13"/>
    </row>
    <row r="71" spans="1:1" x14ac:dyDescent="0.25">
      <c r="A71" s="13"/>
    </row>
    <row r="72" spans="1:1" x14ac:dyDescent="0.25">
      <c r="A72" s="13"/>
    </row>
    <row r="73" spans="1:1" x14ac:dyDescent="0.25">
      <c r="A73" s="13"/>
    </row>
    <row r="74" spans="1:1" x14ac:dyDescent="0.25">
      <c r="A74" s="13"/>
    </row>
    <row r="75" spans="1:1" x14ac:dyDescent="0.25">
      <c r="A75" s="13"/>
    </row>
    <row r="76" spans="1:1" x14ac:dyDescent="0.25">
      <c r="A76" s="13"/>
    </row>
    <row r="77" spans="1:1" x14ac:dyDescent="0.25">
      <c r="A77" s="13"/>
    </row>
    <row r="78" spans="1:1" x14ac:dyDescent="0.25">
      <c r="A78" s="13"/>
    </row>
    <row r="79" spans="1:1" x14ac:dyDescent="0.25">
      <c r="A79" s="13"/>
    </row>
    <row r="80" spans="1:1" x14ac:dyDescent="0.25">
      <c r="A80" s="13"/>
    </row>
    <row r="81" spans="1:1" x14ac:dyDescent="0.25">
      <c r="A81" s="13"/>
    </row>
    <row r="82" spans="1:1" x14ac:dyDescent="0.25">
      <c r="A82" s="13"/>
    </row>
    <row r="83" spans="1:1" x14ac:dyDescent="0.25">
      <c r="A83" s="13"/>
    </row>
    <row r="84" spans="1:1" x14ac:dyDescent="0.25">
      <c r="A84" s="13"/>
    </row>
    <row r="85" spans="1:1" x14ac:dyDescent="0.25">
      <c r="A85" s="13"/>
    </row>
    <row r="86" spans="1:1" x14ac:dyDescent="0.25">
      <c r="A86" s="13"/>
    </row>
    <row r="87" spans="1:1" x14ac:dyDescent="0.25">
      <c r="A87" s="13"/>
    </row>
    <row r="88" spans="1:1" x14ac:dyDescent="0.25">
      <c r="A88" s="13"/>
    </row>
    <row r="89" spans="1:1" x14ac:dyDescent="0.25">
      <c r="A89" s="13"/>
    </row>
    <row r="90" spans="1:1" x14ac:dyDescent="0.25">
      <c r="A90" s="13"/>
    </row>
    <row r="91" spans="1:1" x14ac:dyDescent="0.25">
      <c r="A91" s="13"/>
    </row>
    <row r="92" spans="1:1" x14ac:dyDescent="0.25">
      <c r="A92" s="13"/>
    </row>
    <row r="93" spans="1:1" x14ac:dyDescent="0.25">
      <c r="A93" s="13"/>
    </row>
    <row r="94" spans="1:1" x14ac:dyDescent="0.25">
      <c r="A94" s="13"/>
    </row>
    <row r="95" spans="1:1" x14ac:dyDescent="0.25">
      <c r="A95" s="13"/>
    </row>
    <row r="96" spans="1:1" x14ac:dyDescent="0.25">
      <c r="A96" s="13"/>
    </row>
    <row r="97" spans="1:1" x14ac:dyDescent="0.25">
      <c r="A97" s="13"/>
    </row>
    <row r="98" spans="1:1" x14ac:dyDescent="0.25">
      <c r="A98" s="13"/>
    </row>
    <row r="99" spans="1:1" x14ac:dyDescent="0.25">
      <c r="A99" s="13"/>
    </row>
    <row r="100" spans="1:1" x14ac:dyDescent="0.25">
      <c r="A100" s="13"/>
    </row>
    <row r="101" spans="1:1" x14ac:dyDescent="0.25">
      <c r="A101" s="13"/>
    </row>
    <row r="102" spans="1:1" x14ac:dyDescent="0.25">
      <c r="A102" s="13"/>
    </row>
    <row r="103" spans="1:1" x14ac:dyDescent="0.25">
      <c r="A103" s="13"/>
    </row>
    <row r="104" spans="1:1" x14ac:dyDescent="0.25">
      <c r="A104" s="13"/>
    </row>
    <row r="105" spans="1:1" x14ac:dyDescent="0.25">
      <c r="A105" s="13"/>
    </row>
    <row r="106" spans="1:1" x14ac:dyDescent="0.25">
      <c r="A106" s="13"/>
    </row>
    <row r="107" spans="1:1" x14ac:dyDescent="0.25">
      <c r="A107" s="13"/>
    </row>
    <row r="108" spans="1:1" x14ac:dyDescent="0.25">
      <c r="A108" s="13"/>
    </row>
    <row r="109" spans="1:1" x14ac:dyDescent="0.25">
      <c r="A109" s="13"/>
    </row>
    <row r="110" spans="1:1" x14ac:dyDescent="0.25">
      <c r="A110" s="13"/>
    </row>
    <row r="111" spans="1:1" x14ac:dyDescent="0.25">
      <c r="A111" s="13"/>
    </row>
    <row r="112" spans="1:1" x14ac:dyDescent="0.25">
      <c r="A112" s="13"/>
    </row>
    <row r="113" spans="1:1" x14ac:dyDescent="0.25">
      <c r="A113" s="13"/>
    </row>
    <row r="114" spans="1:1" x14ac:dyDescent="0.25">
      <c r="A114" s="13"/>
    </row>
    <row r="115" spans="1:1" x14ac:dyDescent="0.25">
      <c r="A115" s="13"/>
    </row>
    <row r="116" spans="1:1" x14ac:dyDescent="0.25">
      <c r="A116" s="13"/>
    </row>
    <row r="117" spans="1:1" x14ac:dyDescent="0.25">
      <c r="A117" s="13"/>
    </row>
    <row r="118" spans="1:1" x14ac:dyDescent="0.25">
      <c r="A118" s="13"/>
    </row>
    <row r="119" spans="1:1" x14ac:dyDescent="0.25">
      <c r="A119" s="13"/>
    </row>
    <row r="120" spans="1:1" x14ac:dyDescent="0.25">
      <c r="A120" s="13"/>
    </row>
    <row r="121" spans="1:1" x14ac:dyDescent="0.25">
      <c r="A121" s="13"/>
    </row>
    <row r="122" spans="1:1" x14ac:dyDescent="0.25">
      <c r="A122" s="13"/>
    </row>
    <row r="123" spans="1:1" x14ac:dyDescent="0.25">
      <c r="A123" s="13"/>
    </row>
    <row r="124" spans="1:1" x14ac:dyDescent="0.25">
      <c r="A124" s="13"/>
    </row>
    <row r="125" spans="1:1" x14ac:dyDescent="0.25">
      <c r="A125" s="13"/>
    </row>
    <row r="126" spans="1:1" x14ac:dyDescent="0.25">
      <c r="A126" s="13"/>
    </row>
    <row r="127" spans="1:1" x14ac:dyDescent="0.25">
      <c r="A127" s="13"/>
    </row>
    <row r="128" spans="1:1" x14ac:dyDescent="0.25">
      <c r="A128" s="13"/>
    </row>
    <row r="129" spans="1:1" x14ac:dyDescent="0.25">
      <c r="A129" s="13"/>
    </row>
    <row r="130" spans="1:1" x14ac:dyDescent="0.25">
      <c r="A130" s="13"/>
    </row>
    <row r="131" spans="1:1" x14ac:dyDescent="0.25">
      <c r="A131" s="13"/>
    </row>
    <row r="132" spans="1:1" x14ac:dyDescent="0.25">
      <c r="A132" s="13"/>
    </row>
    <row r="133" spans="1:1" x14ac:dyDescent="0.25">
      <c r="A133" s="13"/>
    </row>
    <row r="134" spans="1:1" x14ac:dyDescent="0.25">
      <c r="A134" s="13"/>
    </row>
    <row r="135" spans="1:1" x14ac:dyDescent="0.25">
      <c r="A135" s="13"/>
    </row>
    <row r="136" spans="1:1" x14ac:dyDescent="0.25">
      <c r="A136" s="13"/>
    </row>
    <row r="137" spans="1:1" x14ac:dyDescent="0.25">
      <c r="A137" s="13"/>
    </row>
    <row r="138" spans="1:1" x14ac:dyDescent="0.25">
      <c r="A138" s="13"/>
    </row>
    <row r="139" spans="1:1" x14ac:dyDescent="0.25">
      <c r="A139" s="13"/>
    </row>
    <row r="140" spans="1:1" x14ac:dyDescent="0.25">
      <c r="A140" s="13"/>
    </row>
    <row r="141" spans="1:1" x14ac:dyDescent="0.25">
      <c r="A141" s="13"/>
    </row>
    <row r="142" spans="1:1" x14ac:dyDescent="0.25">
      <c r="A142" s="13"/>
    </row>
    <row r="143" spans="1:1" x14ac:dyDescent="0.25">
      <c r="A143" s="13"/>
    </row>
    <row r="144" spans="1:1" x14ac:dyDescent="0.25">
      <c r="A144" s="13"/>
    </row>
    <row r="145" spans="1:1" x14ac:dyDescent="0.25">
      <c r="A145" s="13"/>
    </row>
    <row r="146" spans="1:1" x14ac:dyDescent="0.25">
      <c r="A146" s="13"/>
    </row>
    <row r="147" spans="1:1" x14ac:dyDescent="0.25">
      <c r="A147" s="13"/>
    </row>
    <row r="148" spans="1:1" x14ac:dyDescent="0.25">
      <c r="A148" s="13"/>
    </row>
    <row r="149" spans="1:1" x14ac:dyDescent="0.25">
      <c r="A149" s="13"/>
    </row>
    <row r="150" spans="1:1" x14ac:dyDescent="0.25">
      <c r="A150" s="13"/>
    </row>
    <row r="151" spans="1:1" x14ac:dyDescent="0.25">
      <c r="A151" s="13"/>
    </row>
    <row r="152" spans="1:1" x14ac:dyDescent="0.25">
      <c r="A152" s="13"/>
    </row>
    <row r="153" spans="1:1" x14ac:dyDescent="0.25">
      <c r="A153" s="13"/>
    </row>
    <row r="154" spans="1:1" x14ac:dyDescent="0.25">
      <c r="A154" s="13"/>
    </row>
    <row r="155" spans="1:1" x14ac:dyDescent="0.25">
      <c r="A155" s="13"/>
    </row>
    <row r="156" spans="1:1" x14ac:dyDescent="0.25">
      <c r="A156" s="13"/>
    </row>
    <row r="157" spans="1:1" x14ac:dyDescent="0.25">
      <c r="A157" s="13"/>
    </row>
    <row r="158" spans="1:1" x14ac:dyDescent="0.25">
      <c r="A158" s="13"/>
    </row>
    <row r="159" spans="1:1" x14ac:dyDescent="0.25">
      <c r="A159" s="13"/>
    </row>
    <row r="160" spans="1:1" x14ac:dyDescent="0.25">
      <c r="A160" s="13"/>
    </row>
    <row r="161" spans="1:1" x14ac:dyDescent="0.25">
      <c r="A161" s="13"/>
    </row>
    <row r="162" spans="1:1" x14ac:dyDescent="0.25">
      <c r="A162" s="13"/>
    </row>
    <row r="163" spans="1:1" x14ac:dyDescent="0.25">
      <c r="A163" s="13"/>
    </row>
    <row r="164" spans="1:1" x14ac:dyDescent="0.25">
      <c r="A164" s="13"/>
    </row>
    <row r="165" spans="1:1" x14ac:dyDescent="0.25">
      <c r="A165" s="13"/>
    </row>
    <row r="166" spans="1:1" x14ac:dyDescent="0.25">
      <c r="A166" s="13"/>
    </row>
    <row r="167" spans="1:1" x14ac:dyDescent="0.25">
      <c r="A167" s="13"/>
    </row>
    <row r="168" spans="1:1" x14ac:dyDescent="0.25">
      <c r="A168" s="13"/>
    </row>
    <row r="169" spans="1:1" x14ac:dyDescent="0.25">
      <c r="A169" s="13"/>
    </row>
    <row r="170" spans="1:1" x14ac:dyDescent="0.25">
      <c r="A170" s="13"/>
    </row>
    <row r="171" spans="1:1" x14ac:dyDescent="0.25">
      <c r="A171" s="13"/>
    </row>
    <row r="172" spans="1:1" x14ac:dyDescent="0.25">
      <c r="A172" s="13"/>
    </row>
    <row r="173" spans="1:1" x14ac:dyDescent="0.25">
      <c r="A173" s="13"/>
    </row>
    <row r="174" spans="1:1" x14ac:dyDescent="0.25">
      <c r="A174" s="13"/>
    </row>
    <row r="175" spans="1:1" x14ac:dyDescent="0.25">
      <c r="A175" s="13"/>
    </row>
    <row r="176" spans="1:1" x14ac:dyDescent="0.25">
      <c r="A176" s="13"/>
    </row>
    <row r="177" spans="1:1" x14ac:dyDescent="0.25">
      <c r="A177" s="13"/>
    </row>
    <row r="178" spans="1:1" x14ac:dyDescent="0.25">
      <c r="A178" s="13"/>
    </row>
    <row r="179" spans="1:1" x14ac:dyDescent="0.25">
      <c r="A179" s="13"/>
    </row>
    <row r="180" spans="1:1" x14ac:dyDescent="0.25">
      <c r="A180" s="13"/>
    </row>
    <row r="181" spans="1:1" x14ac:dyDescent="0.25">
      <c r="A181" s="13"/>
    </row>
    <row r="182" spans="1:1" x14ac:dyDescent="0.25">
      <c r="A182" s="13"/>
    </row>
    <row r="183" spans="1:1" x14ac:dyDescent="0.25">
      <c r="A183" s="13"/>
    </row>
    <row r="184" spans="1:1" x14ac:dyDescent="0.25">
      <c r="A184" s="13"/>
    </row>
    <row r="185" spans="1:1" x14ac:dyDescent="0.25">
      <c r="A185" s="13"/>
    </row>
    <row r="186" spans="1:1" x14ac:dyDescent="0.25">
      <c r="A186" s="13"/>
    </row>
    <row r="187" spans="1:1" x14ac:dyDescent="0.25">
      <c r="A187" s="13"/>
    </row>
    <row r="188" spans="1:1" x14ac:dyDescent="0.25">
      <c r="A188" s="13"/>
    </row>
    <row r="189" spans="1:1" x14ac:dyDescent="0.25">
      <c r="A189" s="13"/>
    </row>
    <row r="190" spans="1:1" x14ac:dyDescent="0.25">
      <c r="A190" s="13"/>
    </row>
    <row r="191" spans="1:1" x14ac:dyDescent="0.25">
      <c r="A191" s="13"/>
    </row>
    <row r="192" spans="1:1" x14ac:dyDescent="0.25">
      <c r="A192" s="13"/>
    </row>
    <row r="193" spans="1:1" x14ac:dyDescent="0.25">
      <c r="A193" s="13"/>
    </row>
    <row r="194" spans="1:1" x14ac:dyDescent="0.25">
      <c r="A194" s="13"/>
    </row>
    <row r="195" spans="1:1" x14ac:dyDescent="0.25">
      <c r="A195" s="13"/>
    </row>
    <row r="196" spans="1:1" x14ac:dyDescent="0.25">
      <c r="A196" s="13"/>
    </row>
    <row r="197" spans="1:1" x14ac:dyDescent="0.25">
      <c r="A197" s="13"/>
    </row>
    <row r="198" spans="1:1" x14ac:dyDescent="0.25">
      <c r="A198" s="13"/>
    </row>
    <row r="199" spans="1:1" x14ac:dyDescent="0.25">
      <c r="A199" s="13"/>
    </row>
    <row r="200" spans="1:1" x14ac:dyDescent="0.25">
      <c r="A200" s="13"/>
    </row>
    <row r="201" spans="1:1" x14ac:dyDescent="0.25">
      <c r="A201" s="13"/>
    </row>
    <row r="202" spans="1:1" x14ac:dyDescent="0.25">
      <c r="A202" s="13"/>
    </row>
    <row r="203" spans="1:1" x14ac:dyDescent="0.25">
      <c r="A203" s="13"/>
    </row>
    <row r="204" spans="1:1" x14ac:dyDescent="0.25">
      <c r="A204" s="13"/>
    </row>
    <row r="205" spans="1:1" x14ac:dyDescent="0.25">
      <c r="A205" s="13"/>
    </row>
    <row r="206" spans="1:1" x14ac:dyDescent="0.25">
      <c r="A206" s="13"/>
    </row>
    <row r="207" spans="1:1" x14ac:dyDescent="0.25">
      <c r="A207" s="13"/>
    </row>
    <row r="208" spans="1:1" x14ac:dyDescent="0.25">
      <c r="A208" s="13"/>
    </row>
    <row r="209" spans="1:1" x14ac:dyDescent="0.25">
      <c r="A209" s="13"/>
    </row>
    <row r="210" spans="1:1" x14ac:dyDescent="0.25">
      <c r="A210" s="13"/>
    </row>
    <row r="211" spans="1:1" x14ac:dyDescent="0.25">
      <c r="A211" s="13"/>
    </row>
    <row r="212" spans="1:1" x14ac:dyDescent="0.25">
      <c r="A212" s="13"/>
    </row>
    <row r="213" spans="1:1" x14ac:dyDescent="0.25">
      <c r="A213" s="13"/>
    </row>
    <row r="214" spans="1:1" x14ac:dyDescent="0.25">
      <c r="A214" s="13"/>
    </row>
    <row r="215" spans="1:1" x14ac:dyDescent="0.25">
      <c r="A215" s="13"/>
    </row>
    <row r="216" spans="1:1" x14ac:dyDescent="0.25">
      <c r="A216" s="13"/>
    </row>
    <row r="217" spans="1:1" x14ac:dyDescent="0.25">
      <c r="A217" s="13"/>
    </row>
    <row r="218" spans="1:1" x14ac:dyDescent="0.25">
      <c r="A218" s="13"/>
    </row>
    <row r="219" spans="1:1" x14ac:dyDescent="0.25">
      <c r="A219" s="13"/>
    </row>
    <row r="220" spans="1:1" x14ac:dyDescent="0.25">
      <c r="A220" s="13"/>
    </row>
    <row r="221" spans="1:1" x14ac:dyDescent="0.25">
      <c r="A221" s="13"/>
    </row>
    <row r="222" spans="1:1" x14ac:dyDescent="0.25">
      <c r="A222" s="13"/>
    </row>
    <row r="223" spans="1:1" x14ac:dyDescent="0.25">
      <c r="A223" s="13"/>
    </row>
    <row r="224" spans="1:1" x14ac:dyDescent="0.25">
      <c r="A224" s="13"/>
    </row>
    <row r="225" spans="1:1" x14ac:dyDescent="0.25">
      <c r="A225" s="13"/>
    </row>
    <row r="226" spans="1:1" x14ac:dyDescent="0.25">
      <c r="A226" s="13"/>
    </row>
    <row r="227" spans="1:1" x14ac:dyDescent="0.25">
      <c r="A227" s="13"/>
    </row>
    <row r="228" spans="1:1" x14ac:dyDescent="0.25">
      <c r="A228" s="13"/>
    </row>
    <row r="229" spans="1:1" x14ac:dyDescent="0.25">
      <c r="A229" s="13"/>
    </row>
    <row r="230" spans="1:1" x14ac:dyDescent="0.25">
      <c r="A230" s="13"/>
    </row>
    <row r="231" spans="1:1" x14ac:dyDescent="0.25">
      <c r="A231" s="13"/>
    </row>
    <row r="232" spans="1:1" x14ac:dyDescent="0.25">
      <c r="A232" s="13"/>
    </row>
    <row r="233" spans="1:1" x14ac:dyDescent="0.25">
      <c r="A233" s="13"/>
    </row>
    <row r="234" spans="1:1" x14ac:dyDescent="0.25">
      <c r="A234" s="13"/>
    </row>
    <row r="235" spans="1:1" x14ac:dyDescent="0.25">
      <c r="A235" s="13"/>
    </row>
    <row r="236" spans="1:1" x14ac:dyDescent="0.25">
      <c r="A236" s="13"/>
    </row>
    <row r="237" spans="1:1" x14ac:dyDescent="0.25">
      <c r="A237" s="13"/>
    </row>
    <row r="238" spans="1:1" x14ac:dyDescent="0.25">
      <c r="A238" s="13"/>
    </row>
    <row r="239" spans="1:1" x14ac:dyDescent="0.25">
      <c r="A239" s="13"/>
    </row>
    <row r="240" spans="1:1" x14ac:dyDescent="0.25">
      <c r="A240" s="13"/>
    </row>
    <row r="241" spans="1:1" x14ac:dyDescent="0.25">
      <c r="A241" s="13"/>
    </row>
    <row r="242" spans="1:1" x14ac:dyDescent="0.25">
      <c r="A242" s="13"/>
    </row>
    <row r="243" spans="1:1" x14ac:dyDescent="0.25">
      <c r="A243" s="13"/>
    </row>
    <row r="244" spans="1:1" x14ac:dyDescent="0.25">
      <c r="A244" s="13"/>
    </row>
    <row r="245" spans="1:1" x14ac:dyDescent="0.25">
      <c r="A245" s="13"/>
    </row>
    <row r="246" spans="1:1" x14ac:dyDescent="0.25">
      <c r="A246" s="13"/>
    </row>
    <row r="247" spans="1:1" x14ac:dyDescent="0.25">
      <c r="A247" s="13"/>
    </row>
    <row r="248" spans="1:1" x14ac:dyDescent="0.25">
      <c r="A248" s="13"/>
    </row>
    <row r="249" spans="1:1" x14ac:dyDescent="0.25">
      <c r="A249" s="13"/>
    </row>
    <row r="250" spans="1:1" x14ac:dyDescent="0.25">
      <c r="A250" s="13"/>
    </row>
    <row r="251" spans="1:1" x14ac:dyDescent="0.25">
      <c r="A251" s="13"/>
    </row>
    <row r="252" spans="1:1" x14ac:dyDescent="0.25">
      <c r="A252" s="13"/>
    </row>
    <row r="253" spans="1:1" x14ac:dyDescent="0.25">
      <c r="A253" s="13"/>
    </row>
    <row r="254" spans="1:1" x14ac:dyDescent="0.25">
      <c r="A254" s="13"/>
    </row>
    <row r="255" spans="1:1" x14ac:dyDescent="0.25">
      <c r="A255" s="13"/>
    </row>
    <row r="256" spans="1:1" x14ac:dyDescent="0.25">
      <c r="A256" s="13"/>
    </row>
    <row r="257" spans="1:1" x14ac:dyDescent="0.25">
      <c r="A257" s="13"/>
    </row>
    <row r="258" spans="1:1" x14ac:dyDescent="0.25">
      <c r="A258" s="13"/>
    </row>
    <row r="259" spans="1:1" x14ac:dyDescent="0.25">
      <c r="A259" s="13"/>
    </row>
    <row r="260" spans="1:1" x14ac:dyDescent="0.25">
      <c r="A260" s="13"/>
    </row>
    <row r="261" spans="1:1" x14ac:dyDescent="0.25">
      <c r="A261" s="13"/>
    </row>
    <row r="262" spans="1:1" x14ac:dyDescent="0.25">
      <c r="A262" s="13"/>
    </row>
    <row r="263" spans="1:1" x14ac:dyDescent="0.25">
      <c r="A263" s="13"/>
    </row>
    <row r="264" spans="1:1" x14ac:dyDescent="0.25">
      <c r="A264" s="13"/>
    </row>
    <row r="265" spans="1:1" x14ac:dyDescent="0.25">
      <c r="A265" s="13"/>
    </row>
    <row r="266" spans="1:1" x14ac:dyDescent="0.25">
      <c r="A266" s="13"/>
    </row>
    <row r="267" spans="1:1" x14ac:dyDescent="0.25">
      <c r="A267" s="13"/>
    </row>
    <row r="268" spans="1:1" x14ac:dyDescent="0.25">
      <c r="A268" s="13"/>
    </row>
    <row r="269" spans="1:1" x14ac:dyDescent="0.25">
      <c r="A269" s="13"/>
    </row>
    <row r="270" spans="1:1" x14ac:dyDescent="0.25">
      <c r="A270" s="13"/>
    </row>
    <row r="271" spans="1:1" x14ac:dyDescent="0.25">
      <c r="A271" s="13"/>
    </row>
    <row r="272" spans="1:1" x14ac:dyDescent="0.25">
      <c r="A272" s="13"/>
    </row>
    <row r="273" spans="1:1" x14ac:dyDescent="0.25">
      <c r="A273" s="13"/>
    </row>
    <row r="274" spans="1:1" x14ac:dyDescent="0.25">
      <c r="A274" s="13"/>
    </row>
    <row r="275" spans="1:1" x14ac:dyDescent="0.25">
      <c r="A275" s="13"/>
    </row>
    <row r="276" spans="1:1" x14ac:dyDescent="0.25">
      <c r="A276" s="13"/>
    </row>
    <row r="277" spans="1:1" x14ac:dyDescent="0.25">
      <c r="A277" s="13"/>
    </row>
  </sheetData>
  <sortState ref="A1:A272">
    <sortCondition descending="1" ref="A1"/>
  </sortState>
  <mergeCells count="2">
    <mergeCell ref="A1:I1"/>
    <mergeCell ref="A2:I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workbookViewId="0">
      <selection activeCell="A4" sqref="A1:K1048576"/>
    </sheetView>
  </sheetViews>
  <sheetFormatPr defaultRowHeight="15" x14ac:dyDescent="0.25"/>
  <cols>
    <col min="1" max="1" width="8.140625" customWidth="1"/>
    <col min="2" max="2" width="9.140625" style="4" customWidth="1"/>
    <col min="3" max="3" width="24.140625" customWidth="1"/>
    <col min="4" max="4" width="14.42578125" style="6" customWidth="1"/>
    <col min="5" max="5" width="12.42578125" style="6" customWidth="1"/>
    <col min="7" max="7" width="13.140625" style="30" customWidth="1"/>
    <col min="8" max="8" width="9.140625" style="30"/>
    <col min="9" max="11" width="9.140625" style="43"/>
  </cols>
  <sheetData>
    <row r="1" spans="1:11" x14ac:dyDescent="0.25">
      <c r="A1" s="34" t="s">
        <v>0</v>
      </c>
      <c r="B1" s="34"/>
      <c r="C1" s="34"/>
      <c r="D1" s="34"/>
      <c r="E1" s="34"/>
      <c r="F1" s="34"/>
      <c r="G1" s="34"/>
    </row>
    <row r="2" spans="1:11" x14ac:dyDescent="0.25">
      <c r="A2" s="35" t="s">
        <v>567</v>
      </c>
      <c r="B2" s="36"/>
      <c r="C2" s="36"/>
      <c r="D2" s="36"/>
      <c r="E2" s="36"/>
      <c r="F2" s="36"/>
      <c r="G2" s="36"/>
    </row>
    <row r="3" spans="1:11" x14ac:dyDescent="0.25">
      <c r="A3" s="36"/>
      <c r="B3" s="36"/>
      <c r="C3" s="36"/>
      <c r="D3" s="36"/>
      <c r="E3" s="36"/>
      <c r="F3" s="36"/>
      <c r="G3" s="36"/>
      <c r="H3" s="40" t="s">
        <v>566</v>
      </c>
      <c r="I3" s="41"/>
      <c r="J3" s="42"/>
      <c r="K3" s="42"/>
    </row>
    <row r="4" spans="1:11" ht="30" x14ac:dyDescent="0.25">
      <c r="A4" s="8" t="s">
        <v>1</v>
      </c>
      <c r="B4" s="8" t="s">
        <v>2</v>
      </c>
      <c r="C4" s="8" t="s">
        <v>3</v>
      </c>
      <c r="D4" s="9" t="s">
        <v>4</v>
      </c>
      <c r="E4" s="9" t="s">
        <v>5</v>
      </c>
      <c r="F4" s="8" t="s">
        <v>6</v>
      </c>
      <c r="G4" s="37" t="s">
        <v>7</v>
      </c>
      <c r="H4" s="38" t="s">
        <v>565</v>
      </c>
      <c r="I4" s="39" t="s">
        <v>6</v>
      </c>
      <c r="J4" s="39" t="s">
        <v>8</v>
      </c>
      <c r="K4" s="39" t="s">
        <v>9</v>
      </c>
    </row>
    <row r="5" spans="1:11" x14ac:dyDescent="0.25">
      <c r="A5" s="32">
        <v>1</v>
      </c>
      <c r="B5" s="7" t="s">
        <v>500</v>
      </c>
      <c r="C5" s="2" t="s">
        <v>10</v>
      </c>
      <c r="D5" s="5"/>
      <c r="E5" s="5"/>
      <c r="F5" s="12"/>
      <c r="G5" s="12"/>
      <c r="H5" s="12"/>
      <c r="I5" s="12">
        <f>9*50/18</f>
        <v>25</v>
      </c>
      <c r="J5" s="12">
        <v>25</v>
      </c>
      <c r="K5" s="12" t="s">
        <v>558</v>
      </c>
    </row>
    <row r="6" spans="1:11" x14ac:dyDescent="0.25">
      <c r="A6" s="32">
        <v>7</v>
      </c>
      <c r="B6" s="7" t="s">
        <v>506</v>
      </c>
      <c r="C6" s="2" t="s">
        <v>16</v>
      </c>
      <c r="D6" s="5">
        <v>4</v>
      </c>
      <c r="E6" s="5">
        <v>22</v>
      </c>
      <c r="F6" s="12">
        <v>0</v>
      </c>
      <c r="G6" s="12">
        <v>0</v>
      </c>
      <c r="H6" s="12"/>
      <c r="I6" s="12"/>
      <c r="J6" s="12"/>
      <c r="K6" s="12"/>
    </row>
    <row r="7" spans="1:11" x14ac:dyDescent="0.25">
      <c r="A7" s="32">
        <v>10</v>
      </c>
      <c r="B7" s="7" t="s">
        <v>509</v>
      </c>
      <c r="C7" s="2" t="s">
        <v>19</v>
      </c>
      <c r="D7" s="5"/>
      <c r="E7" s="5">
        <v>14</v>
      </c>
      <c r="F7" s="12">
        <v>0</v>
      </c>
      <c r="G7" s="12">
        <f>6*2.5</f>
        <v>15</v>
      </c>
      <c r="H7" s="12"/>
      <c r="I7" s="12"/>
      <c r="J7" s="12"/>
      <c r="K7" s="12"/>
    </row>
    <row r="8" spans="1:11" x14ac:dyDescent="0.25">
      <c r="A8" s="32">
        <v>11</v>
      </c>
      <c r="B8" s="7" t="s">
        <v>510</v>
      </c>
      <c r="C8" s="2" t="s">
        <v>20</v>
      </c>
      <c r="D8" s="5">
        <v>32</v>
      </c>
      <c r="E8" s="5"/>
      <c r="F8" s="12">
        <f>3*2.5</f>
        <v>7.5</v>
      </c>
      <c r="G8" s="12">
        <f>5*2.5</f>
        <v>12.5</v>
      </c>
      <c r="H8" s="12"/>
      <c r="I8" s="12">
        <v>18</v>
      </c>
      <c r="J8" s="12">
        <f>I8+D8</f>
        <v>50</v>
      </c>
      <c r="K8" s="12" t="s">
        <v>563</v>
      </c>
    </row>
    <row r="9" spans="1:11" x14ac:dyDescent="0.25">
      <c r="A9" s="32">
        <v>12</v>
      </c>
      <c r="B9" s="7" t="s">
        <v>511</v>
      </c>
      <c r="C9" s="2" t="s">
        <v>21</v>
      </c>
      <c r="D9" s="5">
        <v>14</v>
      </c>
      <c r="E9" s="5">
        <v>14</v>
      </c>
      <c r="F9" s="12"/>
      <c r="G9" s="12">
        <f>9.5*2.5</f>
        <v>23.75</v>
      </c>
      <c r="H9" s="12">
        <v>3</v>
      </c>
      <c r="I9" s="12"/>
      <c r="J9" s="12">
        <v>27</v>
      </c>
      <c r="K9" s="12" t="s">
        <v>558</v>
      </c>
    </row>
    <row r="10" spans="1:11" x14ac:dyDescent="0.25">
      <c r="A10" s="32">
        <v>14</v>
      </c>
      <c r="B10" s="32" t="s">
        <v>24</v>
      </c>
      <c r="C10" s="2" t="s">
        <v>25</v>
      </c>
      <c r="D10" s="5"/>
      <c r="E10" s="5">
        <v>12</v>
      </c>
      <c r="F10" s="12"/>
      <c r="G10" s="12"/>
      <c r="H10" s="12"/>
      <c r="I10" s="12"/>
      <c r="J10" s="12"/>
      <c r="K10" s="12"/>
    </row>
    <row r="11" spans="1:11" x14ac:dyDescent="0.25">
      <c r="A11" s="32">
        <v>26</v>
      </c>
      <c r="B11" s="32" t="s">
        <v>48</v>
      </c>
      <c r="C11" s="2" t="s">
        <v>49</v>
      </c>
      <c r="D11" s="5">
        <v>26</v>
      </c>
      <c r="E11" s="5">
        <v>26</v>
      </c>
      <c r="F11" s="12">
        <f>6*2.5</f>
        <v>15</v>
      </c>
      <c r="G11" s="12">
        <f>2*2.5</f>
        <v>5</v>
      </c>
      <c r="H11" s="12"/>
      <c r="I11" s="12"/>
      <c r="J11" s="12"/>
      <c r="K11" s="12"/>
    </row>
    <row r="12" spans="1:11" x14ac:dyDescent="0.25">
      <c r="A12" s="32">
        <v>33</v>
      </c>
      <c r="B12" s="32" t="s">
        <v>62</v>
      </c>
      <c r="C12" s="2" t="s">
        <v>63</v>
      </c>
      <c r="D12" s="5">
        <v>24</v>
      </c>
      <c r="E12" s="5">
        <v>29</v>
      </c>
      <c r="F12" s="12">
        <f>4*2.5</f>
        <v>10</v>
      </c>
      <c r="G12" s="12">
        <f>5.5*2.5</f>
        <v>13.75</v>
      </c>
      <c r="H12" s="12"/>
      <c r="I12" s="12">
        <f>6.5*50/18</f>
        <v>18.055555555555557</v>
      </c>
      <c r="J12" s="12">
        <f>I12+E12</f>
        <v>47.055555555555557</v>
      </c>
      <c r="K12" s="12" t="s">
        <v>558</v>
      </c>
    </row>
    <row r="13" spans="1:11" x14ac:dyDescent="0.25">
      <c r="A13" s="32">
        <v>36</v>
      </c>
      <c r="B13" s="32" t="s">
        <v>68</v>
      </c>
      <c r="C13" s="2" t="s">
        <v>69</v>
      </c>
      <c r="D13" s="5">
        <v>27</v>
      </c>
      <c r="E13" s="5">
        <v>24</v>
      </c>
      <c r="F13" s="12">
        <f>5*2.5</f>
        <v>12.5</v>
      </c>
      <c r="G13" s="12">
        <f>6*2.5</f>
        <v>15</v>
      </c>
      <c r="H13" s="12">
        <v>13</v>
      </c>
      <c r="I13" s="12"/>
      <c r="J13" s="12">
        <v>28</v>
      </c>
      <c r="K13" s="12" t="s">
        <v>558</v>
      </c>
    </row>
    <row r="14" spans="1:11" x14ac:dyDescent="0.25">
      <c r="A14" s="32">
        <v>37</v>
      </c>
      <c r="B14" s="32" t="s">
        <v>70</v>
      </c>
      <c r="C14" s="2" t="s">
        <v>71</v>
      </c>
      <c r="D14" s="5">
        <v>19</v>
      </c>
      <c r="E14" s="5">
        <v>23</v>
      </c>
      <c r="F14" s="12">
        <f>7*2.5</f>
        <v>17.5</v>
      </c>
      <c r="G14" s="12">
        <f>8*2.5</f>
        <v>20</v>
      </c>
      <c r="H14" s="12"/>
      <c r="I14" s="12">
        <f>8.5*50/18</f>
        <v>23.611111111111111</v>
      </c>
      <c r="J14" s="12">
        <f>I14+E14</f>
        <v>46.611111111111114</v>
      </c>
      <c r="K14" s="12" t="s">
        <v>558</v>
      </c>
    </row>
    <row r="15" spans="1:11" x14ac:dyDescent="0.25">
      <c r="A15" s="32">
        <v>48</v>
      </c>
      <c r="B15" s="32" t="s">
        <v>92</v>
      </c>
      <c r="C15" s="2" t="s">
        <v>93</v>
      </c>
      <c r="D15" s="5">
        <v>4</v>
      </c>
      <c r="E15" s="5">
        <v>9</v>
      </c>
      <c r="F15" s="12">
        <f>4.5*2.5</f>
        <v>11.25</v>
      </c>
      <c r="G15" s="12">
        <f>7*2.5</f>
        <v>17.5</v>
      </c>
      <c r="H15" s="12">
        <v>13</v>
      </c>
      <c r="I15" s="12">
        <v>31</v>
      </c>
      <c r="J15" s="12"/>
      <c r="K15" s="12"/>
    </row>
    <row r="16" spans="1:11" x14ac:dyDescent="0.25">
      <c r="A16" s="32">
        <v>51</v>
      </c>
      <c r="B16" s="32" t="s">
        <v>98</v>
      </c>
      <c r="C16" s="2" t="s">
        <v>99</v>
      </c>
      <c r="D16" s="5"/>
      <c r="E16" s="5">
        <v>10</v>
      </c>
      <c r="F16" s="12"/>
      <c r="G16" s="12"/>
      <c r="H16" s="12"/>
      <c r="I16" s="12"/>
      <c r="J16" s="12"/>
      <c r="K16" s="12"/>
    </row>
    <row r="17" spans="1:11" x14ac:dyDescent="0.25">
      <c r="A17" s="32">
        <v>54</v>
      </c>
      <c r="B17" s="32" t="s">
        <v>104</v>
      </c>
      <c r="C17" s="2" t="s">
        <v>105</v>
      </c>
      <c r="D17" s="5">
        <v>9</v>
      </c>
      <c r="E17" s="5">
        <v>16</v>
      </c>
      <c r="F17" s="12">
        <f>2*2.5</f>
        <v>5</v>
      </c>
      <c r="G17" s="12">
        <f>5.5*2.5</f>
        <v>13.75</v>
      </c>
      <c r="H17" s="12"/>
      <c r="I17" s="12"/>
      <c r="J17" s="12"/>
      <c r="K17" s="12"/>
    </row>
    <row r="18" spans="1:11" x14ac:dyDescent="0.25">
      <c r="A18" s="32">
        <v>61</v>
      </c>
      <c r="B18" s="32" t="s">
        <v>118</v>
      </c>
      <c r="C18" s="2" t="s">
        <v>119</v>
      </c>
      <c r="D18" s="5">
        <v>6</v>
      </c>
      <c r="E18" s="5">
        <v>15</v>
      </c>
      <c r="F18" s="12">
        <f>3*2.5</f>
        <v>7.5</v>
      </c>
      <c r="G18" s="12">
        <f>9*2.5</f>
        <v>22.5</v>
      </c>
      <c r="H18" s="12"/>
      <c r="I18" s="12"/>
      <c r="J18" s="12"/>
      <c r="K18" s="12"/>
    </row>
    <row r="19" spans="1:11" x14ac:dyDescent="0.25">
      <c r="A19" s="32">
        <v>66</v>
      </c>
      <c r="B19" s="32" t="s">
        <v>128</v>
      </c>
      <c r="C19" s="2" t="s">
        <v>129</v>
      </c>
      <c r="D19" s="5"/>
      <c r="E19" s="5">
        <v>10</v>
      </c>
      <c r="F19" s="12">
        <v>2.5</v>
      </c>
      <c r="G19" s="12">
        <f>6*2.5</f>
        <v>15</v>
      </c>
      <c r="H19" s="12">
        <v>5</v>
      </c>
      <c r="I19" s="12">
        <v>20</v>
      </c>
      <c r="J19" s="12"/>
      <c r="K19" s="12"/>
    </row>
    <row r="20" spans="1:11" x14ac:dyDescent="0.25">
      <c r="A20" s="32">
        <v>67</v>
      </c>
      <c r="B20" s="32" t="s">
        <v>130</v>
      </c>
      <c r="C20" s="2" t="s">
        <v>131</v>
      </c>
      <c r="D20" s="5"/>
      <c r="E20" s="5"/>
      <c r="F20" s="12"/>
      <c r="G20" s="12"/>
      <c r="H20" s="12"/>
      <c r="I20" s="12">
        <f>6*50/18</f>
        <v>16.666666666666668</v>
      </c>
      <c r="J20" s="12"/>
      <c r="K20" s="12"/>
    </row>
    <row r="21" spans="1:11" x14ac:dyDescent="0.25">
      <c r="A21" s="32">
        <v>72</v>
      </c>
      <c r="B21" s="32" t="s">
        <v>140</v>
      </c>
      <c r="C21" s="2" t="s">
        <v>141</v>
      </c>
      <c r="D21" s="5"/>
      <c r="E21" s="5"/>
      <c r="F21" s="12"/>
      <c r="G21" s="12"/>
      <c r="H21" s="12"/>
      <c r="I21" s="12"/>
      <c r="J21" s="12"/>
      <c r="K21" s="12"/>
    </row>
    <row r="22" spans="1:11" x14ac:dyDescent="0.25">
      <c r="A22" s="32">
        <v>73</v>
      </c>
      <c r="B22" s="32" t="s">
        <v>142</v>
      </c>
      <c r="C22" s="2" t="s">
        <v>143</v>
      </c>
      <c r="D22" s="5">
        <v>23</v>
      </c>
      <c r="E22" s="5">
        <v>28</v>
      </c>
      <c r="F22" s="12">
        <f>7.5*2.5</f>
        <v>18.75</v>
      </c>
      <c r="G22" s="12">
        <f>6*2.5</f>
        <v>15</v>
      </c>
      <c r="H22" s="12"/>
      <c r="I22" s="12">
        <f>7*50/18</f>
        <v>19.444444444444443</v>
      </c>
      <c r="J22" s="12">
        <f>I22+E22</f>
        <v>47.444444444444443</v>
      </c>
      <c r="K22" s="12" t="s">
        <v>558</v>
      </c>
    </row>
    <row r="23" spans="1:11" x14ac:dyDescent="0.25">
      <c r="A23" s="32">
        <v>76</v>
      </c>
      <c r="B23" s="32" t="s">
        <v>148</v>
      </c>
      <c r="C23" s="2" t="s">
        <v>149</v>
      </c>
      <c r="D23" s="5">
        <v>23</v>
      </c>
      <c r="E23" s="5">
        <v>21</v>
      </c>
      <c r="F23" s="12">
        <f>2.5*2.5</f>
        <v>6.25</v>
      </c>
      <c r="G23" s="12">
        <f>3.5*2.5</f>
        <v>8.75</v>
      </c>
      <c r="H23" s="12">
        <v>11</v>
      </c>
      <c r="I23" s="12"/>
      <c r="J23" s="12">
        <v>20</v>
      </c>
      <c r="K23" s="12" t="s">
        <v>558</v>
      </c>
    </row>
    <row r="24" spans="1:11" x14ac:dyDescent="0.25">
      <c r="A24" s="32">
        <v>78</v>
      </c>
      <c r="B24" s="32" t="s">
        <v>152</v>
      </c>
      <c r="C24" s="2" t="s">
        <v>153</v>
      </c>
      <c r="D24" s="5">
        <v>32</v>
      </c>
      <c r="E24" s="5"/>
      <c r="F24" s="12">
        <f>3*2.5</f>
        <v>7.5</v>
      </c>
      <c r="G24" s="12">
        <f>5*2.5</f>
        <v>12.5</v>
      </c>
      <c r="H24" s="12"/>
      <c r="I24" s="12"/>
      <c r="J24" s="12"/>
      <c r="K24" s="12"/>
    </row>
    <row r="25" spans="1:11" x14ac:dyDescent="0.25">
      <c r="A25" s="32">
        <v>82</v>
      </c>
      <c r="B25" s="32" t="s">
        <v>160</v>
      </c>
      <c r="C25" s="2" t="s">
        <v>161</v>
      </c>
      <c r="D25" s="5">
        <v>18</v>
      </c>
      <c r="E25" s="5">
        <v>28</v>
      </c>
      <c r="F25" s="12">
        <f>0.5*2.5</f>
        <v>1.25</v>
      </c>
      <c r="G25" s="12">
        <f>5*2.5</f>
        <v>12.5</v>
      </c>
      <c r="H25" s="12"/>
      <c r="I25" s="12"/>
      <c r="J25" s="12"/>
      <c r="K25" s="12"/>
    </row>
    <row r="26" spans="1:11" x14ac:dyDescent="0.25">
      <c r="A26" s="32">
        <v>93</v>
      </c>
      <c r="B26" s="32" t="s">
        <v>182</v>
      </c>
      <c r="C26" s="2" t="s">
        <v>183</v>
      </c>
      <c r="D26" s="5">
        <v>14</v>
      </c>
      <c r="E26" s="5">
        <v>28</v>
      </c>
      <c r="F26" s="12">
        <f>6*2.5</f>
        <v>15</v>
      </c>
      <c r="G26" s="12">
        <f>6.5*2.5</f>
        <v>16.25</v>
      </c>
      <c r="H26" s="12"/>
      <c r="I26" s="12">
        <f>9.5*50/18</f>
        <v>26.388888888888889</v>
      </c>
      <c r="J26" s="12">
        <f>I26+E26</f>
        <v>54.388888888888886</v>
      </c>
      <c r="K26" s="12" t="s">
        <v>563</v>
      </c>
    </row>
    <row r="27" spans="1:11" x14ac:dyDescent="0.25">
      <c r="A27" s="32">
        <v>94</v>
      </c>
      <c r="B27" s="32" t="s">
        <v>184</v>
      </c>
      <c r="C27" s="2" t="s">
        <v>185</v>
      </c>
      <c r="D27" s="5"/>
      <c r="E27" s="5"/>
      <c r="F27" s="12"/>
      <c r="G27" s="12"/>
      <c r="H27" s="12"/>
      <c r="I27" s="12"/>
      <c r="J27" s="12"/>
      <c r="K27" s="12"/>
    </row>
    <row r="28" spans="1:11" x14ac:dyDescent="0.25">
      <c r="A28" s="32">
        <v>95</v>
      </c>
      <c r="B28" s="32" t="s">
        <v>186</v>
      </c>
      <c r="C28" s="2" t="s">
        <v>187</v>
      </c>
      <c r="D28" s="5">
        <v>13</v>
      </c>
      <c r="E28" s="5">
        <v>23</v>
      </c>
      <c r="F28" s="12"/>
      <c r="G28" s="12">
        <f>5.5*2.5</f>
        <v>13.75</v>
      </c>
      <c r="H28" s="12"/>
      <c r="I28" s="12"/>
      <c r="J28" s="12"/>
      <c r="K28" s="12"/>
    </row>
    <row r="29" spans="1:11" x14ac:dyDescent="0.25">
      <c r="A29" s="32">
        <v>101</v>
      </c>
      <c r="B29" s="32" t="s">
        <v>198</v>
      </c>
      <c r="C29" s="2" t="s">
        <v>199</v>
      </c>
      <c r="D29" s="5"/>
      <c r="E29" s="5"/>
      <c r="F29" s="12">
        <f>3*2.5</f>
        <v>7.5</v>
      </c>
      <c r="G29" s="12"/>
      <c r="H29" s="12"/>
      <c r="I29" s="12"/>
      <c r="J29" s="12"/>
      <c r="K29" s="12"/>
    </row>
    <row r="30" spans="1:11" x14ac:dyDescent="0.25">
      <c r="A30" s="32">
        <v>102</v>
      </c>
      <c r="B30" s="32" t="s">
        <v>200</v>
      </c>
      <c r="C30" s="2" t="s">
        <v>201</v>
      </c>
      <c r="D30" s="5"/>
      <c r="E30" s="5">
        <v>25</v>
      </c>
      <c r="F30" s="12"/>
      <c r="G30" s="12">
        <f>6*2.5</f>
        <v>15</v>
      </c>
      <c r="H30" s="12"/>
      <c r="I30" s="12"/>
      <c r="J30" s="12"/>
      <c r="K30" s="12"/>
    </row>
    <row r="31" spans="1:11" x14ac:dyDescent="0.25">
      <c r="A31" s="32">
        <v>103</v>
      </c>
      <c r="B31" s="32" t="s">
        <v>202</v>
      </c>
      <c r="C31" s="2" t="s">
        <v>203</v>
      </c>
      <c r="D31" s="5">
        <v>29</v>
      </c>
      <c r="E31" s="5"/>
      <c r="F31" s="12">
        <f>1.5*2.5</f>
        <v>3.75</v>
      </c>
      <c r="G31" s="12">
        <f>6*2.5</f>
        <v>15</v>
      </c>
      <c r="H31" s="12">
        <v>24</v>
      </c>
      <c r="I31" s="12"/>
      <c r="J31" s="12">
        <v>39</v>
      </c>
      <c r="K31" s="12" t="s">
        <v>558</v>
      </c>
    </row>
    <row r="32" spans="1:11" x14ac:dyDescent="0.25">
      <c r="A32" s="32">
        <v>107</v>
      </c>
      <c r="B32" s="32" t="s">
        <v>209</v>
      </c>
      <c r="C32" s="2" t="s">
        <v>210</v>
      </c>
      <c r="D32" s="5">
        <v>29</v>
      </c>
      <c r="E32" s="5"/>
      <c r="F32" s="12">
        <v>2.5</v>
      </c>
      <c r="G32" s="12">
        <f>3.5*2.5</f>
        <v>8.75</v>
      </c>
      <c r="H32" s="12"/>
      <c r="I32" s="12"/>
      <c r="J32" s="12"/>
      <c r="K32" s="12"/>
    </row>
    <row r="33" spans="1:11" x14ac:dyDescent="0.25">
      <c r="A33" s="32">
        <v>109</v>
      </c>
      <c r="B33" s="32" t="s">
        <v>213</v>
      </c>
      <c r="C33" s="2" t="s">
        <v>214</v>
      </c>
      <c r="D33" s="5">
        <v>27</v>
      </c>
      <c r="E33" s="5"/>
      <c r="F33" s="12">
        <f>8.5*2.5</f>
        <v>21.25</v>
      </c>
      <c r="G33" s="12"/>
      <c r="H33" s="12">
        <v>13</v>
      </c>
      <c r="I33" s="12"/>
      <c r="J33" s="12">
        <v>34</v>
      </c>
      <c r="K33" s="12" t="s">
        <v>558</v>
      </c>
    </row>
    <row r="34" spans="1:11" x14ac:dyDescent="0.25">
      <c r="A34" s="32">
        <v>111</v>
      </c>
      <c r="B34" s="32" t="s">
        <v>217</v>
      </c>
      <c r="C34" s="2" t="s">
        <v>218</v>
      </c>
      <c r="D34" s="5"/>
      <c r="E34" s="5"/>
      <c r="F34" s="12"/>
      <c r="G34" s="12"/>
      <c r="H34" s="12"/>
      <c r="I34" s="12"/>
      <c r="J34" s="12"/>
      <c r="K34" s="12"/>
    </row>
    <row r="35" spans="1:11" x14ac:dyDescent="0.25">
      <c r="A35" s="32">
        <v>112</v>
      </c>
      <c r="B35" s="32" t="s">
        <v>219</v>
      </c>
      <c r="C35" s="2" t="s">
        <v>220</v>
      </c>
      <c r="D35" s="5"/>
      <c r="E35" s="5"/>
      <c r="F35" s="12"/>
      <c r="G35" s="12"/>
      <c r="H35" s="12"/>
      <c r="I35" s="12"/>
      <c r="J35" s="12"/>
      <c r="K35" s="12"/>
    </row>
    <row r="36" spans="1:11" x14ac:dyDescent="0.25">
      <c r="A36" s="32">
        <v>118</v>
      </c>
      <c r="B36" s="32" t="s">
        <v>231</v>
      </c>
      <c r="C36" s="2" t="s">
        <v>232</v>
      </c>
      <c r="D36" s="5">
        <v>6</v>
      </c>
      <c r="E36" s="5">
        <v>10</v>
      </c>
      <c r="F36" s="12"/>
      <c r="G36" s="12">
        <f>7*2.5</f>
        <v>17.5</v>
      </c>
      <c r="H36" s="12">
        <v>3</v>
      </c>
      <c r="I36" s="12">
        <f>4*50/18</f>
        <v>11.111111111111111</v>
      </c>
      <c r="J36" s="12">
        <v>14</v>
      </c>
      <c r="K36" s="12" t="s">
        <v>558</v>
      </c>
    </row>
    <row r="37" spans="1:11" x14ac:dyDescent="0.25">
      <c r="A37" s="32">
        <v>119</v>
      </c>
      <c r="B37" s="32" t="s">
        <v>233</v>
      </c>
      <c r="C37" s="2" t="s">
        <v>234</v>
      </c>
      <c r="D37" s="5"/>
      <c r="E37" s="5">
        <v>12</v>
      </c>
      <c r="F37" s="12"/>
      <c r="G37" s="12"/>
      <c r="H37" s="12">
        <v>8</v>
      </c>
      <c r="I37" s="12">
        <f>4*50/18</f>
        <v>11.111111111111111</v>
      </c>
      <c r="J37" s="12">
        <v>19</v>
      </c>
      <c r="K37" s="12" t="s">
        <v>558</v>
      </c>
    </row>
    <row r="38" spans="1:11" x14ac:dyDescent="0.25">
      <c r="A38" s="32">
        <v>120</v>
      </c>
      <c r="B38" s="32" t="s">
        <v>235</v>
      </c>
      <c r="C38" s="2" t="s">
        <v>236</v>
      </c>
      <c r="D38" s="5"/>
      <c r="E38" s="5">
        <v>11</v>
      </c>
      <c r="F38" s="12"/>
      <c r="G38" s="12"/>
      <c r="H38" s="12"/>
      <c r="I38" s="12"/>
      <c r="J38" s="12"/>
      <c r="K38" s="12"/>
    </row>
    <row r="39" spans="1:11" x14ac:dyDescent="0.25">
      <c r="A39" s="32">
        <v>121</v>
      </c>
      <c r="B39" s="32" t="s">
        <v>237</v>
      </c>
      <c r="C39" s="2" t="s">
        <v>238</v>
      </c>
      <c r="D39" s="5"/>
      <c r="E39" s="5">
        <v>4</v>
      </c>
      <c r="F39" s="12"/>
      <c r="G39" s="12"/>
      <c r="H39" s="12"/>
      <c r="I39" s="12"/>
      <c r="J39" s="12"/>
      <c r="K39" s="12"/>
    </row>
    <row r="40" spans="1:11" x14ac:dyDescent="0.25">
      <c r="A40" s="32">
        <v>122</v>
      </c>
      <c r="B40" s="32" t="s">
        <v>239</v>
      </c>
      <c r="C40" s="2" t="s">
        <v>240</v>
      </c>
      <c r="D40" s="5"/>
      <c r="E40" s="5"/>
      <c r="F40" s="12">
        <f>3*2.5</f>
        <v>7.5</v>
      </c>
      <c r="G40" s="12">
        <f>6*2.5</f>
        <v>15</v>
      </c>
      <c r="H40" s="12"/>
      <c r="I40" s="12"/>
      <c r="J40" s="12"/>
      <c r="K40" s="12"/>
    </row>
    <row r="41" spans="1:11" x14ac:dyDescent="0.25">
      <c r="A41" s="32">
        <v>123</v>
      </c>
      <c r="B41" s="32" t="s">
        <v>241</v>
      </c>
      <c r="C41" s="2" t="s">
        <v>242</v>
      </c>
      <c r="D41" s="5"/>
      <c r="E41" s="5">
        <v>16</v>
      </c>
      <c r="F41" s="12"/>
      <c r="G41" s="12"/>
      <c r="H41" s="12"/>
      <c r="I41" s="12">
        <f>6.5*50/18</f>
        <v>18.055555555555557</v>
      </c>
      <c r="J41" s="12"/>
      <c r="K41" s="12"/>
    </row>
    <row r="42" spans="1:11" x14ac:dyDescent="0.25">
      <c r="A42" s="32">
        <v>125</v>
      </c>
      <c r="B42" s="32" t="s">
        <v>245</v>
      </c>
      <c r="C42" s="2" t="s">
        <v>246</v>
      </c>
      <c r="D42" s="5">
        <v>17</v>
      </c>
      <c r="E42" s="5">
        <v>17</v>
      </c>
      <c r="F42" s="12">
        <f>5*2.5</f>
        <v>12.5</v>
      </c>
      <c r="G42" s="12">
        <f>11*2.5</f>
        <v>27.5</v>
      </c>
      <c r="H42" s="12">
        <v>8</v>
      </c>
      <c r="I42" s="12"/>
      <c r="J42" s="12">
        <v>36</v>
      </c>
      <c r="K42" s="12" t="s">
        <v>558</v>
      </c>
    </row>
    <row r="43" spans="1:11" x14ac:dyDescent="0.25">
      <c r="A43" s="32">
        <v>132</v>
      </c>
      <c r="B43" s="32" t="s">
        <v>259</v>
      </c>
      <c r="C43" s="2" t="s">
        <v>260</v>
      </c>
      <c r="D43" s="5"/>
      <c r="E43" s="5">
        <v>13</v>
      </c>
      <c r="F43" s="12">
        <f>2.5*2.5</f>
        <v>6.25</v>
      </c>
      <c r="G43" s="12">
        <f>4.5*2.5</f>
        <v>11.25</v>
      </c>
      <c r="H43" s="12"/>
      <c r="I43" s="12"/>
      <c r="J43" s="12"/>
      <c r="K43" s="12"/>
    </row>
    <row r="44" spans="1:11" x14ac:dyDescent="0.25">
      <c r="A44" s="32">
        <v>136</v>
      </c>
      <c r="B44" s="32" t="s">
        <v>267</v>
      </c>
      <c r="C44" s="2" t="s">
        <v>268</v>
      </c>
      <c r="D44" s="5">
        <v>2</v>
      </c>
      <c r="E44" s="5"/>
      <c r="F44" s="12"/>
      <c r="G44" s="12"/>
      <c r="H44" s="12"/>
      <c r="I44" s="12"/>
      <c r="J44" s="12"/>
      <c r="K44" s="12"/>
    </row>
    <row r="45" spans="1:11" x14ac:dyDescent="0.25">
      <c r="A45" s="32">
        <v>137</v>
      </c>
      <c r="B45" s="32" t="s">
        <v>269</v>
      </c>
      <c r="C45" s="2" t="s">
        <v>270</v>
      </c>
      <c r="D45" s="5"/>
      <c r="E45" s="5">
        <v>28</v>
      </c>
      <c r="F45" s="12"/>
      <c r="G45" s="12"/>
      <c r="H45" s="12"/>
      <c r="I45" s="12"/>
      <c r="J45" s="12"/>
      <c r="K45" s="12"/>
    </row>
    <row r="46" spans="1:11" x14ac:dyDescent="0.25">
      <c r="A46" s="32">
        <v>138</v>
      </c>
      <c r="B46" s="32" t="s">
        <v>271</v>
      </c>
      <c r="C46" s="2" t="s">
        <v>272</v>
      </c>
      <c r="D46" s="5"/>
      <c r="E46" s="5"/>
      <c r="F46" s="12">
        <f>3*2.5</f>
        <v>7.5</v>
      </c>
      <c r="G46" s="12">
        <f>3.5*2.5</f>
        <v>8.75</v>
      </c>
      <c r="H46" s="12">
        <v>0</v>
      </c>
      <c r="I46" s="12"/>
      <c r="J46" s="12">
        <v>9</v>
      </c>
      <c r="K46" s="12" t="s">
        <v>558</v>
      </c>
    </row>
    <row r="47" spans="1:11" x14ac:dyDescent="0.25">
      <c r="A47" s="32">
        <v>139</v>
      </c>
      <c r="B47" s="32" t="s">
        <v>273</v>
      </c>
      <c r="C47" s="2" t="s">
        <v>274</v>
      </c>
      <c r="D47" s="5">
        <v>20</v>
      </c>
      <c r="E47" s="5">
        <v>30</v>
      </c>
      <c r="F47" s="12">
        <f>2.5*2.5</f>
        <v>6.25</v>
      </c>
      <c r="G47" s="12">
        <f>2.5*2.5</f>
        <v>6.25</v>
      </c>
      <c r="H47" s="12">
        <v>18</v>
      </c>
      <c r="I47" s="12"/>
      <c r="J47" s="12">
        <v>24</v>
      </c>
      <c r="K47" s="12" t="s">
        <v>558</v>
      </c>
    </row>
    <row r="48" spans="1:11" x14ac:dyDescent="0.25">
      <c r="A48" s="32">
        <v>141</v>
      </c>
      <c r="B48" s="32" t="s">
        <v>277</v>
      </c>
      <c r="C48" s="2" t="s">
        <v>278</v>
      </c>
      <c r="D48" s="5"/>
      <c r="E48" s="5"/>
      <c r="F48" s="12"/>
      <c r="G48" s="12"/>
      <c r="H48" s="12">
        <v>0</v>
      </c>
      <c r="I48" s="12">
        <v>0</v>
      </c>
      <c r="J48" s="12">
        <v>0</v>
      </c>
      <c r="K48" s="12" t="s">
        <v>558</v>
      </c>
    </row>
    <row r="49" spans="1:11" x14ac:dyDescent="0.25">
      <c r="A49" s="32">
        <v>145</v>
      </c>
      <c r="B49" s="32" t="s">
        <v>285</v>
      </c>
      <c r="C49" s="2" t="s">
        <v>286</v>
      </c>
      <c r="D49" s="5"/>
      <c r="E49" s="5"/>
      <c r="F49" s="12">
        <f>2.5*2.5</f>
        <v>6.25</v>
      </c>
      <c r="G49" s="12"/>
      <c r="H49" s="12"/>
      <c r="I49" s="12">
        <f>2*50/18</f>
        <v>5.5555555555555554</v>
      </c>
      <c r="J49" s="12">
        <f>I49</f>
        <v>5.5555555555555554</v>
      </c>
      <c r="K49" s="12" t="s">
        <v>558</v>
      </c>
    </row>
    <row r="50" spans="1:11" x14ac:dyDescent="0.25">
      <c r="A50" s="32">
        <v>148</v>
      </c>
      <c r="B50" s="32" t="s">
        <v>291</v>
      </c>
      <c r="C50" s="2" t="s">
        <v>292</v>
      </c>
      <c r="D50" s="5"/>
      <c r="E50" s="5">
        <v>10</v>
      </c>
      <c r="F50" s="12"/>
      <c r="G50" s="12"/>
      <c r="H50" s="12"/>
      <c r="I50" s="12"/>
      <c r="J50" s="12"/>
      <c r="K50" s="12"/>
    </row>
    <row r="51" spans="1:11" x14ac:dyDescent="0.25">
      <c r="A51" s="32">
        <v>155</v>
      </c>
      <c r="B51" s="32" t="s">
        <v>305</v>
      </c>
      <c r="C51" s="2" t="s">
        <v>306</v>
      </c>
      <c r="D51" s="5">
        <v>23</v>
      </c>
      <c r="E51" s="5">
        <v>35</v>
      </c>
      <c r="F51" s="12">
        <f>3*2.5</f>
        <v>7.5</v>
      </c>
      <c r="G51" s="12">
        <f>4*2.5</f>
        <v>10</v>
      </c>
      <c r="H51" s="12"/>
      <c r="I51" s="12"/>
      <c r="J51" s="12"/>
      <c r="K51" s="12"/>
    </row>
    <row r="52" spans="1:11" x14ac:dyDescent="0.25">
      <c r="A52" s="32">
        <v>164</v>
      </c>
      <c r="B52" s="32" t="s">
        <v>323</v>
      </c>
      <c r="C52" s="2" t="s">
        <v>324</v>
      </c>
      <c r="D52" s="5">
        <v>5</v>
      </c>
      <c r="E52" s="5">
        <v>17</v>
      </c>
      <c r="F52" s="12">
        <f>5.5*2.5</f>
        <v>13.75</v>
      </c>
      <c r="G52" s="12">
        <f>3*2.5</f>
        <v>7.5</v>
      </c>
      <c r="H52" s="12"/>
      <c r="I52" s="12"/>
      <c r="J52" s="12"/>
      <c r="K52" s="12"/>
    </row>
    <row r="53" spans="1:11" x14ac:dyDescent="0.25">
      <c r="A53" s="32">
        <v>167</v>
      </c>
      <c r="B53" s="32" t="s">
        <v>329</v>
      </c>
      <c r="C53" s="2" t="s">
        <v>330</v>
      </c>
      <c r="D53" s="5"/>
      <c r="E53" s="5">
        <v>27</v>
      </c>
      <c r="F53" s="12"/>
      <c r="G53" s="12">
        <f>3*2.5</f>
        <v>7.5</v>
      </c>
      <c r="H53" s="12"/>
      <c r="I53" s="12"/>
      <c r="J53" s="12"/>
      <c r="K53" s="12"/>
    </row>
    <row r="54" spans="1:11" x14ac:dyDescent="0.25">
      <c r="A54" s="32">
        <v>172</v>
      </c>
      <c r="B54" s="32" t="s">
        <v>339</v>
      </c>
      <c r="C54" s="2" t="s">
        <v>340</v>
      </c>
      <c r="D54" s="5">
        <v>26</v>
      </c>
      <c r="E54" s="5">
        <v>26</v>
      </c>
      <c r="F54" s="12">
        <v>5</v>
      </c>
      <c r="G54" s="12"/>
      <c r="H54" s="12"/>
      <c r="I54" s="12"/>
      <c r="J54" s="12"/>
      <c r="K54" s="12"/>
    </row>
    <row r="55" spans="1:11" x14ac:dyDescent="0.25">
      <c r="A55" s="32">
        <v>173</v>
      </c>
      <c r="B55" s="32" t="s">
        <v>341</v>
      </c>
      <c r="C55" s="2" t="s">
        <v>342</v>
      </c>
      <c r="D55" s="5"/>
      <c r="E55" s="5">
        <v>6</v>
      </c>
      <c r="F55" s="12">
        <v>5</v>
      </c>
      <c r="G55" s="12"/>
      <c r="H55" s="12"/>
      <c r="I55" s="12">
        <f>4*50/18</f>
        <v>11.111111111111111</v>
      </c>
      <c r="J55" s="12">
        <f>I55+E55</f>
        <v>17.111111111111111</v>
      </c>
      <c r="K55" s="12" t="s">
        <v>558</v>
      </c>
    </row>
    <row r="56" spans="1:11" x14ac:dyDescent="0.25">
      <c r="A56" s="32">
        <v>174</v>
      </c>
      <c r="B56" s="32" t="s">
        <v>343</v>
      </c>
      <c r="C56" s="2" t="s">
        <v>344</v>
      </c>
      <c r="D56" s="5">
        <v>20</v>
      </c>
      <c r="E56" s="5"/>
      <c r="F56" s="12">
        <f>3.5*2.5</f>
        <v>8.75</v>
      </c>
      <c r="G56" s="12">
        <f>4*2.5</f>
        <v>10</v>
      </c>
      <c r="H56" s="12"/>
      <c r="I56" s="12">
        <f>2*50/18</f>
        <v>5.5555555555555554</v>
      </c>
      <c r="J56" s="12">
        <f>I56+D56</f>
        <v>25.555555555555557</v>
      </c>
      <c r="K56" s="12" t="s">
        <v>558</v>
      </c>
    </row>
    <row r="57" spans="1:11" x14ac:dyDescent="0.25">
      <c r="A57" s="32">
        <v>180</v>
      </c>
      <c r="B57" s="32" t="s">
        <v>355</v>
      </c>
      <c r="C57" s="2" t="s">
        <v>356</v>
      </c>
      <c r="D57" s="5">
        <v>6</v>
      </c>
      <c r="E57" s="5">
        <v>13</v>
      </c>
      <c r="F57" s="12">
        <f>4.5*2.5</f>
        <v>11.25</v>
      </c>
      <c r="G57" s="12">
        <f>3*2.5</f>
        <v>7.5</v>
      </c>
      <c r="H57" s="12"/>
      <c r="I57" s="12"/>
      <c r="J57" s="12"/>
      <c r="K57" s="12"/>
    </row>
    <row r="58" spans="1:11" x14ac:dyDescent="0.25">
      <c r="A58" s="32">
        <v>187</v>
      </c>
      <c r="B58" s="32" t="s">
        <v>369</v>
      </c>
      <c r="C58" s="2" t="s">
        <v>370</v>
      </c>
      <c r="D58" s="5"/>
      <c r="E58" s="5"/>
      <c r="F58" s="12"/>
      <c r="G58" s="12"/>
      <c r="H58" s="12"/>
      <c r="I58" s="12"/>
      <c r="J58" s="12"/>
      <c r="K58" s="12"/>
    </row>
    <row r="59" spans="1:11" x14ac:dyDescent="0.25">
      <c r="A59" s="32">
        <v>188</v>
      </c>
      <c r="B59" s="32" t="s">
        <v>371</v>
      </c>
      <c r="C59" s="2" t="s">
        <v>372</v>
      </c>
      <c r="D59" s="5">
        <v>28</v>
      </c>
      <c r="E59" s="5">
        <v>28</v>
      </c>
      <c r="F59" s="12">
        <v>10</v>
      </c>
      <c r="G59" s="12">
        <f>7*2.5</f>
        <v>17.5</v>
      </c>
      <c r="H59" s="12"/>
      <c r="I59" s="12">
        <v>32</v>
      </c>
      <c r="J59" s="12">
        <f>I59+E59</f>
        <v>60</v>
      </c>
      <c r="K59" s="12" t="s">
        <v>564</v>
      </c>
    </row>
    <row r="60" spans="1:11" x14ac:dyDescent="0.25">
      <c r="A60" s="32">
        <v>189</v>
      </c>
      <c r="B60" s="32" t="s">
        <v>373</v>
      </c>
      <c r="C60" s="2" t="s">
        <v>374</v>
      </c>
      <c r="D60" s="5"/>
      <c r="E60" s="5">
        <v>26</v>
      </c>
      <c r="F60" s="12">
        <f>5*2.5</f>
        <v>12.5</v>
      </c>
      <c r="G60" s="12">
        <f>5*2.5</f>
        <v>12.5</v>
      </c>
      <c r="H60" s="12"/>
      <c r="I60" s="12"/>
      <c r="J60" s="12"/>
      <c r="K60" s="12"/>
    </row>
    <row r="61" spans="1:11" x14ac:dyDescent="0.25">
      <c r="A61" s="32">
        <v>190</v>
      </c>
      <c r="B61" s="32" t="s">
        <v>375</v>
      </c>
      <c r="C61" s="2" t="s">
        <v>376</v>
      </c>
      <c r="D61" s="5"/>
      <c r="E61" s="5">
        <v>20</v>
      </c>
      <c r="F61" s="12">
        <f>7*2.5</f>
        <v>17.5</v>
      </c>
      <c r="G61" s="12">
        <f>9*2.5</f>
        <v>22.5</v>
      </c>
      <c r="H61" s="12"/>
      <c r="I61" s="12"/>
      <c r="J61" s="12"/>
      <c r="K61" s="12"/>
    </row>
    <row r="62" spans="1:11" x14ac:dyDescent="0.25">
      <c r="A62" s="32">
        <v>192</v>
      </c>
      <c r="B62" s="32" t="s">
        <v>379</v>
      </c>
      <c r="C62" s="2" t="s">
        <v>380</v>
      </c>
      <c r="D62" s="5">
        <v>18</v>
      </c>
      <c r="E62" s="5">
        <v>30</v>
      </c>
      <c r="F62" s="12"/>
      <c r="G62" s="12">
        <f>7*2.5</f>
        <v>17.5</v>
      </c>
      <c r="H62" s="12"/>
      <c r="I62" s="12"/>
      <c r="J62" s="12"/>
      <c r="K62" s="12"/>
    </row>
    <row r="63" spans="1:11" x14ac:dyDescent="0.25">
      <c r="A63" s="32">
        <v>194</v>
      </c>
      <c r="B63" s="32" t="s">
        <v>383</v>
      </c>
      <c r="C63" s="2" t="s">
        <v>384</v>
      </c>
      <c r="D63" s="5"/>
      <c r="E63" s="5">
        <v>19</v>
      </c>
      <c r="F63" s="12">
        <v>0</v>
      </c>
      <c r="G63" s="12"/>
      <c r="H63" s="12"/>
      <c r="I63" s="12"/>
      <c r="J63" s="12"/>
      <c r="K63" s="12"/>
    </row>
    <row r="64" spans="1:11" x14ac:dyDescent="0.25">
      <c r="A64" s="32">
        <v>200</v>
      </c>
      <c r="B64" s="32" t="s">
        <v>395</v>
      </c>
      <c r="C64" s="2" t="s">
        <v>396</v>
      </c>
      <c r="D64" s="5"/>
      <c r="E64" s="5"/>
      <c r="F64" s="12"/>
      <c r="G64" s="12"/>
      <c r="H64" s="12"/>
      <c r="I64" s="12"/>
      <c r="J64" s="12"/>
      <c r="K64" s="12"/>
    </row>
    <row r="65" spans="1:11" x14ac:dyDescent="0.25">
      <c r="A65" s="32">
        <v>201</v>
      </c>
      <c r="B65" s="32" t="s">
        <v>397</v>
      </c>
      <c r="C65" s="2" t="s">
        <v>398</v>
      </c>
      <c r="D65" s="5"/>
      <c r="E65" s="5"/>
      <c r="F65" s="12"/>
      <c r="G65" s="12"/>
      <c r="H65" s="12"/>
      <c r="I65" s="12"/>
      <c r="J65" s="12"/>
      <c r="K65" s="12"/>
    </row>
    <row r="66" spans="1:11" x14ac:dyDescent="0.25">
      <c r="A66" s="32">
        <v>203</v>
      </c>
      <c r="B66" s="32" t="s">
        <v>401</v>
      </c>
      <c r="C66" s="2" t="s">
        <v>402</v>
      </c>
      <c r="D66" s="5">
        <v>30</v>
      </c>
      <c r="E66" s="5"/>
      <c r="F66" s="12"/>
      <c r="G66" s="12">
        <f>6*2.5</f>
        <v>15</v>
      </c>
      <c r="H66" s="12"/>
      <c r="I66" s="12"/>
      <c r="J66" s="12"/>
      <c r="K66" s="12"/>
    </row>
    <row r="67" spans="1:11" x14ac:dyDescent="0.25">
      <c r="A67" s="32">
        <v>204</v>
      </c>
      <c r="B67" s="32" t="s">
        <v>403</v>
      </c>
      <c r="C67" s="2" t="s">
        <v>404</v>
      </c>
      <c r="D67" s="5">
        <v>12</v>
      </c>
      <c r="E67" s="5">
        <v>12</v>
      </c>
      <c r="F67" s="12"/>
      <c r="G67" s="12">
        <f>5*2.5</f>
        <v>12.5</v>
      </c>
      <c r="H67" s="12"/>
      <c r="I67" s="12"/>
      <c r="J67" s="12"/>
      <c r="K67" s="12"/>
    </row>
    <row r="68" spans="1:11" x14ac:dyDescent="0.25">
      <c r="A68" s="32">
        <v>212</v>
      </c>
      <c r="B68" s="32" t="s">
        <v>419</v>
      </c>
      <c r="C68" s="2" t="s">
        <v>420</v>
      </c>
      <c r="D68" s="5">
        <v>22</v>
      </c>
      <c r="E68" s="5">
        <v>24</v>
      </c>
      <c r="F68" s="12"/>
      <c r="G68" s="12"/>
      <c r="H68" s="12"/>
      <c r="I68" s="12"/>
      <c r="J68" s="12"/>
      <c r="K68" s="12"/>
    </row>
    <row r="69" spans="1:11" x14ac:dyDescent="0.25">
      <c r="A69" s="32">
        <v>214</v>
      </c>
      <c r="B69" s="32" t="s">
        <v>423</v>
      </c>
      <c r="C69" s="2" t="s">
        <v>424</v>
      </c>
      <c r="D69" s="5">
        <v>21</v>
      </c>
      <c r="E69" s="5">
        <v>32</v>
      </c>
      <c r="F69" s="12">
        <f>5*2.5</f>
        <v>12.5</v>
      </c>
      <c r="G69" s="12">
        <f>3.5*2.5</f>
        <v>8.75</v>
      </c>
      <c r="H69" s="12"/>
      <c r="I69" s="12">
        <v>18</v>
      </c>
      <c r="J69" s="12">
        <f>I69+E69</f>
        <v>50</v>
      </c>
      <c r="K69" s="12" t="s">
        <v>563</v>
      </c>
    </row>
    <row r="70" spans="1:11" x14ac:dyDescent="0.25">
      <c r="A70" s="21">
        <v>218</v>
      </c>
      <c r="B70" s="21" t="s">
        <v>431</v>
      </c>
      <c r="C70" s="22" t="s">
        <v>432</v>
      </c>
      <c r="D70" s="23">
        <v>46</v>
      </c>
      <c r="E70" s="23"/>
      <c r="F70" s="24">
        <f>7*2.5</f>
        <v>17.5</v>
      </c>
      <c r="G70" s="24">
        <f>13*2.5</f>
        <v>32.5</v>
      </c>
      <c r="H70" s="12">
        <v>34</v>
      </c>
      <c r="I70" s="12">
        <f>11.5*50/18</f>
        <v>31.944444444444443</v>
      </c>
      <c r="J70" s="12">
        <v>66</v>
      </c>
      <c r="K70" s="12" t="s">
        <v>564</v>
      </c>
    </row>
    <row r="71" spans="1:11" x14ac:dyDescent="0.25">
      <c r="A71" s="32">
        <v>219</v>
      </c>
      <c r="B71" s="32" t="s">
        <v>433</v>
      </c>
      <c r="C71" s="2" t="s">
        <v>434</v>
      </c>
      <c r="D71" s="5">
        <v>27</v>
      </c>
      <c r="E71" s="5"/>
      <c r="F71" s="12">
        <f>5*2.5</f>
        <v>12.5</v>
      </c>
      <c r="G71" s="12">
        <f>2*2.5</f>
        <v>5</v>
      </c>
      <c r="H71" s="12"/>
      <c r="I71" s="12">
        <f>5*50/18</f>
        <v>13.888888888888889</v>
      </c>
      <c r="J71" s="12">
        <f>I71+D71</f>
        <v>40.888888888888886</v>
      </c>
      <c r="K71" s="12" t="s">
        <v>558</v>
      </c>
    </row>
    <row r="72" spans="1:11" x14ac:dyDescent="0.25">
      <c r="A72" s="32">
        <v>222</v>
      </c>
      <c r="B72" s="32" t="s">
        <v>439</v>
      </c>
      <c r="C72" s="2" t="s">
        <v>440</v>
      </c>
      <c r="D72" s="5"/>
      <c r="E72" s="5">
        <v>13</v>
      </c>
      <c r="F72" s="12"/>
      <c r="G72" s="12"/>
      <c r="H72" s="12"/>
      <c r="I72" s="12"/>
      <c r="J72" s="12"/>
      <c r="K72" s="12"/>
    </row>
    <row r="73" spans="1:11" x14ac:dyDescent="0.25">
      <c r="A73" s="21">
        <v>223</v>
      </c>
      <c r="B73" s="21" t="s">
        <v>441</v>
      </c>
      <c r="C73" s="22" t="s">
        <v>442</v>
      </c>
      <c r="D73" s="23"/>
      <c r="E73" s="23">
        <v>23</v>
      </c>
      <c r="F73" s="24">
        <f>8*2.5</f>
        <v>20</v>
      </c>
      <c r="G73" s="24">
        <f>5.5*2.5</f>
        <v>13.75</v>
      </c>
      <c r="H73" s="12">
        <v>21</v>
      </c>
      <c r="I73" s="12"/>
      <c r="J73" s="12">
        <v>35</v>
      </c>
      <c r="K73" s="12" t="s">
        <v>558</v>
      </c>
    </row>
    <row r="74" spans="1:11" x14ac:dyDescent="0.25">
      <c r="A74" s="32">
        <v>224</v>
      </c>
      <c r="B74" s="32" t="s">
        <v>443</v>
      </c>
      <c r="C74" s="2" t="s">
        <v>444</v>
      </c>
      <c r="D74" s="5">
        <v>24</v>
      </c>
      <c r="E74" s="5">
        <v>31</v>
      </c>
      <c r="F74" s="12">
        <v>10</v>
      </c>
      <c r="G74" s="12"/>
      <c r="H74" s="12"/>
      <c r="I74" s="12"/>
      <c r="J74" s="12"/>
      <c r="K74" s="12"/>
    </row>
    <row r="75" spans="1:11" x14ac:dyDescent="0.25">
      <c r="A75" s="32">
        <v>228</v>
      </c>
      <c r="B75" s="32" t="s">
        <v>451</v>
      </c>
      <c r="C75" s="2" t="s">
        <v>452</v>
      </c>
      <c r="D75" s="5"/>
      <c r="E75" s="5">
        <v>32</v>
      </c>
      <c r="F75" s="12">
        <f>5*2.5</f>
        <v>12.5</v>
      </c>
      <c r="G75" s="12">
        <f>3*2.5</f>
        <v>7.5</v>
      </c>
      <c r="H75" s="12"/>
      <c r="I75" s="12">
        <f>2*50/18</f>
        <v>5.5555555555555554</v>
      </c>
      <c r="J75" s="12">
        <f>I75+E75</f>
        <v>37.555555555555557</v>
      </c>
      <c r="K75" s="12" t="s">
        <v>558</v>
      </c>
    </row>
    <row r="76" spans="1:11" x14ac:dyDescent="0.25">
      <c r="A76" s="32">
        <v>229</v>
      </c>
      <c r="B76" s="32" t="s">
        <v>453</v>
      </c>
      <c r="C76" s="2" t="s">
        <v>454</v>
      </c>
      <c r="D76" s="5"/>
      <c r="E76" s="5">
        <v>0</v>
      </c>
      <c r="F76" s="12">
        <f>3*2.5</f>
        <v>7.5</v>
      </c>
      <c r="G76" s="12"/>
      <c r="H76" s="12">
        <v>5</v>
      </c>
      <c r="I76" s="12">
        <f>5*50/18</f>
        <v>13.888888888888889</v>
      </c>
      <c r="J76" s="12">
        <v>19</v>
      </c>
      <c r="K76" s="12" t="s">
        <v>558</v>
      </c>
    </row>
    <row r="77" spans="1:11" x14ac:dyDescent="0.25">
      <c r="A77" s="32">
        <v>230</v>
      </c>
      <c r="B77" s="32" t="s">
        <v>455</v>
      </c>
      <c r="C77" s="2" t="s">
        <v>456</v>
      </c>
      <c r="D77" s="5">
        <v>4</v>
      </c>
      <c r="E77" s="5">
        <v>24</v>
      </c>
      <c r="F77" s="12">
        <f>6*2.5</f>
        <v>15</v>
      </c>
      <c r="G77" s="12">
        <f>4*2.5</f>
        <v>10</v>
      </c>
      <c r="H77" s="12"/>
      <c r="I77" s="12">
        <v>26</v>
      </c>
      <c r="J77" s="12">
        <f>I77+E77</f>
        <v>50</v>
      </c>
      <c r="K77" s="12" t="s">
        <v>563</v>
      </c>
    </row>
    <row r="78" spans="1:11" x14ac:dyDescent="0.25">
      <c r="A78" s="32">
        <v>234</v>
      </c>
      <c r="B78" s="32" t="s">
        <v>463</v>
      </c>
      <c r="C78" s="2" t="s">
        <v>464</v>
      </c>
      <c r="D78" s="5"/>
      <c r="E78" s="5">
        <v>16</v>
      </c>
      <c r="F78" s="12">
        <f>3*2.5</f>
        <v>7.5</v>
      </c>
      <c r="G78" s="12">
        <f>4.5*2.5</f>
        <v>11.25</v>
      </c>
      <c r="H78" s="12"/>
      <c r="I78" s="12"/>
      <c r="J78" s="12"/>
      <c r="K78" s="12"/>
    </row>
    <row r="79" spans="1:11" x14ac:dyDescent="0.25">
      <c r="A79" s="32">
        <v>236</v>
      </c>
      <c r="B79" s="7" t="s">
        <v>499</v>
      </c>
      <c r="C79" s="2" t="s">
        <v>467</v>
      </c>
      <c r="D79" s="5">
        <v>18</v>
      </c>
      <c r="E79" s="5">
        <v>28</v>
      </c>
      <c r="F79" s="12">
        <f>6.5*2.5</f>
        <v>16.25</v>
      </c>
      <c r="G79" s="12">
        <f>5.3*2.5</f>
        <v>13.25</v>
      </c>
      <c r="H79" s="12"/>
      <c r="I79" s="12">
        <f>8.5*50/18</f>
        <v>23.611111111111111</v>
      </c>
      <c r="J79" s="12">
        <f>I79+E79</f>
        <v>51.611111111111114</v>
      </c>
      <c r="K79" s="12" t="s">
        <v>563</v>
      </c>
    </row>
    <row r="80" spans="1:11" x14ac:dyDescent="0.25">
      <c r="A80" s="32">
        <v>238</v>
      </c>
      <c r="B80" s="32" t="s">
        <v>470</v>
      </c>
      <c r="C80" s="2" t="s">
        <v>471</v>
      </c>
      <c r="D80" s="5"/>
      <c r="E80" s="5"/>
      <c r="F80" s="12"/>
      <c r="G80" s="12"/>
      <c r="H80" s="12"/>
      <c r="I80" s="12"/>
      <c r="J80" s="12"/>
      <c r="K80" s="12"/>
    </row>
    <row r="81" spans="1:11" x14ac:dyDescent="0.25">
      <c r="A81" s="32">
        <v>239</v>
      </c>
      <c r="B81" s="32" t="s">
        <v>472</v>
      </c>
      <c r="C81" s="2" t="s">
        <v>473</v>
      </c>
      <c r="D81" s="5">
        <v>8</v>
      </c>
      <c r="E81" s="5">
        <v>13</v>
      </c>
      <c r="F81" s="12">
        <v>5</v>
      </c>
      <c r="G81" s="12"/>
      <c r="H81" s="12"/>
      <c r="I81" s="12">
        <f>3*50/18</f>
        <v>8.3333333333333339</v>
      </c>
      <c r="J81" s="12">
        <f>I81+E81</f>
        <v>21.333333333333336</v>
      </c>
      <c r="K81" s="12" t="s">
        <v>558</v>
      </c>
    </row>
    <row r="82" spans="1:11" x14ac:dyDescent="0.25">
      <c r="A82" s="32">
        <v>240</v>
      </c>
      <c r="B82" s="32" t="s">
        <v>544</v>
      </c>
      <c r="C82" s="2" t="s">
        <v>545</v>
      </c>
      <c r="D82" s="5">
        <v>11</v>
      </c>
      <c r="E82" s="5">
        <v>11</v>
      </c>
      <c r="F82" s="12">
        <f>2*2.5</f>
        <v>5</v>
      </c>
      <c r="G82" s="12"/>
      <c r="H82" s="12"/>
      <c r="I82" s="12"/>
      <c r="J82" s="12"/>
      <c r="K82" s="12"/>
    </row>
    <row r="83" spans="1:11" x14ac:dyDescent="0.25">
      <c r="A83" s="32">
        <v>241</v>
      </c>
      <c r="B83" s="32" t="s">
        <v>474</v>
      </c>
      <c r="C83" s="2" t="s">
        <v>475</v>
      </c>
      <c r="D83" s="5">
        <v>14</v>
      </c>
      <c r="E83" s="5">
        <v>27</v>
      </c>
      <c r="F83" s="12"/>
      <c r="G83" s="12">
        <f>5*2.5</f>
        <v>12.5</v>
      </c>
      <c r="H83" s="12"/>
      <c r="I83" s="12">
        <f>6*50/18</f>
        <v>16.666666666666668</v>
      </c>
      <c r="J83" s="12">
        <f>I83+E83</f>
        <v>43.666666666666671</v>
      </c>
      <c r="K83" s="12" t="s">
        <v>558</v>
      </c>
    </row>
    <row r="84" spans="1:11" x14ac:dyDescent="0.25">
      <c r="A84" s="32">
        <v>243</v>
      </c>
      <c r="B84" s="32" t="s">
        <v>478</v>
      </c>
      <c r="C84" s="2" t="s">
        <v>479</v>
      </c>
      <c r="D84" s="5"/>
      <c r="E84" s="5"/>
      <c r="F84" s="12"/>
      <c r="G84" s="12"/>
      <c r="H84" s="12">
        <v>16</v>
      </c>
      <c r="I84" s="12">
        <f>3*50/18</f>
        <v>8.3333333333333339</v>
      </c>
      <c r="J84" s="12">
        <v>24</v>
      </c>
      <c r="K84" s="12" t="s">
        <v>558</v>
      </c>
    </row>
    <row r="85" spans="1:11" x14ac:dyDescent="0.25">
      <c r="A85" s="32">
        <v>244</v>
      </c>
      <c r="B85" s="32" t="s">
        <v>480</v>
      </c>
      <c r="C85" s="2" t="s">
        <v>481</v>
      </c>
      <c r="D85" s="5"/>
      <c r="E85" s="5"/>
      <c r="F85" s="12"/>
      <c r="G85" s="12"/>
      <c r="H85" s="12"/>
      <c r="I85" s="12"/>
      <c r="J85" s="12"/>
      <c r="K85" s="12"/>
    </row>
    <row r="86" spans="1:11" x14ac:dyDescent="0.25">
      <c r="A86" s="32"/>
      <c r="B86" s="32" t="s">
        <v>559</v>
      </c>
      <c r="C86" s="2" t="s">
        <v>560</v>
      </c>
      <c r="D86" s="5"/>
      <c r="E86" s="5"/>
      <c r="F86" s="12"/>
      <c r="G86" s="12"/>
      <c r="H86" s="12"/>
      <c r="I86" s="12">
        <f>3*50/18</f>
        <v>8.3333333333333339</v>
      </c>
      <c r="J86" s="12">
        <v>8</v>
      </c>
      <c r="K86" s="12" t="s">
        <v>558</v>
      </c>
    </row>
    <row r="87" spans="1:11" x14ac:dyDescent="0.25">
      <c r="A87" s="32">
        <v>246</v>
      </c>
      <c r="B87" s="32" t="s">
        <v>484</v>
      </c>
      <c r="C87" s="2" t="s">
        <v>485</v>
      </c>
      <c r="D87" s="5">
        <v>14</v>
      </c>
      <c r="E87" s="5">
        <v>23</v>
      </c>
      <c r="F87" s="12"/>
      <c r="G87" s="12">
        <f>3*2.5</f>
        <v>7.5</v>
      </c>
      <c r="H87" s="12"/>
      <c r="I87" s="12">
        <f>6*50/18</f>
        <v>16.666666666666668</v>
      </c>
      <c r="J87" s="12">
        <f>I87+E87</f>
        <v>39.666666666666671</v>
      </c>
      <c r="K87" s="12" t="s">
        <v>558</v>
      </c>
    </row>
    <row r="88" spans="1:11" x14ac:dyDescent="0.25">
      <c r="A88" s="32">
        <v>247</v>
      </c>
      <c r="B88" s="32" t="s">
        <v>486</v>
      </c>
      <c r="C88" s="2" t="s">
        <v>236</v>
      </c>
      <c r="D88" s="5"/>
      <c r="E88" s="5"/>
      <c r="F88" s="12"/>
      <c r="G88" s="12"/>
      <c r="H88" s="12"/>
      <c r="I88" s="12"/>
      <c r="J88" s="12"/>
      <c r="K88" s="12"/>
    </row>
    <row r="89" spans="1:11" x14ac:dyDescent="0.25">
      <c r="A89" s="32">
        <v>248</v>
      </c>
      <c r="B89" s="32" t="s">
        <v>487</v>
      </c>
      <c r="C89" s="2" t="s">
        <v>488</v>
      </c>
      <c r="D89" s="5">
        <v>22</v>
      </c>
      <c r="E89" s="5"/>
      <c r="F89" s="12"/>
      <c r="G89" s="12">
        <f>7*2.5</f>
        <v>17.5</v>
      </c>
      <c r="H89" s="12">
        <v>11</v>
      </c>
      <c r="I89" s="12">
        <v>29</v>
      </c>
      <c r="J89" s="12"/>
      <c r="K89" s="12"/>
    </row>
    <row r="90" spans="1:11" x14ac:dyDescent="0.25">
      <c r="A90" s="32">
        <v>250</v>
      </c>
      <c r="B90" s="32" t="s">
        <v>491</v>
      </c>
      <c r="C90" s="2" t="s">
        <v>492</v>
      </c>
      <c r="D90" s="5"/>
      <c r="E90" s="5"/>
      <c r="F90" s="12">
        <f>5*2.5</f>
        <v>12.5</v>
      </c>
      <c r="G90" s="12">
        <f>12.5*2.5</f>
        <v>31.25</v>
      </c>
      <c r="H90" s="12"/>
      <c r="I90" s="12"/>
      <c r="J90" s="12"/>
      <c r="K90" s="12"/>
    </row>
    <row r="91" spans="1:11" x14ac:dyDescent="0.25">
      <c r="A91" s="32">
        <v>252</v>
      </c>
      <c r="B91" s="32" t="s">
        <v>495</v>
      </c>
      <c r="C91" s="2" t="s">
        <v>496</v>
      </c>
      <c r="D91" s="5"/>
      <c r="E91" s="5"/>
      <c r="F91" s="12"/>
      <c r="G91" s="12"/>
      <c r="H91" s="12"/>
      <c r="I91" s="12"/>
      <c r="J91" s="12"/>
      <c r="K91" s="12"/>
    </row>
    <row r="92" spans="1:11" x14ac:dyDescent="0.25">
      <c r="A92" s="32">
        <v>253</v>
      </c>
      <c r="B92" s="32" t="s">
        <v>497</v>
      </c>
      <c r="C92" s="2" t="s">
        <v>498</v>
      </c>
      <c r="D92" s="5"/>
      <c r="E92" s="5"/>
      <c r="F92" s="12"/>
      <c r="G92" s="12"/>
      <c r="H92" s="12"/>
      <c r="I92" s="12"/>
      <c r="J92" s="12"/>
      <c r="K92" s="12"/>
    </row>
    <row r="93" spans="1:11" x14ac:dyDescent="0.25">
      <c r="A93" s="32">
        <v>254</v>
      </c>
      <c r="B93" s="7" t="s">
        <v>538</v>
      </c>
      <c r="C93" s="2" t="s">
        <v>512</v>
      </c>
      <c r="D93" s="5"/>
      <c r="E93" s="5">
        <v>18</v>
      </c>
      <c r="F93" s="12"/>
      <c r="G93" s="12">
        <f>6*2.5</f>
        <v>15</v>
      </c>
      <c r="H93" s="12">
        <v>6</v>
      </c>
      <c r="I93" s="12">
        <f>5*50/18</f>
        <v>13.888888888888889</v>
      </c>
      <c r="J93" s="12">
        <v>20</v>
      </c>
      <c r="K93" s="12" t="s">
        <v>558</v>
      </c>
    </row>
    <row r="94" spans="1:11" x14ac:dyDescent="0.25">
      <c r="A94" s="32">
        <v>256</v>
      </c>
      <c r="B94" s="32" t="s">
        <v>546</v>
      </c>
      <c r="C94" s="2" t="s">
        <v>547</v>
      </c>
      <c r="D94" s="5"/>
      <c r="E94" s="5">
        <v>16</v>
      </c>
      <c r="F94" s="12">
        <v>10</v>
      </c>
      <c r="G94" s="12">
        <f>5*2.5</f>
        <v>12.5</v>
      </c>
      <c r="H94" s="12">
        <v>8</v>
      </c>
      <c r="I94" s="12">
        <f>10*50/18</f>
        <v>27.777777777777779</v>
      </c>
      <c r="J94" s="12">
        <v>36</v>
      </c>
      <c r="K94" s="12" t="s">
        <v>558</v>
      </c>
    </row>
    <row r="95" spans="1:11" x14ac:dyDescent="0.25">
      <c r="A95" s="32">
        <v>258</v>
      </c>
      <c r="B95" s="32" t="s">
        <v>550</v>
      </c>
      <c r="C95" s="2" t="s">
        <v>551</v>
      </c>
      <c r="D95" s="5"/>
      <c r="E95" s="5">
        <v>20</v>
      </c>
      <c r="F95" s="12">
        <f>9.5*2.5</f>
        <v>23.75</v>
      </c>
      <c r="G95" s="12">
        <f>7*2.5</f>
        <v>17.5</v>
      </c>
      <c r="H95" s="12">
        <v>18</v>
      </c>
      <c r="I95" s="12"/>
      <c r="J95" s="12">
        <v>36</v>
      </c>
      <c r="K95" s="12" t="s">
        <v>558</v>
      </c>
    </row>
    <row r="96" spans="1:11" x14ac:dyDescent="0.25">
      <c r="A96" s="32">
        <v>259</v>
      </c>
      <c r="B96" s="32" t="s">
        <v>517</v>
      </c>
      <c r="C96" s="2" t="s">
        <v>518</v>
      </c>
      <c r="D96" s="5"/>
      <c r="E96" s="5">
        <v>12</v>
      </c>
      <c r="F96" s="12"/>
      <c r="G96" s="12">
        <f>3*2.5</f>
        <v>7.5</v>
      </c>
      <c r="H96" s="12">
        <v>16</v>
      </c>
      <c r="I96" s="12">
        <f>6*50/18</f>
        <v>16.666666666666668</v>
      </c>
      <c r="J96" s="12">
        <v>33</v>
      </c>
      <c r="K96" s="12" t="s">
        <v>558</v>
      </c>
    </row>
    <row r="97" spans="1:11" x14ac:dyDescent="0.25">
      <c r="A97" s="32"/>
      <c r="B97" s="32" t="s">
        <v>561</v>
      </c>
      <c r="C97" s="2" t="s">
        <v>562</v>
      </c>
      <c r="D97" s="5"/>
      <c r="E97" s="5"/>
      <c r="F97" s="12"/>
      <c r="G97" s="12"/>
      <c r="H97" s="12">
        <v>16</v>
      </c>
      <c r="I97" s="12">
        <f>3*50/18</f>
        <v>8.3333333333333339</v>
      </c>
      <c r="J97" s="12">
        <v>24</v>
      </c>
      <c r="K97" s="12" t="s">
        <v>558</v>
      </c>
    </row>
    <row r="98" spans="1:11" x14ac:dyDescent="0.25">
      <c r="A98" s="32">
        <v>260</v>
      </c>
      <c r="B98" s="32" t="s">
        <v>519</v>
      </c>
      <c r="C98" s="2" t="s">
        <v>520</v>
      </c>
      <c r="D98" s="5"/>
      <c r="E98" s="5">
        <v>23</v>
      </c>
      <c r="F98" s="12">
        <f>5*2.5</f>
        <v>12.5</v>
      </c>
      <c r="G98" s="12">
        <f>6*2.5</f>
        <v>15</v>
      </c>
      <c r="H98" s="12"/>
      <c r="I98" s="12"/>
      <c r="J98" s="12"/>
      <c r="K98" s="12"/>
    </row>
    <row r="99" spans="1:11" x14ac:dyDescent="0.25">
      <c r="A99" s="32">
        <v>261</v>
      </c>
      <c r="B99" s="32" t="s">
        <v>540</v>
      </c>
      <c r="C99" s="2" t="s">
        <v>541</v>
      </c>
      <c r="D99" s="5">
        <v>33</v>
      </c>
      <c r="E99" s="5"/>
      <c r="F99" s="12"/>
      <c r="G99" s="12"/>
      <c r="H99" s="12"/>
      <c r="I99" s="12"/>
      <c r="J99" s="12"/>
      <c r="K99" s="12"/>
    </row>
    <row r="100" spans="1:11" x14ac:dyDescent="0.25">
      <c r="A100" s="32">
        <v>262</v>
      </c>
      <c r="B100" s="32" t="s">
        <v>521</v>
      </c>
      <c r="C100" s="2" t="s">
        <v>522</v>
      </c>
      <c r="D100" s="5"/>
      <c r="E100" s="5"/>
      <c r="F100" s="12"/>
      <c r="G100" s="12"/>
      <c r="H100" s="12"/>
      <c r="I100" s="12"/>
      <c r="J100" s="12"/>
      <c r="K100" s="12"/>
    </row>
    <row r="101" spans="1:11" x14ac:dyDescent="0.25">
      <c r="A101" s="32">
        <v>265</v>
      </c>
      <c r="B101" s="32" t="s">
        <v>525</v>
      </c>
      <c r="C101" s="2" t="s">
        <v>526</v>
      </c>
      <c r="D101" s="5"/>
      <c r="E101" s="5">
        <v>16</v>
      </c>
      <c r="F101" s="12"/>
      <c r="G101" s="12"/>
      <c r="H101" s="12"/>
      <c r="I101" s="12"/>
      <c r="J101" s="12"/>
      <c r="K101" s="12"/>
    </row>
    <row r="102" spans="1:11" x14ac:dyDescent="0.25">
      <c r="A102" s="32">
        <v>267</v>
      </c>
      <c r="B102" s="32" t="s">
        <v>528</v>
      </c>
      <c r="C102" s="2" t="s">
        <v>529</v>
      </c>
      <c r="D102" s="5"/>
      <c r="E102" s="5"/>
      <c r="F102" s="12"/>
      <c r="G102" s="12"/>
      <c r="H102" s="12"/>
      <c r="I102" s="12"/>
      <c r="J102" s="12"/>
      <c r="K102" s="12"/>
    </row>
    <row r="103" spans="1:11" x14ac:dyDescent="0.25">
      <c r="A103" s="32">
        <v>268</v>
      </c>
      <c r="B103" s="32" t="s">
        <v>530</v>
      </c>
      <c r="C103" s="2" t="s">
        <v>531</v>
      </c>
      <c r="D103" s="5"/>
      <c r="E103" s="5"/>
      <c r="F103" s="12"/>
      <c r="G103" s="12"/>
      <c r="H103" s="12"/>
      <c r="I103" s="12"/>
      <c r="J103" s="12"/>
      <c r="K103" s="12"/>
    </row>
    <row r="104" spans="1:11" x14ac:dyDescent="0.25">
      <c r="A104" s="32">
        <v>270</v>
      </c>
      <c r="B104" s="32" t="s">
        <v>548</v>
      </c>
      <c r="C104" s="2" t="s">
        <v>549</v>
      </c>
      <c r="D104" s="5"/>
      <c r="E104" s="5">
        <v>22</v>
      </c>
      <c r="F104" s="12"/>
      <c r="G104" s="12"/>
      <c r="H104" s="12"/>
      <c r="I104" s="12"/>
      <c r="J104" s="12"/>
      <c r="K104" s="12"/>
    </row>
    <row r="105" spans="1:11" x14ac:dyDescent="0.25">
      <c r="A105" s="32">
        <v>271</v>
      </c>
      <c r="B105" s="32" t="s">
        <v>534</v>
      </c>
      <c r="C105" s="2" t="s">
        <v>535</v>
      </c>
      <c r="D105" s="5"/>
      <c r="E105" s="5">
        <v>19</v>
      </c>
      <c r="F105" s="12"/>
      <c r="G105" s="12">
        <f>5*2.5</f>
        <v>12.5</v>
      </c>
      <c r="H105" s="12">
        <v>21</v>
      </c>
      <c r="I105" s="12"/>
      <c r="J105" s="12">
        <v>34</v>
      </c>
      <c r="K105" s="12" t="s">
        <v>558</v>
      </c>
    </row>
  </sheetData>
  <mergeCells count="2">
    <mergeCell ref="A1:G1"/>
    <mergeCell ref="A2:G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tabSelected="1" workbookViewId="0">
      <selection activeCell="B114" sqref="B114"/>
    </sheetView>
  </sheetViews>
  <sheetFormatPr defaultRowHeight="15" x14ac:dyDescent="0.25"/>
  <cols>
    <col min="1" max="1" width="8.140625" customWidth="1"/>
    <col min="2" max="2" width="9.140625" style="4" customWidth="1"/>
    <col min="3" max="3" width="8.5703125" style="6" customWidth="1"/>
    <col min="4" max="4" width="8.7109375" style="6" customWidth="1"/>
    <col min="5" max="5" width="8.85546875" customWidth="1"/>
    <col min="6" max="6" width="9.28515625" style="30" customWidth="1"/>
    <col min="7" max="7" width="9.140625" style="30"/>
    <col min="8" max="10" width="9.140625" style="43"/>
  </cols>
  <sheetData>
    <row r="1" spans="1:10" x14ac:dyDescent="0.25">
      <c r="A1" s="46" t="s">
        <v>573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s="43" customFormat="1" x14ac:dyDescent="0.25">
      <c r="A2" s="43" t="s">
        <v>569</v>
      </c>
      <c r="B2" s="44"/>
      <c r="C2" s="44"/>
      <c r="D2" s="44"/>
      <c r="F2" s="30"/>
      <c r="G2" s="30"/>
    </row>
    <row r="3" spans="1:10" x14ac:dyDescent="0.25">
      <c r="A3" s="35" t="s">
        <v>568</v>
      </c>
      <c r="B3" s="36"/>
      <c r="C3" s="36"/>
      <c r="D3" s="36"/>
      <c r="E3" s="36"/>
      <c r="F3" s="36"/>
      <c r="G3" s="45" t="s">
        <v>566</v>
      </c>
      <c r="H3" s="45"/>
      <c r="I3" s="45"/>
      <c r="J3" s="45"/>
    </row>
    <row r="4" spans="1:10" x14ac:dyDescent="0.25">
      <c r="A4" s="36"/>
      <c r="B4" s="36"/>
      <c r="C4" s="36"/>
      <c r="D4" s="36"/>
      <c r="E4" s="36"/>
      <c r="F4" s="36"/>
      <c r="G4" s="45"/>
      <c r="H4" s="45"/>
      <c r="I4" s="45"/>
      <c r="J4" s="45"/>
    </row>
    <row r="5" spans="1:10" ht="45" x14ac:dyDescent="0.25">
      <c r="A5" s="8" t="s">
        <v>1</v>
      </c>
      <c r="B5" s="8" t="s">
        <v>2</v>
      </c>
      <c r="C5" s="9" t="s">
        <v>570</v>
      </c>
      <c r="D5" s="9" t="s">
        <v>571</v>
      </c>
      <c r="E5" s="8" t="s">
        <v>6</v>
      </c>
      <c r="F5" s="37" t="s">
        <v>572</v>
      </c>
      <c r="G5" s="38" t="s">
        <v>565</v>
      </c>
      <c r="H5" s="39" t="s">
        <v>6</v>
      </c>
      <c r="I5" s="39" t="s">
        <v>8</v>
      </c>
      <c r="J5" s="39" t="s">
        <v>9</v>
      </c>
    </row>
    <row r="6" spans="1:10" x14ac:dyDescent="0.25">
      <c r="A6" s="33">
        <v>1</v>
      </c>
      <c r="B6" s="7" t="s">
        <v>500</v>
      </c>
      <c r="C6" s="5"/>
      <c r="D6" s="5"/>
      <c r="E6" s="12"/>
      <c r="F6" s="12"/>
      <c r="G6" s="12"/>
      <c r="H6" s="12">
        <f>9*50/18</f>
        <v>25</v>
      </c>
      <c r="I6" s="12">
        <v>25</v>
      </c>
      <c r="J6" s="12" t="s">
        <v>558</v>
      </c>
    </row>
    <row r="7" spans="1:10" x14ac:dyDescent="0.25">
      <c r="A7" s="33">
        <v>7</v>
      </c>
      <c r="B7" s="7" t="s">
        <v>506</v>
      </c>
      <c r="C7" s="5">
        <v>4</v>
      </c>
      <c r="D7" s="5">
        <v>22</v>
      </c>
      <c r="E7" s="12">
        <v>0</v>
      </c>
      <c r="F7" s="12">
        <v>0</v>
      </c>
      <c r="G7" s="12"/>
      <c r="H7" s="12"/>
      <c r="I7" s="12"/>
      <c r="J7" s="12"/>
    </row>
    <row r="8" spans="1:10" x14ac:dyDescent="0.25">
      <c r="A8" s="33">
        <v>10</v>
      </c>
      <c r="B8" s="7" t="s">
        <v>509</v>
      </c>
      <c r="C8" s="5"/>
      <c r="D8" s="5">
        <v>14</v>
      </c>
      <c r="E8" s="12">
        <v>0</v>
      </c>
      <c r="F8" s="12">
        <f>6*2.5</f>
        <v>15</v>
      </c>
      <c r="G8" s="12"/>
      <c r="H8" s="12"/>
      <c r="I8" s="12"/>
      <c r="J8" s="12"/>
    </row>
    <row r="9" spans="1:10" x14ac:dyDescent="0.25">
      <c r="A9" s="33">
        <v>11</v>
      </c>
      <c r="B9" s="7" t="s">
        <v>510</v>
      </c>
      <c r="C9" s="5">
        <v>32</v>
      </c>
      <c r="D9" s="5"/>
      <c r="E9" s="12">
        <f>3*2.5</f>
        <v>7.5</v>
      </c>
      <c r="F9" s="12">
        <f>5*2.5</f>
        <v>12.5</v>
      </c>
      <c r="G9" s="12"/>
      <c r="H9" s="12">
        <v>18</v>
      </c>
      <c r="I9" s="12">
        <f>H9+C9</f>
        <v>50</v>
      </c>
      <c r="J9" s="12" t="s">
        <v>563</v>
      </c>
    </row>
    <row r="10" spans="1:10" x14ac:dyDescent="0.25">
      <c r="A10" s="33">
        <v>12</v>
      </c>
      <c r="B10" s="7" t="s">
        <v>511</v>
      </c>
      <c r="C10" s="5">
        <v>14</v>
      </c>
      <c r="D10" s="5">
        <v>14</v>
      </c>
      <c r="E10" s="12"/>
      <c r="F10" s="12">
        <f>9.5*2.5</f>
        <v>23.75</v>
      </c>
      <c r="G10" s="12">
        <v>3</v>
      </c>
      <c r="H10" s="12"/>
      <c r="I10" s="12">
        <v>27</v>
      </c>
      <c r="J10" s="12" t="s">
        <v>558</v>
      </c>
    </row>
    <row r="11" spans="1:10" x14ac:dyDescent="0.25">
      <c r="A11" s="33">
        <v>14</v>
      </c>
      <c r="B11" s="33" t="s">
        <v>24</v>
      </c>
      <c r="C11" s="5"/>
      <c r="D11" s="5">
        <v>12</v>
      </c>
      <c r="E11" s="12"/>
      <c r="F11" s="12"/>
      <c r="G11" s="12"/>
      <c r="H11" s="12"/>
      <c r="I11" s="12"/>
      <c r="J11" s="12"/>
    </row>
    <row r="12" spans="1:10" x14ac:dyDescent="0.25">
      <c r="A12" s="33">
        <v>26</v>
      </c>
      <c r="B12" s="33" t="s">
        <v>48</v>
      </c>
      <c r="C12" s="5">
        <v>26</v>
      </c>
      <c r="D12" s="5">
        <v>26</v>
      </c>
      <c r="E12" s="12">
        <f>6*2.5</f>
        <v>15</v>
      </c>
      <c r="F12" s="12">
        <f>2*2.5</f>
        <v>5</v>
      </c>
      <c r="G12" s="12"/>
      <c r="H12" s="12"/>
      <c r="I12" s="12"/>
      <c r="J12" s="12"/>
    </row>
    <row r="13" spans="1:10" x14ac:dyDescent="0.25">
      <c r="A13" s="33">
        <v>33</v>
      </c>
      <c r="B13" s="33" t="s">
        <v>62</v>
      </c>
      <c r="C13" s="5">
        <v>24</v>
      </c>
      <c r="D13" s="5">
        <v>29</v>
      </c>
      <c r="E13" s="12">
        <f>4*2.5</f>
        <v>10</v>
      </c>
      <c r="F13" s="12">
        <f>5.5*2.5</f>
        <v>13.75</v>
      </c>
      <c r="G13" s="12"/>
      <c r="H13" s="12">
        <f>6.5*50/18</f>
        <v>18.055555555555557</v>
      </c>
      <c r="I13" s="12">
        <f>H13+D13</f>
        <v>47.055555555555557</v>
      </c>
      <c r="J13" s="12" t="s">
        <v>558</v>
      </c>
    </row>
    <row r="14" spans="1:10" x14ac:dyDescent="0.25">
      <c r="A14" s="33">
        <v>36</v>
      </c>
      <c r="B14" s="33" t="s">
        <v>68</v>
      </c>
      <c r="C14" s="5">
        <v>27</v>
      </c>
      <c r="D14" s="5">
        <v>24</v>
      </c>
      <c r="E14" s="12">
        <f>5*2.5</f>
        <v>12.5</v>
      </c>
      <c r="F14" s="12">
        <f>6*2.5</f>
        <v>15</v>
      </c>
      <c r="G14" s="12">
        <v>13</v>
      </c>
      <c r="H14" s="12"/>
      <c r="I14" s="12">
        <v>28</v>
      </c>
      <c r="J14" s="12" t="s">
        <v>558</v>
      </c>
    </row>
    <row r="15" spans="1:10" x14ac:dyDescent="0.25">
      <c r="A15" s="33">
        <v>37</v>
      </c>
      <c r="B15" s="33" t="s">
        <v>70</v>
      </c>
      <c r="C15" s="5">
        <v>19</v>
      </c>
      <c r="D15" s="5">
        <v>23</v>
      </c>
      <c r="E15" s="12">
        <f>7*2.5</f>
        <v>17.5</v>
      </c>
      <c r="F15" s="12">
        <f>8*2.5</f>
        <v>20</v>
      </c>
      <c r="G15" s="12"/>
      <c r="H15" s="12">
        <f>8.5*50/18</f>
        <v>23.611111111111111</v>
      </c>
      <c r="I15" s="12">
        <f>H15+D15</f>
        <v>46.611111111111114</v>
      </c>
      <c r="J15" s="12" t="s">
        <v>558</v>
      </c>
    </row>
    <row r="16" spans="1:10" x14ac:dyDescent="0.25">
      <c r="A16" s="33">
        <v>48</v>
      </c>
      <c r="B16" s="33" t="s">
        <v>92</v>
      </c>
      <c r="C16" s="5">
        <v>4</v>
      </c>
      <c r="D16" s="5">
        <v>9</v>
      </c>
      <c r="E16" s="12">
        <f>4.5*2.5</f>
        <v>11.25</v>
      </c>
      <c r="F16" s="12">
        <f>7*2.5</f>
        <v>17.5</v>
      </c>
      <c r="G16" s="12">
        <v>13</v>
      </c>
      <c r="H16" s="12">
        <v>31</v>
      </c>
      <c r="I16" s="12"/>
      <c r="J16" s="12"/>
    </row>
    <row r="17" spans="1:10" x14ac:dyDescent="0.25">
      <c r="A17" s="33">
        <v>51</v>
      </c>
      <c r="B17" s="33" t="s">
        <v>98</v>
      </c>
      <c r="C17" s="5"/>
      <c r="D17" s="5">
        <v>10</v>
      </c>
      <c r="E17" s="12"/>
      <c r="F17" s="12"/>
      <c r="G17" s="12"/>
      <c r="H17" s="12"/>
      <c r="I17" s="12"/>
      <c r="J17" s="12"/>
    </row>
    <row r="18" spans="1:10" x14ac:dyDescent="0.25">
      <c r="A18" s="33">
        <v>54</v>
      </c>
      <c r="B18" s="33" t="s">
        <v>104</v>
      </c>
      <c r="C18" s="5">
        <v>9</v>
      </c>
      <c r="D18" s="5">
        <v>16</v>
      </c>
      <c r="E18" s="12">
        <f>2*2.5</f>
        <v>5</v>
      </c>
      <c r="F18" s="12">
        <f>5.5*2.5</f>
        <v>13.75</v>
      </c>
      <c r="G18" s="12"/>
      <c r="H18" s="12"/>
      <c r="I18" s="12"/>
      <c r="J18" s="12"/>
    </row>
    <row r="19" spans="1:10" x14ac:dyDescent="0.25">
      <c r="A19" s="33">
        <v>61</v>
      </c>
      <c r="B19" s="33" t="s">
        <v>118</v>
      </c>
      <c r="C19" s="5">
        <v>6</v>
      </c>
      <c r="D19" s="5">
        <v>15</v>
      </c>
      <c r="E19" s="12">
        <f>3*2.5</f>
        <v>7.5</v>
      </c>
      <c r="F19" s="12">
        <f>9*2.5</f>
        <v>22.5</v>
      </c>
      <c r="G19" s="12"/>
      <c r="H19" s="12"/>
      <c r="I19" s="12"/>
      <c r="J19" s="12"/>
    </row>
    <row r="20" spans="1:10" x14ac:dyDescent="0.25">
      <c r="A20" s="33">
        <v>66</v>
      </c>
      <c r="B20" s="33" t="s">
        <v>128</v>
      </c>
      <c r="C20" s="5"/>
      <c r="D20" s="5">
        <v>10</v>
      </c>
      <c r="E20" s="12">
        <v>2.5</v>
      </c>
      <c r="F20" s="12">
        <f>6*2.5</f>
        <v>15</v>
      </c>
      <c r="G20" s="12">
        <v>5</v>
      </c>
      <c r="H20" s="12">
        <v>20</v>
      </c>
      <c r="I20" s="12"/>
      <c r="J20" s="12"/>
    </row>
    <row r="21" spans="1:10" x14ac:dyDescent="0.25">
      <c r="A21" s="33">
        <v>67</v>
      </c>
      <c r="B21" s="33" t="s">
        <v>130</v>
      </c>
      <c r="C21" s="5"/>
      <c r="D21" s="5"/>
      <c r="E21" s="12"/>
      <c r="F21" s="12"/>
      <c r="G21" s="12"/>
      <c r="H21" s="12">
        <f>6*50/18</f>
        <v>16.666666666666668</v>
      </c>
      <c r="I21" s="12"/>
      <c r="J21" s="12"/>
    </row>
    <row r="22" spans="1:10" x14ac:dyDescent="0.25">
      <c r="A22" s="33">
        <v>72</v>
      </c>
      <c r="B22" s="33" t="s">
        <v>140</v>
      </c>
      <c r="C22" s="5"/>
      <c r="D22" s="5"/>
      <c r="E22" s="12"/>
      <c r="F22" s="12"/>
      <c r="G22" s="12"/>
      <c r="H22" s="12"/>
      <c r="I22" s="12"/>
      <c r="J22" s="12"/>
    </row>
    <row r="23" spans="1:10" x14ac:dyDescent="0.25">
      <c r="A23" s="33">
        <v>73</v>
      </c>
      <c r="B23" s="33" t="s">
        <v>142</v>
      </c>
      <c r="C23" s="5">
        <v>23</v>
      </c>
      <c r="D23" s="5">
        <v>28</v>
      </c>
      <c r="E23" s="12">
        <f>7.5*2.5</f>
        <v>18.75</v>
      </c>
      <c r="F23" s="12">
        <f>6*2.5</f>
        <v>15</v>
      </c>
      <c r="G23" s="12"/>
      <c r="H23" s="12">
        <f>7*50/18</f>
        <v>19.444444444444443</v>
      </c>
      <c r="I23" s="12">
        <f>H23+D23</f>
        <v>47.444444444444443</v>
      </c>
      <c r="J23" s="12" t="s">
        <v>558</v>
      </c>
    </row>
    <row r="24" spans="1:10" x14ac:dyDescent="0.25">
      <c r="A24" s="33">
        <v>76</v>
      </c>
      <c r="B24" s="33" t="s">
        <v>148</v>
      </c>
      <c r="C24" s="5">
        <v>23</v>
      </c>
      <c r="D24" s="5">
        <v>21</v>
      </c>
      <c r="E24" s="12">
        <f>2.5*2.5</f>
        <v>6.25</v>
      </c>
      <c r="F24" s="12">
        <f>3.5*2.5</f>
        <v>8.75</v>
      </c>
      <c r="G24" s="12">
        <v>11</v>
      </c>
      <c r="H24" s="12"/>
      <c r="I24" s="12">
        <v>20</v>
      </c>
      <c r="J24" s="12" t="s">
        <v>558</v>
      </c>
    </row>
    <row r="25" spans="1:10" x14ac:dyDescent="0.25">
      <c r="A25" s="33">
        <v>78</v>
      </c>
      <c r="B25" s="33" t="s">
        <v>152</v>
      </c>
      <c r="C25" s="5">
        <v>32</v>
      </c>
      <c r="D25" s="5"/>
      <c r="E25" s="12">
        <f>3*2.5</f>
        <v>7.5</v>
      </c>
      <c r="F25" s="12">
        <f>5*2.5</f>
        <v>12.5</v>
      </c>
      <c r="G25" s="12"/>
      <c r="H25" s="12"/>
      <c r="I25" s="12"/>
      <c r="J25" s="12"/>
    </row>
    <row r="26" spans="1:10" x14ac:dyDescent="0.25">
      <c r="A26" s="33">
        <v>82</v>
      </c>
      <c r="B26" s="33" t="s">
        <v>160</v>
      </c>
      <c r="C26" s="5">
        <v>18</v>
      </c>
      <c r="D26" s="5">
        <v>28</v>
      </c>
      <c r="E26" s="12">
        <f>0.5*2.5</f>
        <v>1.25</v>
      </c>
      <c r="F26" s="12">
        <f>5*2.5</f>
        <v>12.5</v>
      </c>
      <c r="G26" s="12"/>
      <c r="H26" s="12"/>
      <c r="I26" s="12"/>
      <c r="J26" s="12"/>
    </row>
    <row r="27" spans="1:10" x14ac:dyDescent="0.25">
      <c r="A27" s="33">
        <v>93</v>
      </c>
      <c r="B27" s="33" t="s">
        <v>182</v>
      </c>
      <c r="C27" s="5">
        <v>14</v>
      </c>
      <c r="D27" s="5">
        <v>28</v>
      </c>
      <c r="E27" s="12">
        <f>6*2.5</f>
        <v>15</v>
      </c>
      <c r="F27" s="12">
        <f>6.5*2.5</f>
        <v>16.25</v>
      </c>
      <c r="G27" s="12"/>
      <c r="H27" s="12">
        <f>9.5*50/18</f>
        <v>26.388888888888889</v>
      </c>
      <c r="I27" s="12">
        <f>H27+D27</f>
        <v>54.388888888888886</v>
      </c>
      <c r="J27" s="12" t="s">
        <v>563</v>
      </c>
    </row>
    <row r="28" spans="1:10" x14ac:dyDescent="0.25">
      <c r="A28" s="33">
        <v>94</v>
      </c>
      <c r="B28" s="33" t="s">
        <v>184</v>
      </c>
      <c r="C28" s="5"/>
      <c r="D28" s="5"/>
      <c r="E28" s="12"/>
      <c r="F28" s="12"/>
      <c r="G28" s="12"/>
      <c r="H28" s="12"/>
      <c r="I28" s="12"/>
      <c r="J28" s="12"/>
    </row>
    <row r="29" spans="1:10" x14ac:dyDescent="0.25">
      <c r="A29" s="33">
        <v>95</v>
      </c>
      <c r="B29" s="33" t="s">
        <v>186</v>
      </c>
      <c r="C29" s="5">
        <v>13</v>
      </c>
      <c r="D29" s="5">
        <v>23</v>
      </c>
      <c r="E29" s="12"/>
      <c r="F29" s="12">
        <f>5.5*2.5</f>
        <v>13.75</v>
      </c>
      <c r="G29" s="12"/>
      <c r="H29" s="12"/>
      <c r="I29" s="12"/>
      <c r="J29" s="12"/>
    </row>
    <row r="30" spans="1:10" x14ac:dyDescent="0.25">
      <c r="A30" s="33">
        <v>101</v>
      </c>
      <c r="B30" s="33" t="s">
        <v>198</v>
      </c>
      <c r="C30" s="5"/>
      <c r="D30" s="5"/>
      <c r="E30" s="12">
        <f>3*2.5</f>
        <v>7.5</v>
      </c>
      <c r="F30" s="12"/>
      <c r="G30" s="12"/>
      <c r="H30" s="12"/>
      <c r="I30" s="12"/>
      <c r="J30" s="12"/>
    </row>
    <row r="31" spans="1:10" x14ac:dyDescent="0.25">
      <c r="A31" s="33">
        <v>102</v>
      </c>
      <c r="B31" s="33" t="s">
        <v>200</v>
      </c>
      <c r="C31" s="5"/>
      <c r="D31" s="5">
        <v>25</v>
      </c>
      <c r="E31" s="12"/>
      <c r="F31" s="12">
        <f>6*2.5</f>
        <v>15</v>
      </c>
      <c r="G31" s="12"/>
      <c r="H31" s="12"/>
      <c r="I31" s="12"/>
      <c r="J31" s="12"/>
    </row>
    <row r="32" spans="1:10" x14ac:dyDescent="0.25">
      <c r="A32" s="33">
        <v>103</v>
      </c>
      <c r="B32" s="33" t="s">
        <v>202</v>
      </c>
      <c r="C32" s="5">
        <v>29</v>
      </c>
      <c r="D32" s="5"/>
      <c r="E32" s="12">
        <f>1.5*2.5</f>
        <v>3.75</v>
      </c>
      <c r="F32" s="12">
        <f>6*2.5</f>
        <v>15</v>
      </c>
      <c r="G32" s="12">
        <v>24</v>
      </c>
      <c r="H32" s="12"/>
      <c r="I32" s="12">
        <v>39</v>
      </c>
      <c r="J32" s="12" t="s">
        <v>558</v>
      </c>
    </row>
    <row r="33" spans="1:10" x14ac:dyDescent="0.25">
      <c r="A33" s="33">
        <v>107</v>
      </c>
      <c r="B33" s="33" t="s">
        <v>209</v>
      </c>
      <c r="C33" s="5">
        <v>29</v>
      </c>
      <c r="D33" s="5"/>
      <c r="E33" s="12">
        <v>2.5</v>
      </c>
      <c r="F33" s="12">
        <f>3.5*2.5</f>
        <v>8.75</v>
      </c>
      <c r="G33" s="12"/>
      <c r="H33" s="12"/>
      <c r="I33" s="12"/>
      <c r="J33" s="12"/>
    </row>
    <row r="34" spans="1:10" x14ac:dyDescent="0.25">
      <c r="A34" s="33">
        <v>109</v>
      </c>
      <c r="B34" s="33" t="s">
        <v>213</v>
      </c>
      <c r="C34" s="5">
        <v>27</v>
      </c>
      <c r="D34" s="5"/>
      <c r="E34" s="12">
        <f>8.5*2.5</f>
        <v>21.25</v>
      </c>
      <c r="F34" s="12"/>
      <c r="G34" s="12">
        <v>13</v>
      </c>
      <c r="H34" s="12"/>
      <c r="I34" s="12">
        <v>34</v>
      </c>
      <c r="J34" s="12" t="s">
        <v>558</v>
      </c>
    </row>
    <row r="35" spans="1:10" x14ac:dyDescent="0.25">
      <c r="A35" s="33">
        <v>111</v>
      </c>
      <c r="B35" s="33" t="s">
        <v>217</v>
      </c>
      <c r="C35" s="5"/>
      <c r="D35" s="5"/>
      <c r="E35" s="12"/>
      <c r="F35" s="12"/>
      <c r="G35" s="12"/>
      <c r="H35" s="12"/>
      <c r="I35" s="12"/>
      <c r="J35" s="12"/>
    </row>
    <row r="36" spans="1:10" x14ac:dyDescent="0.25">
      <c r="A36" s="33">
        <v>112</v>
      </c>
      <c r="B36" s="33" t="s">
        <v>219</v>
      </c>
      <c r="C36" s="5"/>
      <c r="D36" s="5"/>
      <c r="E36" s="12"/>
      <c r="F36" s="12"/>
      <c r="G36" s="12"/>
      <c r="H36" s="12"/>
      <c r="I36" s="12"/>
      <c r="J36" s="12"/>
    </row>
    <row r="37" spans="1:10" x14ac:dyDescent="0.25">
      <c r="A37" s="33">
        <v>118</v>
      </c>
      <c r="B37" s="33" t="s">
        <v>231</v>
      </c>
      <c r="C37" s="5">
        <v>6</v>
      </c>
      <c r="D37" s="5">
        <v>10</v>
      </c>
      <c r="E37" s="12"/>
      <c r="F37" s="12">
        <f>7*2.5</f>
        <v>17.5</v>
      </c>
      <c r="G37" s="12">
        <v>3</v>
      </c>
      <c r="H37" s="12">
        <f>4*50/18</f>
        <v>11.111111111111111</v>
      </c>
      <c r="I37" s="12">
        <v>14</v>
      </c>
      <c r="J37" s="12" t="s">
        <v>558</v>
      </c>
    </row>
    <row r="38" spans="1:10" x14ac:dyDescent="0.25">
      <c r="A38" s="33">
        <v>119</v>
      </c>
      <c r="B38" s="33" t="s">
        <v>233</v>
      </c>
      <c r="C38" s="5"/>
      <c r="D38" s="5">
        <v>12</v>
      </c>
      <c r="E38" s="12"/>
      <c r="F38" s="12"/>
      <c r="G38" s="12">
        <v>8</v>
      </c>
      <c r="H38" s="12">
        <f>4*50/18</f>
        <v>11.111111111111111</v>
      </c>
      <c r="I38" s="12">
        <v>19</v>
      </c>
      <c r="J38" s="12" t="s">
        <v>558</v>
      </c>
    </row>
    <row r="39" spans="1:10" x14ac:dyDescent="0.25">
      <c r="A39" s="33">
        <v>120</v>
      </c>
      <c r="B39" s="33" t="s">
        <v>235</v>
      </c>
      <c r="C39" s="5"/>
      <c r="D39" s="5">
        <v>11</v>
      </c>
      <c r="E39" s="12"/>
      <c r="F39" s="12"/>
      <c r="G39" s="12"/>
      <c r="H39" s="12"/>
      <c r="I39" s="12"/>
      <c r="J39" s="12"/>
    </row>
    <row r="40" spans="1:10" x14ac:dyDescent="0.25">
      <c r="A40" s="33">
        <v>121</v>
      </c>
      <c r="B40" s="33" t="s">
        <v>237</v>
      </c>
      <c r="C40" s="5"/>
      <c r="D40" s="5">
        <v>4</v>
      </c>
      <c r="E40" s="12"/>
      <c r="F40" s="12"/>
      <c r="G40" s="12"/>
      <c r="H40" s="12"/>
      <c r="I40" s="12"/>
      <c r="J40" s="12"/>
    </row>
    <row r="41" spans="1:10" x14ac:dyDescent="0.25">
      <c r="A41" s="33">
        <v>122</v>
      </c>
      <c r="B41" s="33" t="s">
        <v>239</v>
      </c>
      <c r="C41" s="5"/>
      <c r="D41" s="5"/>
      <c r="E41" s="12">
        <f>3*2.5</f>
        <v>7.5</v>
      </c>
      <c r="F41" s="12">
        <f>6*2.5</f>
        <v>15</v>
      </c>
      <c r="G41" s="12"/>
      <c r="H41" s="12"/>
      <c r="I41" s="12"/>
      <c r="J41" s="12"/>
    </row>
    <row r="42" spans="1:10" x14ac:dyDescent="0.25">
      <c r="A42" s="33">
        <v>123</v>
      </c>
      <c r="B42" s="33" t="s">
        <v>241</v>
      </c>
      <c r="C42" s="5"/>
      <c r="D42" s="5">
        <v>16</v>
      </c>
      <c r="E42" s="12"/>
      <c r="F42" s="12"/>
      <c r="G42" s="12"/>
      <c r="H42" s="12">
        <f>6.5*50/18</f>
        <v>18.055555555555557</v>
      </c>
      <c r="I42" s="12"/>
      <c r="J42" s="12"/>
    </row>
    <row r="43" spans="1:10" x14ac:dyDescent="0.25">
      <c r="A43" s="33">
        <v>125</v>
      </c>
      <c r="B43" s="33" t="s">
        <v>245</v>
      </c>
      <c r="C43" s="5">
        <v>17</v>
      </c>
      <c r="D43" s="5">
        <v>17</v>
      </c>
      <c r="E43" s="12">
        <f>5*2.5</f>
        <v>12.5</v>
      </c>
      <c r="F43" s="12">
        <f>11*2.5</f>
        <v>27.5</v>
      </c>
      <c r="G43" s="12">
        <v>8</v>
      </c>
      <c r="H43" s="12"/>
      <c r="I43" s="12">
        <v>36</v>
      </c>
      <c r="J43" s="12" t="s">
        <v>558</v>
      </c>
    </row>
    <row r="44" spans="1:10" x14ac:dyDescent="0.25">
      <c r="A44" s="33">
        <v>132</v>
      </c>
      <c r="B44" s="33" t="s">
        <v>259</v>
      </c>
      <c r="C44" s="5"/>
      <c r="D44" s="5">
        <v>13</v>
      </c>
      <c r="E44" s="12">
        <f>2.5*2.5</f>
        <v>6.25</v>
      </c>
      <c r="F44" s="12">
        <f>4.5*2.5</f>
        <v>11.25</v>
      </c>
      <c r="G44" s="12"/>
      <c r="H44" s="12"/>
      <c r="I44" s="12"/>
      <c r="J44" s="12"/>
    </row>
    <row r="45" spans="1:10" x14ac:dyDescent="0.25">
      <c r="A45" s="33">
        <v>136</v>
      </c>
      <c r="B45" s="33" t="s">
        <v>267</v>
      </c>
      <c r="C45" s="5">
        <v>2</v>
      </c>
      <c r="D45" s="5"/>
      <c r="E45" s="12"/>
      <c r="F45" s="12"/>
      <c r="G45" s="12"/>
      <c r="H45" s="12"/>
      <c r="I45" s="12"/>
      <c r="J45" s="12"/>
    </row>
    <row r="46" spans="1:10" x14ac:dyDescent="0.25">
      <c r="A46" s="33">
        <v>137</v>
      </c>
      <c r="B46" s="33" t="s">
        <v>269</v>
      </c>
      <c r="C46" s="5"/>
      <c r="D46" s="5">
        <v>28</v>
      </c>
      <c r="E46" s="12"/>
      <c r="F46" s="12"/>
      <c r="G46" s="12"/>
      <c r="H46" s="12"/>
      <c r="I46" s="12"/>
      <c r="J46" s="12"/>
    </row>
    <row r="47" spans="1:10" x14ac:dyDescent="0.25">
      <c r="A47" s="33">
        <v>138</v>
      </c>
      <c r="B47" s="33" t="s">
        <v>271</v>
      </c>
      <c r="C47" s="5"/>
      <c r="D47" s="5"/>
      <c r="E47" s="12">
        <f>3*2.5</f>
        <v>7.5</v>
      </c>
      <c r="F47" s="12">
        <f>3.5*2.5</f>
        <v>8.75</v>
      </c>
      <c r="G47" s="12">
        <v>0</v>
      </c>
      <c r="H47" s="12"/>
      <c r="I47" s="12">
        <v>9</v>
      </c>
      <c r="J47" s="12" t="s">
        <v>558</v>
      </c>
    </row>
    <row r="48" spans="1:10" x14ac:dyDescent="0.25">
      <c r="A48" s="33">
        <v>139</v>
      </c>
      <c r="B48" s="33" t="s">
        <v>273</v>
      </c>
      <c r="C48" s="5">
        <v>20</v>
      </c>
      <c r="D48" s="5">
        <v>30</v>
      </c>
      <c r="E48" s="12">
        <f>2.5*2.5</f>
        <v>6.25</v>
      </c>
      <c r="F48" s="12">
        <f>2.5*2.5</f>
        <v>6.25</v>
      </c>
      <c r="G48" s="12">
        <v>18</v>
      </c>
      <c r="H48" s="12"/>
      <c r="I48" s="12">
        <v>24</v>
      </c>
      <c r="J48" s="12" t="s">
        <v>558</v>
      </c>
    </row>
    <row r="49" spans="1:10" x14ac:dyDescent="0.25">
      <c r="A49" s="33">
        <v>141</v>
      </c>
      <c r="B49" s="33" t="s">
        <v>277</v>
      </c>
      <c r="C49" s="5"/>
      <c r="D49" s="5"/>
      <c r="E49" s="12"/>
      <c r="F49" s="12"/>
      <c r="G49" s="12">
        <v>0</v>
      </c>
      <c r="H49" s="12">
        <v>0</v>
      </c>
      <c r="I49" s="12">
        <v>0</v>
      </c>
      <c r="J49" s="12" t="s">
        <v>558</v>
      </c>
    </row>
    <row r="50" spans="1:10" x14ac:dyDescent="0.25">
      <c r="A50" s="33">
        <v>145</v>
      </c>
      <c r="B50" s="33" t="s">
        <v>285</v>
      </c>
      <c r="C50" s="5"/>
      <c r="D50" s="5"/>
      <c r="E50" s="12">
        <f>2.5*2.5</f>
        <v>6.25</v>
      </c>
      <c r="F50" s="12"/>
      <c r="G50" s="12"/>
      <c r="H50" s="12">
        <f>2*50/18</f>
        <v>5.5555555555555554</v>
      </c>
      <c r="I50" s="12">
        <f>H50</f>
        <v>5.5555555555555554</v>
      </c>
      <c r="J50" s="12" t="s">
        <v>558</v>
      </c>
    </row>
    <row r="51" spans="1:10" x14ac:dyDescent="0.25">
      <c r="A51" s="33">
        <v>148</v>
      </c>
      <c r="B51" s="33" t="s">
        <v>291</v>
      </c>
      <c r="C51" s="5"/>
      <c r="D51" s="5">
        <v>10</v>
      </c>
      <c r="E51" s="12"/>
      <c r="F51" s="12"/>
      <c r="G51" s="12"/>
      <c r="H51" s="12"/>
      <c r="I51" s="12"/>
      <c r="J51" s="12"/>
    </row>
    <row r="52" spans="1:10" x14ac:dyDescent="0.25">
      <c r="A52" s="33">
        <v>155</v>
      </c>
      <c r="B52" s="33" t="s">
        <v>305</v>
      </c>
      <c r="C52" s="5">
        <v>23</v>
      </c>
      <c r="D52" s="5">
        <v>35</v>
      </c>
      <c r="E52" s="12">
        <f>3*2.5</f>
        <v>7.5</v>
      </c>
      <c r="F52" s="12">
        <f>4*2.5</f>
        <v>10</v>
      </c>
      <c r="G52" s="12"/>
      <c r="H52" s="12"/>
      <c r="I52" s="12"/>
      <c r="J52" s="12"/>
    </row>
    <row r="53" spans="1:10" x14ac:dyDescent="0.25">
      <c r="A53" s="33">
        <v>164</v>
      </c>
      <c r="B53" s="33" t="s">
        <v>323</v>
      </c>
      <c r="C53" s="5">
        <v>5</v>
      </c>
      <c r="D53" s="5">
        <v>17</v>
      </c>
      <c r="E53" s="12">
        <f>5.5*2.5</f>
        <v>13.75</v>
      </c>
      <c r="F53" s="12">
        <f>3*2.5</f>
        <v>7.5</v>
      </c>
      <c r="G53" s="12"/>
      <c r="H53" s="12"/>
      <c r="I53" s="12"/>
      <c r="J53" s="12"/>
    </row>
    <row r="54" spans="1:10" x14ac:dyDescent="0.25">
      <c r="A54" s="33">
        <v>167</v>
      </c>
      <c r="B54" s="33" t="s">
        <v>329</v>
      </c>
      <c r="C54" s="5"/>
      <c r="D54" s="5">
        <v>27</v>
      </c>
      <c r="E54" s="12"/>
      <c r="F54" s="12">
        <f>3*2.5</f>
        <v>7.5</v>
      </c>
      <c r="G54" s="12"/>
      <c r="H54" s="12"/>
      <c r="I54" s="12"/>
      <c r="J54" s="12"/>
    </row>
    <row r="55" spans="1:10" x14ac:dyDescent="0.25">
      <c r="A55" s="33">
        <v>172</v>
      </c>
      <c r="B55" s="33" t="s">
        <v>339</v>
      </c>
      <c r="C55" s="5">
        <v>26</v>
      </c>
      <c r="D55" s="5">
        <v>26</v>
      </c>
      <c r="E55" s="12">
        <v>5</v>
      </c>
      <c r="F55" s="12"/>
      <c r="G55" s="12"/>
      <c r="H55" s="12"/>
      <c r="I55" s="12"/>
      <c r="J55" s="12"/>
    </row>
    <row r="56" spans="1:10" x14ac:dyDescent="0.25">
      <c r="A56" s="33">
        <v>173</v>
      </c>
      <c r="B56" s="33" t="s">
        <v>341</v>
      </c>
      <c r="C56" s="5"/>
      <c r="D56" s="5">
        <v>6</v>
      </c>
      <c r="E56" s="12">
        <v>5</v>
      </c>
      <c r="F56" s="12"/>
      <c r="G56" s="12"/>
      <c r="H56" s="12">
        <f>4*50/18</f>
        <v>11.111111111111111</v>
      </c>
      <c r="I56" s="12">
        <f>H56+D56</f>
        <v>17.111111111111111</v>
      </c>
      <c r="J56" s="12" t="s">
        <v>558</v>
      </c>
    </row>
    <row r="57" spans="1:10" x14ac:dyDescent="0.25">
      <c r="A57" s="33">
        <v>174</v>
      </c>
      <c r="B57" s="33" t="s">
        <v>343</v>
      </c>
      <c r="C57" s="5">
        <v>20</v>
      </c>
      <c r="D57" s="5"/>
      <c r="E57" s="12">
        <f>3.5*2.5</f>
        <v>8.75</v>
      </c>
      <c r="F57" s="12">
        <f>4*2.5</f>
        <v>10</v>
      </c>
      <c r="G57" s="12"/>
      <c r="H57" s="12">
        <f>2*50/18</f>
        <v>5.5555555555555554</v>
      </c>
      <c r="I57" s="12">
        <f>H57+C57</f>
        <v>25.555555555555557</v>
      </c>
      <c r="J57" s="12" t="s">
        <v>558</v>
      </c>
    </row>
    <row r="58" spans="1:10" x14ac:dyDescent="0.25">
      <c r="A58" s="33">
        <v>180</v>
      </c>
      <c r="B58" s="33" t="s">
        <v>355</v>
      </c>
      <c r="C58" s="5">
        <v>6</v>
      </c>
      <c r="D58" s="5">
        <v>13</v>
      </c>
      <c r="E58" s="12">
        <f>4.5*2.5</f>
        <v>11.25</v>
      </c>
      <c r="F58" s="12">
        <f>3*2.5</f>
        <v>7.5</v>
      </c>
      <c r="G58" s="12"/>
      <c r="H58" s="12"/>
      <c r="I58" s="12"/>
      <c r="J58" s="12"/>
    </row>
    <row r="59" spans="1:10" x14ac:dyDescent="0.25">
      <c r="A59" s="33">
        <v>187</v>
      </c>
      <c r="B59" s="33" t="s">
        <v>369</v>
      </c>
      <c r="C59" s="5"/>
      <c r="D59" s="5"/>
      <c r="E59" s="12"/>
      <c r="F59" s="12"/>
      <c r="G59" s="12"/>
      <c r="H59" s="12"/>
      <c r="I59" s="12"/>
      <c r="J59" s="12"/>
    </row>
    <row r="60" spans="1:10" x14ac:dyDescent="0.25">
      <c r="A60" s="33">
        <v>188</v>
      </c>
      <c r="B60" s="33" t="s">
        <v>371</v>
      </c>
      <c r="C60" s="5">
        <v>28</v>
      </c>
      <c r="D60" s="5">
        <v>28</v>
      </c>
      <c r="E60" s="12">
        <v>10</v>
      </c>
      <c r="F60" s="12">
        <f>7*2.5</f>
        <v>17.5</v>
      </c>
      <c r="G60" s="12"/>
      <c r="H60" s="12">
        <v>32</v>
      </c>
      <c r="I60" s="12">
        <f>H60+D60</f>
        <v>60</v>
      </c>
      <c r="J60" s="12" t="s">
        <v>564</v>
      </c>
    </row>
    <row r="61" spans="1:10" x14ac:dyDescent="0.25">
      <c r="A61" s="33">
        <v>189</v>
      </c>
      <c r="B61" s="33" t="s">
        <v>373</v>
      </c>
      <c r="C61" s="5"/>
      <c r="D61" s="5">
        <v>26</v>
      </c>
      <c r="E61" s="12">
        <f>5*2.5</f>
        <v>12.5</v>
      </c>
      <c r="F61" s="12">
        <f>5*2.5</f>
        <v>12.5</v>
      </c>
      <c r="G61" s="12"/>
      <c r="H61" s="12"/>
      <c r="I61" s="12"/>
      <c r="J61" s="12"/>
    </row>
    <row r="62" spans="1:10" x14ac:dyDescent="0.25">
      <c r="A62" s="33">
        <v>190</v>
      </c>
      <c r="B62" s="33" t="s">
        <v>375</v>
      </c>
      <c r="C62" s="5"/>
      <c r="D62" s="5">
        <v>20</v>
      </c>
      <c r="E62" s="12">
        <f>7*2.5</f>
        <v>17.5</v>
      </c>
      <c r="F62" s="12">
        <f>9*2.5</f>
        <v>22.5</v>
      </c>
      <c r="G62" s="12"/>
      <c r="H62" s="12"/>
      <c r="I62" s="12"/>
      <c r="J62" s="12"/>
    </row>
    <row r="63" spans="1:10" x14ac:dyDescent="0.25">
      <c r="A63" s="33">
        <v>192</v>
      </c>
      <c r="B63" s="33" t="s">
        <v>379</v>
      </c>
      <c r="C63" s="5">
        <v>18</v>
      </c>
      <c r="D63" s="5">
        <v>30</v>
      </c>
      <c r="E63" s="12"/>
      <c r="F63" s="12">
        <f>7*2.5</f>
        <v>17.5</v>
      </c>
      <c r="G63" s="12"/>
      <c r="H63" s="12"/>
      <c r="I63" s="12"/>
      <c r="J63" s="12"/>
    </row>
    <row r="64" spans="1:10" x14ac:dyDescent="0.25">
      <c r="A64" s="33">
        <v>194</v>
      </c>
      <c r="B64" s="33" t="s">
        <v>383</v>
      </c>
      <c r="C64" s="5"/>
      <c r="D64" s="5">
        <v>19</v>
      </c>
      <c r="E64" s="12">
        <v>0</v>
      </c>
      <c r="F64" s="12"/>
      <c r="G64" s="12"/>
      <c r="H64" s="12"/>
      <c r="I64" s="12"/>
      <c r="J64" s="12"/>
    </row>
    <row r="65" spans="1:10" x14ac:dyDescent="0.25">
      <c r="A65" s="33">
        <v>200</v>
      </c>
      <c r="B65" s="33" t="s">
        <v>395</v>
      </c>
      <c r="C65" s="5"/>
      <c r="D65" s="5"/>
      <c r="E65" s="12"/>
      <c r="F65" s="12"/>
      <c r="G65" s="12"/>
      <c r="H65" s="12"/>
      <c r="I65" s="12"/>
      <c r="J65" s="12"/>
    </row>
    <row r="66" spans="1:10" x14ac:dyDescent="0.25">
      <c r="A66" s="33">
        <v>201</v>
      </c>
      <c r="B66" s="33" t="s">
        <v>397</v>
      </c>
      <c r="C66" s="5"/>
      <c r="D66" s="5"/>
      <c r="E66" s="12"/>
      <c r="F66" s="12"/>
      <c r="G66" s="12"/>
      <c r="H66" s="12"/>
      <c r="I66" s="12"/>
      <c r="J66" s="12"/>
    </row>
    <row r="67" spans="1:10" x14ac:dyDescent="0.25">
      <c r="A67" s="33">
        <v>203</v>
      </c>
      <c r="B67" s="33" t="s">
        <v>401</v>
      </c>
      <c r="C67" s="5">
        <v>30</v>
      </c>
      <c r="D67" s="5"/>
      <c r="E67" s="12"/>
      <c r="F67" s="12">
        <f>6*2.5</f>
        <v>15</v>
      </c>
      <c r="G67" s="12"/>
      <c r="H67" s="12"/>
      <c r="I67" s="12"/>
      <c r="J67" s="12"/>
    </row>
    <row r="68" spans="1:10" x14ac:dyDescent="0.25">
      <c r="A68" s="33">
        <v>204</v>
      </c>
      <c r="B68" s="33" t="s">
        <v>403</v>
      </c>
      <c r="C68" s="5">
        <v>12</v>
      </c>
      <c r="D68" s="5">
        <v>12</v>
      </c>
      <c r="E68" s="12"/>
      <c r="F68" s="12">
        <f>5*2.5</f>
        <v>12.5</v>
      </c>
      <c r="G68" s="12"/>
      <c r="H68" s="12"/>
      <c r="I68" s="12"/>
      <c r="J68" s="12"/>
    </row>
    <row r="69" spans="1:10" x14ac:dyDescent="0.25">
      <c r="A69" s="33">
        <v>212</v>
      </c>
      <c r="B69" s="33" t="s">
        <v>419</v>
      </c>
      <c r="C69" s="5">
        <v>22</v>
      </c>
      <c r="D69" s="5">
        <v>24</v>
      </c>
      <c r="E69" s="12"/>
      <c r="F69" s="12"/>
      <c r="G69" s="12"/>
      <c r="H69" s="12"/>
      <c r="I69" s="12"/>
      <c r="J69" s="12"/>
    </row>
    <row r="70" spans="1:10" x14ac:dyDescent="0.25">
      <c r="A70" s="33">
        <v>214</v>
      </c>
      <c r="B70" s="33" t="s">
        <v>423</v>
      </c>
      <c r="C70" s="5">
        <v>21</v>
      </c>
      <c r="D70" s="5">
        <v>32</v>
      </c>
      <c r="E70" s="12">
        <f>5*2.5</f>
        <v>12.5</v>
      </c>
      <c r="F70" s="12">
        <f>3.5*2.5</f>
        <v>8.75</v>
      </c>
      <c r="G70" s="12"/>
      <c r="H70" s="12">
        <v>18</v>
      </c>
      <c r="I70" s="12">
        <f>H70+D70</f>
        <v>50</v>
      </c>
      <c r="J70" s="12" t="s">
        <v>563</v>
      </c>
    </row>
    <row r="71" spans="1:10" x14ac:dyDescent="0.25">
      <c r="A71" s="21">
        <v>218</v>
      </c>
      <c r="B71" s="21" t="s">
        <v>431</v>
      </c>
      <c r="C71" s="23">
        <v>46</v>
      </c>
      <c r="D71" s="23"/>
      <c r="E71" s="24">
        <f>7*2.5</f>
        <v>17.5</v>
      </c>
      <c r="F71" s="24">
        <f>13*2.5</f>
        <v>32.5</v>
      </c>
      <c r="G71" s="12">
        <v>34</v>
      </c>
      <c r="H71" s="12">
        <f>11.5*50/18</f>
        <v>31.944444444444443</v>
      </c>
      <c r="I71" s="12">
        <v>66</v>
      </c>
      <c r="J71" s="12" t="s">
        <v>564</v>
      </c>
    </row>
    <row r="72" spans="1:10" x14ac:dyDescent="0.25">
      <c r="A72" s="33">
        <v>219</v>
      </c>
      <c r="B72" s="33" t="s">
        <v>433</v>
      </c>
      <c r="C72" s="5">
        <v>27</v>
      </c>
      <c r="D72" s="5"/>
      <c r="E72" s="12">
        <f>5*2.5</f>
        <v>12.5</v>
      </c>
      <c r="F72" s="12">
        <f>2*2.5</f>
        <v>5</v>
      </c>
      <c r="G72" s="12"/>
      <c r="H72" s="12">
        <f>5*50/18</f>
        <v>13.888888888888889</v>
      </c>
      <c r="I72" s="12">
        <f>H72+C72</f>
        <v>40.888888888888886</v>
      </c>
      <c r="J72" s="12" t="s">
        <v>558</v>
      </c>
    </row>
    <row r="73" spans="1:10" x14ac:dyDescent="0.25">
      <c r="A73" s="33">
        <v>222</v>
      </c>
      <c r="B73" s="33" t="s">
        <v>439</v>
      </c>
      <c r="C73" s="5"/>
      <c r="D73" s="5">
        <v>13</v>
      </c>
      <c r="E73" s="12"/>
      <c r="F73" s="12"/>
      <c r="G73" s="12"/>
      <c r="H73" s="12"/>
      <c r="I73" s="12"/>
      <c r="J73" s="12"/>
    </row>
    <row r="74" spans="1:10" x14ac:dyDescent="0.25">
      <c r="A74" s="21">
        <v>223</v>
      </c>
      <c r="B74" s="21" t="s">
        <v>441</v>
      </c>
      <c r="C74" s="23"/>
      <c r="D74" s="23">
        <v>23</v>
      </c>
      <c r="E74" s="24">
        <f>8*2.5</f>
        <v>20</v>
      </c>
      <c r="F74" s="24">
        <f>5.5*2.5</f>
        <v>13.75</v>
      </c>
      <c r="G74" s="12">
        <v>21</v>
      </c>
      <c r="H74" s="12"/>
      <c r="I74" s="12">
        <v>35</v>
      </c>
      <c r="J74" s="12" t="s">
        <v>558</v>
      </c>
    </row>
    <row r="75" spans="1:10" x14ac:dyDescent="0.25">
      <c r="A75" s="33">
        <v>224</v>
      </c>
      <c r="B75" s="33" t="s">
        <v>443</v>
      </c>
      <c r="C75" s="5">
        <v>24</v>
      </c>
      <c r="D75" s="5">
        <v>31</v>
      </c>
      <c r="E75" s="12">
        <v>10</v>
      </c>
      <c r="F75" s="12"/>
      <c r="G75" s="12"/>
      <c r="H75" s="12"/>
      <c r="I75" s="12"/>
      <c r="J75" s="12"/>
    </row>
    <row r="76" spans="1:10" x14ac:dyDescent="0.25">
      <c r="A76" s="33">
        <v>228</v>
      </c>
      <c r="B76" s="33" t="s">
        <v>451</v>
      </c>
      <c r="C76" s="5"/>
      <c r="D76" s="5">
        <v>32</v>
      </c>
      <c r="E76" s="12">
        <f>5*2.5</f>
        <v>12.5</v>
      </c>
      <c r="F76" s="12">
        <f>3*2.5</f>
        <v>7.5</v>
      </c>
      <c r="G76" s="12"/>
      <c r="H76" s="12">
        <f>2*50/18</f>
        <v>5.5555555555555554</v>
      </c>
      <c r="I76" s="12">
        <f>H76+D76</f>
        <v>37.555555555555557</v>
      </c>
      <c r="J76" s="12" t="s">
        <v>558</v>
      </c>
    </row>
    <row r="77" spans="1:10" x14ac:dyDescent="0.25">
      <c r="A77" s="33">
        <v>229</v>
      </c>
      <c r="B77" s="33" t="s">
        <v>453</v>
      </c>
      <c r="C77" s="5"/>
      <c r="D77" s="5">
        <v>0</v>
      </c>
      <c r="E77" s="12">
        <f>3*2.5</f>
        <v>7.5</v>
      </c>
      <c r="F77" s="12"/>
      <c r="G77" s="12">
        <v>5</v>
      </c>
      <c r="H77" s="12">
        <f>5*50/18</f>
        <v>13.888888888888889</v>
      </c>
      <c r="I77" s="12">
        <v>19</v>
      </c>
      <c r="J77" s="12" t="s">
        <v>558</v>
      </c>
    </row>
    <row r="78" spans="1:10" x14ac:dyDescent="0.25">
      <c r="A78" s="33">
        <v>230</v>
      </c>
      <c r="B78" s="33" t="s">
        <v>455</v>
      </c>
      <c r="C78" s="5">
        <v>4</v>
      </c>
      <c r="D78" s="5">
        <v>24</v>
      </c>
      <c r="E78" s="12">
        <f>6*2.5</f>
        <v>15</v>
      </c>
      <c r="F78" s="12">
        <f>4*2.5</f>
        <v>10</v>
      </c>
      <c r="G78" s="12"/>
      <c r="H78" s="12">
        <v>26</v>
      </c>
      <c r="I78" s="12">
        <f>H78+D78</f>
        <v>50</v>
      </c>
      <c r="J78" s="12" t="s">
        <v>563</v>
      </c>
    </row>
    <row r="79" spans="1:10" x14ac:dyDescent="0.25">
      <c r="A79" s="33">
        <v>234</v>
      </c>
      <c r="B79" s="33" t="s">
        <v>463</v>
      </c>
      <c r="C79" s="5"/>
      <c r="D79" s="5">
        <v>16</v>
      </c>
      <c r="E79" s="12">
        <f>3*2.5</f>
        <v>7.5</v>
      </c>
      <c r="F79" s="12">
        <f>4.5*2.5</f>
        <v>11.25</v>
      </c>
      <c r="G79" s="12"/>
      <c r="H79" s="12"/>
      <c r="I79" s="12"/>
      <c r="J79" s="12"/>
    </row>
    <row r="80" spans="1:10" x14ac:dyDescent="0.25">
      <c r="A80" s="33">
        <v>236</v>
      </c>
      <c r="B80" s="7" t="s">
        <v>499</v>
      </c>
      <c r="C80" s="5">
        <v>18</v>
      </c>
      <c r="D80" s="5">
        <v>28</v>
      </c>
      <c r="E80" s="12">
        <f>6.5*2.5</f>
        <v>16.25</v>
      </c>
      <c r="F80" s="12">
        <f>5.3*2.5</f>
        <v>13.25</v>
      </c>
      <c r="G80" s="12"/>
      <c r="H80" s="12">
        <f>8.5*50/18</f>
        <v>23.611111111111111</v>
      </c>
      <c r="I80" s="12">
        <f>H80+D80</f>
        <v>51.611111111111114</v>
      </c>
      <c r="J80" s="12" t="s">
        <v>563</v>
      </c>
    </row>
    <row r="81" spans="1:10" x14ac:dyDescent="0.25">
      <c r="A81" s="33">
        <v>238</v>
      </c>
      <c r="B81" s="33" t="s">
        <v>470</v>
      </c>
      <c r="C81" s="5"/>
      <c r="D81" s="5"/>
      <c r="E81" s="12"/>
      <c r="F81" s="12"/>
      <c r="G81" s="12"/>
      <c r="H81" s="12"/>
      <c r="I81" s="12"/>
      <c r="J81" s="12"/>
    </row>
    <row r="82" spans="1:10" x14ac:dyDescent="0.25">
      <c r="A82" s="33">
        <v>239</v>
      </c>
      <c r="B82" s="33" t="s">
        <v>472</v>
      </c>
      <c r="C82" s="5">
        <v>8</v>
      </c>
      <c r="D82" s="5">
        <v>13</v>
      </c>
      <c r="E82" s="12">
        <v>5</v>
      </c>
      <c r="F82" s="12"/>
      <c r="G82" s="12"/>
      <c r="H82" s="12">
        <f>3*50/18</f>
        <v>8.3333333333333339</v>
      </c>
      <c r="I82" s="12">
        <f>H82+D82</f>
        <v>21.333333333333336</v>
      </c>
      <c r="J82" s="12" t="s">
        <v>558</v>
      </c>
    </row>
    <row r="83" spans="1:10" x14ac:dyDescent="0.25">
      <c r="A83" s="33">
        <v>240</v>
      </c>
      <c r="B83" s="33" t="s">
        <v>544</v>
      </c>
      <c r="C83" s="5">
        <v>11</v>
      </c>
      <c r="D83" s="5">
        <v>11</v>
      </c>
      <c r="E83" s="12">
        <f>2*2.5</f>
        <v>5</v>
      </c>
      <c r="F83" s="12"/>
      <c r="G83" s="12"/>
      <c r="H83" s="12"/>
      <c r="I83" s="12"/>
      <c r="J83" s="12"/>
    </row>
    <row r="84" spans="1:10" x14ac:dyDescent="0.25">
      <c r="A84" s="33">
        <v>241</v>
      </c>
      <c r="B84" s="33" t="s">
        <v>474</v>
      </c>
      <c r="C84" s="5">
        <v>14</v>
      </c>
      <c r="D84" s="5">
        <v>27</v>
      </c>
      <c r="E84" s="12"/>
      <c r="F84" s="12">
        <f>5*2.5</f>
        <v>12.5</v>
      </c>
      <c r="G84" s="12"/>
      <c r="H84" s="12">
        <f>6*50/18</f>
        <v>16.666666666666668</v>
      </c>
      <c r="I84" s="12">
        <f>H84+D84</f>
        <v>43.666666666666671</v>
      </c>
      <c r="J84" s="12" t="s">
        <v>558</v>
      </c>
    </row>
    <row r="85" spans="1:10" x14ac:dyDescent="0.25">
      <c r="A85" s="33">
        <v>243</v>
      </c>
      <c r="B85" s="33" t="s">
        <v>478</v>
      </c>
      <c r="C85" s="5"/>
      <c r="D85" s="5"/>
      <c r="E85" s="12"/>
      <c r="F85" s="12"/>
      <c r="G85" s="12">
        <v>16</v>
      </c>
      <c r="H85" s="12">
        <f>3*50/18</f>
        <v>8.3333333333333339</v>
      </c>
      <c r="I85" s="12">
        <v>24</v>
      </c>
      <c r="J85" s="12" t="s">
        <v>558</v>
      </c>
    </row>
    <row r="86" spans="1:10" x14ac:dyDescent="0.25">
      <c r="A86" s="33">
        <v>244</v>
      </c>
      <c r="B86" s="33" t="s">
        <v>480</v>
      </c>
      <c r="C86" s="5"/>
      <c r="D86" s="5"/>
      <c r="E86" s="12"/>
      <c r="F86" s="12"/>
      <c r="G86" s="12"/>
      <c r="H86" s="12"/>
      <c r="I86" s="12"/>
      <c r="J86" s="12"/>
    </row>
    <row r="87" spans="1:10" x14ac:dyDescent="0.25">
      <c r="A87" s="33"/>
      <c r="B87" s="33" t="s">
        <v>559</v>
      </c>
      <c r="C87" s="5"/>
      <c r="D87" s="5"/>
      <c r="E87" s="12"/>
      <c r="F87" s="12"/>
      <c r="G87" s="12"/>
      <c r="H87" s="12">
        <f>3*50/18</f>
        <v>8.3333333333333339</v>
      </c>
      <c r="I87" s="12">
        <v>8</v>
      </c>
      <c r="J87" s="12" t="s">
        <v>558</v>
      </c>
    </row>
    <row r="88" spans="1:10" x14ac:dyDescent="0.25">
      <c r="A88" s="33">
        <v>246</v>
      </c>
      <c r="B88" s="33" t="s">
        <v>484</v>
      </c>
      <c r="C88" s="5">
        <v>14</v>
      </c>
      <c r="D88" s="5">
        <v>23</v>
      </c>
      <c r="E88" s="12"/>
      <c r="F88" s="12">
        <f>3*2.5</f>
        <v>7.5</v>
      </c>
      <c r="G88" s="12"/>
      <c r="H88" s="12">
        <f>6*50/18</f>
        <v>16.666666666666668</v>
      </c>
      <c r="I88" s="12">
        <f>H88+D88</f>
        <v>39.666666666666671</v>
      </c>
      <c r="J88" s="12" t="s">
        <v>558</v>
      </c>
    </row>
    <row r="89" spans="1:10" x14ac:dyDescent="0.25">
      <c r="A89" s="33">
        <v>247</v>
      </c>
      <c r="B89" s="33" t="s">
        <v>486</v>
      </c>
      <c r="C89" s="5"/>
      <c r="D89" s="5"/>
      <c r="E89" s="12"/>
      <c r="F89" s="12"/>
      <c r="G89" s="12"/>
      <c r="H89" s="12"/>
      <c r="I89" s="12"/>
      <c r="J89" s="12"/>
    </row>
    <row r="90" spans="1:10" x14ac:dyDescent="0.25">
      <c r="A90" s="33">
        <v>248</v>
      </c>
      <c r="B90" s="33" t="s">
        <v>487</v>
      </c>
      <c r="C90" s="5">
        <v>22</v>
      </c>
      <c r="D90" s="5"/>
      <c r="E90" s="12"/>
      <c r="F90" s="12">
        <f>7*2.5</f>
        <v>17.5</v>
      </c>
      <c r="G90" s="12">
        <v>11</v>
      </c>
      <c r="H90" s="12">
        <v>29</v>
      </c>
      <c r="I90" s="12"/>
      <c r="J90" s="12"/>
    </row>
    <row r="91" spans="1:10" x14ac:dyDescent="0.25">
      <c r="A91" s="33">
        <v>250</v>
      </c>
      <c r="B91" s="33" t="s">
        <v>491</v>
      </c>
      <c r="C91" s="5"/>
      <c r="D91" s="5"/>
      <c r="E91" s="12">
        <f>5*2.5</f>
        <v>12.5</v>
      </c>
      <c r="F91" s="12">
        <f>12.5*2.5</f>
        <v>31.25</v>
      </c>
      <c r="G91" s="12"/>
      <c r="H91" s="12"/>
      <c r="I91" s="12"/>
      <c r="J91" s="12"/>
    </row>
    <row r="92" spans="1:10" x14ac:dyDescent="0.25">
      <c r="A92" s="33">
        <v>252</v>
      </c>
      <c r="B92" s="33" t="s">
        <v>495</v>
      </c>
      <c r="C92" s="5"/>
      <c r="D92" s="5"/>
      <c r="E92" s="12"/>
      <c r="F92" s="12"/>
      <c r="G92" s="12"/>
      <c r="H92" s="12"/>
      <c r="I92" s="12"/>
      <c r="J92" s="12"/>
    </row>
    <row r="93" spans="1:10" x14ac:dyDescent="0.25">
      <c r="A93" s="33">
        <v>253</v>
      </c>
      <c r="B93" s="33" t="s">
        <v>497</v>
      </c>
      <c r="C93" s="5"/>
      <c r="D93" s="5"/>
      <c r="E93" s="12"/>
      <c r="F93" s="12"/>
      <c r="G93" s="12"/>
      <c r="H93" s="12"/>
      <c r="I93" s="12"/>
      <c r="J93" s="12"/>
    </row>
    <row r="94" spans="1:10" x14ac:dyDescent="0.25">
      <c r="A94" s="33">
        <v>254</v>
      </c>
      <c r="B94" s="7" t="s">
        <v>538</v>
      </c>
      <c r="C94" s="5"/>
      <c r="D94" s="5">
        <v>18</v>
      </c>
      <c r="E94" s="12"/>
      <c r="F94" s="12">
        <f>6*2.5</f>
        <v>15</v>
      </c>
      <c r="G94" s="12">
        <v>6</v>
      </c>
      <c r="H94" s="12">
        <f>5*50/18</f>
        <v>13.888888888888889</v>
      </c>
      <c r="I94" s="12">
        <v>20</v>
      </c>
      <c r="J94" s="12" t="s">
        <v>558</v>
      </c>
    </row>
    <row r="95" spans="1:10" x14ac:dyDescent="0.25">
      <c r="A95" s="33">
        <v>256</v>
      </c>
      <c r="B95" s="33" t="s">
        <v>546</v>
      </c>
      <c r="C95" s="5"/>
      <c r="D95" s="5">
        <v>16</v>
      </c>
      <c r="E95" s="12">
        <v>10</v>
      </c>
      <c r="F95" s="12">
        <f>5*2.5</f>
        <v>12.5</v>
      </c>
      <c r="G95" s="12">
        <v>8</v>
      </c>
      <c r="H95" s="12">
        <f>10*50/18</f>
        <v>27.777777777777779</v>
      </c>
      <c r="I95" s="12">
        <v>36</v>
      </c>
      <c r="J95" s="12" t="s">
        <v>558</v>
      </c>
    </row>
    <row r="96" spans="1:10" x14ac:dyDescent="0.25">
      <c r="A96" s="33">
        <v>258</v>
      </c>
      <c r="B96" s="33" t="s">
        <v>550</v>
      </c>
      <c r="C96" s="5"/>
      <c r="D96" s="5">
        <v>20</v>
      </c>
      <c r="E96" s="12">
        <f>9.5*2.5</f>
        <v>23.75</v>
      </c>
      <c r="F96" s="12">
        <f>7*2.5</f>
        <v>17.5</v>
      </c>
      <c r="G96" s="12">
        <v>18</v>
      </c>
      <c r="H96" s="12"/>
      <c r="I96" s="12">
        <v>36</v>
      </c>
      <c r="J96" s="12" t="s">
        <v>558</v>
      </c>
    </row>
    <row r="97" spans="1:10" x14ac:dyDescent="0.25">
      <c r="A97" s="33">
        <v>259</v>
      </c>
      <c r="B97" s="33" t="s">
        <v>517</v>
      </c>
      <c r="C97" s="5"/>
      <c r="D97" s="5">
        <v>12</v>
      </c>
      <c r="E97" s="12"/>
      <c r="F97" s="12">
        <f>3*2.5</f>
        <v>7.5</v>
      </c>
      <c r="G97" s="12">
        <v>16</v>
      </c>
      <c r="H97" s="12">
        <f>6*50/18</f>
        <v>16.666666666666668</v>
      </c>
      <c r="I97" s="12">
        <v>33</v>
      </c>
      <c r="J97" s="12" t="s">
        <v>558</v>
      </c>
    </row>
    <row r="98" spans="1:10" x14ac:dyDescent="0.25">
      <c r="A98" s="33"/>
      <c r="B98" s="33" t="s">
        <v>561</v>
      </c>
      <c r="C98" s="5"/>
      <c r="D98" s="5"/>
      <c r="E98" s="12"/>
      <c r="F98" s="12"/>
      <c r="G98" s="12">
        <v>16</v>
      </c>
      <c r="H98" s="12">
        <f>3*50/18</f>
        <v>8.3333333333333339</v>
      </c>
      <c r="I98" s="12">
        <v>24</v>
      </c>
      <c r="J98" s="12" t="s">
        <v>558</v>
      </c>
    </row>
    <row r="99" spans="1:10" x14ac:dyDescent="0.25">
      <c r="A99" s="33">
        <v>260</v>
      </c>
      <c r="B99" s="33" t="s">
        <v>519</v>
      </c>
      <c r="C99" s="5"/>
      <c r="D99" s="5">
        <v>23</v>
      </c>
      <c r="E99" s="12">
        <f>5*2.5</f>
        <v>12.5</v>
      </c>
      <c r="F99" s="12">
        <f>6*2.5</f>
        <v>15</v>
      </c>
      <c r="G99" s="12"/>
      <c r="H99" s="12"/>
      <c r="I99" s="12"/>
      <c r="J99" s="12"/>
    </row>
    <row r="100" spans="1:10" x14ac:dyDescent="0.25">
      <c r="A100" s="33">
        <v>261</v>
      </c>
      <c r="B100" s="33" t="s">
        <v>540</v>
      </c>
      <c r="C100" s="5">
        <v>33</v>
      </c>
      <c r="D100" s="5"/>
      <c r="E100" s="12"/>
      <c r="F100" s="12"/>
      <c r="G100" s="12"/>
      <c r="H100" s="12"/>
      <c r="I100" s="12"/>
      <c r="J100" s="12"/>
    </row>
    <row r="101" spans="1:10" x14ac:dyDescent="0.25">
      <c r="A101" s="33">
        <v>262</v>
      </c>
      <c r="B101" s="33" t="s">
        <v>521</v>
      </c>
      <c r="C101" s="5"/>
      <c r="D101" s="5"/>
      <c r="E101" s="12"/>
      <c r="F101" s="12"/>
      <c r="G101" s="12"/>
      <c r="H101" s="12"/>
      <c r="I101" s="12"/>
      <c r="J101" s="12"/>
    </row>
    <row r="102" spans="1:10" x14ac:dyDescent="0.25">
      <c r="A102" s="33">
        <v>265</v>
      </c>
      <c r="B102" s="33" t="s">
        <v>525</v>
      </c>
      <c r="C102" s="5"/>
      <c r="D102" s="5">
        <v>16</v>
      </c>
      <c r="E102" s="12"/>
      <c r="F102" s="12"/>
      <c r="G102" s="12"/>
      <c r="H102" s="12"/>
      <c r="I102" s="12"/>
      <c r="J102" s="12"/>
    </row>
    <row r="103" spans="1:10" x14ac:dyDescent="0.25">
      <c r="A103" s="33">
        <v>267</v>
      </c>
      <c r="B103" s="33" t="s">
        <v>528</v>
      </c>
      <c r="C103" s="5"/>
      <c r="D103" s="5"/>
      <c r="E103" s="12"/>
      <c r="F103" s="12"/>
      <c r="G103" s="12"/>
      <c r="H103" s="12"/>
      <c r="I103" s="12"/>
      <c r="J103" s="12"/>
    </row>
    <row r="104" spans="1:10" x14ac:dyDescent="0.25">
      <c r="A104" s="33">
        <v>268</v>
      </c>
      <c r="B104" s="33" t="s">
        <v>530</v>
      </c>
      <c r="C104" s="5"/>
      <c r="D104" s="5"/>
      <c r="E104" s="12"/>
      <c r="F104" s="12"/>
      <c r="G104" s="12"/>
      <c r="H104" s="12"/>
      <c r="I104" s="12"/>
      <c r="J104" s="12"/>
    </row>
    <row r="105" spans="1:10" x14ac:dyDescent="0.25">
      <c r="A105" s="33">
        <v>270</v>
      </c>
      <c r="B105" s="33" t="s">
        <v>548</v>
      </c>
      <c r="C105" s="5"/>
      <c r="D105" s="5">
        <v>22</v>
      </c>
      <c r="E105" s="12"/>
      <c r="F105" s="12"/>
      <c r="G105" s="12"/>
      <c r="H105" s="12"/>
      <c r="I105" s="12"/>
      <c r="J105" s="12"/>
    </row>
    <row r="106" spans="1:10" x14ac:dyDescent="0.25">
      <c r="A106" s="33">
        <v>271</v>
      </c>
      <c r="B106" s="33" t="s">
        <v>534</v>
      </c>
      <c r="C106" s="5"/>
      <c r="D106" s="5">
        <v>19</v>
      </c>
      <c r="E106" s="12"/>
      <c r="F106" s="12">
        <f>5*2.5</f>
        <v>12.5</v>
      </c>
      <c r="G106" s="12">
        <v>21</v>
      </c>
      <c r="H106" s="12"/>
      <c r="I106" s="12">
        <v>34</v>
      </c>
      <c r="J106" s="12" t="s">
        <v>558</v>
      </c>
    </row>
  </sheetData>
  <mergeCells count="3">
    <mergeCell ref="A3:F4"/>
    <mergeCell ref="G3:J4"/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Evidencija</vt:lpstr>
      <vt:lpstr>Studentska sluzba</vt:lpstr>
      <vt:lpstr>Sortirano</vt:lpstr>
      <vt:lpstr>SAJT_PZI</vt:lpstr>
      <vt:lpstr>Igre malih zemalja</vt:lpstr>
      <vt:lpstr>Septembar 2019</vt:lpstr>
      <vt:lpstr>SAJT_SEPT.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2019-09-04T09:01:49Z</dcterms:modified>
</cp:coreProperties>
</file>