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435" tabRatio="411" activeTab="1"/>
  </bookViews>
  <sheets>
    <sheet name="Osvojeni" sheetId="3" r:id="rId1"/>
    <sheet name="Zakljucne" sheetId="5" r:id="rId2"/>
  </sheets>
  <definedNames>
    <definedName name="Excel_BuiltIn__FilterDatabase">#REF!</definedName>
    <definedName name="_xlnm.Print_Titles" localSheetId="0">Osvojeni!$1:$7</definedName>
    <definedName name="_xlnm.Print_Titles" localSheetId="1">Zakljucne!$1:$7</definedName>
  </definedNames>
  <calcPr calcId="152511"/>
</workbook>
</file>

<file path=xl/calcChain.xml><?xml version="1.0" encoding="utf-8"?>
<calcChain xmlns="http://schemas.openxmlformats.org/spreadsheetml/2006/main">
  <c r="B9" i="5" l="1"/>
  <c r="C9" i="5"/>
  <c r="E9" i="5"/>
  <c r="F9" i="5"/>
  <c r="B10" i="5"/>
  <c r="C10" i="5"/>
  <c r="E10" i="5"/>
  <c r="F10" i="5"/>
  <c r="B11" i="5"/>
  <c r="C11" i="5"/>
  <c r="E11" i="5"/>
  <c r="F11" i="5"/>
  <c r="B12" i="5"/>
  <c r="C12" i="5"/>
  <c r="E12" i="5"/>
  <c r="F12" i="5"/>
  <c r="B13" i="5"/>
  <c r="C13" i="5"/>
  <c r="E13" i="5"/>
  <c r="F13" i="5"/>
  <c r="B14" i="5"/>
  <c r="C14" i="5"/>
  <c r="E14" i="5"/>
  <c r="F14" i="5"/>
  <c r="B15" i="5"/>
  <c r="C15" i="5"/>
  <c r="E15" i="5"/>
  <c r="F15" i="5"/>
  <c r="B16" i="5"/>
  <c r="C16" i="5"/>
  <c r="E16" i="5"/>
  <c r="F16" i="5"/>
  <c r="B17" i="5"/>
  <c r="C17" i="5"/>
  <c r="E17" i="5"/>
  <c r="F17" i="5"/>
  <c r="B18" i="5"/>
  <c r="C18" i="5"/>
  <c r="E18" i="5"/>
  <c r="F18" i="5"/>
  <c r="B19" i="5"/>
  <c r="C19" i="5"/>
  <c r="E19" i="5"/>
  <c r="F19" i="5"/>
  <c r="B20" i="5"/>
  <c r="C20" i="5"/>
  <c r="E20" i="5"/>
  <c r="F20" i="5"/>
  <c r="B21" i="5"/>
  <c r="C21" i="5"/>
  <c r="E21" i="5"/>
  <c r="F21" i="5"/>
  <c r="B22" i="5"/>
  <c r="C22" i="5"/>
  <c r="E22" i="5"/>
  <c r="F22" i="5"/>
  <c r="B23" i="5"/>
  <c r="C23" i="5"/>
  <c r="E23" i="5"/>
  <c r="F23" i="5"/>
  <c r="B24" i="5"/>
  <c r="C24" i="5"/>
  <c r="E24" i="5"/>
  <c r="F24" i="5"/>
  <c r="B25" i="5"/>
  <c r="C25" i="5"/>
  <c r="E25" i="5"/>
  <c r="F25" i="5"/>
  <c r="B26" i="5"/>
  <c r="C26" i="5"/>
  <c r="E26" i="5"/>
  <c r="F26" i="5"/>
  <c r="B27" i="5"/>
  <c r="C27" i="5"/>
  <c r="E27" i="5"/>
  <c r="F27" i="5"/>
  <c r="B28" i="5"/>
  <c r="C28" i="5"/>
  <c r="E28" i="5"/>
  <c r="F28" i="5"/>
  <c r="B29" i="5"/>
  <c r="C29" i="5"/>
  <c r="E29" i="5"/>
  <c r="F29" i="5"/>
  <c r="B30" i="5"/>
  <c r="C30" i="5"/>
  <c r="E30" i="5"/>
  <c r="F30" i="5"/>
  <c r="B31" i="5"/>
  <c r="C31" i="5"/>
  <c r="E31" i="5"/>
  <c r="F31" i="5"/>
  <c r="B8" i="5"/>
  <c r="C8" i="5"/>
  <c r="E8" i="5"/>
  <c r="F8" i="5" l="1"/>
  <c r="T8" i="3"/>
  <c r="G8" i="5" s="1"/>
  <c r="T9" i="3"/>
  <c r="G9" i="5" s="1"/>
  <c r="T10" i="3"/>
  <c r="G10" i="5" s="1"/>
  <c r="T11" i="3"/>
  <c r="G11" i="5" s="1"/>
  <c r="T12" i="3"/>
  <c r="G12" i="5" s="1"/>
  <c r="T13" i="3"/>
  <c r="G13" i="5" s="1"/>
  <c r="T14" i="3"/>
  <c r="G14" i="5" s="1"/>
  <c r="T15" i="3"/>
  <c r="G15" i="5" s="1"/>
  <c r="T16" i="3"/>
  <c r="G16" i="5" s="1"/>
  <c r="T17" i="3"/>
  <c r="G17" i="5" s="1"/>
  <c r="T18" i="3"/>
  <c r="G18" i="5" s="1"/>
  <c r="T19" i="3"/>
  <c r="G19" i="5" s="1"/>
  <c r="T20" i="3"/>
  <c r="G20" i="5" s="1"/>
  <c r="T21" i="3"/>
  <c r="G21" i="5" s="1"/>
  <c r="T22" i="3"/>
  <c r="G22" i="5" s="1"/>
  <c r="T23" i="3"/>
  <c r="G23" i="5" s="1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U26" i="3" l="1"/>
  <c r="H26" i="5" s="1"/>
  <c r="U13" i="3"/>
  <c r="H13" i="5" s="1"/>
  <c r="U30" i="3"/>
  <c r="H30" i="5" s="1"/>
  <c r="U29" i="3"/>
  <c r="H29" i="5" s="1"/>
  <c r="U15" i="3"/>
  <c r="H15" i="5" s="1"/>
  <c r="U16" i="3"/>
  <c r="H16" i="5" s="1"/>
  <c r="U28" i="3"/>
  <c r="H28" i="5" s="1"/>
  <c r="U24" i="3"/>
  <c r="H24" i="5" s="1"/>
  <c r="U18" i="3"/>
  <c r="H18" i="5" s="1"/>
  <c r="U10" i="3"/>
  <c r="H10" i="5" s="1"/>
  <c r="U27" i="3"/>
  <c r="H27" i="5" s="1"/>
  <c r="U22" i="3"/>
  <c r="H22" i="5" s="1"/>
  <c r="U17" i="3"/>
  <c r="H17" i="5" s="1"/>
  <c r="U9" i="3"/>
  <c r="H9" i="5" s="1"/>
  <c r="U31" i="3"/>
  <c r="H31" i="5" s="1"/>
  <c r="U25" i="3"/>
  <c r="H25" i="5" s="1"/>
  <c r="U23" i="3"/>
  <c r="H23" i="5" s="1"/>
  <c r="U21" i="3"/>
  <c r="H21" i="5" s="1"/>
  <c r="U20" i="3"/>
  <c r="H20" i="5" s="1"/>
  <c r="U19" i="3"/>
  <c r="H19" i="5" s="1"/>
  <c r="U14" i="3"/>
  <c r="H14" i="5" s="1"/>
  <c r="U12" i="3"/>
  <c r="H12" i="5" s="1"/>
  <c r="U11" i="3"/>
  <c r="H11" i="5" s="1"/>
  <c r="U8" i="3"/>
  <c r="H8" i="5" s="1"/>
</calcChain>
</file>

<file path=xl/sharedStrings.xml><?xml version="1.0" encoding="utf-8"?>
<sst xmlns="http://schemas.openxmlformats.org/spreadsheetml/2006/main" count="150" uniqueCount="113">
  <si>
    <t>UKUPNO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</si>
  <si>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</si>
  <si>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</si>
  <si>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</si>
  <si>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</si>
  <si>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</si>
  <si>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</si>
  <si>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</si>
  <si>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</si>
  <si>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</si>
  <si>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</si>
  <si>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</si>
  <si>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</si>
  <si>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</si>
  <si>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</si>
  <si>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</si>
  <si>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</si>
  <si>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</si>
  <si>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</si>
  <si>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</si>
  <si>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</si>
  <si>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</si>
  <si>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</si>
  <si>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</si>
  <si>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</si>
  <si>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Popunjava predmetni nastavnik</t>
  </si>
  <si>
    <t>Redni broj</t>
  </si>
  <si>
    <t>5/2018</t>
  </si>
  <si>
    <t>13/2018</t>
  </si>
  <si>
    <t>18/2018</t>
  </si>
  <si>
    <t>21/2018</t>
  </si>
  <si>
    <t>22/2018</t>
  </si>
  <si>
    <t>23/2018</t>
  </si>
  <si>
    <t>29/2018</t>
  </si>
  <si>
    <t>34/2018</t>
  </si>
  <si>
    <t>37/2018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</si>
  <si>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</si>
  <si>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</si>
  <si>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</si>
  <si>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</si>
  <si>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</si>
  <si>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</si>
  <si>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</si>
  <si>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</si>
  <si>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</si>
  <si>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</si>
  <si>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</si>
  <si>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</si>
  <si>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</si>
  <si>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</si>
  <si>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</si>
  <si>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</si>
  <si>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</si>
  <si>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</si>
  <si>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</si>
  <si>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</si>
  <si>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</si>
  <si>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Selmanović Dalila</t>
  </si>
  <si>
    <t>7/2018</t>
  </si>
  <si>
    <t>Guberinić Jelena</t>
  </si>
  <si>
    <t>Milićević Nikola</t>
  </si>
  <si>
    <t>Bezmarević Luka</t>
  </si>
  <si>
    <t>Ajković Lazar</t>
  </si>
  <si>
    <t>Pantović Tamara</t>
  </si>
  <si>
    <t>Pejatović Mirjana</t>
  </si>
  <si>
    <t>Bjelajac Isidora</t>
  </si>
  <si>
    <t>Mandžukić Aldina</t>
  </si>
  <si>
    <t>35/2018</t>
  </si>
  <si>
    <t>Brajković Milica</t>
  </si>
  <si>
    <t>Rupčić Ena</t>
  </si>
  <si>
    <t>Hadžibegović Emina</t>
  </si>
  <si>
    <t>17/2017</t>
  </si>
  <si>
    <t>Milović Nikolina</t>
  </si>
  <si>
    <t>19/2017</t>
  </si>
  <si>
    <t>Zogović Natalija</t>
  </si>
  <si>
    <t>31/2017</t>
  </si>
  <si>
    <t>Tuzović Selma</t>
  </si>
  <si>
    <t>35/2017</t>
  </si>
  <si>
    <t>Brnović Jovana</t>
  </si>
  <si>
    <t>39/2017</t>
  </si>
  <si>
    <t>Lončarević Tea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</si>
  <si>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FARMACIJA</t>
    </r>
  </si>
  <si>
    <r>
      <t>PREDMET</t>
    </r>
    <r>
      <rPr>
        <b/>
        <sz val="10"/>
        <color indexed="8"/>
        <rFont val="Arial"/>
        <family val="2"/>
      </rPr>
      <t>:</t>
    </r>
    <r>
      <rPr>
        <b/>
        <sz val="12"/>
        <color indexed="8"/>
        <rFont val="Arial"/>
        <family val="2"/>
        <charset val="238"/>
      </rPr>
      <t xml:space="preserve"> Matematika  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</si>
  <si>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</si>
  <si>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r>
      <rPr>
        <b/>
        <sz val="11"/>
        <rFont val="Arial"/>
        <family val="2"/>
        <charset val="238"/>
      </rPr>
      <t>STUDIJE</t>
    </r>
    <r>
      <rPr>
        <b/>
        <sz val="8"/>
        <rFont val="Arial"/>
        <family val="2"/>
      </rPr>
      <t xml:space="preserve">: </t>
    </r>
    <r>
      <rPr>
        <b/>
        <sz val="12"/>
        <rFont val="Arial"/>
        <family val="2"/>
        <charset val="238"/>
      </rPr>
      <t>Akademske- osnovne</t>
    </r>
  </si>
  <si>
    <r>
      <rPr>
        <b/>
        <sz val="11"/>
        <rFont val="Arial"/>
        <family val="2"/>
        <charset val="238"/>
      </rPr>
      <t>STUDIJSKI PROGRAM</t>
    </r>
    <r>
      <rPr>
        <b/>
        <sz val="10"/>
        <rFont val="Arial"/>
        <family val="2"/>
      </rPr>
      <t xml:space="preserve">: </t>
    </r>
    <r>
      <rPr>
        <b/>
        <sz val="12"/>
        <rFont val="Arial"/>
        <family val="2"/>
        <charset val="238"/>
      </rPr>
      <t>FARMACIJA</t>
    </r>
  </si>
  <si>
    <r>
      <t xml:space="preserve">PREDMET: </t>
    </r>
    <r>
      <rPr>
        <b/>
        <sz val="14"/>
        <rFont val="Arial"/>
        <family val="2"/>
        <charset val="238"/>
      </rPr>
      <t>MATEMATIKA</t>
    </r>
  </si>
  <si>
    <r>
      <t xml:space="preserve">Broj ECTS kredita
</t>
    </r>
    <r>
      <rPr>
        <b/>
        <sz val="14"/>
        <rFont val="Arial"/>
        <family val="2"/>
        <charset val="238"/>
      </rPr>
      <t>4</t>
    </r>
  </si>
  <si>
    <r>
      <rPr>
        <b/>
        <sz val="11"/>
        <color indexed="8"/>
        <rFont val="Arial"/>
        <family val="2"/>
        <charset val="238"/>
      </rPr>
      <t>STUDIJE</t>
    </r>
    <r>
      <rPr>
        <b/>
        <sz val="10"/>
        <color indexed="8"/>
        <rFont val="Arial"/>
        <family val="2"/>
        <charset val="238"/>
      </rPr>
      <t>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 xml:space="preserve"> Akademske - osnovne</t>
    </r>
  </si>
  <si>
    <r>
      <t>NASTAVNIK</t>
    </r>
    <r>
      <rPr>
        <b/>
        <sz val="12"/>
        <color indexed="8"/>
        <rFont val="Arial"/>
        <family val="2"/>
        <charset val="238"/>
      </rPr>
      <t>:</t>
    </r>
    <r>
      <rPr>
        <b/>
        <sz val="14"/>
        <color indexed="8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>Prof.dr Jela Šušić</t>
    </r>
  </si>
  <si>
    <t>PREDLOG               OCJENE</t>
  </si>
  <si>
    <t>BROJ ECTS KREDITA:  4</t>
  </si>
  <si>
    <t>Popunjava se i potpisuje kao odluka Vijeća</t>
  </si>
  <si>
    <t>Jolić Luka</t>
  </si>
  <si>
    <t>Raičević Nina</t>
  </si>
  <si>
    <t>Đurić Maša</t>
  </si>
  <si>
    <t>Dedejić Tamara</t>
  </si>
  <si>
    <t>Todorović Maja</t>
  </si>
  <si>
    <t>Vujačić Kristina</t>
  </si>
  <si>
    <t>Marini Agnesa</t>
  </si>
  <si>
    <t>4/2019</t>
  </si>
  <si>
    <t>11/2019</t>
  </si>
  <si>
    <t>17/2019</t>
  </si>
  <si>
    <t>19/2019</t>
  </si>
  <si>
    <t>26/2019</t>
  </si>
  <si>
    <t>27/2019</t>
  </si>
  <si>
    <t>31/2019</t>
  </si>
  <si>
    <t>9/2017</t>
  </si>
  <si>
    <t/>
  </si>
  <si>
    <r>
      <t xml:space="preserve">SARADNIK: </t>
    </r>
    <r>
      <rPr>
        <sz val="14"/>
        <rFont val="Arial"/>
        <family val="2"/>
        <charset val="238"/>
      </rPr>
      <t>mr Dušica Slović</t>
    </r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</si>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</sst>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Times New Roman"/>
      <family val="1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6"/>
      <name val="Arial"/>
      <family val="2"/>
      <charset val="238"/>
    </font>
    <font>
      <sz val="12"/>
      <color rgb="FF000000"/>
      <name val="Arial"/>
      <family val="2"/>
      <charset val="238"/>
    </font>
    <font>
      <sz val="14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66FF9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hair">
        <color indexed="59"/>
      </bottom>
      <diagonal/>
    </border>
    <border>
      <left style="hair">
        <color indexed="59"/>
      </left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double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3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10" xfId="0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20" fillId="0" borderId="15" xfId="0" applyNumberFormat="1" applyFont="1" applyFill="1" applyBorder="1" applyAlignment="1">
      <alignment horizontal="center"/>
    </xf>
    <xf numFmtId="0" fontId="32" fillId="0" borderId="0" xfId="38" applyFont="1"/>
    <xf numFmtId="0" fontId="23" fillId="0" borderId="11" xfId="0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/>
    </xf>
    <xf numFmtId="0" fontId="20" fillId="0" borderId="12" xfId="0" applyNumberFormat="1" applyFont="1" applyBorder="1"/>
    <xf numFmtId="0" fontId="20" fillId="0" borderId="15" xfId="0" applyNumberFormat="1" applyFont="1" applyBorder="1"/>
    <xf numFmtId="0" fontId="45" fillId="0" borderId="11" xfId="38" applyFont="1" applyBorder="1" applyAlignment="1">
      <alignment horizontal="center" vertical="center" wrapText="1"/>
    </xf>
    <xf numFmtId="0" fontId="25" fillId="0" borderId="13" xfId="38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33" fillId="24" borderId="0" xfId="0" applyFont="1" applyFill="1" applyAlignment="1">
      <alignment horizontal="left" vertical="center" wrapText="1"/>
    </xf>
    <xf numFmtId="0" fontId="20" fillId="0" borderId="18" xfId="0" applyNumberFormat="1" applyFont="1" applyBorder="1" applyAlignment="1">
      <alignment horizontal="center"/>
    </xf>
    <xf numFmtId="0" fontId="42" fillId="0" borderId="29" xfId="0" applyFont="1" applyBorder="1" applyAlignment="1">
      <alignment wrapText="1"/>
    </xf>
    <xf numFmtId="0" fontId="20" fillId="0" borderId="29" xfId="0" applyFont="1" applyBorder="1"/>
    <xf numFmtId="0" fontId="20" fillId="0" borderId="31" xfId="0" applyNumberFormat="1" applyFont="1" applyFill="1" applyBorder="1" applyAlignment="1">
      <alignment horizontal="center"/>
    </xf>
    <xf numFmtId="0" fontId="47" fillId="0" borderId="32" xfId="0" applyFont="1" applyBorder="1" applyAlignment="1">
      <alignment horizontal="center" wrapText="1"/>
    </xf>
    <xf numFmtId="49" fontId="42" fillId="0" borderId="32" xfId="0" applyNumberFormat="1" applyFont="1" applyBorder="1" applyAlignment="1">
      <alignment horizontal="center" wrapText="1"/>
    </xf>
    <xf numFmtId="49" fontId="42" fillId="0" borderId="29" xfId="0" applyNumberFormat="1" applyFont="1" applyBorder="1" applyAlignment="1">
      <alignment horizontal="left" wrapText="1"/>
    </xf>
    <xf numFmtId="0" fontId="20" fillId="0" borderId="29" xfId="0" applyFont="1" applyFill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42" fillId="0" borderId="30" xfId="0" applyFont="1" applyBorder="1" applyAlignment="1">
      <alignment wrapText="1"/>
    </xf>
    <xf numFmtId="0" fontId="42" fillId="0" borderId="33" xfId="0" applyFont="1" applyBorder="1" applyAlignment="1">
      <alignment wrapText="1"/>
    </xf>
    <xf numFmtId="0" fontId="20" fillId="0" borderId="29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/>
    </xf>
    <xf numFmtId="0" fontId="20" fillId="0" borderId="33" xfId="0" applyNumberFormat="1" applyFont="1" applyFill="1" applyBorder="1" applyAlignment="1">
      <alignment horizontal="center"/>
    </xf>
    <xf numFmtId="0" fontId="25" fillId="0" borderId="11" xfId="38" applyFont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/>
    </xf>
    <xf numFmtId="164" fontId="20" fillId="0" borderId="15" xfId="0" applyNumberFormat="1" applyFont="1" applyFill="1" applyBorder="1" applyAlignment="1">
      <alignment horizontal="center"/>
    </xf>
    <xf numFmtId="164" fontId="20" fillId="0" borderId="35" xfId="0" applyNumberFormat="1" applyFont="1" applyFill="1" applyBorder="1" applyAlignment="1">
      <alignment horizontal="center"/>
    </xf>
    <xf numFmtId="164" fontId="20" fillId="0" borderId="29" xfId="0" applyNumberFormat="1" applyFont="1" applyBorder="1" applyAlignment="1">
      <alignment horizontal="center"/>
    </xf>
    <xf numFmtId="164" fontId="20" fillId="0" borderId="34" xfId="38" applyNumberFormat="1" applyFont="1" applyBorder="1" applyAlignment="1">
      <alignment horizontal="center"/>
    </xf>
    <xf numFmtId="164" fontId="20" fillId="0" borderId="34" xfId="0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6" fillId="0" borderId="11" xfId="0" applyFont="1" applyBorder="1" applyAlignment="1">
      <alignment vertical="center" textRotation="90" wrapText="1"/>
    </xf>
    <xf numFmtId="0" fontId="1" fillId="0" borderId="26" xfId="0" applyFont="1" applyBorder="1" applyAlignment="1"/>
    <xf numFmtId="0" fontId="0" fillId="0" borderId="26" xfId="0" applyBorder="1" applyAlignment="1"/>
    <xf numFmtId="0" fontId="21" fillId="0" borderId="20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4" fillId="4" borderId="0" xfId="0" applyFont="1" applyFill="1" applyBorder="1" applyAlignment="1">
      <alignment vertical="center" wrapText="1"/>
    </xf>
    <xf numFmtId="0" fontId="32" fillId="0" borderId="20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38" fillId="0" borderId="20" xfId="0" applyFont="1" applyBorder="1" applyAlignment="1" applyProtection="1">
      <alignment horizontal="left" vertical="center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left" vertical="center"/>
      <protection locked="0"/>
    </xf>
    <xf numFmtId="0" fontId="33" fillId="0" borderId="23" xfId="0" applyFont="1" applyBorder="1" applyAlignment="1">
      <alignment horizontal="left" wrapText="1"/>
    </xf>
    <xf numFmtId="0" fontId="24" fillId="0" borderId="23" xfId="0" applyFont="1" applyBorder="1" applyAlignment="1">
      <alignment horizontal="left" wrapText="1"/>
    </xf>
    <xf numFmtId="0" fontId="0" fillId="0" borderId="23" xfId="0" applyBorder="1" applyAlignment="1"/>
    <xf numFmtId="0" fontId="0" fillId="0" borderId="23" xfId="0" applyFont="1" applyBorder="1" applyAlignment="1"/>
    <xf numFmtId="0" fontId="0" fillId="0" borderId="25" xfId="0" applyFont="1" applyBorder="1" applyAlignment="1"/>
    <xf numFmtId="0" fontId="1" fillId="0" borderId="22" xfId="0" applyFont="1" applyBorder="1" applyAlignment="1"/>
    <xf numFmtId="0" fontId="20" fillId="0" borderId="23" xfId="0" applyFont="1" applyBorder="1" applyAlignment="1"/>
    <xf numFmtId="0" fontId="24" fillId="0" borderId="23" xfId="0" applyFont="1" applyBorder="1" applyAlignment="1">
      <alignment horizontal="center" vertical="top" wrapText="1"/>
    </xf>
    <xf numFmtId="0" fontId="27" fillId="0" borderId="0" xfId="38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3" fillId="0" borderId="27" xfId="38" applyFont="1" applyBorder="1" applyAlignment="1">
      <alignment horizontal="center" vertical="center" wrapText="1"/>
    </xf>
    <xf numFmtId="0" fontId="32" fillId="0" borderId="28" xfId="38" applyFont="1" applyBorder="1" applyAlignment="1">
      <alignment horizontal="center" vertical="center" wrapText="1"/>
    </xf>
    <xf numFmtId="0" fontId="29" fillId="0" borderId="14" xfId="38" applyFont="1" applyBorder="1" applyAlignment="1">
      <alignment horizontal="center" vertical="center" wrapText="1"/>
    </xf>
    <xf numFmtId="0" fontId="29" fillId="0" borderId="17" xfId="38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6" fillId="0" borderId="24" xfId="38" applyFont="1" applyBorder="1" applyAlignment="1">
      <alignment vertical="center" wrapText="1"/>
    </xf>
    <xf numFmtId="0" fontId="29" fillId="0" borderId="24" xfId="38" applyFont="1" applyBorder="1" applyAlignment="1">
      <alignment vertical="center" wrapText="1"/>
    </xf>
    <xf numFmtId="0" fontId="35" fillId="0" borderId="24" xfId="38" applyFont="1" applyBorder="1" applyAlignment="1">
      <alignment wrapText="1"/>
    </xf>
    <xf numFmtId="0" fontId="29" fillId="0" borderId="24" xfId="38" applyFont="1" applyBorder="1" applyAlignment="1">
      <alignment wrapText="1"/>
    </xf>
    <xf numFmtId="0" fontId="28" fillId="0" borderId="0" xfId="38" applyFont="1" applyBorder="1" applyAlignment="1">
      <alignment horizontal="left" wrapText="1"/>
    </xf>
    <xf numFmtId="0" fontId="22" fillId="0" borderId="0" xfId="0" applyFont="1" applyBorder="1" applyAlignment="1">
      <alignment horizontal="left"/>
    </xf>
    <xf numFmtId="0" fontId="36" fillId="0" borderId="24" xfId="38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/>
    </xf>
    <xf numFmtId="0" fontId="36" fillId="0" borderId="24" xfId="38" applyFont="1" applyBorder="1" applyAlignment="1">
      <alignment horizontal="left" wrapText="1"/>
    </xf>
    <xf numFmtId="0" fontId="30" fillId="0" borderId="11" xfId="38" applyFont="1" applyBorder="1" applyAlignment="1">
      <alignment horizontal="center" vertical="center" wrapText="1"/>
    </xf>
    <xf numFmtId="0" fontId="29" fillId="0" borderId="11" xfId="38" applyFont="1" applyBorder="1" applyAlignment="1">
      <alignment horizontal="center" vertical="center" wrapText="1"/>
    </xf>
    <xf numFmtId="0" fontId="39" fillId="0" borderId="16" xfId="38" applyFont="1" applyBorder="1" applyAlignment="1">
      <alignment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66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Normal="165" workbookViewId="0">
      <pane ySplit="7" topLeftCell="A8" activePane="bottomLeft" state="frozen"/>
      <selection pane="bottomLeft" activeCell="T21" sqref="T21"/>
    </sheetView>
  </sheetViews>
  <sheetFormatPr defaultRowHeight="12.75" x14ac:dyDescent="0.2"/>
  <cols>
    <col min="1" max="1" width="9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6.5703125" customWidth="1"/>
  </cols>
  <sheetData>
    <row r="1" spans="1:21" ht="33" customHeight="1" x14ac:dyDescent="0.2">
      <c r="A1" s="47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 t="s">
        <v>25</v>
      </c>
      <c r="T1" s="50"/>
      <c r="U1" s="50"/>
    </row>
    <row r="2" spans="1:21" ht="18.75" customHeight="1" x14ac:dyDescent="0.2">
      <c r="A2" s="51" t="s">
        <v>85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54" t="s">
        <v>84</v>
      </c>
      <c r="P2" s="55"/>
      <c r="Q2" s="55"/>
      <c r="R2" s="55"/>
      <c r="S2" s="55"/>
      <c r="T2" s="55"/>
      <c r="U2" s="56"/>
    </row>
    <row r="3" spans="1:21" ht="30.75" customHeight="1" x14ac:dyDescent="0.25">
      <c r="A3" s="62" t="s">
        <v>86</v>
      </c>
      <c r="B3" s="63"/>
      <c r="C3" s="63"/>
      <c r="D3" s="64" t="s">
        <v>87</v>
      </c>
      <c r="E3" s="64"/>
      <c r="F3" s="64"/>
      <c r="G3" s="64"/>
      <c r="H3" s="57" t="s">
        <v>83</v>
      </c>
      <c r="I3" s="58"/>
      <c r="J3" s="58"/>
      <c r="K3" s="58"/>
      <c r="L3" s="58"/>
      <c r="M3" s="58"/>
      <c r="N3" s="58"/>
      <c r="O3" s="58"/>
      <c r="P3" s="58"/>
      <c r="Q3" s="59" t="s">
        <v>109</v>
      </c>
      <c r="R3" s="60"/>
      <c r="S3" s="60"/>
      <c r="T3" s="60"/>
      <c r="U3" s="61"/>
    </row>
    <row r="4" spans="1:21" ht="9.75" customHeight="1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ht="21" customHeight="1" thickBot="1" x14ac:dyDescent="0.25">
      <c r="A5" s="40" t="s">
        <v>2</v>
      </c>
      <c r="B5" s="41" t="s">
        <v>3</v>
      </c>
      <c r="C5" s="42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  <c r="T5" s="44" t="s">
        <v>5</v>
      </c>
      <c r="U5" s="37" t="s">
        <v>90</v>
      </c>
    </row>
    <row r="6" spans="1:21" ht="21" customHeight="1" thickTop="1" thickBot="1" x14ac:dyDescent="0.25">
      <c r="A6" s="40"/>
      <c r="B6" s="41"/>
      <c r="C6" s="1"/>
      <c r="D6" s="38" t="s">
        <v>6</v>
      </c>
      <c r="E6" s="38"/>
      <c r="F6" s="38"/>
      <c r="G6" s="38"/>
      <c r="H6" s="38"/>
      <c r="I6" s="38" t="s">
        <v>7</v>
      </c>
      <c r="J6" s="38"/>
      <c r="K6" s="38"/>
      <c r="L6" s="38" t="s">
        <v>8</v>
      </c>
      <c r="M6" s="38"/>
      <c r="N6" s="38"/>
      <c r="O6" s="38" t="s">
        <v>9</v>
      </c>
      <c r="P6" s="38"/>
      <c r="Q6" s="38"/>
      <c r="R6" s="38" t="s">
        <v>10</v>
      </c>
      <c r="S6" s="39"/>
      <c r="T6" s="44"/>
      <c r="U6" s="37"/>
    </row>
    <row r="7" spans="1:21" ht="36" customHeight="1" thickTop="1" thickBot="1" x14ac:dyDescent="0.25">
      <c r="A7" s="40"/>
      <c r="B7" s="41"/>
      <c r="C7" s="14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12</v>
      </c>
      <c r="J7" s="2" t="s">
        <v>13</v>
      </c>
      <c r="K7" s="2" t="s">
        <v>14</v>
      </c>
      <c r="L7" s="2" t="s">
        <v>12</v>
      </c>
      <c r="M7" s="2" t="s">
        <v>13</v>
      </c>
      <c r="N7" s="2" t="s">
        <v>14</v>
      </c>
      <c r="O7" s="2" t="s">
        <v>12</v>
      </c>
      <c r="P7" s="2" t="s">
        <v>13</v>
      </c>
      <c r="Q7" s="2" t="s">
        <v>14</v>
      </c>
      <c r="R7" s="8" t="s">
        <v>17</v>
      </c>
      <c r="S7" s="28" t="s">
        <v>18</v>
      </c>
      <c r="T7" s="44"/>
      <c r="U7" s="37"/>
    </row>
    <row r="8" spans="1:21" ht="15" customHeight="1" thickTop="1" x14ac:dyDescent="0.2">
      <c r="A8" s="22" t="s">
        <v>100</v>
      </c>
      <c r="B8" s="17" t="s">
        <v>93</v>
      </c>
      <c r="C8" s="16"/>
      <c r="D8" s="9"/>
      <c r="E8" s="9"/>
      <c r="F8" s="9"/>
      <c r="G8" s="9"/>
      <c r="H8" s="9"/>
      <c r="I8" s="6"/>
      <c r="J8" s="10"/>
      <c r="K8" s="10"/>
      <c r="L8" s="10"/>
      <c r="M8" s="10"/>
      <c r="N8" s="10"/>
      <c r="O8" s="6">
        <v>20</v>
      </c>
      <c r="P8" s="6"/>
      <c r="Q8" s="11"/>
      <c r="R8" s="32">
        <v>10</v>
      </c>
      <c r="S8" s="32"/>
      <c r="T8" s="33">
        <f t="shared" ref="T8:T31" si="0">IF(AND(O8="",R8="",S8=""),"",SUM(O8,IF(S8="",R8,S8)))</f>
        <v>30</v>
      </c>
      <c r="U8" s="31" t="str">
        <f t="shared" ref="U8:U31" si="1">IF(T8="","",IF(T8&gt;89,"A",IF(T8&gt;79,"B",IF(T8&gt;69,"C",IF(T8&gt;59,"D",IF(T8&gt;49,"E","F"))))))</f>
        <v>F</v>
      </c>
    </row>
    <row r="9" spans="1:21" ht="15" customHeight="1" x14ac:dyDescent="0.2">
      <c r="A9" s="22" t="s">
        <v>101</v>
      </c>
      <c r="B9" s="17" t="s">
        <v>94</v>
      </c>
      <c r="C9" s="16"/>
      <c r="D9" s="9"/>
      <c r="E9" s="9"/>
      <c r="F9" s="9"/>
      <c r="G9" s="9"/>
      <c r="H9" s="9"/>
      <c r="I9" s="6"/>
      <c r="J9" s="10"/>
      <c r="K9" s="10"/>
      <c r="L9" s="10"/>
      <c r="M9" s="10"/>
      <c r="N9" s="10"/>
      <c r="O9" s="6">
        <v>0</v>
      </c>
      <c r="P9" s="6"/>
      <c r="Q9" s="11"/>
      <c r="R9" s="32"/>
      <c r="S9" s="32"/>
      <c r="T9" s="33">
        <f t="shared" si="0"/>
        <v>0</v>
      </c>
      <c r="U9" s="31" t="str">
        <f t="shared" si="1"/>
        <v>F</v>
      </c>
    </row>
    <row r="10" spans="1:21" ht="15" customHeight="1" x14ac:dyDescent="0.2">
      <c r="A10" s="22" t="s">
        <v>102</v>
      </c>
      <c r="B10" s="17" t="s">
        <v>95</v>
      </c>
      <c r="C10" s="16"/>
      <c r="D10" s="9"/>
      <c r="E10" s="9"/>
      <c r="F10" s="9"/>
      <c r="G10" s="9"/>
      <c r="H10" s="9"/>
      <c r="I10" s="6"/>
      <c r="J10" s="10"/>
      <c r="K10" s="10"/>
      <c r="L10" s="10"/>
      <c r="M10" s="10"/>
      <c r="N10" s="10"/>
      <c r="O10" s="6">
        <v>15</v>
      </c>
      <c r="P10" s="6"/>
      <c r="Q10" s="11"/>
      <c r="R10" s="32">
        <v>12</v>
      </c>
      <c r="S10" s="32"/>
      <c r="T10" s="33">
        <f t="shared" si="0"/>
        <v>27</v>
      </c>
      <c r="U10" s="31" t="str">
        <f t="shared" si="1"/>
        <v>F</v>
      </c>
    </row>
    <row r="11" spans="1:21" ht="15" customHeight="1" x14ac:dyDescent="0.2">
      <c r="A11" s="22" t="s">
        <v>103</v>
      </c>
      <c r="B11" s="17" t="s">
        <v>96</v>
      </c>
      <c r="C11" s="16"/>
      <c r="D11" s="9"/>
      <c r="E11" s="9"/>
      <c r="F11" s="9"/>
      <c r="G11" s="9"/>
      <c r="H11" s="9"/>
      <c r="I11" s="6"/>
      <c r="J11" s="10"/>
      <c r="K11" s="10"/>
      <c r="L11" s="10"/>
      <c r="M11" s="10"/>
      <c r="N11" s="10"/>
      <c r="O11" s="6">
        <v>23</v>
      </c>
      <c r="P11" s="6"/>
      <c r="Q11" s="11"/>
      <c r="R11" s="32">
        <v>19</v>
      </c>
      <c r="S11" s="32"/>
      <c r="T11" s="33">
        <f t="shared" si="0"/>
        <v>42</v>
      </c>
      <c r="U11" s="31" t="str">
        <f t="shared" si="1"/>
        <v>F</v>
      </c>
    </row>
    <row r="12" spans="1:21" ht="15" customHeight="1" x14ac:dyDescent="0.2">
      <c r="A12" s="22" t="s">
        <v>104</v>
      </c>
      <c r="B12" s="17" t="s">
        <v>97</v>
      </c>
      <c r="C12" s="16"/>
      <c r="D12" s="9"/>
      <c r="E12" s="9"/>
      <c r="F12" s="9"/>
      <c r="G12" s="9"/>
      <c r="H12" s="9"/>
      <c r="I12" s="6"/>
      <c r="J12" s="10"/>
      <c r="K12" s="10"/>
      <c r="L12" s="10"/>
      <c r="M12" s="10"/>
      <c r="N12" s="10"/>
      <c r="O12" s="6">
        <v>29</v>
      </c>
      <c r="P12" s="6"/>
      <c r="Q12" s="11"/>
      <c r="R12" s="32">
        <v>30</v>
      </c>
      <c r="S12" s="32"/>
      <c r="T12" s="33">
        <f t="shared" si="0"/>
        <v>59</v>
      </c>
      <c r="U12" s="31" t="str">
        <f t="shared" si="1"/>
        <v>E</v>
      </c>
    </row>
    <row r="13" spans="1:21" ht="15" customHeight="1" x14ac:dyDescent="0.2">
      <c r="A13" s="22" t="s">
        <v>105</v>
      </c>
      <c r="B13" s="17" t="s">
        <v>98</v>
      </c>
      <c r="C13" s="16"/>
      <c r="D13" s="9"/>
      <c r="E13" s="9"/>
      <c r="F13" s="9"/>
      <c r="G13" s="9"/>
      <c r="H13" s="9"/>
      <c r="I13" s="6"/>
      <c r="J13" s="10"/>
      <c r="K13" s="10"/>
      <c r="L13" s="10"/>
      <c r="M13" s="10"/>
      <c r="N13" s="10"/>
      <c r="O13" s="6">
        <v>0</v>
      </c>
      <c r="P13" s="6"/>
      <c r="Q13" s="11"/>
      <c r="R13" s="32"/>
      <c r="S13" s="32"/>
      <c r="T13" s="33">
        <f t="shared" si="0"/>
        <v>0</v>
      </c>
      <c r="U13" s="31" t="str">
        <f t="shared" si="1"/>
        <v>F</v>
      </c>
    </row>
    <row r="14" spans="1:21" ht="15" customHeight="1" x14ac:dyDescent="0.2">
      <c r="A14" s="22" t="s">
        <v>106</v>
      </c>
      <c r="B14" s="17" t="s">
        <v>99</v>
      </c>
      <c r="C14" s="16"/>
      <c r="D14" s="9"/>
      <c r="E14" s="9"/>
      <c r="F14" s="9"/>
      <c r="G14" s="9"/>
      <c r="H14" s="9"/>
      <c r="I14" s="6"/>
      <c r="J14" s="10"/>
      <c r="K14" s="10"/>
      <c r="L14" s="10"/>
      <c r="M14" s="10"/>
      <c r="N14" s="10"/>
      <c r="O14" s="6">
        <v>10</v>
      </c>
      <c r="P14" s="6"/>
      <c r="Q14" s="11"/>
      <c r="R14" s="32">
        <v>0</v>
      </c>
      <c r="S14" s="32"/>
      <c r="T14" s="33">
        <f t="shared" si="0"/>
        <v>10</v>
      </c>
      <c r="U14" s="31" t="str">
        <f t="shared" si="1"/>
        <v>F</v>
      </c>
    </row>
    <row r="15" spans="1:21" ht="15" customHeight="1" x14ac:dyDescent="0.2">
      <c r="A15" s="23" t="s">
        <v>27</v>
      </c>
      <c r="B15" s="17" t="s">
        <v>57</v>
      </c>
      <c r="C15" s="16"/>
      <c r="D15" s="9"/>
      <c r="E15" s="9"/>
      <c r="F15" s="9"/>
      <c r="G15" s="9"/>
      <c r="H15" s="9"/>
      <c r="I15" s="6"/>
      <c r="J15" s="10"/>
      <c r="K15" s="10"/>
      <c r="L15" s="10"/>
      <c r="M15" s="10"/>
      <c r="N15" s="10"/>
      <c r="O15" s="6">
        <v>11</v>
      </c>
      <c r="P15" s="6"/>
      <c r="Q15" s="11"/>
      <c r="R15" s="32"/>
      <c r="S15" s="32"/>
      <c r="T15" s="33">
        <f t="shared" si="0"/>
        <v>11</v>
      </c>
      <c r="U15" s="31" t="str">
        <f t="shared" si="1"/>
        <v>F</v>
      </c>
    </row>
    <row r="16" spans="1:21" ht="15" customHeight="1" x14ac:dyDescent="0.2">
      <c r="A16" s="23" t="s">
        <v>58</v>
      </c>
      <c r="B16" s="17" t="s">
        <v>59</v>
      </c>
      <c r="C16" s="16"/>
      <c r="D16" s="9"/>
      <c r="E16" s="9"/>
      <c r="F16" s="9"/>
      <c r="G16" s="9"/>
      <c r="H16" s="9"/>
      <c r="I16" s="6"/>
      <c r="J16" s="10"/>
      <c r="K16" s="10"/>
      <c r="L16" s="10"/>
      <c r="M16" s="10"/>
      <c r="N16" s="10"/>
      <c r="O16" s="6" t="s">
        <v>108</v>
      </c>
      <c r="P16" s="6"/>
      <c r="Q16" s="11"/>
      <c r="R16" s="32"/>
      <c r="S16" s="32"/>
      <c r="T16" s="33" t="str">
        <f t="shared" si="0"/>
        <v/>
      </c>
      <c r="U16" s="31" t="str">
        <f t="shared" si="1"/>
        <v/>
      </c>
    </row>
    <row r="17" spans="1:21" ht="15" customHeight="1" x14ac:dyDescent="0.2">
      <c r="A17" s="23" t="s">
        <v>28</v>
      </c>
      <c r="B17" s="17" t="s">
        <v>60</v>
      </c>
      <c r="C17" s="16"/>
      <c r="D17" s="9"/>
      <c r="E17" s="9"/>
      <c r="F17" s="9"/>
      <c r="G17" s="9"/>
      <c r="H17" s="9"/>
      <c r="I17" s="6"/>
      <c r="J17" s="10"/>
      <c r="K17" s="10"/>
      <c r="L17" s="10"/>
      <c r="M17" s="10"/>
      <c r="N17" s="10"/>
      <c r="O17" s="6" t="s">
        <v>108</v>
      </c>
      <c r="P17" s="6"/>
      <c r="Q17" s="11"/>
      <c r="R17" s="32"/>
      <c r="S17" s="32"/>
      <c r="T17" s="33" t="str">
        <f t="shared" si="0"/>
        <v/>
      </c>
      <c r="U17" s="31" t="str">
        <f t="shared" si="1"/>
        <v/>
      </c>
    </row>
    <row r="18" spans="1:21" ht="15" customHeight="1" x14ac:dyDescent="0.2">
      <c r="A18" s="23" t="s">
        <v>29</v>
      </c>
      <c r="B18" s="17" t="s">
        <v>61</v>
      </c>
      <c r="C18" s="16"/>
      <c r="D18" s="9"/>
      <c r="E18" s="9"/>
      <c r="F18" s="9"/>
      <c r="G18" s="9"/>
      <c r="H18" s="9"/>
      <c r="I18" s="6"/>
      <c r="J18" s="10"/>
      <c r="K18" s="10"/>
      <c r="L18" s="10"/>
      <c r="M18" s="10"/>
      <c r="N18" s="10"/>
      <c r="O18" s="6">
        <v>7</v>
      </c>
      <c r="P18" s="6"/>
      <c r="Q18" s="11"/>
      <c r="R18" s="32"/>
      <c r="S18" s="32"/>
      <c r="T18" s="33">
        <f t="shared" si="0"/>
        <v>7</v>
      </c>
      <c r="U18" s="31" t="str">
        <f t="shared" si="1"/>
        <v>F</v>
      </c>
    </row>
    <row r="19" spans="1:21" ht="15" customHeight="1" x14ac:dyDescent="0.2">
      <c r="A19" s="23" t="s">
        <v>30</v>
      </c>
      <c r="B19" s="17" t="s">
        <v>62</v>
      </c>
      <c r="C19" s="16"/>
      <c r="D19" s="9"/>
      <c r="E19" s="9"/>
      <c r="F19" s="9"/>
      <c r="G19" s="9"/>
      <c r="H19" s="9"/>
      <c r="I19" s="6"/>
      <c r="J19" s="10"/>
      <c r="K19" s="10"/>
      <c r="L19" s="10"/>
      <c r="M19" s="10"/>
      <c r="N19" s="10"/>
      <c r="O19" s="6">
        <v>0</v>
      </c>
      <c r="P19" s="6"/>
      <c r="Q19" s="11"/>
      <c r="R19" s="32">
        <v>0</v>
      </c>
      <c r="S19" s="32"/>
      <c r="T19" s="33">
        <f t="shared" si="0"/>
        <v>0</v>
      </c>
      <c r="U19" s="31" t="str">
        <f t="shared" si="1"/>
        <v>F</v>
      </c>
    </row>
    <row r="20" spans="1:21" ht="15" customHeight="1" x14ac:dyDescent="0.2">
      <c r="A20" s="23" t="s">
        <v>31</v>
      </c>
      <c r="B20" s="17" t="s">
        <v>63</v>
      </c>
      <c r="C20" s="16"/>
      <c r="D20" s="9"/>
      <c r="E20" s="9"/>
      <c r="F20" s="9"/>
      <c r="G20" s="9"/>
      <c r="H20" s="9"/>
      <c r="I20" s="6"/>
      <c r="J20" s="10"/>
      <c r="K20" s="10"/>
      <c r="L20" s="10"/>
      <c r="M20" s="10"/>
      <c r="N20" s="10"/>
      <c r="O20" s="6">
        <v>22</v>
      </c>
      <c r="P20" s="6"/>
      <c r="Q20" s="11"/>
      <c r="R20" s="32">
        <v>7</v>
      </c>
      <c r="S20" s="32"/>
      <c r="T20" s="33">
        <f t="shared" si="0"/>
        <v>29</v>
      </c>
      <c r="U20" s="31" t="str">
        <f t="shared" si="1"/>
        <v>F</v>
      </c>
    </row>
    <row r="21" spans="1:21" ht="15" customHeight="1" x14ac:dyDescent="0.2">
      <c r="A21" s="23" t="s">
        <v>32</v>
      </c>
      <c r="B21" s="17" t="s">
        <v>64</v>
      </c>
      <c r="C21" s="16"/>
      <c r="D21" s="9"/>
      <c r="E21" s="9"/>
      <c r="F21" s="9"/>
      <c r="G21" s="9"/>
      <c r="H21" s="9"/>
      <c r="I21" s="6"/>
      <c r="J21" s="10"/>
      <c r="K21" s="10"/>
      <c r="L21" s="10"/>
      <c r="M21" s="10"/>
      <c r="N21" s="10"/>
      <c r="O21" s="6">
        <v>25</v>
      </c>
      <c r="P21" s="6"/>
      <c r="Q21" s="11"/>
      <c r="R21" s="32">
        <v>35</v>
      </c>
      <c r="S21" s="32"/>
      <c r="T21" s="33">
        <f t="shared" si="0"/>
        <v>60</v>
      </c>
      <c r="U21" s="31" t="str">
        <f t="shared" si="1"/>
        <v>D</v>
      </c>
    </row>
    <row r="22" spans="1:21" ht="15" customHeight="1" x14ac:dyDescent="0.2">
      <c r="A22" s="23" t="s">
        <v>33</v>
      </c>
      <c r="B22" s="17" t="s">
        <v>65</v>
      </c>
      <c r="C22" s="16"/>
      <c r="D22" s="9"/>
      <c r="E22" s="9"/>
      <c r="F22" s="9"/>
      <c r="G22" s="9"/>
      <c r="H22" s="9"/>
      <c r="I22" s="6"/>
      <c r="J22" s="10"/>
      <c r="K22" s="10"/>
      <c r="L22" s="10"/>
      <c r="M22" s="10"/>
      <c r="N22" s="10"/>
      <c r="O22" s="6">
        <v>6</v>
      </c>
      <c r="P22" s="6"/>
      <c r="Q22" s="11"/>
      <c r="R22" s="32"/>
      <c r="S22" s="32"/>
      <c r="T22" s="33">
        <f t="shared" si="0"/>
        <v>6</v>
      </c>
      <c r="U22" s="31" t="str">
        <f t="shared" si="1"/>
        <v>F</v>
      </c>
    </row>
    <row r="23" spans="1:21" ht="15" customHeight="1" x14ac:dyDescent="0.2">
      <c r="A23" s="23" t="s">
        <v>34</v>
      </c>
      <c r="B23" s="17" t="s">
        <v>66</v>
      </c>
      <c r="C23" s="16"/>
      <c r="D23" s="9"/>
      <c r="E23" s="9"/>
      <c r="F23" s="9"/>
      <c r="G23" s="9"/>
      <c r="H23" s="9"/>
      <c r="I23" s="6"/>
      <c r="J23" s="10"/>
      <c r="K23" s="10"/>
      <c r="L23" s="10"/>
      <c r="M23" s="10"/>
      <c r="N23" s="10"/>
      <c r="O23" s="6">
        <v>19</v>
      </c>
      <c r="P23" s="6"/>
      <c r="Q23" s="11"/>
      <c r="R23" s="32">
        <v>8</v>
      </c>
      <c r="S23" s="32"/>
      <c r="T23" s="33">
        <f t="shared" si="0"/>
        <v>27</v>
      </c>
      <c r="U23" s="31" t="str">
        <f t="shared" si="1"/>
        <v>F</v>
      </c>
    </row>
    <row r="24" spans="1:21" ht="15" customHeight="1" x14ac:dyDescent="0.2">
      <c r="A24" s="23" t="s">
        <v>67</v>
      </c>
      <c r="B24" s="17" t="s">
        <v>68</v>
      </c>
      <c r="C24" s="16"/>
      <c r="D24" s="9"/>
      <c r="E24" s="9"/>
      <c r="F24" s="9"/>
      <c r="G24" s="9"/>
      <c r="H24" s="9"/>
      <c r="I24" s="6"/>
      <c r="J24" s="10"/>
      <c r="K24" s="10"/>
      <c r="L24" s="10"/>
      <c r="M24" s="10"/>
      <c r="N24" s="10"/>
      <c r="O24" s="6" t="s">
        <v>108</v>
      </c>
      <c r="P24" s="6"/>
      <c r="Q24" s="11"/>
      <c r="R24" s="32"/>
      <c r="S24" s="32"/>
      <c r="T24" s="33" t="str">
        <f t="shared" si="0"/>
        <v/>
      </c>
      <c r="U24" s="31" t="str">
        <f t="shared" si="1"/>
        <v/>
      </c>
    </row>
    <row r="25" spans="1:21" ht="15" customHeight="1" x14ac:dyDescent="0.2">
      <c r="A25" s="23" t="s">
        <v>35</v>
      </c>
      <c r="B25" s="17" t="s">
        <v>69</v>
      </c>
      <c r="C25" s="16"/>
      <c r="D25" s="9"/>
      <c r="E25" s="9"/>
      <c r="F25" s="9"/>
      <c r="G25" s="9"/>
      <c r="H25" s="9"/>
      <c r="I25" s="6"/>
      <c r="J25" s="10"/>
      <c r="K25" s="10"/>
      <c r="L25" s="10"/>
      <c r="M25" s="10"/>
      <c r="N25" s="10"/>
      <c r="O25" s="6">
        <v>7</v>
      </c>
      <c r="P25" s="6"/>
      <c r="Q25" s="11"/>
      <c r="R25" s="32">
        <v>6</v>
      </c>
      <c r="S25" s="32"/>
      <c r="T25" s="33">
        <f t="shared" si="0"/>
        <v>13</v>
      </c>
      <c r="U25" s="31" t="str">
        <f t="shared" si="1"/>
        <v>F</v>
      </c>
    </row>
    <row r="26" spans="1:21" ht="15" x14ac:dyDescent="0.2">
      <c r="A26" s="24" t="s">
        <v>107</v>
      </c>
      <c r="B26" s="17" t="s">
        <v>70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7">
        <v>7</v>
      </c>
      <c r="P26" s="18"/>
      <c r="Q26" s="18"/>
      <c r="R26" s="34"/>
      <c r="S26" s="34"/>
      <c r="T26" s="33">
        <f t="shared" si="0"/>
        <v>7</v>
      </c>
      <c r="U26" s="31" t="str">
        <f t="shared" si="1"/>
        <v>F</v>
      </c>
    </row>
    <row r="27" spans="1:21" ht="15" x14ac:dyDescent="0.2">
      <c r="A27" s="24" t="s">
        <v>71</v>
      </c>
      <c r="B27" s="17" t="s">
        <v>72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7">
        <v>15</v>
      </c>
      <c r="P27" s="18"/>
      <c r="Q27" s="18"/>
      <c r="R27" s="34">
        <v>15</v>
      </c>
      <c r="S27" s="34"/>
      <c r="T27" s="33">
        <f t="shared" si="0"/>
        <v>30</v>
      </c>
      <c r="U27" s="31" t="str">
        <f t="shared" si="1"/>
        <v>F</v>
      </c>
    </row>
    <row r="28" spans="1:21" ht="15" x14ac:dyDescent="0.2">
      <c r="A28" s="24" t="s">
        <v>73</v>
      </c>
      <c r="B28" s="17" t="s">
        <v>74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7">
        <v>18</v>
      </c>
      <c r="P28" s="18"/>
      <c r="Q28" s="18"/>
      <c r="R28" s="34">
        <v>0</v>
      </c>
      <c r="S28" s="34"/>
      <c r="T28" s="33">
        <f t="shared" si="0"/>
        <v>18</v>
      </c>
      <c r="U28" s="31" t="str">
        <f t="shared" si="1"/>
        <v>F</v>
      </c>
    </row>
    <row r="29" spans="1:21" ht="15" x14ac:dyDescent="0.2">
      <c r="A29" s="24" t="s">
        <v>75</v>
      </c>
      <c r="B29" s="17" t="s">
        <v>76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7">
        <v>1</v>
      </c>
      <c r="P29" s="18"/>
      <c r="Q29" s="18"/>
      <c r="R29" s="34"/>
      <c r="S29" s="34"/>
      <c r="T29" s="33">
        <f t="shared" si="0"/>
        <v>1</v>
      </c>
      <c r="U29" s="31" t="str">
        <f t="shared" si="1"/>
        <v>F</v>
      </c>
    </row>
    <row r="30" spans="1:21" ht="15" x14ac:dyDescent="0.2">
      <c r="A30" s="24" t="s">
        <v>77</v>
      </c>
      <c r="B30" s="17" t="s">
        <v>78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7" t="s">
        <v>108</v>
      </c>
      <c r="P30" s="18"/>
      <c r="Q30" s="18"/>
      <c r="R30" s="34"/>
      <c r="S30" s="34"/>
      <c r="T30" s="33" t="str">
        <f t="shared" si="0"/>
        <v/>
      </c>
      <c r="U30" s="31" t="str">
        <f t="shared" si="1"/>
        <v/>
      </c>
    </row>
    <row r="31" spans="1:21" ht="15" x14ac:dyDescent="0.2">
      <c r="A31" s="24" t="s">
        <v>79</v>
      </c>
      <c r="B31" s="17" t="s">
        <v>80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7">
        <v>23</v>
      </c>
      <c r="P31" s="18"/>
      <c r="Q31" s="18"/>
      <c r="R31" s="34">
        <v>30</v>
      </c>
      <c r="S31" s="34"/>
      <c r="T31" s="33">
        <f t="shared" si="0"/>
        <v>53</v>
      </c>
      <c r="U31" s="31" t="str">
        <f t="shared" si="1"/>
        <v>E</v>
      </c>
    </row>
  </sheetData>
  <sheetProtection selectLockedCells="1" selectUnlockedCells="1"/>
  <mergeCells count="19">
    <mergeCell ref="A4:U4"/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4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65" workbookViewId="0">
      <pane ySplit="7" topLeftCell="A8" activePane="bottomLeft" state="frozen"/>
      <selection pane="bottomLeft" activeCell="K29" sqref="K29"/>
    </sheetView>
  </sheetViews>
  <sheetFormatPr defaultRowHeight="12.75" customHeight="1" x14ac:dyDescent="0.2"/>
  <cols>
    <col min="1" max="1" width="7.28515625" style="3" customWidth="1"/>
    <col min="2" max="2" width="11.140625" style="3" customWidth="1"/>
    <col min="3" max="3" width="25.28515625" style="3" customWidth="1"/>
    <col min="4" max="4" width="0.28515625" style="3" customWidth="1"/>
    <col min="5" max="5" width="11.140625" style="3" customWidth="1"/>
    <col min="6" max="6" width="11.42578125" style="3" customWidth="1"/>
    <col min="7" max="7" width="10" style="3" customWidth="1"/>
    <col min="8" max="8" width="12.42578125" style="3" customWidth="1"/>
    <col min="9" max="16384" width="9.140625" style="3"/>
  </cols>
  <sheetData>
    <row r="1" spans="1:8" s="4" customFormat="1" ht="36.75" customHeight="1" x14ac:dyDescent="0.2">
      <c r="A1" s="65" t="s">
        <v>19</v>
      </c>
      <c r="B1" s="66"/>
      <c r="C1" s="66"/>
      <c r="D1" s="66"/>
      <c r="E1" s="66"/>
      <c r="F1" s="67"/>
      <c r="G1" s="67"/>
      <c r="H1" s="15" t="s">
        <v>92</v>
      </c>
    </row>
    <row r="2" spans="1:8" ht="17.25" customHeight="1" x14ac:dyDescent="0.25">
      <c r="A2" s="77" t="s">
        <v>81</v>
      </c>
      <c r="B2" s="78"/>
      <c r="C2" s="78"/>
      <c r="D2" s="78"/>
      <c r="E2" s="78"/>
      <c r="F2" s="78"/>
      <c r="G2" s="78"/>
      <c r="H2" s="78"/>
    </row>
    <row r="3" spans="1:8" ht="27" customHeight="1" x14ac:dyDescent="0.2">
      <c r="A3" s="79" t="s">
        <v>88</v>
      </c>
      <c r="B3" s="80"/>
      <c r="C3" s="80"/>
      <c r="D3" s="73" t="s">
        <v>89</v>
      </c>
      <c r="E3" s="74"/>
      <c r="F3" s="74"/>
      <c r="G3" s="74"/>
      <c r="H3" s="74"/>
    </row>
    <row r="4" spans="1:8" ht="17.25" customHeight="1" x14ac:dyDescent="0.25">
      <c r="A4" s="81" t="s">
        <v>82</v>
      </c>
      <c r="B4" s="80"/>
      <c r="C4" s="80"/>
      <c r="D4" s="80"/>
      <c r="E4" s="75" t="s">
        <v>91</v>
      </c>
      <c r="F4" s="76"/>
      <c r="G4" s="76"/>
      <c r="H4" s="76"/>
    </row>
    <row r="5" spans="1:8" ht="11.25" customHeight="1" x14ac:dyDescent="0.25">
      <c r="A5" s="7"/>
      <c r="B5" s="84"/>
      <c r="C5" s="84"/>
      <c r="D5" s="84"/>
      <c r="E5" s="84"/>
      <c r="F5" s="84"/>
      <c r="G5" s="84"/>
      <c r="H5" s="84"/>
    </row>
    <row r="6" spans="1:8" s="5" customFormat="1" ht="25.5" customHeight="1" thickBot="1" x14ac:dyDescent="0.25">
      <c r="A6" s="68" t="s">
        <v>26</v>
      </c>
      <c r="B6" s="82" t="s">
        <v>2</v>
      </c>
      <c r="C6" s="83" t="s">
        <v>20</v>
      </c>
      <c r="D6" s="83"/>
      <c r="E6" s="70" t="s">
        <v>21</v>
      </c>
      <c r="F6" s="71"/>
      <c r="G6" s="72"/>
      <c r="H6" s="83" t="s">
        <v>22</v>
      </c>
    </row>
    <row r="7" spans="1:8" s="5" customFormat="1" ht="42" customHeight="1" thickTop="1" thickBot="1" x14ac:dyDescent="0.25">
      <c r="A7" s="69"/>
      <c r="B7" s="82"/>
      <c r="C7" s="83"/>
      <c r="D7" s="83"/>
      <c r="E7" s="12" t="s">
        <v>23</v>
      </c>
      <c r="F7" s="13" t="s">
        <v>24</v>
      </c>
      <c r="G7" s="30" t="s">
        <v>0</v>
      </c>
      <c r="H7" s="83"/>
    </row>
    <row r="8" spans="1:8" ht="15" customHeight="1" thickTop="1" x14ac:dyDescent="0.2">
      <c r="A8" s="20" t="s">
        <v>110</v>
      </c>
      <c r="B8" s="21" t="str">
        <f>Osvojeni!A8</f>
        <v>4/2019</v>
      </c>
      <c r="C8" s="26" t="str">
        <f>Osvojeni!B8</f>
        <v>Jolić Luka</v>
      </c>
      <c r="D8" s="25" t="s">
        <v>93</v>
      </c>
      <c r="E8" s="29">
        <f>IF(Osvojeni!O8="","",Osvojeni!O8)</f>
        <v>20</v>
      </c>
      <c r="F8" s="35">
        <f>IF(AND(Osvojeni!R8="",Osvojeni!S8=""),"",IF(Osvojeni!S8="",Osvojeni!R8,Osvojeni!S8))</f>
        <v>10</v>
      </c>
      <c r="G8" s="36">
        <f>IF(Osvojeni!T8="","",Osvojeni!T8)</f>
        <v>30</v>
      </c>
      <c r="H8" s="19" t="str">
        <f>IF(Osvojeni!U8="","",Osvojeni!U8)</f>
        <v>F</v>
      </c>
    </row>
    <row r="9" spans="1:8" ht="15" customHeight="1" x14ac:dyDescent="0.2">
      <c r="A9" s="20" t="s">
        <v>111</v>
      </c>
      <c r="B9" s="21" t="str">
        <f>Osvojeni!A9</f>
        <v>11/2019</v>
      </c>
      <c r="C9" s="26" t="str">
        <f>Osvojeni!B9</f>
        <v>Raičević Nina</v>
      </c>
      <c r="D9" s="25" t="s">
        <v>93</v>
      </c>
      <c r="E9" s="29">
        <f>IF(Osvojeni!O9="","",Osvojeni!O9)</f>
        <v>0</v>
      </c>
      <c r="F9" s="35" t="str">
        <f>IF(AND(Osvojeni!R9="",Osvojeni!S9=""),"",IF(Osvojeni!S9="",Osvojeni!R9,Osvojeni!S9))</f>
        <v/>
      </c>
      <c r="G9" s="36">
        <f>IF(Osvojeni!T9="","",Osvojeni!T9)</f>
        <v>0</v>
      </c>
      <c r="H9" s="19" t="str">
        <f>IF(Osvojeni!U9="","",Osvojeni!U9)</f>
        <v>F</v>
      </c>
    </row>
    <row r="10" spans="1:8" ht="15" customHeight="1" x14ac:dyDescent="0.2">
      <c r="A10" s="20" t="s">
        <v>112</v>
      </c>
      <c r="B10" s="21" t="str">
        <f>Osvojeni!A10</f>
        <v>17/2019</v>
      </c>
      <c r="C10" s="26" t="str">
        <f>Osvojeni!B10</f>
        <v>Đurić Maša</v>
      </c>
      <c r="D10" s="25" t="s">
        <v>93</v>
      </c>
      <c r="E10" s="29">
        <f>IF(Osvojeni!O10="","",Osvojeni!O10)</f>
        <v>15</v>
      </c>
      <c r="F10" s="35">
        <f>IF(AND(Osvojeni!R10="",Osvojeni!S10=""),"",IF(Osvojeni!S10="",Osvojeni!R10,Osvojeni!S10))</f>
        <v>12</v>
      </c>
      <c r="G10" s="36">
        <f>IF(Osvojeni!T10="","",Osvojeni!T10)</f>
        <v>27</v>
      </c>
      <c r="H10" s="19" t="str">
        <f>IF(Osvojeni!U10="","",Osvojeni!U10)</f>
        <v>F</v>
      </c>
    </row>
    <row r="11" spans="1:8" ht="15" customHeight="1" x14ac:dyDescent="0.2">
      <c r="A11" s="20" t="s">
        <v>36</v>
      </c>
      <c r="B11" s="21" t="str">
        <f>Osvojeni!A11</f>
        <v>19/2019</v>
      </c>
      <c r="C11" s="26" t="str">
        <f>Osvojeni!B11</f>
        <v>Dedejić Tamara</v>
      </c>
      <c r="D11" s="25" t="s">
        <v>93</v>
      </c>
      <c r="E11" s="29">
        <f>IF(Osvojeni!O11="","",Osvojeni!O11)</f>
        <v>23</v>
      </c>
      <c r="F11" s="35">
        <f>IF(AND(Osvojeni!R11="",Osvojeni!S11=""),"",IF(Osvojeni!S11="",Osvojeni!R11,Osvojeni!S11))</f>
        <v>19</v>
      </c>
      <c r="G11" s="36">
        <f>IF(Osvojeni!T11="","",Osvojeni!T11)</f>
        <v>42</v>
      </c>
      <c r="H11" s="19" t="str">
        <f>IF(Osvojeni!U11="","",Osvojeni!U11)</f>
        <v>F</v>
      </c>
    </row>
    <row r="12" spans="1:8" ht="15" customHeight="1" x14ac:dyDescent="0.2">
      <c r="A12" s="20" t="s">
        <v>37</v>
      </c>
      <c r="B12" s="21" t="str">
        <f>Osvojeni!A12</f>
        <v>26/2019</v>
      </c>
      <c r="C12" s="26" t="str">
        <f>Osvojeni!B12</f>
        <v>Todorović Maja</v>
      </c>
      <c r="D12" s="25" t="s">
        <v>93</v>
      </c>
      <c r="E12" s="29">
        <f>IF(Osvojeni!O12="","",Osvojeni!O12)</f>
        <v>29</v>
      </c>
      <c r="F12" s="35">
        <f>IF(AND(Osvojeni!R12="",Osvojeni!S12=""),"",IF(Osvojeni!S12="",Osvojeni!R12,Osvojeni!S12))</f>
        <v>30</v>
      </c>
      <c r="G12" s="36">
        <f>IF(Osvojeni!T12="","",Osvojeni!T12)</f>
        <v>59</v>
      </c>
      <c r="H12" s="19" t="str">
        <f>IF(Osvojeni!U12="","",Osvojeni!U12)</f>
        <v>E</v>
      </c>
    </row>
    <row r="13" spans="1:8" ht="15" customHeight="1" x14ac:dyDescent="0.2">
      <c r="A13" s="20" t="s">
        <v>38</v>
      </c>
      <c r="B13" s="21" t="str">
        <f>Osvojeni!A13</f>
        <v>27/2019</v>
      </c>
      <c r="C13" s="26" t="str">
        <f>Osvojeni!B13</f>
        <v>Vujačić Kristina</v>
      </c>
      <c r="D13" s="25" t="s">
        <v>93</v>
      </c>
      <c r="E13" s="29">
        <f>IF(Osvojeni!O13="","",Osvojeni!O13)</f>
        <v>0</v>
      </c>
      <c r="F13" s="35" t="str">
        <f>IF(AND(Osvojeni!R13="",Osvojeni!S13=""),"",IF(Osvojeni!S13="",Osvojeni!R13,Osvojeni!S13))</f>
        <v/>
      </c>
      <c r="G13" s="36">
        <f>IF(Osvojeni!T13="","",Osvojeni!T13)</f>
        <v>0</v>
      </c>
      <c r="H13" s="19" t="str">
        <f>IF(Osvojeni!U13="","",Osvojeni!U13)</f>
        <v>F</v>
      </c>
    </row>
    <row r="14" spans="1:8" ht="15" customHeight="1" x14ac:dyDescent="0.2">
      <c r="A14" s="20" t="s">
        <v>39</v>
      </c>
      <c r="B14" s="21" t="str">
        <f>Osvojeni!A14</f>
        <v>31/2019</v>
      </c>
      <c r="C14" s="26" t="str">
        <f>Osvojeni!B14</f>
        <v>Marini Agnesa</v>
      </c>
      <c r="D14" s="25" t="s">
        <v>93</v>
      </c>
      <c r="E14" s="29">
        <f>IF(Osvojeni!O14="","",Osvojeni!O14)</f>
        <v>10</v>
      </c>
      <c r="F14" s="35">
        <f>IF(AND(Osvojeni!R14="",Osvojeni!S14=""),"",IF(Osvojeni!S14="",Osvojeni!R14,Osvojeni!S14))</f>
        <v>0</v>
      </c>
      <c r="G14" s="36">
        <f>IF(Osvojeni!T14="","",Osvojeni!T14)</f>
        <v>10</v>
      </c>
      <c r="H14" s="19" t="str">
        <f>IF(Osvojeni!U14="","",Osvojeni!U14)</f>
        <v>F</v>
      </c>
    </row>
    <row r="15" spans="1:8" ht="15" customHeight="1" x14ac:dyDescent="0.2">
      <c r="A15" s="20" t="s">
        <v>40</v>
      </c>
      <c r="B15" s="21" t="str">
        <f>Osvojeni!A15</f>
        <v>5/2018</v>
      </c>
      <c r="C15" s="26" t="str">
        <f>Osvojeni!B15</f>
        <v>Selmanović Dalila</v>
      </c>
      <c r="D15" s="25" t="s">
        <v>93</v>
      </c>
      <c r="E15" s="29">
        <f>IF(Osvojeni!O15="","",Osvojeni!O15)</f>
        <v>11</v>
      </c>
      <c r="F15" s="35" t="str">
        <f>IF(AND(Osvojeni!R15="",Osvojeni!S15=""),"",IF(Osvojeni!S15="",Osvojeni!R15,Osvojeni!S15))</f>
        <v/>
      </c>
      <c r="G15" s="36">
        <f>IF(Osvojeni!T15="","",Osvojeni!T15)</f>
        <v>11</v>
      </c>
      <c r="H15" s="19" t="str">
        <f>IF(Osvojeni!U15="","",Osvojeni!U15)</f>
        <v>F</v>
      </c>
    </row>
    <row r="16" spans="1:8" ht="15" customHeight="1" x14ac:dyDescent="0.2">
      <c r="A16" s="20" t="s">
        <v>41</v>
      </c>
      <c r="B16" s="21" t="str">
        <f>Osvojeni!A16</f>
        <v>7/2018</v>
      </c>
      <c r="C16" s="26" t="str">
        <f>Osvojeni!B16</f>
        <v>Guberinić Jelena</v>
      </c>
      <c r="D16" s="25" t="s">
        <v>93</v>
      </c>
      <c r="E16" s="29" t="str">
        <f>IF(Osvojeni!O16="","",Osvojeni!O16)</f>
        <v/>
      </c>
      <c r="F16" s="35" t="str">
        <f>IF(AND(Osvojeni!R16="",Osvojeni!S16=""),"",IF(Osvojeni!S16="",Osvojeni!R16,Osvojeni!S16))</f>
        <v/>
      </c>
      <c r="G16" s="36" t="str">
        <f>IF(Osvojeni!T16="","",Osvojeni!T16)</f>
        <v/>
      </c>
      <c r="H16" s="19" t="str">
        <f>IF(Osvojeni!U16="","",Osvojeni!U16)</f>
        <v/>
      </c>
    </row>
    <row r="17" spans="1:8" ht="15" customHeight="1" x14ac:dyDescent="0.2">
      <c r="A17" s="20" t="s">
        <v>42</v>
      </c>
      <c r="B17" s="21" t="str">
        <f>Osvojeni!A17</f>
        <v>13/2018</v>
      </c>
      <c r="C17" s="26" t="str">
        <f>Osvojeni!B17</f>
        <v>Milićević Nikola</v>
      </c>
      <c r="D17" s="25" t="s">
        <v>93</v>
      </c>
      <c r="E17" s="29" t="str">
        <f>IF(Osvojeni!O17="","",Osvojeni!O17)</f>
        <v/>
      </c>
      <c r="F17" s="35" t="str">
        <f>IF(AND(Osvojeni!R17="",Osvojeni!S17=""),"",IF(Osvojeni!S17="",Osvojeni!R17,Osvojeni!S17))</f>
        <v/>
      </c>
      <c r="G17" s="36" t="str">
        <f>IF(Osvojeni!T17="","",Osvojeni!T17)</f>
        <v/>
      </c>
      <c r="H17" s="19" t="str">
        <f>IF(Osvojeni!U17="","",Osvojeni!U17)</f>
        <v/>
      </c>
    </row>
    <row r="18" spans="1:8" ht="15" customHeight="1" x14ac:dyDescent="0.2">
      <c r="A18" s="20" t="s">
        <v>43</v>
      </c>
      <c r="B18" s="21" t="str">
        <f>Osvojeni!A18</f>
        <v>18/2018</v>
      </c>
      <c r="C18" s="26" t="str">
        <f>Osvojeni!B18</f>
        <v>Bezmarević Luka</v>
      </c>
      <c r="D18" s="25" t="s">
        <v>93</v>
      </c>
      <c r="E18" s="29">
        <f>IF(Osvojeni!O18="","",Osvojeni!O18)</f>
        <v>7</v>
      </c>
      <c r="F18" s="35" t="str">
        <f>IF(AND(Osvojeni!R18="",Osvojeni!S18=""),"",IF(Osvojeni!S18="",Osvojeni!R18,Osvojeni!S18))</f>
        <v/>
      </c>
      <c r="G18" s="36">
        <f>IF(Osvojeni!T18="","",Osvojeni!T18)</f>
        <v>7</v>
      </c>
      <c r="H18" s="19" t="str">
        <f>IF(Osvojeni!U18="","",Osvojeni!U18)</f>
        <v>F</v>
      </c>
    </row>
    <row r="19" spans="1:8" ht="15" customHeight="1" x14ac:dyDescent="0.2">
      <c r="A19" s="20" t="s">
        <v>44</v>
      </c>
      <c r="B19" s="21" t="str">
        <f>Osvojeni!A19</f>
        <v>21/2018</v>
      </c>
      <c r="C19" s="26" t="str">
        <f>Osvojeni!B19</f>
        <v>Ajković Lazar</v>
      </c>
      <c r="D19" s="25" t="s">
        <v>93</v>
      </c>
      <c r="E19" s="29">
        <f>IF(Osvojeni!O19="","",Osvojeni!O19)</f>
        <v>0</v>
      </c>
      <c r="F19" s="35">
        <f>IF(AND(Osvojeni!R19="",Osvojeni!S19=""),"",IF(Osvojeni!S19="",Osvojeni!R19,Osvojeni!S19))</f>
        <v>0</v>
      </c>
      <c r="G19" s="36">
        <f>IF(Osvojeni!T19="","",Osvojeni!T19)</f>
        <v>0</v>
      </c>
      <c r="H19" s="19" t="str">
        <f>IF(Osvojeni!U19="","",Osvojeni!U19)</f>
        <v>F</v>
      </c>
    </row>
    <row r="20" spans="1:8" ht="15" customHeight="1" x14ac:dyDescent="0.2">
      <c r="A20" s="20" t="s">
        <v>45</v>
      </c>
      <c r="B20" s="21" t="str">
        <f>Osvojeni!A20</f>
        <v>22/2018</v>
      </c>
      <c r="C20" s="26" t="str">
        <f>Osvojeni!B20</f>
        <v>Pantović Tamara</v>
      </c>
      <c r="D20" s="25" t="s">
        <v>93</v>
      </c>
      <c r="E20" s="29">
        <f>IF(Osvojeni!O20="","",Osvojeni!O20)</f>
        <v>22</v>
      </c>
      <c r="F20" s="35">
        <f>IF(AND(Osvojeni!R20="",Osvojeni!S20=""),"",IF(Osvojeni!S20="",Osvojeni!R20,Osvojeni!S20))</f>
        <v>7</v>
      </c>
      <c r="G20" s="36">
        <f>IF(Osvojeni!T20="","",Osvojeni!T20)</f>
        <v>29</v>
      </c>
      <c r="H20" s="19" t="str">
        <f>IF(Osvojeni!U20="","",Osvojeni!U20)</f>
        <v>F</v>
      </c>
    </row>
    <row r="21" spans="1:8" ht="15" customHeight="1" x14ac:dyDescent="0.2">
      <c r="A21" s="20" t="s">
        <v>46</v>
      </c>
      <c r="B21" s="21" t="str">
        <f>Osvojeni!A21</f>
        <v>23/2018</v>
      </c>
      <c r="C21" s="26" t="str">
        <f>Osvojeni!B21</f>
        <v>Pejatović Mirjana</v>
      </c>
      <c r="D21" s="25" t="s">
        <v>93</v>
      </c>
      <c r="E21" s="29">
        <f>IF(Osvojeni!O21="","",Osvojeni!O21)</f>
        <v>25</v>
      </c>
      <c r="F21" s="35">
        <f>IF(AND(Osvojeni!R21="",Osvojeni!S21=""),"",IF(Osvojeni!S21="",Osvojeni!R21,Osvojeni!S21))</f>
        <v>35</v>
      </c>
      <c r="G21" s="36">
        <f>IF(Osvojeni!T21="","",Osvojeni!T21)</f>
        <v>60</v>
      </c>
      <c r="H21" s="19" t="str">
        <f>IF(Osvojeni!U21="","",Osvojeni!U21)</f>
        <v>D</v>
      </c>
    </row>
    <row r="22" spans="1:8" ht="15" customHeight="1" x14ac:dyDescent="0.2">
      <c r="A22" s="20" t="s">
        <v>47</v>
      </c>
      <c r="B22" s="21" t="str">
        <f>Osvojeni!A22</f>
        <v>29/2018</v>
      </c>
      <c r="C22" s="26" t="str">
        <f>Osvojeni!B22</f>
        <v>Bjelajac Isidora</v>
      </c>
      <c r="D22" s="25" t="s">
        <v>93</v>
      </c>
      <c r="E22" s="29">
        <f>IF(Osvojeni!O22="","",Osvojeni!O22)</f>
        <v>6</v>
      </c>
      <c r="F22" s="35" t="str">
        <f>IF(AND(Osvojeni!R22="",Osvojeni!S22=""),"",IF(Osvojeni!S22="",Osvojeni!R22,Osvojeni!S22))</f>
        <v/>
      </c>
      <c r="G22" s="36">
        <f>IF(Osvojeni!T22="","",Osvojeni!T22)</f>
        <v>6</v>
      </c>
      <c r="H22" s="19" t="str">
        <f>IF(Osvojeni!U22="","",Osvojeni!U22)</f>
        <v>F</v>
      </c>
    </row>
    <row r="23" spans="1:8" ht="15" customHeight="1" x14ac:dyDescent="0.2">
      <c r="A23" s="20" t="s">
        <v>48</v>
      </c>
      <c r="B23" s="21" t="str">
        <f>Osvojeni!A23</f>
        <v>34/2018</v>
      </c>
      <c r="C23" s="26" t="str">
        <f>Osvojeni!B23</f>
        <v>Mandžukić Aldina</v>
      </c>
      <c r="D23" s="25" t="s">
        <v>93</v>
      </c>
      <c r="E23" s="29">
        <f>IF(Osvojeni!O23="","",Osvojeni!O23)</f>
        <v>19</v>
      </c>
      <c r="F23" s="35">
        <f>IF(AND(Osvojeni!R23="",Osvojeni!S23=""),"",IF(Osvojeni!S23="",Osvojeni!R23,Osvojeni!S23))</f>
        <v>8</v>
      </c>
      <c r="G23" s="36">
        <f>IF(Osvojeni!T23="","",Osvojeni!T23)</f>
        <v>27</v>
      </c>
      <c r="H23" s="19" t="str">
        <f>IF(Osvojeni!U23="","",Osvojeni!U23)</f>
        <v>F</v>
      </c>
    </row>
    <row r="24" spans="1:8" ht="15" customHeight="1" x14ac:dyDescent="0.2">
      <c r="A24" s="20" t="s">
        <v>49</v>
      </c>
      <c r="B24" s="21" t="str">
        <f>Osvojeni!A24</f>
        <v>35/2018</v>
      </c>
      <c r="C24" s="26" t="str">
        <f>Osvojeni!B24</f>
        <v>Brajković Milica</v>
      </c>
      <c r="D24" s="25" t="s">
        <v>93</v>
      </c>
      <c r="E24" s="29" t="str">
        <f>IF(Osvojeni!O24="","",Osvojeni!O24)</f>
        <v/>
      </c>
      <c r="F24" s="35" t="str">
        <f>IF(AND(Osvojeni!R24="",Osvojeni!S24=""),"",IF(Osvojeni!S24="",Osvojeni!R24,Osvojeni!S24))</f>
        <v/>
      </c>
      <c r="G24" s="36" t="str">
        <f>IF(Osvojeni!T24="","",Osvojeni!T24)</f>
        <v/>
      </c>
      <c r="H24" s="19" t="str">
        <f>IF(Osvojeni!U24="","",Osvojeni!U24)</f>
        <v/>
      </c>
    </row>
    <row r="25" spans="1:8" ht="15" customHeight="1" x14ac:dyDescent="0.2">
      <c r="A25" s="20" t="s">
        <v>50</v>
      </c>
      <c r="B25" s="21" t="str">
        <f>Osvojeni!A25</f>
        <v>37/2018</v>
      </c>
      <c r="C25" s="26" t="str">
        <f>Osvojeni!B25</f>
        <v>Rupčić Ena</v>
      </c>
      <c r="D25" s="25" t="s">
        <v>93</v>
      </c>
      <c r="E25" s="29">
        <f>IF(Osvojeni!O25="","",Osvojeni!O25)</f>
        <v>7</v>
      </c>
      <c r="F25" s="35">
        <f>IF(AND(Osvojeni!R25="",Osvojeni!S25=""),"",IF(Osvojeni!S25="",Osvojeni!R25,Osvojeni!S25))</f>
        <v>6</v>
      </c>
      <c r="G25" s="36">
        <f>IF(Osvojeni!T25="","",Osvojeni!T25)</f>
        <v>13</v>
      </c>
      <c r="H25" s="19" t="str">
        <f>IF(Osvojeni!U25="","",Osvojeni!U25)</f>
        <v>F</v>
      </c>
    </row>
    <row r="26" spans="1:8" ht="15" customHeight="1" x14ac:dyDescent="0.2">
      <c r="A26" s="20" t="s">
        <v>51</v>
      </c>
      <c r="B26" s="21" t="str">
        <f>Osvojeni!A26</f>
        <v>9/2017</v>
      </c>
      <c r="C26" s="26" t="str">
        <f>Osvojeni!B26</f>
        <v>Hadžibegović Emina</v>
      </c>
      <c r="D26" s="25" t="s">
        <v>93</v>
      </c>
      <c r="E26" s="29">
        <f>IF(Osvojeni!O26="","",Osvojeni!O26)</f>
        <v>7</v>
      </c>
      <c r="F26" s="35" t="str">
        <f>IF(AND(Osvojeni!R26="",Osvojeni!S26=""),"",IF(Osvojeni!S26="",Osvojeni!R26,Osvojeni!S26))</f>
        <v/>
      </c>
      <c r="G26" s="36">
        <f>IF(Osvojeni!T26="","",Osvojeni!T26)</f>
        <v>7</v>
      </c>
      <c r="H26" s="19" t="str">
        <f>IF(Osvojeni!U26="","",Osvojeni!U26)</f>
        <v>F</v>
      </c>
    </row>
    <row r="27" spans="1:8" ht="15" customHeight="1" x14ac:dyDescent="0.2">
      <c r="A27" s="20" t="s">
        <v>52</v>
      </c>
      <c r="B27" s="21" t="str">
        <f>Osvojeni!A27</f>
        <v>17/2017</v>
      </c>
      <c r="C27" s="26" t="str">
        <f>Osvojeni!B27</f>
        <v>Milović Nikolina</v>
      </c>
      <c r="D27" s="25" t="s">
        <v>93</v>
      </c>
      <c r="E27" s="29">
        <f>IF(Osvojeni!O27="","",Osvojeni!O27)</f>
        <v>15</v>
      </c>
      <c r="F27" s="35">
        <f>IF(AND(Osvojeni!R27="",Osvojeni!S27=""),"",IF(Osvojeni!S27="",Osvojeni!R27,Osvojeni!S27))</f>
        <v>15</v>
      </c>
      <c r="G27" s="36">
        <f>IF(Osvojeni!T27="","",Osvojeni!T27)</f>
        <v>30</v>
      </c>
      <c r="H27" s="19" t="str">
        <f>IF(Osvojeni!U27="","",Osvojeni!U27)</f>
        <v>F</v>
      </c>
    </row>
    <row r="28" spans="1:8" ht="15" customHeight="1" x14ac:dyDescent="0.2">
      <c r="A28" s="20" t="s">
        <v>53</v>
      </c>
      <c r="B28" s="21" t="str">
        <f>Osvojeni!A28</f>
        <v>19/2017</v>
      </c>
      <c r="C28" s="26" t="str">
        <f>Osvojeni!B28</f>
        <v>Zogović Natalija</v>
      </c>
      <c r="D28" s="25" t="s">
        <v>93</v>
      </c>
      <c r="E28" s="29">
        <f>IF(Osvojeni!O28="","",Osvojeni!O28)</f>
        <v>18</v>
      </c>
      <c r="F28" s="35">
        <f>IF(AND(Osvojeni!R28="",Osvojeni!S28=""),"",IF(Osvojeni!S28="",Osvojeni!R28,Osvojeni!S28))</f>
        <v>0</v>
      </c>
      <c r="G28" s="36">
        <f>IF(Osvojeni!T28="","",Osvojeni!T28)</f>
        <v>18</v>
      </c>
      <c r="H28" s="19" t="str">
        <f>IF(Osvojeni!U28="","",Osvojeni!U28)</f>
        <v>F</v>
      </c>
    </row>
    <row r="29" spans="1:8" ht="15" customHeight="1" x14ac:dyDescent="0.2">
      <c r="A29" s="20" t="s">
        <v>54</v>
      </c>
      <c r="B29" s="21" t="str">
        <f>Osvojeni!A29</f>
        <v>31/2017</v>
      </c>
      <c r="C29" s="26" t="str">
        <f>Osvojeni!B29</f>
        <v>Tuzović Selma</v>
      </c>
      <c r="D29" s="25" t="s">
        <v>93</v>
      </c>
      <c r="E29" s="29">
        <f>IF(Osvojeni!O29="","",Osvojeni!O29)</f>
        <v>1</v>
      </c>
      <c r="F29" s="35" t="str">
        <f>IF(AND(Osvojeni!R29="",Osvojeni!S29=""),"",IF(Osvojeni!S29="",Osvojeni!R29,Osvojeni!S29))</f>
        <v/>
      </c>
      <c r="G29" s="36">
        <f>IF(Osvojeni!T29="","",Osvojeni!T29)</f>
        <v>1</v>
      </c>
      <c r="H29" s="19" t="str">
        <f>IF(Osvojeni!U29="","",Osvojeni!U29)</f>
        <v>F</v>
      </c>
    </row>
    <row r="30" spans="1:8" ht="15" customHeight="1" x14ac:dyDescent="0.2">
      <c r="A30" s="20" t="s">
        <v>55</v>
      </c>
      <c r="B30" s="21" t="str">
        <f>Osvojeni!A30</f>
        <v>35/2017</v>
      </c>
      <c r="C30" s="26" t="str">
        <f>Osvojeni!B30</f>
        <v>Brnović Jovana</v>
      </c>
      <c r="D30" s="25" t="s">
        <v>93</v>
      </c>
      <c r="E30" s="29" t="str">
        <f>IF(Osvojeni!O30="","",Osvojeni!O30)</f>
        <v/>
      </c>
      <c r="F30" s="35" t="str">
        <f>IF(AND(Osvojeni!R30="",Osvojeni!S30=""),"",IF(Osvojeni!S30="",Osvojeni!R30,Osvojeni!S30))</f>
        <v/>
      </c>
      <c r="G30" s="36" t="str">
        <f>IF(Osvojeni!T30="","",Osvojeni!T30)</f>
        <v/>
      </c>
      <c r="H30" s="19" t="str">
        <f>IF(Osvojeni!U30="","",Osvojeni!U30)</f>
        <v/>
      </c>
    </row>
    <row r="31" spans="1:8" ht="15" customHeight="1" x14ac:dyDescent="0.2">
      <c r="A31" s="20" t="s">
        <v>56</v>
      </c>
      <c r="B31" s="21" t="str">
        <f>Osvojeni!A31</f>
        <v>39/2017</v>
      </c>
      <c r="C31" s="26" t="str">
        <f>Osvojeni!B31</f>
        <v>Lončarević Tea</v>
      </c>
      <c r="D31" s="25" t="s">
        <v>93</v>
      </c>
      <c r="E31" s="29">
        <f>IF(Osvojeni!O31="","",Osvojeni!O31)</f>
        <v>23</v>
      </c>
      <c r="F31" s="35">
        <f>IF(AND(Osvojeni!R31="",Osvojeni!S31=""),"",IF(Osvojeni!S31="",Osvojeni!R31,Osvojeni!S31))</f>
        <v>30</v>
      </c>
      <c r="G31" s="36">
        <f>IF(Osvojeni!T31="","",Osvojeni!T31)</f>
        <v>53</v>
      </c>
      <c r="H31" s="19" t="str">
        <f>IF(Osvojeni!U31="","",Osvojeni!U31)</f>
        <v>E</v>
      </c>
    </row>
  </sheetData>
  <sheetProtection selectLockedCells="1" selectUnlockedCells="1"/>
  <mergeCells count="13">
    <mergeCell ref="A1:G1"/>
    <mergeCell ref="A6:A7"/>
    <mergeCell ref="E6:G6"/>
    <mergeCell ref="D3:H3"/>
    <mergeCell ref="E4:H4"/>
    <mergeCell ref="A2:H2"/>
    <mergeCell ref="A3:C3"/>
    <mergeCell ref="A4:D4"/>
    <mergeCell ref="B6:B7"/>
    <mergeCell ref="C6:D7"/>
    <mergeCell ref="H6:H7"/>
    <mergeCell ref="B5:D5"/>
    <mergeCell ref="E5:H5"/>
  </mergeCells>
  <phoneticPr fontId="24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&amp;LDATUM:__________________&amp;RPRODEKAN ZA NASTAVU________________________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2020-09-07T11:10:23Z</cp:lastPrinted>
  <dcterms:created xsi:type="dcterms:W3CDTF">2005-10-19T21:32:06Z</dcterms:created>
  <dcterms:modified xsi:type="dcterms:W3CDTF">2020-09-07T12:28:59Z</dcterms:modified>
</cp:coreProperties>
</file>