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411" activeTab="2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<sst xmlns="http://schemas.openxmlformats.org/spreadsheetml/2006/main" count="159" uniqueCount="148">
  <si>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</si>
  <si>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</si>
  <si>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</si>
  <si>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</si>
  <si>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</si>
  <si>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</si>
  <si>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</si>
  <si>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</si>
  <si>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</si>
  <si>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</si>
  <si>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</si>
  <si>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</si>
  <si>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</si>
  <si>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</si>
  <si>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</si>
  <si>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</si>
  <si>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</si>
  <si>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</si>
  <si>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</si>
  <si>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</si>
  <si>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</si>
  <si>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</si>
  <si>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</si>
  <si>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</si>
  <si>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</si>
  <si>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</si>
  <si>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</si>
  <si>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</si>
  <si>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</si>
  <si>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</si>
  <si>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</si>
  <si>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</si>
  <si>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</si>
  <si>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</si>
  <si>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</si>
  <si>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</si>
  <si>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</si>
  <si>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</si>
  <si>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</si>
  <si>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</si>
  <si>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</si>
  <si>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</si>
  <si>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</si>
  <si>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</si>
  <si>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</si>
  <si>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</si>
  <si>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</si>
  <si>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</si>
  <si>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</si>
  <si>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</si>
  <si>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1/2019</t>
  </si>
  <si>
    <t>Sanja Đuković</t>
  </si>
  <si>
    <t>2/2019</t>
  </si>
  <si>
    <t>Jovan Babović</t>
  </si>
  <si>
    <t>3/2019</t>
  </si>
  <si>
    <t>Dalibor Jakić</t>
  </si>
  <si>
    <t>4/2019</t>
  </si>
  <si>
    <t>Helena Tomašević</t>
  </si>
  <si>
    <t>5/2019</t>
  </si>
  <si>
    <t>Nikola Stevović</t>
  </si>
  <si>
    <t>6/2019</t>
  </si>
  <si>
    <t>Siniša Svrkota</t>
  </si>
  <si>
    <t>7/2019</t>
  </si>
  <si>
    <t>Miljan Garović</t>
  </si>
  <si>
    <t>8/2019</t>
  </si>
  <si>
    <t>Lejla Agović</t>
  </si>
  <si>
    <t>9/2019</t>
  </si>
  <si>
    <t>Anastasija Đurković</t>
  </si>
  <si>
    <t>10/2019</t>
  </si>
  <si>
    <t>Milutin Gavrilović</t>
  </si>
  <si>
    <t>11/2019</t>
  </si>
  <si>
    <t>Dragana Babović</t>
  </si>
  <si>
    <t>12/2019</t>
  </si>
  <si>
    <t>Radoš Jašović</t>
  </si>
  <si>
    <t>13/2019</t>
  </si>
  <si>
    <t>Lazar Šljivančanin</t>
  </si>
  <si>
    <t>14/2019</t>
  </si>
  <si>
    <t>Amin Kalač</t>
  </si>
  <si>
    <t>15/2019</t>
  </si>
  <si>
    <t>Ivan Anđelić</t>
  </si>
  <si>
    <t>16/2019</t>
  </si>
  <si>
    <t>Nikolina Vujičić</t>
  </si>
  <si>
    <t>17/2019</t>
  </si>
  <si>
    <t>Anđela Bečanović</t>
  </si>
  <si>
    <t>18/2019</t>
  </si>
  <si>
    <t>Luka Ralević</t>
  </si>
  <si>
    <t>19/2019</t>
  </si>
  <si>
    <t>Rako Sekulović</t>
  </si>
  <si>
    <t>20/2019</t>
  </si>
  <si>
    <t>Nikola Kalezić</t>
  </si>
  <si>
    <t>21/2019</t>
  </si>
  <si>
    <t>Emina Kajašević</t>
  </si>
  <si>
    <t>22/2019</t>
  </si>
  <si>
    <t>Ana Kaluđerović</t>
  </si>
  <si>
    <t>23/2019</t>
  </si>
  <si>
    <t>Nemanja Ruljić</t>
  </si>
  <si>
    <t>24/2019</t>
  </si>
  <si>
    <t>Eldin Honsić</t>
  </si>
  <si>
    <t>25/2019</t>
  </si>
  <si>
    <t>Nikola Petrić</t>
  </si>
  <si>
    <t>26/2019</t>
  </si>
  <si>
    <t>Aleksandra Bjelanović</t>
  </si>
  <si>
    <t>27/2019</t>
  </si>
  <si>
    <t>Danilo Radulović</t>
  </si>
  <si>
    <t>28/2019</t>
  </si>
  <si>
    <t>Adis Deljanin</t>
  </si>
  <si>
    <t>29/2019</t>
  </si>
  <si>
    <t>Marija Čupić</t>
  </si>
  <si>
    <t>30/2019</t>
  </si>
  <si>
    <t>Darko Mrenović</t>
  </si>
  <si>
    <t>31/2019</t>
  </si>
  <si>
    <t>Đorđije Bojić</t>
  </si>
  <si>
    <t>32/2019</t>
  </si>
  <si>
    <t>Dijana Adrović</t>
  </si>
  <si>
    <t>33/2019</t>
  </si>
  <si>
    <t>Martina Đurović</t>
  </si>
  <si>
    <t>34/2019</t>
  </si>
  <si>
    <t>Ana Nišavić</t>
  </si>
  <si>
    <t>35/2019</t>
  </si>
  <si>
    <t>Anka Jašović</t>
  </si>
  <si>
    <t>11/2018</t>
  </si>
  <si>
    <t>Ljudmila Kotlica</t>
  </si>
  <si>
    <t>12/2018</t>
  </si>
  <si>
    <t>Ivana Simović</t>
  </si>
  <si>
    <t>24/2018</t>
  </si>
  <si>
    <t>Vladan Krivokapić</t>
  </si>
  <si>
    <t>28/2018</t>
  </si>
  <si>
    <t>Timotije Smolović</t>
  </si>
  <si>
    <t>5/2017</t>
  </si>
  <si>
    <t>Vladan Radević</t>
  </si>
  <si>
    <t>25/2017</t>
  </si>
  <si>
    <t>Dejan Peković</t>
  </si>
  <si>
    <t>30/2017</t>
  </si>
  <si>
    <t>Arman Ćeman</t>
  </si>
  <si>
    <t>35/2017</t>
  </si>
  <si>
    <t>Jovana Dragaš</t>
  </si>
  <si>
    <t>39/2017</t>
  </si>
  <si>
    <t>Bogdan Bojović</t>
  </si>
  <si>
    <t>41/2017</t>
  </si>
  <si>
    <t>Filip Radičević</t>
  </si>
  <si>
    <r>
      <rPr>
        <sz val="11"/>
        <rFont val="Arial"/>
        <family val="2"/>
      </rPr>
      <t xml:space="preserve">NASTAVNIK: </t>
    </r>
    <r>
      <rPr>
        <b/>
        <sz val="11"/>
        <rFont val="Arial"/>
        <family val="2"/>
      </rPr>
      <t>Prof.dr Svjetlana Terzić</t>
    </r>
  </si>
  <si>
    <r>
      <t xml:space="preserve">PREDMET: </t>
    </r>
    <r>
      <rPr>
        <b/>
        <sz val="10"/>
        <rFont val="Arial"/>
        <family val="2"/>
      </rPr>
      <t>Matematika s informatikom</t>
    </r>
  </si>
  <si>
    <t>STUDIJSKI PROGRAM: ANIMALNA PROIZVODNJA</t>
  </si>
  <si>
    <r>
      <t>STUDIJSKI PROGRAM:</t>
    </r>
    <r>
      <rPr>
        <b/>
        <sz val="12"/>
        <color indexed="8"/>
        <rFont val="Arial"/>
        <family val="2"/>
      </rPr>
      <t xml:space="preserve"> Animalna proizvodnja</t>
    </r>
  </si>
  <si>
    <t>NASTAVNIK: Prof.dr Svjetlana Terzić</t>
  </si>
  <si>
    <r>
      <t>PREDMET:</t>
    </r>
    <r>
      <rPr>
        <b/>
        <sz val="12"/>
        <color indexed="8"/>
        <rFont val="Arial"/>
        <family val="2"/>
      </rPr>
      <t xml:space="preserve"> Matematika  s informatikom</t>
    </r>
  </si>
  <si>
    <t>Dom</t>
  </si>
  <si>
    <t>K2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</si>
</sst>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 style="thin"/>
      <top/>
      <bottom/>
    </border>
    <border>
      <left>
        <color indexed="63"/>
      </left>
      <right style="thin">
        <color indexed="59"/>
      </right>
      <top/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/>
    </border>
    <border>
      <left/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/>
      <right/>
      <top/>
      <bottom style="thin">
        <color indexed="59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100">
      <alignment/>
      <protection/>
    </xf>
    <xf numFmtId="0" fontId="0" fillId="0" borderId="0" xfId="100" applyAlignment="1">
      <alignment horizontal="left" vertical="center"/>
      <protection/>
    </xf>
    <xf numFmtId="0" fontId="0" fillId="0" borderId="0" xfId="100" applyAlignment="1">
      <alignment horizontal="center" vertical="center"/>
      <protection/>
    </xf>
    <xf numFmtId="0" fontId="30" fillId="0" borderId="22" xfId="100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 horizontal="center"/>
    </xf>
    <xf numFmtId="0" fontId="30" fillId="0" borderId="20" xfId="100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5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6" fillId="0" borderId="19" xfId="0" applyNumberFormat="1" applyFont="1" applyFill="1" applyBorder="1" applyAlignment="1">
      <alignment/>
    </xf>
    <xf numFmtId="0" fontId="0" fillId="0" borderId="26" xfId="0" applyNumberFormat="1" applyBorder="1" applyAlignment="1">
      <alignment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9" xfId="0" applyFont="1" applyBorder="1" applyAlignment="1" applyProtection="1">
      <alignment/>
      <protection hidden="1"/>
    </xf>
    <xf numFmtId="0" fontId="45" fillId="0" borderId="23" xfId="0" applyFont="1" applyBorder="1" applyAlignment="1">
      <alignment/>
    </xf>
    <xf numFmtId="0" fontId="64" fillId="0" borderId="28" xfId="0" applyFont="1" applyBorder="1" applyAlignment="1">
      <alignment horizontal="center" wrapText="1"/>
    </xf>
    <xf numFmtId="0" fontId="36" fillId="0" borderId="2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0" xfId="0" applyFont="1" applyAlignment="1">
      <alignment/>
    </xf>
    <xf numFmtId="49" fontId="20" fillId="0" borderId="30" xfId="0" applyNumberFormat="1" applyFont="1" applyFill="1" applyBorder="1" applyAlignment="1">
      <alignment/>
    </xf>
    <xf numFmtId="0" fontId="36" fillId="0" borderId="23" xfId="100" applyNumberFormat="1" applyFont="1" applyBorder="1" applyAlignment="1">
      <alignment horizontal="center"/>
      <protection/>
    </xf>
    <xf numFmtId="0" fontId="36" fillId="0" borderId="23" xfId="100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101" applyFont="1" applyBorder="1">
      <alignment/>
      <protection/>
    </xf>
    <xf numFmtId="0" fontId="0" fillId="0" borderId="24" xfId="101" applyFont="1" applyBorder="1" applyAlignment="1" applyProtection="1">
      <alignment horizontal="center"/>
      <protection hidden="1"/>
    </xf>
    <xf numFmtId="0" fontId="37" fillId="0" borderId="24" xfId="101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45" fillId="0" borderId="28" xfId="0" applyFont="1" applyBorder="1" applyAlignment="1" applyProtection="1">
      <alignment/>
      <protection hidden="1"/>
    </xf>
    <xf numFmtId="0" fontId="45" fillId="0" borderId="31" xfId="0" applyFont="1" applyBorder="1" applyAlignment="1" applyProtection="1">
      <alignment/>
      <protection hidden="1"/>
    </xf>
    <xf numFmtId="172" fontId="45" fillId="0" borderId="31" xfId="0" applyNumberFormat="1" applyFont="1" applyBorder="1" applyAlignment="1" applyProtection="1">
      <alignment vertical="center"/>
      <protection locked="0"/>
    </xf>
    <xf numFmtId="0" fontId="45" fillId="0" borderId="31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28" xfId="0" applyBorder="1" applyAlignment="1">
      <alignment/>
    </xf>
    <xf numFmtId="0" fontId="47" fillId="0" borderId="24" xfId="95" applyBorder="1">
      <alignment/>
      <protection/>
    </xf>
    <xf numFmtId="0" fontId="47" fillId="0" borderId="24" xfId="94" applyBorder="1">
      <alignment/>
      <protection/>
    </xf>
    <xf numFmtId="0" fontId="47" fillId="0" borderId="28" xfId="93" applyBorder="1">
      <alignment/>
      <protection/>
    </xf>
    <xf numFmtId="0" fontId="45" fillId="0" borderId="24" xfId="0" applyFont="1" applyBorder="1" applyAlignment="1">
      <alignment horizontal="center"/>
    </xf>
    <xf numFmtId="2" fontId="45" fillId="0" borderId="24" xfId="0" applyNumberFormat="1" applyFont="1" applyBorder="1" applyAlignment="1">
      <alignment/>
    </xf>
    <xf numFmtId="172" fontId="45" fillId="0" borderId="32" xfId="0" applyNumberFormat="1" applyFont="1" applyBorder="1" applyAlignment="1" applyProtection="1">
      <alignment/>
      <protection hidden="1"/>
    </xf>
    <xf numFmtId="172" fontId="45" fillId="0" borderId="25" xfId="0" applyNumberFormat="1" applyFont="1" applyBorder="1" applyAlignment="1" applyProtection="1">
      <alignment/>
      <protection hidden="1"/>
    </xf>
    <xf numFmtId="172" fontId="45" fillId="0" borderId="33" xfId="0" applyNumberFormat="1" applyFont="1" applyBorder="1" applyAlignment="1" applyProtection="1">
      <alignment/>
      <protection hidden="1"/>
    </xf>
    <xf numFmtId="172" fontId="45" fillId="0" borderId="0" xfId="0" applyNumberFormat="1" applyFont="1" applyAlignment="1">
      <alignment/>
    </xf>
    <xf numFmtId="172" fontId="45" fillId="0" borderId="34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>
      <alignment/>
    </xf>
    <xf numFmtId="1" fontId="45" fillId="0" borderId="33" xfId="0" applyNumberFormat="1" applyFont="1" applyBorder="1" applyAlignment="1">
      <alignment/>
    </xf>
    <xf numFmtId="1" fontId="45" fillId="0" borderId="24" xfId="0" applyNumberFormat="1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47" fillId="0" borderId="24" xfId="95" applyFont="1" applyBorder="1">
      <alignment/>
      <protection/>
    </xf>
    <xf numFmtId="0" fontId="0" fillId="0" borderId="0" xfId="0" applyFont="1" applyAlignment="1">
      <alignment/>
    </xf>
    <xf numFmtId="0" fontId="36" fillId="0" borderId="24" xfId="0" applyFont="1" applyBorder="1" applyAlignment="1">
      <alignment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1" fillId="0" borderId="19" xfId="0" applyFont="1" applyBorder="1" applyAlignment="1">
      <alignment horizontal="left" vertical="center"/>
    </xf>
    <xf numFmtId="0" fontId="0" fillId="6" borderId="30" xfId="0" applyFill="1" applyBorder="1" applyAlignment="1">
      <alignment wrapText="1"/>
    </xf>
    <xf numFmtId="0" fontId="0" fillId="6" borderId="35" xfId="0" applyFont="1" applyFill="1" applyBorder="1" applyAlignment="1">
      <alignment wrapText="1"/>
    </xf>
    <xf numFmtId="0" fontId="0" fillId="6" borderId="25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0" fillId="0" borderId="29" xfId="100" applyFont="1" applyBorder="1" applyAlignment="1">
      <alignment horizontal="center" vertical="center" wrapText="1"/>
      <protection/>
    </xf>
    <xf numFmtId="0" fontId="0" fillId="0" borderId="36" xfId="100" applyBorder="1" applyAlignment="1">
      <alignment horizontal="center" vertical="center" wrapText="1"/>
      <protection/>
    </xf>
    <xf numFmtId="0" fontId="30" fillId="0" borderId="30" xfId="100" applyFont="1" applyBorder="1" applyAlignment="1">
      <alignment horizontal="center" vertical="center" wrapText="1"/>
      <protection/>
    </xf>
    <xf numFmtId="0" fontId="30" fillId="0" borderId="35" xfId="100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32" fillId="0" borderId="20" xfId="100" applyFont="1" applyBorder="1" applyAlignment="1">
      <alignment horizontal="center" vertical="center" wrapText="1"/>
      <protection/>
    </xf>
    <xf numFmtId="0" fontId="32" fillId="0" borderId="29" xfId="100" applyFont="1" applyBorder="1" applyAlignment="1">
      <alignment horizontal="center" vertical="center" wrapText="1"/>
      <protection/>
    </xf>
    <xf numFmtId="0" fontId="30" fillId="0" borderId="20" xfId="100" applyFont="1" applyBorder="1" applyAlignment="1">
      <alignment horizontal="center" vertical="center" wrapText="1"/>
      <protection/>
    </xf>
    <xf numFmtId="0" fontId="30" fillId="0" borderId="29" xfId="100" applyFont="1" applyBorder="1" applyAlignment="1">
      <alignment horizontal="center" vertical="center" wrapText="1"/>
      <protection/>
    </xf>
    <xf numFmtId="0" fontId="28" fillId="0" borderId="19" xfId="100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9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vertical="center" wrapText="1"/>
      <protection/>
    </xf>
    <xf numFmtId="0" fontId="31" fillId="0" borderId="19" xfId="100" applyFont="1" applyBorder="1" applyAlignment="1">
      <alignment wrapText="1"/>
      <protection/>
    </xf>
    <xf numFmtId="0" fontId="34" fillId="55" borderId="19" xfId="100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100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100" applyFont="1" applyBorder="1" applyAlignment="1">
      <alignment horizontal="left" vertical="center" wrapText="1"/>
      <protection/>
    </xf>
    <xf numFmtId="0" fontId="31" fillId="0" borderId="19" xfId="100" applyFont="1" applyBorder="1" applyAlignment="1">
      <alignment horizontal="left" wrapText="1"/>
      <protection/>
    </xf>
    <xf numFmtId="0" fontId="19" fillId="0" borderId="37" xfId="100" applyFont="1" applyBorder="1" applyAlignment="1">
      <alignment wrapText="1"/>
      <protection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2 5" xfId="95"/>
    <cellStyle name="Normal 3" xfId="96"/>
    <cellStyle name="Normal 4" xfId="97"/>
    <cellStyle name="Normal 5" xfId="98"/>
    <cellStyle name="Normal 6" xfId="99"/>
    <cellStyle name="Normal_OR1-2005-2006" xfId="100"/>
    <cellStyle name="Normal_Sheet1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zoomScale="110" zoomScaleNormal="110" zoomScalePageLayoutView="0" workbookViewId="0" topLeftCell="A1">
      <pane ySplit="2" topLeftCell="A16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6.28125" style="0" customWidth="1"/>
    <col min="5" max="5" width="5.8515625" style="0" customWidth="1"/>
    <col min="6" max="6" width="5.7109375" style="0" customWidth="1"/>
    <col min="7" max="8" width="5.8515625" style="0" customWidth="1"/>
    <col min="9" max="9" width="5.00390625" style="0" customWidth="1"/>
    <col min="10" max="11" width="5.28125" style="0" customWidth="1"/>
    <col min="12" max="12" width="12.00390625" style="0" customWidth="1"/>
    <col min="13" max="13" width="8.7109375" style="0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9" ht="12.75" customHeight="1">
      <c r="A2" s="47" t="s">
        <v>0</v>
      </c>
      <c r="B2" s="48" t="s">
        <v>1</v>
      </c>
      <c r="C2" s="49" t="s">
        <v>2</v>
      </c>
      <c r="D2" s="49" t="s">
        <v>146</v>
      </c>
      <c r="E2" s="50" t="s">
        <v>3</v>
      </c>
      <c r="F2" s="50" t="s">
        <v>4</v>
      </c>
      <c r="G2" s="50" t="s">
        <v>34</v>
      </c>
      <c r="H2" s="50" t="s">
        <v>147</v>
      </c>
      <c r="I2" s="50" t="s">
        <v>5</v>
      </c>
      <c r="J2" s="50" t="s">
        <v>6</v>
      </c>
      <c r="K2" s="50" t="s">
        <v>35</v>
      </c>
      <c r="L2" s="44" t="s">
        <v>7</v>
      </c>
      <c r="M2" s="44" t="s">
        <v>8</v>
      </c>
      <c r="N2" s="44" t="s">
        <v>44</v>
      </c>
      <c r="O2" s="44" t="s">
        <v>45</v>
      </c>
      <c r="P2" s="44" t="s">
        <v>46</v>
      </c>
      <c r="Q2" s="19" t="s">
        <v>49</v>
      </c>
      <c r="R2" s="52" t="s">
        <v>47</v>
      </c>
      <c r="S2" s="51" t="s">
        <v>48</v>
      </c>
    </row>
    <row r="3" spans="1:19" ht="15">
      <c r="A3" s="54">
        <v>1</v>
      </c>
      <c r="B3" s="63" t="s">
        <v>50</v>
      </c>
      <c r="C3" s="63" t="s">
        <v>51</v>
      </c>
      <c r="D3" s="63">
        <v>5</v>
      </c>
      <c r="E3" s="26">
        <v>7</v>
      </c>
      <c r="F3" s="26"/>
      <c r="G3" s="24">
        <f>IF((AND(E3="",F3="")),"",MAX(E3,F3))</f>
        <v>7</v>
      </c>
      <c r="H3" s="21">
        <v>24</v>
      </c>
      <c r="I3" s="68">
        <v>14.5</v>
      </c>
      <c r="J3" s="23"/>
      <c r="K3" s="24">
        <f>IF((AND(I3="",J3="")),"",MAX(I3,J3))</f>
        <v>14.5</v>
      </c>
      <c r="L3" s="45">
        <f>IF((AND(D3="",G3="",H3="",K3="")),"",SUM(D3,G3,H3,K3))</f>
        <v>50.5</v>
      </c>
      <c r="M3" s="46" t="str">
        <f>IF(AND(D3="",G3="",H3="",K3=""),"F",IF(Q3&gt;89,"A",IF(L3&gt;79,"B",IF(L3&gt;69,"C",IF(L3&gt;59,"D",IF(L3&gt;49,"E","F"))))))</f>
        <v>E</v>
      </c>
      <c r="N3" s="32"/>
      <c r="O3" s="32"/>
      <c r="P3" s="32"/>
      <c r="Q3" s="32"/>
      <c r="R3" s="32">
        <f aca="true" t="shared" si="0" ref="R3:S5">IF(AND(N3="",P3=""),"",IF(P3="",N3,P3))</f>
      </c>
      <c r="S3" s="32">
        <f t="shared" si="0"/>
      </c>
    </row>
    <row r="4" spans="1:19" ht="15">
      <c r="A4" s="54">
        <v>2</v>
      </c>
      <c r="B4" s="63" t="s">
        <v>52</v>
      </c>
      <c r="C4" s="63" t="s">
        <v>53</v>
      </c>
      <c r="D4" s="63">
        <v>5</v>
      </c>
      <c r="E4" s="26"/>
      <c r="F4" s="26"/>
      <c r="G4" s="24">
        <f aca="true" t="shared" si="1" ref="G4:G47">IF((AND(E4="",F4="")),"",MAX(E4,F4))</f>
      </c>
      <c r="H4" s="21"/>
      <c r="I4" s="69"/>
      <c r="J4" s="20"/>
      <c r="K4" s="24">
        <f aca="true" t="shared" si="2" ref="K4:K47">IF((AND(I4="",J4="")),"",MAX(I4,J4))</f>
      </c>
      <c r="L4" s="45">
        <f aca="true" t="shared" si="3" ref="L4:L48">IF((AND(D4="",G4="",H4="",K4="")),"",SUM(D4,G4,H4,K4))</f>
        <v>5</v>
      </c>
      <c r="M4" s="46" t="str">
        <f aca="true" t="shared" si="4" ref="M4:M47">IF(AND(D4="",G4="",H4="",K4=""),"F",IF(Q4&gt;89,"A",IF(L4&gt;79,"B",IF(L4&gt;69,"C",IF(L4&gt;59,"D",IF(L4&gt;49,"E","F"))))))</f>
        <v>F</v>
      </c>
      <c r="N4" s="32"/>
      <c r="O4" s="32"/>
      <c r="P4" s="32"/>
      <c r="Q4" s="32"/>
      <c r="R4" s="32">
        <f t="shared" si="0"/>
      </c>
      <c r="S4" s="32">
        <f t="shared" si="0"/>
      </c>
    </row>
    <row r="5" spans="1:19" ht="15">
      <c r="A5" s="54">
        <v>3</v>
      </c>
      <c r="B5" s="63" t="s">
        <v>54</v>
      </c>
      <c r="C5" s="63" t="s">
        <v>55</v>
      </c>
      <c r="D5" s="63">
        <v>5</v>
      </c>
      <c r="E5" s="26">
        <v>12.5</v>
      </c>
      <c r="F5" s="26"/>
      <c r="G5" s="24">
        <f t="shared" si="1"/>
        <v>12.5</v>
      </c>
      <c r="H5" s="21">
        <v>22.5</v>
      </c>
      <c r="I5" s="70">
        <v>14</v>
      </c>
      <c r="J5" s="22"/>
      <c r="K5" s="24">
        <f t="shared" si="2"/>
        <v>14</v>
      </c>
      <c r="L5" s="45">
        <f t="shared" si="3"/>
        <v>54</v>
      </c>
      <c r="M5" s="46" t="str">
        <f t="shared" si="4"/>
        <v>E</v>
      </c>
      <c r="N5" s="32"/>
      <c r="O5" s="32"/>
      <c r="P5" s="32"/>
      <c r="Q5" s="32"/>
      <c r="R5" s="32">
        <f t="shared" si="0"/>
      </c>
      <c r="S5" s="32">
        <f t="shared" si="0"/>
      </c>
    </row>
    <row r="6" spans="1:19" ht="15">
      <c r="A6" s="54">
        <v>4</v>
      </c>
      <c r="B6" s="63" t="s">
        <v>56</v>
      </c>
      <c r="C6" s="63" t="s">
        <v>57</v>
      </c>
      <c r="D6" s="63"/>
      <c r="E6" s="26">
        <v>0</v>
      </c>
      <c r="F6" s="26"/>
      <c r="G6" s="24">
        <f t="shared" si="1"/>
        <v>0</v>
      </c>
      <c r="H6" s="21"/>
      <c r="I6" s="70"/>
      <c r="J6" s="22"/>
      <c r="K6" s="24">
        <f t="shared" si="2"/>
      </c>
      <c r="L6" s="45">
        <f t="shared" si="3"/>
        <v>0</v>
      </c>
      <c r="M6" s="46" t="str">
        <f t="shared" si="4"/>
        <v>F</v>
      </c>
      <c r="N6" s="32"/>
      <c r="O6" s="32"/>
      <c r="P6" s="32"/>
      <c r="Q6" s="32"/>
      <c r="R6" s="32"/>
      <c r="S6" s="32"/>
    </row>
    <row r="7" spans="1:19" ht="15">
      <c r="A7" s="54">
        <v>5</v>
      </c>
      <c r="B7" s="63" t="s">
        <v>58</v>
      </c>
      <c r="C7" s="63" t="s">
        <v>59</v>
      </c>
      <c r="D7" s="63">
        <v>5</v>
      </c>
      <c r="E7" s="26">
        <v>0</v>
      </c>
      <c r="F7" s="61">
        <v>0</v>
      </c>
      <c r="G7" s="24">
        <f t="shared" si="1"/>
        <v>0</v>
      </c>
      <c r="H7" s="21">
        <v>1</v>
      </c>
      <c r="I7" s="70">
        <v>0</v>
      </c>
      <c r="J7" s="21"/>
      <c r="K7" s="24">
        <f t="shared" si="2"/>
        <v>0</v>
      </c>
      <c r="L7" s="45">
        <f t="shared" si="3"/>
        <v>6</v>
      </c>
      <c r="M7" s="46" t="str">
        <f t="shared" si="4"/>
        <v>F</v>
      </c>
      <c r="N7" s="46"/>
      <c r="O7" s="32"/>
      <c r="P7" s="32"/>
      <c r="Q7" s="32"/>
      <c r="R7" s="32"/>
      <c r="S7" s="32">
        <f aca="true" t="shared" si="5" ref="S7:S15">IF(AND(O7="",Q7=""),"",IF(Q7="",O7,Q7))</f>
      </c>
    </row>
    <row r="8" spans="1:19" ht="15">
      <c r="A8" s="54">
        <v>6</v>
      </c>
      <c r="B8" s="63" t="s">
        <v>60</v>
      </c>
      <c r="C8" s="63" t="s">
        <v>61</v>
      </c>
      <c r="D8" s="63">
        <v>5</v>
      </c>
      <c r="E8" s="26">
        <v>0</v>
      </c>
      <c r="F8" s="61">
        <v>0</v>
      </c>
      <c r="G8" s="24">
        <f t="shared" si="1"/>
        <v>0</v>
      </c>
      <c r="H8" s="21"/>
      <c r="I8" s="70"/>
      <c r="J8" s="21"/>
      <c r="K8" s="24">
        <f t="shared" si="2"/>
      </c>
      <c r="L8" s="45">
        <f t="shared" si="3"/>
        <v>5</v>
      </c>
      <c r="M8" s="46" t="str">
        <f t="shared" si="4"/>
        <v>F</v>
      </c>
      <c r="N8" s="46"/>
      <c r="O8" s="32"/>
      <c r="P8" s="32"/>
      <c r="Q8" s="32"/>
      <c r="R8" s="32"/>
      <c r="S8" s="32">
        <f t="shared" si="5"/>
      </c>
    </row>
    <row r="9" spans="1:19" ht="15">
      <c r="A9" s="54">
        <v>7</v>
      </c>
      <c r="B9" s="63" t="s">
        <v>62</v>
      </c>
      <c r="C9" s="63" t="s">
        <v>63</v>
      </c>
      <c r="D9" s="63">
        <v>5</v>
      </c>
      <c r="E9" s="26">
        <v>0</v>
      </c>
      <c r="F9" s="61">
        <v>1.5</v>
      </c>
      <c r="G9" s="24">
        <f t="shared" si="1"/>
        <v>1.5</v>
      </c>
      <c r="H9" s="21">
        <v>0</v>
      </c>
      <c r="I9" s="70">
        <v>2</v>
      </c>
      <c r="J9" s="21"/>
      <c r="K9" s="24">
        <f t="shared" si="2"/>
        <v>2</v>
      </c>
      <c r="L9" s="45">
        <f t="shared" si="3"/>
        <v>8.5</v>
      </c>
      <c r="M9" s="46" t="str">
        <f t="shared" si="4"/>
        <v>F</v>
      </c>
      <c r="N9" s="46"/>
      <c r="O9" s="32"/>
      <c r="P9" s="32"/>
      <c r="Q9" s="32"/>
      <c r="R9" s="32"/>
      <c r="S9" s="32">
        <f t="shared" si="5"/>
      </c>
    </row>
    <row r="10" spans="1:19" ht="15">
      <c r="A10" s="54">
        <v>8</v>
      </c>
      <c r="B10" s="63" t="s">
        <v>64</v>
      </c>
      <c r="C10" s="63" t="s">
        <v>65</v>
      </c>
      <c r="D10" s="63">
        <v>5</v>
      </c>
      <c r="E10" s="26">
        <v>0</v>
      </c>
      <c r="F10" s="61">
        <v>0</v>
      </c>
      <c r="G10" s="24">
        <f t="shared" si="1"/>
        <v>0</v>
      </c>
      <c r="H10" s="21">
        <v>6.5</v>
      </c>
      <c r="I10" s="70">
        <v>0</v>
      </c>
      <c r="J10" s="21">
        <v>0</v>
      </c>
      <c r="K10" s="24">
        <f t="shared" si="2"/>
        <v>0</v>
      </c>
      <c r="L10" s="45">
        <f t="shared" si="3"/>
        <v>11.5</v>
      </c>
      <c r="M10" s="46" t="str">
        <f t="shared" si="4"/>
        <v>F</v>
      </c>
      <c r="N10" s="46"/>
      <c r="O10" s="32"/>
      <c r="P10" s="32"/>
      <c r="Q10" s="32"/>
      <c r="R10" s="32"/>
      <c r="S10" s="32">
        <f t="shared" si="5"/>
      </c>
    </row>
    <row r="11" spans="1:19" s="78" customFormat="1" ht="15">
      <c r="A11" s="76">
        <v>9</v>
      </c>
      <c r="B11" s="77" t="s">
        <v>66</v>
      </c>
      <c r="C11" s="77" t="s">
        <v>67</v>
      </c>
      <c r="D11" s="77">
        <v>5</v>
      </c>
      <c r="E11" s="26"/>
      <c r="F11" s="61">
        <v>12.5</v>
      </c>
      <c r="G11" s="24">
        <f t="shared" si="1"/>
        <v>12.5</v>
      </c>
      <c r="H11" s="21">
        <v>11</v>
      </c>
      <c r="I11" s="70"/>
      <c r="J11" s="21">
        <v>12.5</v>
      </c>
      <c r="K11" s="24">
        <f t="shared" si="2"/>
        <v>12.5</v>
      </c>
      <c r="L11" s="45">
        <f t="shared" si="3"/>
        <v>41</v>
      </c>
      <c r="M11" s="46" t="str">
        <f t="shared" si="4"/>
        <v>F</v>
      </c>
      <c r="N11" s="46"/>
      <c r="O11" s="32"/>
      <c r="P11" s="32"/>
      <c r="Q11" s="32"/>
      <c r="R11" s="32"/>
      <c r="S11" s="32">
        <f t="shared" si="5"/>
      </c>
    </row>
    <row r="12" spans="1:19" ht="15">
      <c r="A12" s="54">
        <v>10</v>
      </c>
      <c r="B12" s="63" t="s">
        <v>68</v>
      </c>
      <c r="C12" s="63" t="s">
        <v>69</v>
      </c>
      <c r="D12" s="63">
        <v>5</v>
      </c>
      <c r="E12" s="26">
        <v>0</v>
      </c>
      <c r="F12" s="61"/>
      <c r="G12" s="24">
        <f t="shared" si="1"/>
        <v>0</v>
      </c>
      <c r="H12" s="21">
        <v>7</v>
      </c>
      <c r="I12" s="70"/>
      <c r="J12" s="21"/>
      <c r="K12" s="24">
        <f t="shared" si="2"/>
      </c>
      <c r="L12" s="45">
        <f t="shared" si="3"/>
        <v>12</v>
      </c>
      <c r="M12" s="46" t="str">
        <f t="shared" si="4"/>
        <v>F</v>
      </c>
      <c r="N12" s="46"/>
      <c r="O12" s="32"/>
      <c r="P12" s="32"/>
      <c r="Q12" s="32"/>
      <c r="R12" s="32"/>
      <c r="S12" s="32">
        <f t="shared" si="5"/>
      </c>
    </row>
    <row r="13" spans="1:19" ht="15">
      <c r="A13" s="54">
        <v>11</v>
      </c>
      <c r="B13" s="63" t="s">
        <v>70</v>
      </c>
      <c r="C13" s="63" t="s">
        <v>71</v>
      </c>
      <c r="D13" s="63">
        <v>5</v>
      </c>
      <c r="E13" s="26">
        <v>3.5</v>
      </c>
      <c r="F13" s="61">
        <v>0</v>
      </c>
      <c r="G13" s="24">
        <f t="shared" si="1"/>
        <v>3.5</v>
      </c>
      <c r="H13" s="21"/>
      <c r="I13" s="68"/>
      <c r="J13" s="23">
        <v>17</v>
      </c>
      <c r="K13" s="24">
        <f t="shared" si="2"/>
        <v>17</v>
      </c>
      <c r="L13" s="45">
        <f>IF((AND(D13="",G13="",H13="",K13="")),"",SUM(D13,G13,H13,K13))</f>
        <v>25.5</v>
      </c>
      <c r="M13" s="46" t="str">
        <f t="shared" si="4"/>
        <v>F</v>
      </c>
      <c r="N13" s="46"/>
      <c r="O13" s="32"/>
      <c r="P13" s="32"/>
      <c r="Q13" s="32"/>
      <c r="R13" s="32"/>
      <c r="S13" s="32">
        <f t="shared" si="5"/>
      </c>
    </row>
    <row r="14" spans="1:19" ht="15">
      <c r="A14" s="54">
        <v>12</v>
      </c>
      <c r="B14" s="63" t="s">
        <v>72</v>
      </c>
      <c r="C14" s="63" t="s">
        <v>73</v>
      </c>
      <c r="D14" s="63">
        <v>5</v>
      </c>
      <c r="E14" s="26">
        <v>1</v>
      </c>
      <c r="F14" s="61">
        <v>0</v>
      </c>
      <c r="G14" s="24">
        <f t="shared" si="1"/>
        <v>1</v>
      </c>
      <c r="H14" s="21">
        <v>22.5</v>
      </c>
      <c r="I14" s="69">
        <v>0</v>
      </c>
      <c r="J14" s="20">
        <v>3.5</v>
      </c>
      <c r="K14" s="24">
        <f t="shared" si="2"/>
        <v>3.5</v>
      </c>
      <c r="L14" s="45">
        <f t="shared" si="3"/>
        <v>32</v>
      </c>
      <c r="M14" s="46" t="str">
        <f t="shared" si="4"/>
        <v>F</v>
      </c>
      <c r="N14" s="46"/>
      <c r="O14" s="32"/>
      <c r="P14" s="32"/>
      <c r="Q14" s="32"/>
      <c r="R14" s="32"/>
      <c r="S14" s="32">
        <f t="shared" si="5"/>
      </c>
    </row>
    <row r="15" spans="1:19" ht="15">
      <c r="A15" s="54">
        <v>13</v>
      </c>
      <c r="B15" s="63" t="s">
        <v>74</v>
      </c>
      <c r="C15" s="63" t="s">
        <v>75</v>
      </c>
      <c r="D15" s="63"/>
      <c r="E15" s="26"/>
      <c r="F15" s="61"/>
      <c r="G15" s="24">
        <f t="shared" si="1"/>
      </c>
      <c r="H15" s="21"/>
      <c r="I15" s="71"/>
      <c r="J15" s="20"/>
      <c r="K15" s="24">
        <f t="shared" si="2"/>
      </c>
      <c r="L15" s="45">
        <f t="shared" si="3"/>
      </c>
      <c r="M15" s="46" t="str">
        <f t="shared" si="4"/>
        <v>F</v>
      </c>
      <c r="N15" s="46"/>
      <c r="O15" s="32"/>
      <c r="P15" s="32"/>
      <c r="Q15" s="32"/>
      <c r="R15" s="32"/>
      <c r="S15" s="32">
        <f t="shared" si="5"/>
      </c>
    </row>
    <row r="16" spans="1:19" ht="15">
      <c r="A16" s="54">
        <v>14</v>
      </c>
      <c r="B16" s="63" t="s">
        <v>76</v>
      </c>
      <c r="C16" s="63" t="s">
        <v>77</v>
      </c>
      <c r="D16" s="63">
        <v>5</v>
      </c>
      <c r="E16" s="26">
        <v>7</v>
      </c>
      <c r="F16" s="61"/>
      <c r="G16" s="24">
        <f t="shared" si="1"/>
        <v>7</v>
      </c>
      <c r="H16" s="21">
        <v>15</v>
      </c>
      <c r="I16" s="69">
        <v>7.5</v>
      </c>
      <c r="J16" s="20"/>
      <c r="K16" s="24">
        <f t="shared" si="2"/>
        <v>7.5</v>
      </c>
      <c r="L16" s="45">
        <f t="shared" si="3"/>
        <v>34.5</v>
      </c>
      <c r="M16" s="46" t="str">
        <f t="shared" si="4"/>
        <v>F</v>
      </c>
      <c r="N16" s="46"/>
      <c r="O16" s="32"/>
      <c r="P16" s="32"/>
      <c r="Q16" s="32"/>
      <c r="R16" s="32"/>
      <c r="S16" s="32"/>
    </row>
    <row r="17" spans="1:19" ht="15">
      <c r="A17" s="54">
        <v>15</v>
      </c>
      <c r="B17" s="63" t="s">
        <v>78</v>
      </c>
      <c r="C17" s="63" t="s">
        <v>79</v>
      </c>
      <c r="D17" s="63">
        <v>5</v>
      </c>
      <c r="E17" s="26">
        <v>12</v>
      </c>
      <c r="F17" s="61"/>
      <c r="G17" s="24">
        <f t="shared" si="1"/>
        <v>12</v>
      </c>
      <c r="H17" s="21">
        <v>18</v>
      </c>
      <c r="I17" s="69">
        <v>6.5</v>
      </c>
      <c r="J17" s="20">
        <v>29</v>
      </c>
      <c r="K17" s="24">
        <f t="shared" si="2"/>
        <v>29</v>
      </c>
      <c r="L17" s="45">
        <f t="shared" si="3"/>
        <v>64</v>
      </c>
      <c r="M17" s="46" t="str">
        <f t="shared" si="4"/>
        <v>D</v>
      </c>
      <c r="N17" s="46"/>
      <c r="O17" s="32"/>
      <c r="P17" s="32"/>
      <c r="Q17" s="32"/>
      <c r="R17" s="32"/>
      <c r="S17" s="32"/>
    </row>
    <row r="18" spans="1:19" ht="15">
      <c r="A18" s="54">
        <v>16</v>
      </c>
      <c r="B18" s="63" t="s">
        <v>80</v>
      </c>
      <c r="C18" s="63" t="s">
        <v>81</v>
      </c>
      <c r="D18" s="63"/>
      <c r="E18" s="26"/>
      <c r="F18" s="61"/>
      <c r="G18" s="24">
        <f t="shared" si="1"/>
      </c>
      <c r="H18" s="21"/>
      <c r="I18" s="69"/>
      <c r="J18" s="20"/>
      <c r="K18" s="24">
        <f t="shared" si="2"/>
      </c>
      <c r="L18" s="45">
        <f t="shared" si="3"/>
      </c>
      <c r="M18" s="46" t="str">
        <f t="shared" si="4"/>
        <v>F</v>
      </c>
      <c r="N18" s="46"/>
      <c r="O18" s="32"/>
      <c r="P18" s="32"/>
      <c r="Q18" s="32"/>
      <c r="R18" s="32"/>
      <c r="S18" s="32"/>
    </row>
    <row r="19" spans="1:19" ht="15">
      <c r="A19" s="54">
        <v>17</v>
      </c>
      <c r="B19" s="63" t="s">
        <v>82</v>
      </c>
      <c r="C19" s="63" t="s">
        <v>83</v>
      </c>
      <c r="D19" s="63">
        <v>5</v>
      </c>
      <c r="E19" s="26">
        <v>0</v>
      </c>
      <c r="F19" s="61">
        <v>0</v>
      </c>
      <c r="G19" s="24">
        <f t="shared" si="1"/>
        <v>0</v>
      </c>
      <c r="H19" s="21">
        <v>8.5</v>
      </c>
      <c r="I19" s="69">
        <v>0</v>
      </c>
      <c r="J19" s="20"/>
      <c r="K19" s="24">
        <f t="shared" si="2"/>
        <v>0</v>
      </c>
      <c r="L19" s="45">
        <f t="shared" si="3"/>
        <v>13.5</v>
      </c>
      <c r="M19" s="46" t="str">
        <f t="shared" si="4"/>
        <v>F</v>
      </c>
      <c r="N19" s="46"/>
      <c r="O19" s="32"/>
      <c r="P19" s="32"/>
      <c r="Q19" s="32"/>
      <c r="R19" s="32"/>
      <c r="S19" s="32"/>
    </row>
    <row r="20" spans="1:19" ht="15">
      <c r="A20" s="54">
        <v>18</v>
      </c>
      <c r="B20" s="63" t="s">
        <v>84</v>
      </c>
      <c r="C20" s="63" t="s">
        <v>85</v>
      </c>
      <c r="D20" s="63"/>
      <c r="E20" s="26"/>
      <c r="F20" s="61"/>
      <c r="G20" s="24">
        <f t="shared" si="1"/>
      </c>
      <c r="H20" s="21"/>
      <c r="I20" s="69"/>
      <c r="J20" s="20"/>
      <c r="K20" s="24">
        <f t="shared" si="2"/>
      </c>
      <c r="L20" s="45">
        <f t="shared" si="3"/>
      </c>
      <c r="M20" s="46" t="str">
        <f t="shared" si="4"/>
        <v>F</v>
      </c>
      <c r="N20" s="46"/>
      <c r="O20" s="32"/>
      <c r="P20" s="32"/>
      <c r="Q20" s="32"/>
      <c r="R20" s="32"/>
      <c r="S20" s="32"/>
    </row>
    <row r="21" spans="1:19" ht="15">
      <c r="A21" s="54">
        <v>19</v>
      </c>
      <c r="B21" s="63" t="s">
        <v>86</v>
      </c>
      <c r="C21" s="63" t="s">
        <v>87</v>
      </c>
      <c r="D21" s="63"/>
      <c r="E21" s="26"/>
      <c r="F21" s="61"/>
      <c r="G21" s="24">
        <f t="shared" si="1"/>
      </c>
      <c r="H21" s="21"/>
      <c r="I21" s="72"/>
      <c r="J21" s="34"/>
      <c r="K21" s="24">
        <f t="shared" si="2"/>
      </c>
      <c r="L21" s="45">
        <f t="shared" si="3"/>
      </c>
      <c r="M21" s="46" t="str">
        <f t="shared" si="4"/>
        <v>F</v>
      </c>
      <c r="N21" s="46"/>
      <c r="O21" s="32"/>
      <c r="P21" s="32"/>
      <c r="Q21" s="32"/>
      <c r="R21" s="32"/>
      <c r="S21" s="32"/>
    </row>
    <row r="22" spans="1:19" ht="15">
      <c r="A22" s="54">
        <v>20</v>
      </c>
      <c r="B22" s="63" t="s">
        <v>88</v>
      </c>
      <c r="C22" s="63" t="s">
        <v>89</v>
      </c>
      <c r="D22" s="63"/>
      <c r="E22" s="26"/>
      <c r="F22" s="61"/>
      <c r="G22" s="24">
        <f t="shared" si="1"/>
      </c>
      <c r="H22" s="21"/>
      <c r="I22" s="70"/>
      <c r="J22" s="21"/>
      <c r="K22" s="24">
        <f t="shared" si="2"/>
      </c>
      <c r="L22" s="45">
        <f t="shared" si="3"/>
      </c>
      <c r="M22" s="46" t="str">
        <f t="shared" si="4"/>
        <v>F</v>
      </c>
      <c r="N22" s="46"/>
      <c r="O22" s="32"/>
      <c r="P22" s="32"/>
      <c r="Q22" s="32"/>
      <c r="R22" s="32"/>
      <c r="S22" s="32"/>
    </row>
    <row r="23" spans="1:19" ht="15">
      <c r="A23" s="54">
        <v>21</v>
      </c>
      <c r="B23" s="63" t="s">
        <v>90</v>
      </c>
      <c r="C23" s="63" t="s">
        <v>91</v>
      </c>
      <c r="D23" s="63"/>
      <c r="E23" s="26"/>
      <c r="F23" s="66"/>
      <c r="G23" s="24">
        <f t="shared" si="1"/>
      </c>
      <c r="H23" s="21"/>
      <c r="I23" s="74"/>
      <c r="J23" s="20"/>
      <c r="K23" s="24">
        <f t="shared" si="2"/>
      </c>
      <c r="L23" s="45">
        <f t="shared" si="3"/>
      </c>
      <c r="M23" s="46" t="str">
        <f t="shared" si="4"/>
        <v>F</v>
      </c>
      <c r="N23" s="46"/>
      <c r="O23" s="32"/>
      <c r="P23" s="32"/>
      <c r="Q23" s="32"/>
      <c r="R23" s="32"/>
      <c r="S23" s="32"/>
    </row>
    <row r="24" spans="1:19" ht="15">
      <c r="A24" s="54">
        <v>22</v>
      </c>
      <c r="B24" s="63" t="s">
        <v>92</v>
      </c>
      <c r="C24" s="63" t="s">
        <v>93</v>
      </c>
      <c r="D24" s="63"/>
      <c r="E24" s="26">
        <v>9.5</v>
      </c>
      <c r="F24" s="66"/>
      <c r="G24" s="24">
        <f t="shared" si="1"/>
        <v>9.5</v>
      </c>
      <c r="H24" s="21">
        <v>11</v>
      </c>
      <c r="I24" s="73">
        <v>0.5</v>
      </c>
      <c r="J24" s="21">
        <v>5</v>
      </c>
      <c r="K24" s="24">
        <f t="shared" si="2"/>
        <v>5</v>
      </c>
      <c r="L24" s="45">
        <f t="shared" si="3"/>
        <v>25.5</v>
      </c>
      <c r="M24" s="46" t="str">
        <f t="shared" si="4"/>
        <v>F</v>
      </c>
      <c r="N24" s="46"/>
      <c r="O24" s="32"/>
      <c r="P24" s="32"/>
      <c r="Q24" s="32"/>
      <c r="R24" s="32"/>
      <c r="S24" s="32"/>
    </row>
    <row r="25" spans="1:19" ht="15">
      <c r="A25" s="54">
        <v>23</v>
      </c>
      <c r="B25" s="63" t="s">
        <v>94</v>
      </c>
      <c r="C25" s="63" t="s">
        <v>95</v>
      </c>
      <c r="D25" s="63">
        <v>5</v>
      </c>
      <c r="E25" s="26">
        <v>5</v>
      </c>
      <c r="F25" s="66">
        <v>2</v>
      </c>
      <c r="G25" s="24">
        <f t="shared" si="1"/>
        <v>5</v>
      </c>
      <c r="H25" s="21">
        <v>16</v>
      </c>
      <c r="I25" s="75">
        <v>1</v>
      </c>
      <c r="J25" s="20">
        <v>11</v>
      </c>
      <c r="K25" s="24">
        <f t="shared" si="2"/>
        <v>11</v>
      </c>
      <c r="L25" s="45">
        <f t="shared" si="3"/>
        <v>37</v>
      </c>
      <c r="M25" s="46" t="str">
        <f t="shared" si="4"/>
        <v>F</v>
      </c>
      <c r="N25" s="46"/>
      <c r="O25" s="32"/>
      <c r="P25" s="32"/>
      <c r="Q25" s="32"/>
      <c r="R25" s="32"/>
      <c r="S25" s="32"/>
    </row>
    <row r="26" spans="1:19" ht="15">
      <c r="A26" s="54">
        <v>24</v>
      </c>
      <c r="B26" s="63" t="s">
        <v>96</v>
      </c>
      <c r="C26" s="63" t="s">
        <v>97</v>
      </c>
      <c r="D26" s="63"/>
      <c r="E26" s="26">
        <v>0</v>
      </c>
      <c r="F26" s="66"/>
      <c r="G26" s="24">
        <f t="shared" si="1"/>
        <v>0</v>
      </c>
      <c r="H26" s="21">
        <v>0</v>
      </c>
      <c r="I26" s="75">
        <v>0</v>
      </c>
      <c r="J26" s="21"/>
      <c r="K26" s="24">
        <f t="shared" si="2"/>
        <v>0</v>
      </c>
      <c r="L26" s="45">
        <f t="shared" si="3"/>
        <v>0</v>
      </c>
      <c r="M26" s="46" t="str">
        <f t="shared" si="4"/>
        <v>F</v>
      </c>
      <c r="N26" s="46"/>
      <c r="O26" s="32"/>
      <c r="P26" s="32"/>
      <c r="Q26" s="32"/>
      <c r="R26" s="32"/>
      <c r="S26" s="32"/>
    </row>
    <row r="27" spans="1:19" ht="15">
      <c r="A27" s="54">
        <v>25</v>
      </c>
      <c r="B27" s="63" t="s">
        <v>98</v>
      </c>
      <c r="C27" s="63" t="s">
        <v>99</v>
      </c>
      <c r="D27" s="63"/>
      <c r="E27" s="26"/>
      <c r="F27" s="66"/>
      <c r="G27" s="24">
        <f t="shared" si="1"/>
      </c>
      <c r="H27" s="21"/>
      <c r="I27" s="75"/>
      <c r="J27" s="20"/>
      <c r="K27" s="24">
        <f t="shared" si="2"/>
      </c>
      <c r="L27" s="45">
        <f t="shared" si="3"/>
      </c>
      <c r="M27" s="46" t="str">
        <f t="shared" si="4"/>
        <v>F</v>
      </c>
      <c r="N27" s="46"/>
      <c r="O27" s="32"/>
      <c r="P27" s="32"/>
      <c r="Q27" s="32"/>
      <c r="R27" s="32"/>
      <c r="S27" s="32"/>
    </row>
    <row r="28" spans="1:19" ht="15">
      <c r="A28" s="54">
        <v>26</v>
      </c>
      <c r="B28" s="63" t="s">
        <v>100</v>
      </c>
      <c r="C28" s="63" t="s">
        <v>101</v>
      </c>
      <c r="D28" s="63">
        <v>5</v>
      </c>
      <c r="E28" s="26">
        <v>0</v>
      </c>
      <c r="F28" s="66">
        <v>2</v>
      </c>
      <c r="G28" s="24">
        <f t="shared" si="1"/>
        <v>2</v>
      </c>
      <c r="H28" s="21">
        <v>7.5</v>
      </c>
      <c r="I28" s="75">
        <v>0</v>
      </c>
      <c r="J28" s="34"/>
      <c r="K28" s="24">
        <f t="shared" si="2"/>
        <v>0</v>
      </c>
      <c r="L28" s="45">
        <f t="shared" si="3"/>
        <v>14.5</v>
      </c>
      <c r="M28" s="46" t="str">
        <f t="shared" si="4"/>
        <v>F</v>
      </c>
      <c r="N28" s="46"/>
      <c r="O28" s="32"/>
      <c r="P28" s="32"/>
      <c r="Q28" s="32"/>
      <c r="R28" s="32"/>
      <c r="S28" s="32"/>
    </row>
    <row r="29" spans="1:19" ht="15">
      <c r="A29" s="54">
        <v>27</v>
      </c>
      <c r="B29" s="63" t="s">
        <v>102</v>
      </c>
      <c r="C29" s="63" t="s">
        <v>103</v>
      </c>
      <c r="D29" s="63"/>
      <c r="E29" s="26"/>
      <c r="F29" s="66"/>
      <c r="G29" s="24">
        <f t="shared" si="1"/>
      </c>
      <c r="H29" s="21"/>
      <c r="I29" s="75"/>
      <c r="J29" s="34"/>
      <c r="K29" s="24">
        <f t="shared" si="2"/>
      </c>
      <c r="L29" s="45">
        <f t="shared" si="3"/>
      </c>
      <c r="M29" s="46" t="str">
        <f t="shared" si="4"/>
        <v>F</v>
      </c>
      <c r="N29" s="46"/>
      <c r="O29" s="32"/>
      <c r="P29" s="32"/>
      <c r="Q29" s="32"/>
      <c r="R29" s="32"/>
      <c r="S29" s="32"/>
    </row>
    <row r="30" spans="1:19" ht="15">
      <c r="A30" s="54">
        <v>28</v>
      </c>
      <c r="B30" s="63" t="s">
        <v>104</v>
      </c>
      <c r="C30" s="63" t="s">
        <v>105</v>
      </c>
      <c r="D30" s="63"/>
      <c r="E30" s="26"/>
      <c r="F30" s="66">
        <v>0</v>
      </c>
      <c r="G30" s="24">
        <f t="shared" si="1"/>
        <v>0</v>
      </c>
      <c r="H30" s="21">
        <v>7.5</v>
      </c>
      <c r="I30" s="75">
        <v>0</v>
      </c>
      <c r="J30" s="21">
        <v>0</v>
      </c>
      <c r="K30" s="24">
        <f t="shared" si="2"/>
        <v>0</v>
      </c>
      <c r="L30" s="45">
        <f t="shared" si="3"/>
        <v>7.5</v>
      </c>
      <c r="M30" s="46" t="str">
        <f t="shared" si="4"/>
        <v>F</v>
      </c>
      <c r="N30" s="46"/>
      <c r="O30" s="32"/>
      <c r="P30" s="32"/>
      <c r="Q30" s="32"/>
      <c r="R30" s="32"/>
      <c r="S30" s="32"/>
    </row>
    <row r="31" spans="1:19" ht="15">
      <c r="A31" s="54">
        <v>29</v>
      </c>
      <c r="B31" s="63" t="s">
        <v>106</v>
      </c>
      <c r="C31" s="63" t="s">
        <v>107</v>
      </c>
      <c r="D31" s="63">
        <v>5</v>
      </c>
      <c r="E31" s="26">
        <v>0.5</v>
      </c>
      <c r="F31" s="66"/>
      <c r="G31" s="24">
        <f t="shared" si="1"/>
        <v>0.5</v>
      </c>
      <c r="H31" s="21">
        <v>17.5</v>
      </c>
      <c r="I31" s="75"/>
      <c r="J31" s="20"/>
      <c r="K31" s="24">
        <f t="shared" si="2"/>
      </c>
      <c r="L31" s="45">
        <f t="shared" si="3"/>
        <v>23</v>
      </c>
      <c r="M31" s="46" t="str">
        <f t="shared" si="4"/>
        <v>F</v>
      </c>
      <c r="N31" s="46"/>
      <c r="O31" s="32"/>
      <c r="P31" s="32"/>
      <c r="Q31" s="32"/>
      <c r="R31" s="32"/>
      <c r="S31" s="32"/>
    </row>
    <row r="32" spans="1:19" ht="15">
      <c r="A32" s="54">
        <v>30</v>
      </c>
      <c r="B32" s="63" t="s">
        <v>108</v>
      </c>
      <c r="C32" s="63" t="s">
        <v>109</v>
      </c>
      <c r="D32" s="63"/>
      <c r="E32" s="26"/>
      <c r="F32" s="66"/>
      <c r="G32" s="24">
        <f t="shared" si="1"/>
      </c>
      <c r="H32" s="21"/>
      <c r="I32" s="73"/>
      <c r="J32" s="34"/>
      <c r="K32" s="24">
        <f t="shared" si="2"/>
      </c>
      <c r="L32" s="45">
        <f t="shared" si="3"/>
      </c>
      <c r="M32" s="46" t="str">
        <f t="shared" si="4"/>
        <v>F</v>
      </c>
      <c r="N32" s="46"/>
      <c r="O32" s="32"/>
      <c r="P32" s="32"/>
      <c r="Q32" s="32"/>
      <c r="R32" s="32"/>
      <c r="S32" s="32"/>
    </row>
    <row r="33" spans="1:19" ht="15">
      <c r="A33" s="54">
        <v>31</v>
      </c>
      <c r="B33" s="63" t="s">
        <v>110</v>
      </c>
      <c r="C33" s="63" t="s">
        <v>111</v>
      </c>
      <c r="D33" s="63">
        <v>5</v>
      </c>
      <c r="E33" s="26"/>
      <c r="F33" s="66">
        <v>0</v>
      </c>
      <c r="G33" s="24">
        <f t="shared" si="1"/>
        <v>0</v>
      </c>
      <c r="H33" s="21">
        <v>24</v>
      </c>
      <c r="I33" s="73"/>
      <c r="J33" s="21">
        <v>5.5</v>
      </c>
      <c r="K33" s="24">
        <f t="shared" si="2"/>
        <v>5.5</v>
      </c>
      <c r="L33" s="45">
        <f t="shared" si="3"/>
        <v>34.5</v>
      </c>
      <c r="M33" s="46" t="str">
        <f t="shared" si="4"/>
        <v>F</v>
      </c>
      <c r="N33" s="46"/>
      <c r="O33" s="32"/>
      <c r="P33" s="32"/>
      <c r="Q33" s="32"/>
      <c r="R33" s="32"/>
      <c r="S33" s="32"/>
    </row>
    <row r="34" spans="1:19" ht="15">
      <c r="A34" s="54">
        <v>32</v>
      </c>
      <c r="B34" s="63" t="s">
        <v>112</v>
      </c>
      <c r="C34" s="63" t="s">
        <v>113</v>
      </c>
      <c r="D34" s="63"/>
      <c r="E34" s="26"/>
      <c r="F34" s="66"/>
      <c r="G34" s="24">
        <f t="shared" si="1"/>
      </c>
      <c r="H34" s="21"/>
      <c r="I34" s="73"/>
      <c r="J34" s="20"/>
      <c r="K34" s="24">
        <f t="shared" si="2"/>
      </c>
      <c r="L34" s="45">
        <f t="shared" si="3"/>
      </c>
      <c r="M34" s="46" t="str">
        <f t="shared" si="4"/>
        <v>F</v>
      </c>
      <c r="N34" s="46"/>
      <c r="O34" s="32"/>
      <c r="P34" s="32"/>
      <c r="Q34" s="32"/>
      <c r="R34" s="32"/>
      <c r="S34" s="32"/>
    </row>
    <row r="35" spans="1:19" ht="15">
      <c r="A35" s="54">
        <v>33</v>
      </c>
      <c r="B35" s="63" t="s">
        <v>114</v>
      </c>
      <c r="C35" s="63" t="s">
        <v>115</v>
      </c>
      <c r="D35" s="63">
        <v>5</v>
      </c>
      <c r="E35" s="26">
        <v>16.5</v>
      </c>
      <c r="F35" s="66"/>
      <c r="G35" s="24">
        <f t="shared" si="1"/>
        <v>16.5</v>
      </c>
      <c r="H35" s="21">
        <v>8.5</v>
      </c>
      <c r="I35" s="73"/>
      <c r="J35" s="21">
        <v>32.5</v>
      </c>
      <c r="K35" s="24">
        <f t="shared" si="2"/>
        <v>32.5</v>
      </c>
      <c r="L35" s="45">
        <f t="shared" si="3"/>
        <v>62.5</v>
      </c>
      <c r="M35" s="46" t="str">
        <f t="shared" si="4"/>
        <v>D</v>
      </c>
      <c r="N35" s="46"/>
      <c r="O35" s="32"/>
      <c r="P35" s="32"/>
      <c r="Q35" s="32"/>
      <c r="R35" s="32"/>
      <c r="S35" s="32"/>
    </row>
    <row r="36" spans="1:19" ht="15">
      <c r="A36" s="54">
        <v>34</v>
      </c>
      <c r="B36" s="63" t="s">
        <v>116</v>
      </c>
      <c r="C36" s="63" t="s">
        <v>117</v>
      </c>
      <c r="D36" s="63"/>
      <c r="E36" s="26"/>
      <c r="F36" s="66"/>
      <c r="G36" s="24">
        <f t="shared" si="1"/>
      </c>
      <c r="H36" s="21"/>
      <c r="I36" s="73"/>
      <c r="J36" s="20"/>
      <c r="K36" s="24">
        <f t="shared" si="2"/>
      </c>
      <c r="L36" s="45">
        <f t="shared" si="3"/>
      </c>
      <c r="M36" s="46" t="str">
        <f t="shared" si="4"/>
        <v>F</v>
      </c>
      <c r="N36" s="46"/>
      <c r="O36" s="32"/>
      <c r="P36" s="32"/>
      <c r="Q36" s="32"/>
      <c r="R36" s="32"/>
      <c r="S36" s="32"/>
    </row>
    <row r="37" spans="1:19" ht="15">
      <c r="A37" s="54">
        <v>35</v>
      </c>
      <c r="B37" s="63" t="s">
        <v>118</v>
      </c>
      <c r="C37" s="63" t="s">
        <v>119</v>
      </c>
      <c r="D37" s="63">
        <v>5</v>
      </c>
      <c r="E37" s="26"/>
      <c r="F37" s="66"/>
      <c r="G37" s="24">
        <f t="shared" si="1"/>
      </c>
      <c r="H37" s="21"/>
      <c r="I37" s="73"/>
      <c r="J37" s="20"/>
      <c r="K37" s="24">
        <f t="shared" si="2"/>
      </c>
      <c r="L37" s="45">
        <f t="shared" si="3"/>
        <v>5</v>
      </c>
      <c r="M37" s="46" t="str">
        <f t="shared" si="4"/>
        <v>F</v>
      </c>
      <c r="N37" s="46"/>
      <c r="O37" s="32"/>
      <c r="P37" s="32"/>
      <c r="Q37" s="32"/>
      <c r="R37" s="32"/>
      <c r="S37" s="32"/>
    </row>
    <row r="38" spans="1:19" ht="15">
      <c r="A38" s="54">
        <v>36</v>
      </c>
      <c r="B38" s="63" t="s">
        <v>120</v>
      </c>
      <c r="C38" s="63" t="s">
        <v>121</v>
      </c>
      <c r="D38" s="63"/>
      <c r="E38" s="26"/>
      <c r="F38" s="66">
        <v>0</v>
      </c>
      <c r="G38" s="24">
        <f t="shared" si="1"/>
        <v>0</v>
      </c>
      <c r="H38" s="21">
        <v>5.5</v>
      </c>
      <c r="I38" s="73"/>
      <c r="J38" s="21"/>
      <c r="K38" s="24">
        <f t="shared" si="2"/>
      </c>
      <c r="L38" s="45">
        <f t="shared" si="3"/>
        <v>5.5</v>
      </c>
      <c r="M38" s="46" t="str">
        <f t="shared" si="4"/>
        <v>F</v>
      </c>
      <c r="N38" s="46"/>
      <c r="O38" s="32"/>
      <c r="P38" s="32"/>
      <c r="Q38" s="32"/>
      <c r="R38" s="32"/>
      <c r="S38" s="32"/>
    </row>
    <row r="39" spans="1:19" ht="15">
      <c r="A39" s="54">
        <v>37</v>
      </c>
      <c r="B39" s="63" t="s">
        <v>122</v>
      </c>
      <c r="C39" s="63" t="s">
        <v>123</v>
      </c>
      <c r="D39" s="63"/>
      <c r="E39" s="26"/>
      <c r="F39" s="66">
        <v>0</v>
      </c>
      <c r="G39" s="24">
        <f t="shared" si="1"/>
        <v>0</v>
      </c>
      <c r="H39" s="21">
        <v>5</v>
      </c>
      <c r="I39" s="73"/>
      <c r="J39" s="21"/>
      <c r="K39" s="24">
        <f t="shared" si="2"/>
      </c>
      <c r="L39" s="45">
        <f t="shared" si="3"/>
        <v>5</v>
      </c>
      <c r="M39" s="46" t="str">
        <f t="shared" si="4"/>
        <v>F</v>
      </c>
      <c r="N39" s="46"/>
      <c r="O39" s="32"/>
      <c r="P39" s="32"/>
      <c r="Q39" s="32"/>
      <c r="R39" s="32"/>
      <c r="S39" s="32"/>
    </row>
    <row r="40" spans="1:19" ht="15">
      <c r="A40" s="54">
        <v>38</v>
      </c>
      <c r="B40" s="63" t="s">
        <v>124</v>
      </c>
      <c r="C40" s="63" t="s">
        <v>125</v>
      </c>
      <c r="D40" s="63"/>
      <c r="E40" s="26"/>
      <c r="F40" s="66">
        <v>0</v>
      </c>
      <c r="G40" s="24">
        <f t="shared" si="1"/>
        <v>0</v>
      </c>
      <c r="H40" s="21"/>
      <c r="I40" s="73"/>
      <c r="J40" s="21"/>
      <c r="K40" s="24">
        <f t="shared" si="2"/>
      </c>
      <c r="L40" s="45">
        <f t="shared" si="3"/>
        <v>0</v>
      </c>
      <c r="M40" s="46" t="str">
        <f t="shared" si="4"/>
        <v>F</v>
      </c>
      <c r="N40" s="46"/>
      <c r="O40" s="32"/>
      <c r="P40" s="32"/>
      <c r="Q40" s="32"/>
      <c r="R40" s="32"/>
      <c r="S40" s="32"/>
    </row>
    <row r="41" spans="1:19" ht="15">
      <c r="A41" s="54">
        <v>39</v>
      </c>
      <c r="B41" s="63" t="s">
        <v>126</v>
      </c>
      <c r="C41" s="63" t="s">
        <v>127</v>
      </c>
      <c r="D41" s="63"/>
      <c r="E41" s="26"/>
      <c r="F41" s="66"/>
      <c r="G41" s="24">
        <f t="shared" si="1"/>
      </c>
      <c r="H41" s="21"/>
      <c r="I41" s="73"/>
      <c r="J41" s="20"/>
      <c r="K41" s="24">
        <f t="shared" si="2"/>
      </c>
      <c r="L41" s="45">
        <f t="shared" si="3"/>
      </c>
      <c r="M41" s="46" t="str">
        <f t="shared" si="4"/>
        <v>F</v>
      </c>
      <c r="N41" s="46"/>
      <c r="O41" s="32"/>
      <c r="P41" s="32"/>
      <c r="Q41" s="32"/>
      <c r="R41" s="32"/>
      <c r="S41" s="32"/>
    </row>
    <row r="42" spans="1:19" ht="15">
      <c r="A42" s="54">
        <v>40</v>
      </c>
      <c r="B42" s="63" t="s">
        <v>128</v>
      </c>
      <c r="C42" s="63" t="s">
        <v>129</v>
      </c>
      <c r="D42" s="63"/>
      <c r="E42" s="26"/>
      <c r="F42" s="66"/>
      <c r="G42" s="24">
        <f t="shared" si="1"/>
      </c>
      <c r="H42" s="21"/>
      <c r="I42" s="73"/>
      <c r="J42" s="21"/>
      <c r="K42" s="24">
        <f t="shared" si="2"/>
      </c>
      <c r="L42" s="45">
        <f t="shared" si="3"/>
      </c>
      <c r="M42" s="46" t="str">
        <f t="shared" si="4"/>
        <v>F</v>
      </c>
      <c r="N42" s="46"/>
      <c r="O42" s="32"/>
      <c r="P42" s="32"/>
      <c r="Q42" s="32"/>
      <c r="R42" s="32"/>
      <c r="S42" s="32"/>
    </row>
    <row r="43" spans="1:19" ht="15">
      <c r="A43" s="54">
        <v>41</v>
      </c>
      <c r="B43" s="63" t="s">
        <v>130</v>
      </c>
      <c r="C43" s="63" t="s">
        <v>131</v>
      </c>
      <c r="D43" s="63"/>
      <c r="E43" s="26"/>
      <c r="F43" s="66"/>
      <c r="G43" s="24">
        <f t="shared" si="1"/>
      </c>
      <c r="H43" s="21"/>
      <c r="I43" s="73"/>
      <c r="J43" s="20"/>
      <c r="K43" s="24">
        <f t="shared" si="2"/>
      </c>
      <c r="L43" s="45">
        <f t="shared" si="3"/>
      </c>
      <c r="M43" s="46" t="str">
        <f t="shared" si="4"/>
        <v>F</v>
      </c>
      <c r="N43" s="46"/>
      <c r="O43" s="32"/>
      <c r="P43" s="32"/>
      <c r="Q43" s="32"/>
      <c r="R43" s="32"/>
      <c r="S43" s="32"/>
    </row>
    <row r="44" spans="1:19" ht="15">
      <c r="A44" s="54">
        <v>42</v>
      </c>
      <c r="B44" s="63" t="s">
        <v>132</v>
      </c>
      <c r="C44" s="63" t="s">
        <v>133</v>
      </c>
      <c r="D44" s="63">
        <v>5</v>
      </c>
      <c r="E44" s="26"/>
      <c r="F44" s="66">
        <v>3</v>
      </c>
      <c r="G44" s="24">
        <f t="shared" si="1"/>
        <v>3</v>
      </c>
      <c r="H44" s="21">
        <v>12.5</v>
      </c>
      <c r="I44" s="73">
        <v>3.5</v>
      </c>
      <c r="J44" s="21">
        <v>1.5</v>
      </c>
      <c r="K44" s="24">
        <f t="shared" si="2"/>
        <v>3.5</v>
      </c>
      <c r="L44" s="45">
        <f t="shared" si="3"/>
        <v>24</v>
      </c>
      <c r="M44" s="46" t="str">
        <f t="shared" si="4"/>
        <v>F</v>
      </c>
      <c r="N44" s="46"/>
      <c r="O44" s="32"/>
      <c r="P44" s="32"/>
      <c r="Q44" s="32"/>
      <c r="R44" s="32"/>
      <c r="S44" s="32"/>
    </row>
    <row r="45" spans="1:19" ht="15">
      <c r="A45" s="54">
        <v>43</v>
      </c>
      <c r="B45" s="63" t="s">
        <v>134</v>
      </c>
      <c r="C45" s="63" t="s">
        <v>135</v>
      </c>
      <c r="D45" s="63"/>
      <c r="E45" s="26"/>
      <c r="F45" s="66"/>
      <c r="G45" s="24">
        <f t="shared" si="1"/>
      </c>
      <c r="H45" s="21"/>
      <c r="I45" s="73"/>
      <c r="J45" s="21"/>
      <c r="K45" s="24">
        <f t="shared" si="2"/>
      </c>
      <c r="L45" s="45">
        <f t="shared" si="3"/>
      </c>
      <c r="M45" s="46" t="str">
        <f t="shared" si="4"/>
        <v>F</v>
      </c>
      <c r="N45" s="46"/>
      <c r="O45" s="32"/>
      <c r="P45" s="32"/>
      <c r="Q45" s="32"/>
      <c r="R45" s="32"/>
      <c r="S45" s="32"/>
    </row>
    <row r="46" spans="1:19" ht="15">
      <c r="A46" s="54">
        <v>44</v>
      </c>
      <c r="B46" s="63" t="s">
        <v>136</v>
      </c>
      <c r="C46" s="63" t="s">
        <v>137</v>
      </c>
      <c r="D46" s="63"/>
      <c r="E46" s="26"/>
      <c r="F46" s="66"/>
      <c r="G46" s="24">
        <f t="shared" si="1"/>
      </c>
      <c r="H46" s="21"/>
      <c r="I46" s="73"/>
      <c r="J46" s="21"/>
      <c r="K46" s="24">
        <f t="shared" si="2"/>
      </c>
      <c r="L46" s="45">
        <f t="shared" si="3"/>
      </c>
      <c r="M46" s="46" t="str">
        <f t="shared" si="4"/>
        <v>F</v>
      </c>
      <c r="N46" s="46"/>
      <c r="O46" s="32"/>
      <c r="P46" s="32"/>
      <c r="Q46" s="32"/>
      <c r="R46" s="32"/>
      <c r="S46" s="32"/>
    </row>
    <row r="47" spans="1:19" ht="15">
      <c r="A47" s="54">
        <v>45</v>
      </c>
      <c r="B47" s="63" t="s">
        <v>138</v>
      </c>
      <c r="C47" s="63" t="s">
        <v>139</v>
      </c>
      <c r="D47" s="63"/>
      <c r="E47" s="26"/>
      <c r="F47" s="66"/>
      <c r="G47" s="24">
        <f t="shared" si="1"/>
      </c>
      <c r="H47" s="21"/>
      <c r="I47" s="73"/>
      <c r="J47" s="21"/>
      <c r="K47" s="24">
        <f t="shared" si="2"/>
      </c>
      <c r="L47" s="45">
        <f t="shared" si="3"/>
      </c>
      <c r="M47" s="46" t="str">
        <f t="shared" si="4"/>
        <v>F</v>
      </c>
      <c r="N47" s="46"/>
      <c r="O47" s="32"/>
      <c r="P47" s="32"/>
      <c r="Q47" s="32"/>
      <c r="R47" s="32"/>
      <c r="S47" s="32"/>
    </row>
    <row r="48" spans="1:19" ht="15">
      <c r="A48" s="54">
        <v>46</v>
      </c>
      <c r="B48" s="64"/>
      <c r="C48" s="64"/>
      <c r="D48" s="64"/>
      <c r="E48" s="26"/>
      <c r="F48" s="66"/>
      <c r="G48" s="21"/>
      <c r="H48" s="21"/>
      <c r="I48" s="67"/>
      <c r="J48" s="21"/>
      <c r="K48" s="24"/>
      <c r="L48" s="45">
        <f t="shared" si="3"/>
      </c>
      <c r="M48" s="46"/>
      <c r="N48" s="46"/>
      <c r="O48" s="32"/>
      <c r="P48" s="32"/>
      <c r="Q48" s="32"/>
      <c r="R48" s="32"/>
      <c r="S48" s="32"/>
    </row>
    <row r="49" spans="1:19" ht="15">
      <c r="A49" s="54">
        <v>47</v>
      </c>
      <c r="B49" s="64"/>
      <c r="C49" s="64"/>
      <c r="D49" s="64"/>
      <c r="E49" s="26"/>
      <c r="F49" s="66"/>
      <c r="G49" s="21"/>
      <c r="H49" s="21"/>
      <c r="I49" s="67"/>
      <c r="J49" s="21"/>
      <c r="K49" s="24"/>
      <c r="L49" s="24"/>
      <c r="M49" s="46"/>
      <c r="N49" s="46"/>
      <c r="O49" s="32"/>
      <c r="P49" s="32"/>
      <c r="Q49" s="32"/>
      <c r="R49" s="32"/>
      <c r="S49" s="32"/>
    </row>
    <row r="50" spans="1:19" ht="15">
      <c r="A50" s="54">
        <v>48</v>
      </c>
      <c r="B50" s="64"/>
      <c r="C50" s="64"/>
      <c r="D50" s="64"/>
      <c r="E50" s="26"/>
      <c r="F50" s="66"/>
      <c r="G50" s="21"/>
      <c r="H50" s="21"/>
      <c r="I50" s="67"/>
      <c r="J50" s="21"/>
      <c r="K50" s="24"/>
      <c r="L50" s="24"/>
      <c r="M50" s="46"/>
      <c r="N50" s="46"/>
      <c r="O50" s="32"/>
      <c r="P50" s="32"/>
      <c r="Q50" s="32"/>
      <c r="R50" s="32"/>
      <c r="S50" s="32">
        <f>IF(AND(O50="",Q50=""),"",IF(Q50="",O50,Q50))</f>
      </c>
    </row>
    <row r="51" spans="1:19" ht="15">
      <c r="A51" s="54">
        <v>49</v>
      </c>
      <c r="B51" s="64"/>
      <c r="C51" s="64"/>
      <c r="D51" s="64"/>
      <c r="E51" s="26"/>
      <c r="F51" s="66"/>
      <c r="G51" s="21"/>
      <c r="H51" s="21"/>
      <c r="I51" s="32"/>
      <c r="J51" s="21"/>
      <c r="K51" s="24"/>
      <c r="L51" s="24"/>
      <c r="M51" s="46"/>
      <c r="N51" s="46"/>
      <c r="O51" s="32"/>
      <c r="P51" s="32"/>
      <c r="Q51" s="32"/>
      <c r="R51" s="32"/>
      <c r="S51" s="32"/>
    </row>
    <row r="52" spans="1:19" ht="15">
      <c r="A52" s="54">
        <v>50</v>
      </c>
      <c r="B52" s="64"/>
      <c r="C52" s="64"/>
      <c r="D52" s="64"/>
      <c r="E52" s="26"/>
      <c r="F52" s="66"/>
      <c r="G52" s="21"/>
      <c r="H52" s="21"/>
      <c r="I52" s="32"/>
      <c r="J52" s="21"/>
      <c r="K52" s="24"/>
      <c r="L52" s="24"/>
      <c r="M52" s="46"/>
      <c r="N52" s="46"/>
      <c r="O52" s="32"/>
      <c r="P52" s="32"/>
      <c r="Q52" s="32"/>
      <c r="R52" s="32"/>
      <c r="S52" s="32"/>
    </row>
    <row r="53" spans="1:19" ht="15">
      <c r="A53" s="54">
        <v>51</v>
      </c>
      <c r="B53" s="64"/>
      <c r="C53" s="64"/>
      <c r="D53" s="64"/>
      <c r="E53" s="26"/>
      <c r="F53" s="66"/>
      <c r="G53" s="21"/>
      <c r="H53" s="21"/>
      <c r="I53" s="32"/>
      <c r="J53" s="21"/>
      <c r="K53" s="24"/>
      <c r="L53" s="24"/>
      <c r="M53" s="46"/>
      <c r="N53" s="46"/>
      <c r="O53" s="32"/>
      <c r="P53" s="32"/>
      <c r="Q53" s="32"/>
      <c r="R53" s="32"/>
      <c r="S53" s="32"/>
    </row>
    <row r="54" spans="1:19" ht="12.75">
      <c r="A54" s="54">
        <v>52</v>
      </c>
      <c r="B54" s="19"/>
      <c r="C54" s="19"/>
      <c r="D54" s="19"/>
      <c r="E54" s="26"/>
      <c r="F54" s="66"/>
      <c r="G54" s="21"/>
      <c r="H54" s="21"/>
      <c r="I54" s="32"/>
      <c r="J54" s="21"/>
      <c r="K54" s="24"/>
      <c r="L54" s="24"/>
      <c r="M54" s="46"/>
      <c r="N54" s="46"/>
      <c r="O54" s="32"/>
      <c r="P54" s="32"/>
      <c r="Q54" s="32"/>
      <c r="R54" s="32"/>
      <c r="S54" s="32"/>
    </row>
    <row r="55" spans="1:19" ht="12.75">
      <c r="A55" s="54">
        <v>53</v>
      </c>
      <c r="B55" s="19"/>
      <c r="C55" s="19"/>
      <c r="D55" s="19"/>
      <c r="E55" s="26"/>
      <c r="F55" s="32"/>
      <c r="G55" s="21"/>
      <c r="H55" s="24"/>
      <c r="I55" s="35"/>
      <c r="J55" s="24"/>
      <c r="K55" s="24"/>
      <c r="L55" s="24"/>
      <c r="M55" s="46"/>
      <c r="N55" s="46"/>
      <c r="O55" s="32"/>
      <c r="P55" s="32"/>
      <c r="Q55" s="32"/>
      <c r="R55" s="32"/>
      <c r="S55" s="32"/>
    </row>
    <row r="56" spans="1:19" ht="12.75">
      <c r="A56" s="54">
        <v>54</v>
      </c>
      <c r="B56" s="19"/>
      <c r="C56" s="19"/>
      <c r="D56" s="19"/>
      <c r="E56" s="26"/>
      <c r="F56" s="32"/>
      <c r="G56" s="21"/>
      <c r="H56" s="21"/>
      <c r="I56" s="32"/>
      <c r="J56" s="21"/>
      <c r="K56" s="24"/>
      <c r="L56" s="24"/>
      <c r="M56" s="46"/>
      <c r="N56" s="46"/>
      <c r="O56" s="32"/>
      <c r="P56" s="32"/>
      <c r="Q56" s="32"/>
      <c r="R56" s="32"/>
      <c r="S56" s="32"/>
    </row>
    <row r="57" spans="1:19" ht="12.75">
      <c r="A57" s="54">
        <v>55</v>
      </c>
      <c r="B57" s="19"/>
      <c r="C57" s="19"/>
      <c r="D57" s="19"/>
      <c r="E57" s="26"/>
      <c r="F57" s="32"/>
      <c r="G57" s="21"/>
      <c r="H57" s="21"/>
      <c r="I57" s="32"/>
      <c r="J57" s="20"/>
      <c r="K57" s="24"/>
      <c r="L57" s="24"/>
      <c r="M57" s="46"/>
      <c r="N57" s="46"/>
      <c r="O57" s="32"/>
      <c r="P57" s="32"/>
      <c r="Q57" s="32"/>
      <c r="R57" s="32"/>
      <c r="S57" s="32"/>
    </row>
    <row r="58" spans="1:19" ht="12.75">
      <c r="A58" s="54">
        <v>56</v>
      </c>
      <c r="B58" s="19"/>
      <c r="C58" s="19"/>
      <c r="D58" s="19"/>
      <c r="E58" s="26"/>
      <c r="F58" s="32"/>
      <c r="G58" s="21"/>
      <c r="H58" s="21"/>
      <c r="I58" s="32"/>
      <c r="J58" s="32"/>
      <c r="K58" s="24"/>
      <c r="L58" s="24"/>
      <c r="M58" s="46"/>
      <c r="N58" s="46"/>
      <c r="O58" s="32"/>
      <c r="P58" s="32"/>
      <c r="Q58" s="32"/>
      <c r="R58" s="32"/>
      <c r="S58" s="32"/>
    </row>
    <row r="59" spans="1:19" ht="12.75">
      <c r="A59" s="54">
        <v>57</v>
      </c>
      <c r="B59" s="19"/>
      <c r="C59" s="19"/>
      <c r="D59" s="19"/>
      <c r="E59" s="26"/>
      <c r="F59" s="32"/>
      <c r="G59" s="21"/>
      <c r="H59" s="21"/>
      <c r="I59" s="32"/>
      <c r="J59" s="32"/>
      <c r="K59" s="24"/>
      <c r="L59" s="24"/>
      <c r="M59" s="45"/>
      <c r="N59" s="46"/>
      <c r="O59" s="32"/>
      <c r="P59" s="32"/>
      <c r="Q59" s="32"/>
      <c r="R59" s="32"/>
      <c r="S59" s="32"/>
    </row>
    <row r="60" spans="1:19" ht="12.75">
      <c r="A60" s="54">
        <v>58</v>
      </c>
      <c r="B60" s="19"/>
      <c r="C60" s="19"/>
      <c r="D60" s="19"/>
      <c r="E60" s="26"/>
      <c r="F60" s="32"/>
      <c r="G60" s="21"/>
      <c r="H60" s="21"/>
      <c r="I60" s="32"/>
      <c r="J60" s="32"/>
      <c r="K60" s="24"/>
      <c r="L60" s="24"/>
      <c r="M60" s="45"/>
      <c r="N60" s="46"/>
      <c r="O60" s="32"/>
      <c r="P60" s="32"/>
      <c r="Q60" s="32"/>
      <c r="R60" s="32"/>
      <c r="S60" s="32"/>
    </row>
    <row r="61" spans="1:19" ht="12.75">
      <c r="A61" s="54">
        <v>59</v>
      </c>
      <c r="B61" s="19"/>
      <c r="C61" s="19"/>
      <c r="D61" s="19"/>
      <c r="E61" s="26"/>
      <c r="F61" s="32"/>
      <c r="G61" s="21"/>
      <c r="H61" s="21"/>
      <c r="I61" s="32"/>
      <c r="J61" s="32"/>
      <c r="K61" s="24"/>
      <c r="L61" s="24"/>
      <c r="M61" s="45"/>
      <c r="N61" s="46"/>
      <c r="O61" s="32"/>
      <c r="P61" s="32"/>
      <c r="Q61" s="32"/>
      <c r="R61" s="32"/>
      <c r="S61" s="32"/>
    </row>
    <row r="62" spans="1:19" ht="12.75">
      <c r="A62" s="54">
        <v>60</v>
      </c>
      <c r="B62" s="19"/>
      <c r="C62" s="19"/>
      <c r="D62" s="19"/>
      <c r="E62" s="26"/>
      <c r="F62" s="32"/>
      <c r="G62" s="21"/>
      <c r="H62" s="21"/>
      <c r="I62" s="32"/>
      <c r="J62" s="32"/>
      <c r="K62" s="24"/>
      <c r="L62" s="24"/>
      <c r="M62" s="45"/>
      <c r="N62" s="46"/>
      <c r="O62" s="32"/>
      <c r="P62" s="32"/>
      <c r="Q62" s="32"/>
      <c r="R62" s="32"/>
      <c r="S62" s="32"/>
    </row>
    <row r="63" spans="1:19" ht="18.75" customHeight="1">
      <c r="A63" s="54">
        <v>61</v>
      </c>
      <c r="B63" s="19"/>
      <c r="C63" s="19"/>
      <c r="D63" s="62"/>
      <c r="E63" s="36"/>
      <c r="F63" s="33"/>
      <c r="G63" s="56"/>
      <c r="H63" s="56"/>
      <c r="I63" s="33"/>
      <c r="J63" s="33"/>
      <c r="K63" s="24"/>
      <c r="L63" s="57"/>
      <c r="M63" s="58"/>
      <c r="N63" s="59"/>
      <c r="O63" s="33"/>
      <c r="P63" s="33"/>
      <c r="Q63" s="33"/>
      <c r="R63" s="33"/>
      <c r="S63" s="33"/>
    </row>
    <row r="64" spans="1:19" ht="12.75">
      <c r="A64" s="54">
        <v>62</v>
      </c>
      <c r="B64" s="19"/>
      <c r="C64" s="19"/>
      <c r="D64" s="19"/>
      <c r="E64" s="26"/>
      <c r="F64" s="32"/>
      <c r="G64" s="21"/>
      <c r="H64" s="21"/>
      <c r="I64" s="32"/>
      <c r="J64" s="32"/>
      <c r="K64" s="24"/>
      <c r="L64" s="21"/>
      <c r="M64" s="60"/>
      <c r="N64" s="61"/>
      <c r="O64" s="32"/>
      <c r="P64" s="32"/>
      <c r="Q64" s="32"/>
      <c r="R64" s="32"/>
      <c r="S64" s="32"/>
    </row>
    <row r="65" spans="1:19" ht="12.75">
      <c r="A65" s="54">
        <v>63</v>
      </c>
      <c r="B65" s="19"/>
      <c r="C65" s="19"/>
      <c r="D65" s="19"/>
      <c r="E65" s="26"/>
      <c r="F65" s="32"/>
      <c r="G65" s="21"/>
      <c r="H65" s="21"/>
      <c r="I65" s="32"/>
      <c r="J65" s="32"/>
      <c r="K65" s="24"/>
      <c r="L65" s="21"/>
      <c r="M65" s="60"/>
      <c r="N65" s="61"/>
      <c r="O65" s="32"/>
      <c r="P65" s="32"/>
      <c r="Q65" s="32"/>
      <c r="R65" s="32"/>
      <c r="S65" s="32"/>
    </row>
    <row r="66" spans="1:19" ht="12.75">
      <c r="A66" s="54">
        <v>64</v>
      </c>
      <c r="B66" s="19"/>
      <c r="C66" s="19"/>
      <c r="D66" s="19"/>
      <c r="E66" s="26"/>
      <c r="F66" s="32"/>
      <c r="G66" s="21"/>
      <c r="H66" s="21"/>
      <c r="I66" s="32"/>
      <c r="J66" s="32"/>
      <c r="K66" s="24"/>
      <c r="L66" s="21"/>
      <c r="M66" s="60"/>
      <c r="N66" s="61"/>
      <c r="O66" s="32"/>
      <c r="P66" s="32"/>
      <c r="Q66" s="32"/>
      <c r="R66" s="32"/>
      <c r="S66" s="32"/>
    </row>
    <row r="67" spans="1:19" ht="12.75">
      <c r="A67" s="54">
        <v>65</v>
      </c>
      <c r="B67" s="19"/>
      <c r="C67" s="19"/>
      <c r="D67" s="19"/>
      <c r="E67" s="26"/>
      <c r="F67" s="32"/>
      <c r="G67" s="21"/>
      <c r="H67" s="21"/>
      <c r="I67" s="32"/>
      <c r="J67" s="32"/>
      <c r="K67" s="21"/>
      <c r="L67" s="21"/>
      <c r="M67" s="60"/>
      <c r="N67" s="61"/>
      <c r="O67" s="32"/>
      <c r="P67" s="32"/>
      <c r="Q67" s="32"/>
      <c r="R67" s="32"/>
      <c r="S67" s="32"/>
    </row>
    <row r="68" spans="1:19" ht="12.75">
      <c r="A68" s="54">
        <v>66</v>
      </c>
      <c r="B68" s="19"/>
      <c r="C68" s="19"/>
      <c r="D68" s="19"/>
      <c r="E68" s="26"/>
      <c r="F68" s="32"/>
      <c r="G68" s="21"/>
      <c r="H68" s="21"/>
      <c r="I68" s="32"/>
      <c r="J68" s="32"/>
      <c r="K68" s="21"/>
      <c r="L68" s="21"/>
      <c r="M68" s="60"/>
      <c r="N68" s="61"/>
      <c r="O68" s="32"/>
      <c r="P68" s="32"/>
      <c r="Q68" s="32"/>
      <c r="R68" s="32"/>
      <c r="S68" s="32"/>
    </row>
    <row r="69" spans="1:19" ht="12.75">
      <c r="A69" s="54">
        <v>67</v>
      </c>
      <c r="B69" s="19"/>
      <c r="C69" s="19"/>
      <c r="D69" s="19"/>
      <c r="E69" s="26"/>
      <c r="F69" s="32"/>
      <c r="G69" s="21"/>
      <c r="H69" s="21"/>
      <c r="I69" s="32"/>
      <c r="J69" s="32"/>
      <c r="K69" s="21"/>
      <c r="L69" s="21"/>
      <c r="M69" s="60"/>
      <c r="N69" s="61"/>
      <c r="O69" s="32"/>
      <c r="P69" s="32"/>
      <c r="Q69" s="32"/>
      <c r="R69" s="32"/>
      <c r="S69" s="32"/>
    </row>
    <row r="70" spans="1:19" ht="12.75">
      <c r="A70" s="54">
        <v>68</v>
      </c>
      <c r="B70" s="19"/>
      <c r="C70" s="19"/>
      <c r="D70" s="19"/>
      <c r="E70" s="26"/>
      <c r="F70" s="32"/>
      <c r="G70" s="21"/>
      <c r="H70" s="21"/>
      <c r="I70" s="32"/>
      <c r="J70" s="32"/>
      <c r="K70" s="21"/>
      <c r="L70" s="21"/>
      <c r="M70" s="60"/>
      <c r="N70" s="61"/>
      <c r="O70" s="32"/>
      <c r="P70" s="32"/>
      <c r="Q70" s="32"/>
      <c r="R70" s="32"/>
      <c r="S70" s="32"/>
    </row>
    <row r="71" spans="1:19" ht="12.75">
      <c r="A71" s="54">
        <v>69</v>
      </c>
      <c r="B71" s="19"/>
      <c r="C71" s="19"/>
      <c r="D71" s="19"/>
      <c r="E71" s="32"/>
      <c r="F71" s="32"/>
      <c r="G71" s="21"/>
      <c r="H71" s="21"/>
      <c r="I71" s="32"/>
      <c r="J71" s="32"/>
      <c r="K71" s="21"/>
      <c r="L71" s="21"/>
      <c r="M71" s="60"/>
      <c r="N71" s="61"/>
      <c r="O71" s="32"/>
      <c r="P71" s="32"/>
      <c r="Q71" s="32"/>
      <c r="R71" s="32"/>
      <c r="S71" s="32"/>
    </row>
    <row r="72" spans="1:19" ht="12.75">
      <c r="A72" s="54">
        <v>70</v>
      </c>
      <c r="B72" s="19"/>
      <c r="C72" s="19"/>
      <c r="D72" s="19"/>
      <c r="E72" s="26"/>
      <c r="F72" s="32"/>
      <c r="G72" s="21"/>
      <c r="H72" s="21"/>
      <c r="I72" s="32"/>
      <c r="J72" s="32"/>
      <c r="K72" s="21"/>
      <c r="L72" s="21"/>
      <c r="M72" s="60"/>
      <c r="N72" s="61"/>
      <c r="O72" s="32"/>
      <c r="P72" s="32"/>
      <c r="Q72" s="32"/>
      <c r="R72" s="32"/>
      <c r="S72" s="32"/>
    </row>
    <row r="73" spans="1:19" ht="12.75">
      <c r="A73" s="54">
        <v>71</v>
      </c>
      <c r="B73" s="19"/>
      <c r="C73" s="19"/>
      <c r="D73" s="19"/>
      <c r="E73" s="26"/>
      <c r="F73" s="32"/>
      <c r="G73" s="21"/>
      <c r="H73" s="21"/>
      <c r="I73" s="32"/>
      <c r="J73" s="32"/>
      <c r="K73" s="21"/>
      <c r="L73" s="21"/>
      <c r="M73" s="60"/>
      <c r="N73" s="61"/>
      <c r="O73" s="32"/>
      <c r="P73" s="32"/>
      <c r="Q73" s="32"/>
      <c r="R73" s="32"/>
      <c r="S73" s="32"/>
    </row>
    <row r="74" spans="1:19" ht="12.75">
      <c r="A74" s="54">
        <v>72</v>
      </c>
      <c r="B74" s="19"/>
      <c r="C74" s="19"/>
      <c r="D74" s="19"/>
      <c r="E74" s="26"/>
      <c r="F74" s="32"/>
      <c r="G74" s="21"/>
      <c r="H74" s="21"/>
      <c r="I74" s="32"/>
      <c r="J74" s="32"/>
      <c r="K74" s="21"/>
      <c r="L74" s="21"/>
      <c r="M74" s="60"/>
      <c r="N74" s="61"/>
      <c r="O74" s="32"/>
      <c r="P74" s="32"/>
      <c r="Q74" s="32"/>
      <c r="R74" s="32"/>
      <c r="S74" s="32"/>
    </row>
    <row r="75" spans="1:19" ht="12.75">
      <c r="A75" s="54">
        <v>73</v>
      </c>
      <c r="B75" s="19"/>
      <c r="C75" s="19"/>
      <c r="D75" s="19"/>
      <c r="E75" s="26"/>
      <c r="F75" s="32"/>
      <c r="G75" s="21"/>
      <c r="H75" s="21"/>
      <c r="I75" s="32"/>
      <c r="J75" s="32"/>
      <c r="K75" s="21"/>
      <c r="L75" s="21"/>
      <c r="M75" s="60"/>
      <c r="N75" s="61"/>
      <c r="O75" s="32"/>
      <c r="P75" s="32"/>
      <c r="Q75" s="32"/>
      <c r="R75" s="32"/>
      <c r="S75" s="32"/>
    </row>
    <row r="76" spans="1:19" ht="12.75">
      <c r="A76" s="54">
        <v>74</v>
      </c>
      <c r="B76" s="19"/>
      <c r="C76" s="19"/>
      <c r="D76" s="19"/>
      <c r="E76" s="26"/>
      <c r="F76" s="32"/>
      <c r="G76" s="21"/>
      <c r="H76" s="21"/>
      <c r="I76" s="32"/>
      <c r="J76" s="32"/>
      <c r="K76" s="21"/>
      <c r="L76" s="21"/>
      <c r="M76" s="60"/>
      <c r="N76" s="61"/>
      <c r="O76" s="32"/>
      <c r="P76" s="32"/>
      <c r="Q76" s="32"/>
      <c r="R76" s="32"/>
      <c r="S76" s="32"/>
    </row>
    <row r="77" spans="1:19" ht="12.75">
      <c r="A77" s="54">
        <v>75</v>
      </c>
      <c r="B77" s="19"/>
      <c r="C77" s="19"/>
      <c r="D77" s="19"/>
      <c r="E77" s="26"/>
      <c r="F77" s="32"/>
      <c r="G77" s="21"/>
      <c r="H77" s="21"/>
      <c r="I77" s="32"/>
      <c r="J77" s="32"/>
      <c r="K77" s="21"/>
      <c r="L77" s="21"/>
      <c r="M77" s="60"/>
      <c r="N77" s="61"/>
      <c r="O77" s="32"/>
      <c r="P77" s="32"/>
      <c r="Q77" s="32"/>
      <c r="R77" s="32"/>
      <c r="S77" s="32"/>
    </row>
    <row r="78" spans="1:19" ht="12.75">
      <c r="A78" s="54">
        <v>76</v>
      </c>
      <c r="B78" s="19"/>
      <c r="C78" s="19"/>
      <c r="D78" s="19"/>
      <c r="E78" s="26"/>
      <c r="F78" s="32"/>
      <c r="G78" s="21"/>
      <c r="H78" s="21"/>
      <c r="I78" s="32"/>
      <c r="J78" s="32"/>
      <c r="K78" s="21"/>
      <c r="L78" s="21"/>
      <c r="M78" s="60"/>
      <c r="N78" s="61"/>
      <c r="O78" s="32"/>
      <c r="P78" s="32"/>
      <c r="Q78" s="32"/>
      <c r="R78" s="32"/>
      <c r="S78" s="32"/>
    </row>
    <row r="79" spans="1:19" ht="12.75">
      <c r="A79" s="54">
        <v>77</v>
      </c>
      <c r="B79" s="19"/>
      <c r="C79" s="19"/>
      <c r="D79" s="19"/>
      <c r="E79" s="26"/>
      <c r="F79" s="32"/>
      <c r="G79" s="21"/>
      <c r="H79" s="21"/>
      <c r="I79" s="32"/>
      <c r="J79" s="32"/>
      <c r="K79" s="21"/>
      <c r="L79" s="21"/>
      <c r="M79" s="60"/>
      <c r="N79" s="61"/>
      <c r="O79" s="32"/>
      <c r="P79" s="32"/>
      <c r="Q79" s="32"/>
      <c r="R79" s="32"/>
      <c r="S79" s="32"/>
    </row>
    <row r="80" spans="1:19" ht="12.75">
      <c r="A80" s="54">
        <v>78</v>
      </c>
      <c r="B80" s="19"/>
      <c r="C80" s="19"/>
      <c r="D80" s="19"/>
      <c r="E80" s="26"/>
      <c r="F80" s="32"/>
      <c r="G80" s="21"/>
      <c r="H80" s="21"/>
      <c r="I80" s="32"/>
      <c r="J80" s="32"/>
      <c r="K80" s="21"/>
      <c r="L80" s="21"/>
      <c r="M80" s="60"/>
      <c r="N80" s="61"/>
      <c r="O80" s="32"/>
      <c r="P80" s="32"/>
      <c r="Q80" s="32"/>
      <c r="R80" s="32"/>
      <c r="S80" s="32"/>
    </row>
    <row r="81" spans="1:19" ht="12.75">
      <c r="A81" s="54">
        <v>79</v>
      </c>
      <c r="B81" s="19"/>
      <c r="C81" s="19"/>
      <c r="D81" s="19"/>
      <c r="E81" s="26"/>
      <c r="F81" s="32"/>
      <c r="G81" s="21"/>
      <c r="H81" s="21"/>
      <c r="I81" s="32"/>
      <c r="J81" s="32"/>
      <c r="K81" s="21"/>
      <c r="L81" s="21"/>
      <c r="M81" s="60"/>
      <c r="N81" s="61"/>
      <c r="O81" s="32"/>
      <c r="P81" s="32"/>
      <c r="Q81" s="32"/>
      <c r="R81" s="32"/>
      <c r="S81" s="32"/>
    </row>
    <row r="82" spans="1:19" ht="12.75">
      <c r="A82" s="54">
        <v>80</v>
      </c>
      <c r="B82" s="19"/>
      <c r="C82" s="19"/>
      <c r="D82" s="19"/>
      <c r="E82" s="26"/>
      <c r="F82" s="32"/>
      <c r="G82" s="21"/>
      <c r="H82" s="21"/>
      <c r="I82" s="32"/>
      <c r="J82" s="32"/>
      <c r="K82" s="21"/>
      <c r="L82" s="21"/>
      <c r="M82" s="60"/>
      <c r="N82" s="61"/>
      <c r="O82" s="32"/>
      <c r="P82" s="32"/>
      <c r="Q82" s="32"/>
      <c r="R82" s="32"/>
      <c r="S82" s="32"/>
    </row>
    <row r="83" spans="1:19" ht="12.75">
      <c r="A83" s="54">
        <v>81</v>
      </c>
      <c r="B83" s="19"/>
      <c r="C83" s="19"/>
      <c r="D83" s="19"/>
      <c r="E83" s="26"/>
      <c r="F83" s="32"/>
      <c r="G83" s="21"/>
      <c r="H83" s="21"/>
      <c r="I83" s="32"/>
      <c r="J83" s="32"/>
      <c r="K83" s="21"/>
      <c r="L83" s="21"/>
      <c r="M83" s="60"/>
      <c r="N83" s="61"/>
      <c r="O83" s="32"/>
      <c r="P83" s="32"/>
      <c r="Q83" s="32"/>
      <c r="R83" s="32"/>
      <c r="S83" s="32"/>
    </row>
    <row r="84" spans="1:19" ht="12.75">
      <c r="A84" s="54">
        <v>82</v>
      </c>
      <c r="B84" s="19"/>
      <c r="C84" s="19"/>
      <c r="D84" s="19"/>
      <c r="E84" s="26"/>
      <c r="F84" s="32"/>
      <c r="G84" s="21"/>
      <c r="H84" s="21"/>
      <c r="I84" s="32"/>
      <c r="J84" s="32"/>
      <c r="K84" s="21"/>
      <c r="L84" s="21"/>
      <c r="M84" s="60"/>
      <c r="N84" s="61"/>
      <c r="O84" s="32"/>
      <c r="P84" s="32"/>
      <c r="Q84" s="32"/>
      <c r="R84" s="32"/>
      <c r="S84" s="32"/>
    </row>
    <row r="85" spans="1:19" ht="12.75">
      <c r="A85" s="54">
        <v>83</v>
      </c>
      <c r="B85" s="19"/>
      <c r="C85" s="19"/>
      <c r="D85" s="19"/>
      <c r="E85" s="26"/>
      <c r="F85" s="32"/>
      <c r="G85" s="21"/>
      <c r="H85" s="21"/>
      <c r="I85" s="32"/>
      <c r="J85" s="32"/>
      <c r="K85" s="21"/>
      <c r="L85" s="21"/>
      <c r="M85" s="60"/>
      <c r="N85" s="61"/>
      <c r="O85" s="32"/>
      <c r="P85" s="32"/>
      <c r="Q85" s="32"/>
      <c r="R85" s="32"/>
      <c r="S85" s="32"/>
    </row>
    <row r="86" spans="1:19" ht="12.75">
      <c r="A86" s="54">
        <v>84</v>
      </c>
      <c r="B86" s="19"/>
      <c r="C86" s="19"/>
      <c r="D86" s="19"/>
      <c r="E86" s="26"/>
      <c r="F86" s="32"/>
      <c r="G86" s="21"/>
      <c r="H86" s="21"/>
      <c r="I86" s="32"/>
      <c r="J86" s="32"/>
      <c r="K86" s="21"/>
      <c r="L86" s="21"/>
      <c r="M86" s="60"/>
      <c r="N86" s="61"/>
      <c r="O86" s="32"/>
      <c r="P86" s="32"/>
      <c r="Q86" s="32"/>
      <c r="R86" s="32"/>
      <c r="S86" s="32"/>
    </row>
    <row r="87" spans="1:19" ht="12.75">
      <c r="A87" s="54">
        <v>85</v>
      </c>
      <c r="B87" s="19"/>
      <c r="C87" s="19"/>
      <c r="D87" s="19"/>
      <c r="E87" s="26"/>
      <c r="F87" s="32"/>
      <c r="G87" s="21"/>
      <c r="H87" s="21"/>
      <c r="I87" s="32"/>
      <c r="J87" s="32"/>
      <c r="K87" s="21"/>
      <c r="L87" s="21"/>
      <c r="M87" s="60"/>
      <c r="N87" s="61"/>
      <c r="O87" s="32"/>
      <c r="P87" s="32"/>
      <c r="Q87" s="32"/>
      <c r="R87" s="32"/>
      <c r="S87" s="32"/>
    </row>
    <row r="88" spans="1:19" ht="12.75">
      <c r="A88" s="54">
        <v>86</v>
      </c>
      <c r="B88" s="19"/>
      <c r="C88" s="19"/>
      <c r="D88" s="19"/>
      <c r="E88" s="26"/>
      <c r="F88" s="32"/>
      <c r="G88" s="21"/>
      <c r="H88" s="21"/>
      <c r="I88" s="32"/>
      <c r="J88" s="32"/>
      <c r="K88" s="21"/>
      <c r="L88" s="21"/>
      <c r="M88" s="60"/>
      <c r="N88" s="61"/>
      <c r="O88" s="32"/>
      <c r="P88" s="32"/>
      <c r="Q88" s="32"/>
      <c r="R88" s="32"/>
      <c r="S88" s="32"/>
    </row>
    <row r="89" spans="1:19" ht="15">
      <c r="A89" s="54">
        <v>87</v>
      </c>
      <c r="B89" s="55"/>
      <c r="C89" s="55"/>
      <c r="D89" s="55"/>
      <c r="E89" s="32"/>
      <c r="F89" s="32"/>
      <c r="G89" s="21"/>
      <c r="H89" s="21"/>
      <c r="I89" s="32"/>
      <c r="J89" s="32"/>
      <c r="K89" s="21"/>
      <c r="L89" s="21"/>
      <c r="M89" s="60"/>
      <c r="N89" s="61"/>
      <c r="O89" s="32"/>
      <c r="P89" s="32"/>
      <c r="Q89" s="32"/>
      <c r="R89" s="32"/>
      <c r="S89" s="32"/>
    </row>
    <row r="90" spans="1:19" ht="15" customHeight="1">
      <c r="A90" s="54">
        <v>88</v>
      </c>
      <c r="B90" s="55"/>
      <c r="C90" s="55"/>
      <c r="D90" s="55"/>
      <c r="E90" s="32"/>
      <c r="F90" s="32"/>
      <c r="G90" s="21"/>
      <c r="H90" s="21"/>
      <c r="I90" s="32"/>
      <c r="J90" s="32"/>
      <c r="K90" s="21"/>
      <c r="L90" s="21"/>
      <c r="M90" s="60"/>
      <c r="N90" s="61"/>
      <c r="O90" s="32"/>
      <c r="P90" s="32"/>
      <c r="Q90" s="32"/>
      <c r="R90" s="32"/>
      <c r="S90" s="32"/>
    </row>
    <row r="91" spans="1:19" ht="15" customHeight="1">
      <c r="A91" s="54">
        <v>89</v>
      </c>
      <c r="B91" s="55"/>
      <c r="C91" s="55"/>
      <c r="D91" s="55"/>
      <c r="E91" s="25"/>
      <c r="F91" s="32"/>
      <c r="G91" s="21"/>
      <c r="H91" s="21"/>
      <c r="I91" s="32"/>
      <c r="J91" s="32"/>
      <c r="K91" s="21"/>
      <c r="L91" s="21"/>
      <c r="M91" s="60"/>
      <c r="N91" s="61"/>
      <c r="O91" s="32"/>
      <c r="P91" s="32"/>
      <c r="Q91" s="32"/>
      <c r="R91" s="32"/>
      <c r="S91" s="32"/>
    </row>
    <row r="92" spans="1:19" ht="16.5" customHeight="1">
      <c r="A92" s="54"/>
      <c r="B92" s="55"/>
      <c r="C92" s="55"/>
      <c r="D92" s="55"/>
      <c r="E92" s="25"/>
      <c r="F92" s="32"/>
      <c r="G92" s="21"/>
      <c r="H92" s="21"/>
      <c r="I92" s="32"/>
      <c r="J92" s="32"/>
      <c r="K92" s="21"/>
      <c r="L92" s="21"/>
      <c r="M92" s="60"/>
      <c r="N92" s="61"/>
      <c r="O92" s="32"/>
      <c r="P92" s="32"/>
      <c r="Q92" s="32"/>
      <c r="R92" s="32"/>
      <c r="S92" s="32"/>
    </row>
    <row r="93" spans="1:19" ht="14.25" customHeight="1">
      <c r="A93" s="54"/>
      <c r="B93" s="55"/>
      <c r="C93" s="55"/>
      <c r="D93" s="55"/>
      <c r="E93" s="25"/>
      <c r="F93" s="32"/>
      <c r="G93" s="21"/>
      <c r="H93" s="21"/>
      <c r="I93" s="32"/>
      <c r="J93" s="32"/>
      <c r="K93" s="21"/>
      <c r="L93" s="21"/>
      <c r="M93" s="60"/>
      <c r="N93" s="61"/>
      <c r="O93" s="32"/>
      <c r="P93" s="32"/>
      <c r="Q93" s="32"/>
      <c r="R93" s="32"/>
      <c r="S93" s="32"/>
    </row>
    <row r="94" spans="1:19" ht="15.75" customHeight="1">
      <c r="A94" s="54"/>
      <c r="B94" s="55"/>
      <c r="C94" s="55"/>
      <c r="D94" s="55"/>
      <c r="E94" s="25"/>
      <c r="F94" s="32"/>
      <c r="G94" s="21"/>
      <c r="H94" s="21"/>
      <c r="I94" s="32"/>
      <c r="J94" s="32"/>
      <c r="K94" s="21"/>
      <c r="L94" s="21"/>
      <c r="M94" s="60"/>
      <c r="N94" s="61"/>
      <c r="O94" s="32"/>
      <c r="P94" s="32"/>
      <c r="Q94" s="32"/>
      <c r="R94" s="32"/>
      <c r="S94" s="32"/>
    </row>
    <row r="95" spans="1:19" ht="15.75" customHeight="1">
      <c r="A95" s="54"/>
      <c r="B95" s="55"/>
      <c r="C95" s="55"/>
      <c r="D95" s="55"/>
      <c r="E95" s="25"/>
      <c r="F95" s="32"/>
      <c r="G95" s="21"/>
      <c r="H95" s="21"/>
      <c r="I95" s="32"/>
      <c r="J95" s="32"/>
      <c r="K95" s="21"/>
      <c r="L95" s="21"/>
      <c r="M95" s="60"/>
      <c r="N95" s="61"/>
      <c r="O95" s="32"/>
      <c r="P95" s="32"/>
      <c r="Q95" s="32"/>
      <c r="R95" s="32"/>
      <c r="S95" s="32"/>
    </row>
    <row r="96" spans="1:19" ht="15.75" customHeight="1">
      <c r="A96" s="54"/>
      <c r="B96" s="55"/>
      <c r="C96" s="55"/>
      <c r="D96" s="55"/>
      <c r="E96" s="25"/>
      <c r="F96" s="32"/>
      <c r="G96" s="21"/>
      <c r="H96" s="21"/>
      <c r="I96" s="32"/>
      <c r="J96" s="32"/>
      <c r="K96" s="21"/>
      <c r="L96" s="21"/>
      <c r="M96" s="60"/>
      <c r="N96" s="61"/>
      <c r="O96" s="32"/>
      <c r="P96" s="32"/>
      <c r="Q96" s="32"/>
      <c r="R96" s="32"/>
      <c r="S96" s="32"/>
    </row>
    <row r="97" spans="1:19" ht="15.75" customHeight="1">
      <c r="A97" s="54"/>
      <c r="B97" s="55"/>
      <c r="C97" s="55"/>
      <c r="D97" s="55"/>
      <c r="E97" s="26"/>
      <c r="F97" s="32"/>
      <c r="G97" s="21"/>
      <c r="H97" s="21"/>
      <c r="I97" s="32"/>
      <c r="J97" s="32"/>
      <c r="K97" s="21"/>
      <c r="L97" s="21"/>
      <c r="M97" s="60"/>
      <c r="N97" s="61"/>
      <c r="O97" s="32"/>
      <c r="P97" s="32"/>
      <c r="Q97" s="32"/>
      <c r="R97" s="32"/>
      <c r="S97" s="32"/>
    </row>
    <row r="98" spans="1:19" ht="15.75" customHeight="1">
      <c r="A98" s="54"/>
      <c r="B98" s="55"/>
      <c r="C98" s="55"/>
      <c r="D98" s="55"/>
      <c r="E98" s="26"/>
      <c r="F98" s="32"/>
      <c r="G98" s="21"/>
      <c r="H98" s="21"/>
      <c r="I98" s="32"/>
      <c r="J98" s="32"/>
      <c r="K98" s="21"/>
      <c r="L98" s="21"/>
      <c r="M98" s="60"/>
      <c r="N98" s="61"/>
      <c r="O98" s="32"/>
      <c r="P98" s="32"/>
      <c r="Q98" s="32"/>
      <c r="R98" s="32"/>
      <c r="S98" s="32"/>
    </row>
    <row r="99" spans="1:19" ht="15.75" customHeight="1">
      <c r="A99" s="54"/>
      <c r="B99" s="55"/>
      <c r="C99" s="55"/>
      <c r="D99" s="55"/>
      <c r="E99" s="26"/>
      <c r="F99" s="32"/>
      <c r="G99" s="21"/>
      <c r="H99" s="21"/>
      <c r="I99" s="32"/>
      <c r="J99" s="32"/>
      <c r="K99" s="21"/>
      <c r="L99" s="21"/>
      <c r="M99" s="60"/>
      <c r="N99" s="61"/>
      <c r="O99" s="32"/>
      <c r="P99" s="32"/>
      <c r="Q99" s="32"/>
      <c r="R99" s="32"/>
      <c r="S99" s="32"/>
    </row>
    <row r="100" spans="1:19" ht="15.75" customHeight="1">
      <c r="A100" s="54"/>
      <c r="B100" s="55"/>
      <c r="C100" s="55"/>
      <c r="D100" s="55"/>
      <c r="E100" s="26"/>
      <c r="F100" s="32"/>
      <c r="G100" s="21"/>
      <c r="H100" s="21"/>
      <c r="I100" s="32"/>
      <c r="J100" s="32"/>
      <c r="K100" s="21"/>
      <c r="L100" s="21"/>
      <c r="M100" s="60"/>
      <c r="N100" s="61"/>
      <c r="O100" s="32"/>
      <c r="P100" s="32"/>
      <c r="Q100" s="32"/>
      <c r="R100" s="32"/>
      <c r="S100" s="32"/>
    </row>
    <row r="101" spans="1:19" ht="15">
      <c r="A101" s="54"/>
      <c r="B101" s="55"/>
      <c r="C101" s="55"/>
      <c r="D101" s="55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32"/>
      <c r="P101" s="32"/>
      <c r="Q101" s="32"/>
      <c r="R101" s="32"/>
      <c r="S101" s="32"/>
    </row>
    <row r="102" spans="1:19" ht="15">
      <c r="A102" s="54"/>
      <c r="B102" s="55"/>
      <c r="C102" s="55"/>
      <c r="D102" s="55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54"/>
      <c r="B103" s="55"/>
      <c r="C103" s="55"/>
      <c r="D103" s="55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54"/>
      <c r="B104" s="55"/>
      <c r="C104" s="55"/>
      <c r="D104" s="55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54"/>
      <c r="B105" s="55"/>
      <c r="C105" s="55"/>
      <c r="D105" s="55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54"/>
      <c r="B106" s="55"/>
      <c r="C106" s="55"/>
      <c r="D106" s="55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54"/>
      <c r="B107" s="55"/>
      <c r="C107" s="55"/>
      <c r="D107" s="55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54"/>
      <c r="B108" s="55"/>
      <c r="C108" s="55"/>
      <c r="D108" s="55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54"/>
      <c r="B109" s="55"/>
      <c r="C109" s="55"/>
      <c r="D109" s="55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54"/>
      <c r="B110" s="55"/>
      <c r="C110" s="55"/>
      <c r="D110" s="55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54"/>
      <c r="B111" s="55"/>
      <c r="C111" s="55"/>
      <c r="D111" s="55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54"/>
      <c r="B112" s="55"/>
      <c r="C112" s="55"/>
      <c r="D112" s="55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>
      <c r="A113" s="54"/>
      <c r="B113" s="55"/>
      <c r="C113" s="55"/>
      <c r="D113" s="5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">
      <c r="A114" s="54"/>
      <c r="B114" s="55"/>
      <c r="C114" s="55"/>
      <c r="D114" s="5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">
      <c r="A115" s="54"/>
      <c r="B115" s="55"/>
      <c r="C115" s="55"/>
      <c r="D115" s="55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>
      <c r="A116" s="54"/>
      <c r="B116" s="55"/>
      <c r="C116" s="55"/>
      <c r="D116" s="55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54"/>
      <c r="B117" s="55"/>
      <c r="C117" s="55"/>
      <c r="D117" s="55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54"/>
      <c r="B118" s="55"/>
      <c r="C118" s="55"/>
      <c r="D118" s="55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54"/>
      <c r="B119" s="55"/>
      <c r="C119" s="55"/>
      <c r="D119" s="55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">
      <c r="A120" s="54"/>
      <c r="B120" s="55"/>
      <c r="C120" s="55"/>
      <c r="D120" s="55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>
      <c r="A121" s="54"/>
      <c r="B121" s="55"/>
      <c r="C121" s="55"/>
      <c r="D121" s="65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</row>
    <row r="122" spans="1:19" ht="15">
      <c r="A122" s="54"/>
      <c r="B122" s="55"/>
      <c r="C122" s="55"/>
      <c r="D122" s="55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54"/>
      <c r="B123" s="55"/>
      <c r="C123" s="55"/>
      <c r="D123" s="55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>
      <c r="A124" s="54"/>
      <c r="B124" s="55"/>
      <c r="C124" s="55"/>
      <c r="D124" s="55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>
      <c r="A125" s="54"/>
      <c r="B125" s="55"/>
      <c r="C125" s="55"/>
      <c r="D125" s="55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>
      <c r="A126" s="54"/>
      <c r="B126" s="55"/>
      <c r="C126" s="55"/>
      <c r="D126" s="55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>
      <c r="A127" s="54"/>
      <c r="B127" s="55"/>
      <c r="C127" s="55"/>
      <c r="D127" s="55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54"/>
      <c r="B128" s="55"/>
      <c r="C128" s="55"/>
      <c r="D128" s="55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>
      <c r="A129" s="54"/>
      <c r="B129" s="55"/>
      <c r="C129" s="55"/>
      <c r="D129" s="55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54"/>
      <c r="B130" s="55"/>
      <c r="C130" s="55"/>
      <c r="D130" s="55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">
      <c r="A131" s="54"/>
      <c r="B131" s="55"/>
      <c r="C131" s="55"/>
      <c r="D131" s="55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">
      <c r="A132" s="54"/>
      <c r="B132" s="55"/>
      <c r="C132" s="55"/>
      <c r="D132" s="55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">
      <c r="A133" s="54"/>
      <c r="B133" s="55"/>
      <c r="C133" s="55"/>
      <c r="D133" s="55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54"/>
      <c r="B134" s="55"/>
      <c r="C134" s="55"/>
      <c r="D134" s="55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54"/>
      <c r="B135" s="55"/>
      <c r="C135" s="55"/>
      <c r="D135" s="55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">
      <c r="A136" s="54"/>
      <c r="B136" s="55"/>
      <c r="C136" s="55"/>
      <c r="D136" s="55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54"/>
      <c r="B137" s="55"/>
      <c r="C137" s="55"/>
      <c r="D137" s="55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>
      <c r="A138" s="54"/>
      <c r="B138" s="55"/>
      <c r="C138" s="55"/>
      <c r="D138" s="55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">
      <c r="A139" s="54"/>
      <c r="B139" s="55"/>
      <c r="C139" s="55"/>
      <c r="D139" s="55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">
      <c r="A140" s="54"/>
      <c r="B140" s="55"/>
      <c r="C140" s="55"/>
      <c r="D140" s="55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>
      <c r="A141" s="54"/>
      <c r="B141" s="55"/>
      <c r="C141" s="55"/>
      <c r="D141" s="55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54"/>
      <c r="B142" s="55"/>
      <c r="C142" s="55"/>
      <c r="D142" s="55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54"/>
      <c r="B143" s="55"/>
      <c r="C143" s="55"/>
      <c r="D143" s="55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54"/>
      <c r="B144" s="55"/>
      <c r="C144" s="55"/>
      <c r="D144" s="55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54"/>
      <c r="B145" s="55"/>
      <c r="C145" s="55"/>
      <c r="D145" s="55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>
      <c r="A146" s="54"/>
      <c r="B146" s="55"/>
      <c r="C146" s="55"/>
      <c r="D146" s="55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54"/>
      <c r="B147" s="55"/>
      <c r="C147" s="55"/>
      <c r="D147" s="55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>
      <c r="A148" s="54"/>
      <c r="B148" s="55"/>
      <c r="C148" s="55"/>
      <c r="D148" s="55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">
      <c r="A149" s="54"/>
      <c r="B149" s="55"/>
      <c r="C149" s="55"/>
      <c r="D149" s="55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">
      <c r="A150" s="54"/>
      <c r="B150" s="55"/>
      <c r="C150" s="55"/>
      <c r="D150" s="55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>
      <c r="A151" s="54"/>
      <c r="B151" s="55"/>
      <c r="C151" s="55"/>
      <c r="D151" s="55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54"/>
      <c r="B152" s="55"/>
      <c r="C152" s="55"/>
      <c r="D152" s="55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54"/>
      <c r="B153" s="55"/>
      <c r="C153" s="55"/>
      <c r="D153" s="55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>
      <c r="A154" s="54"/>
      <c r="B154" s="55"/>
      <c r="C154" s="55"/>
      <c r="D154" s="55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>
      <c r="A155" s="54"/>
      <c r="B155" s="55"/>
      <c r="C155" s="55"/>
      <c r="D155" s="55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">
      <c r="A156" s="54"/>
      <c r="B156" s="55"/>
      <c r="C156" s="55"/>
      <c r="D156" s="55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54"/>
      <c r="B157" s="55"/>
      <c r="C157" s="55"/>
      <c r="D157" s="55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>
      <c r="A158" s="54"/>
      <c r="B158" s="55"/>
      <c r="C158" s="55"/>
      <c r="D158" s="55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>
      <c r="A159" s="54"/>
      <c r="B159" s="55"/>
      <c r="C159" s="55"/>
      <c r="D159" s="55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>
      <c r="A160" s="54"/>
      <c r="B160" s="55"/>
      <c r="C160" s="55"/>
      <c r="D160" s="55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54"/>
      <c r="B161" s="55"/>
      <c r="C161" s="55"/>
      <c r="D161" s="55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>
      <c r="A162" s="54"/>
      <c r="B162" s="55"/>
      <c r="C162" s="55"/>
      <c r="D162" s="55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54"/>
      <c r="B163" s="55"/>
      <c r="C163" s="55"/>
      <c r="D163" s="55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54"/>
      <c r="B164" s="55"/>
      <c r="C164" s="55"/>
      <c r="D164" s="55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54"/>
      <c r="B165" s="55"/>
      <c r="C165" s="55"/>
      <c r="D165" s="55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>
      <c r="A166" s="54"/>
      <c r="B166" s="55"/>
      <c r="C166" s="55"/>
      <c r="D166" s="55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>
      <c r="A167" s="54"/>
      <c r="B167" s="55"/>
      <c r="C167" s="55"/>
      <c r="D167" s="55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>
      <c r="A168" s="54"/>
      <c r="B168" s="55"/>
      <c r="C168" s="55"/>
      <c r="D168" s="55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>
      <c r="A169" s="54"/>
      <c r="B169" s="55"/>
      <c r="C169" s="55"/>
      <c r="D169" s="55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54"/>
      <c r="B170" s="55"/>
      <c r="C170" s="55"/>
      <c r="D170" s="55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>
      <c r="A171" s="54"/>
      <c r="B171" s="55"/>
      <c r="C171" s="55"/>
      <c r="D171" s="55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>
      <c r="A172" s="54"/>
      <c r="B172" s="55"/>
      <c r="C172" s="55"/>
      <c r="D172" s="55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>
      <c r="A173" s="54"/>
      <c r="B173" s="55"/>
      <c r="C173" s="55"/>
      <c r="D173" s="55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>
      <c r="A174" s="54"/>
      <c r="B174" s="55"/>
      <c r="C174" s="55"/>
      <c r="D174" s="55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>
      <c r="A175" s="54"/>
      <c r="B175" s="55"/>
      <c r="C175" s="55"/>
      <c r="D175" s="5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">
      <c r="A176" s="54"/>
      <c r="B176" s="55"/>
      <c r="C176" s="55"/>
      <c r="D176" s="5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>
      <c r="A177" s="54"/>
      <c r="B177" s="55"/>
      <c r="C177" s="55"/>
      <c r="D177" s="55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>
      <c r="A178" s="54"/>
      <c r="B178" s="55"/>
      <c r="C178" s="55"/>
      <c r="D178" s="55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>
      <c r="A179" s="54"/>
      <c r="B179" s="55"/>
      <c r="C179" s="55"/>
      <c r="D179" s="55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>
      <c r="A180" s="54"/>
      <c r="B180" s="55"/>
      <c r="C180" s="55"/>
      <c r="D180" s="55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">
      <c r="A181" s="54"/>
      <c r="B181" s="55"/>
      <c r="C181" s="55"/>
      <c r="D181" s="55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">
      <c r="A182" s="54"/>
      <c r="B182" s="55"/>
      <c r="C182" s="55"/>
      <c r="D182" s="55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">
      <c r="A183" s="54"/>
      <c r="B183" s="55"/>
      <c r="C183" s="55"/>
      <c r="D183" s="55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5">
      <c r="A184" s="54"/>
      <c r="B184" s="55"/>
      <c r="C184" s="55"/>
      <c r="D184" s="55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">
      <c r="A185" s="54"/>
      <c r="B185" s="55"/>
      <c r="C185" s="55"/>
      <c r="D185" s="55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5">
      <c r="A186" s="54"/>
      <c r="B186" s="55"/>
      <c r="C186" s="55"/>
      <c r="D186" s="55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">
      <c r="A187" s="54"/>
      <c r="B187" s="55"/>
      <c r="C187" s="55"/>
      <c r="D187" s="55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>
      <c r="A188" s="54"/>
      <c r="B188" s="55"/>
      <c r="C188" s="55"/>
      <c r="D188" s="55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">
      <c r="A189" s="54"/>
      <c r="B189" s="55"/>
      <c r="C189" s="55"/>
      <c r="D189" s="55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">
      <c r="A190" s="54"/>
      <c r="B190" s="55"/>
      <c r="C190" s="55"/>
      <c r="D190" s="55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">
      <c r="A191" s="54"/>
      <c r="B191" s="55"/>
      <c r="C191" s="55"/>
      <c r="D191" s="55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5">
      <c r="A192" s="54"/>
      <c r="B192" s="55"/>
      <c r="C192" s="55"/>
      <c r="D192" s="55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">
      <c r="A193" s="54"/>
      <c r="B193" s="55"/>
      <c r="C193" s="55"/>
      <c r="D193" s="5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>
      <c r="A194" s="54"/>
      <c r="B194" s="55"/>
      <c r="C194" s="55"/>
      <c r="D194" s="55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">
      <c r="A195" s="54"/>
      <c r="B195" s="55"/>
      <c r="C195" s="55"/>
      <c r="D195" s="5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">
      <c r="A196" s="54"/>
      <c r="B196" s="55"/>
      <c r="C196" s="55"/>
      <c r="D196" s="55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">
      <c r="A197" s="54"/>
      <c r="B197" s="55"/>
      <c r="C197" s="55"/>
      <c r="D197" s="55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5">
      <c r="A198" s="54"/>
      <c r="B198" s="55"/>
      <c r="C198" s="55"/>
      <c r="D198" s="55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>
      <c r="A199" s="54"/>
      <c r="B199" s="55"/>
      <c r="C199" s="55"/>
      <c r="D199" s="55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">
      <c r="A200" s="54"/>
      <c r="B200" s="55"/>
      <c r="C200" s="55"/>
      <c r="D200" s="55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>
      <c r="A201" s="54"/>
      <c r="B201" s="55"/>
      <c r="C201" s="55"/>
      <c r="D201" s="55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">
      <c r="A202" s="54"/>
      <c r="B202" s="55"/>
      <c r="C202" s="55"/>
      <c r="D202" s="55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5">
      <c r="A203" s="54"/>
      <c r="B203" s="55"/>
      <c r="C203" s="55"/>
      <c r="D203" s="55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5">
      <c r="A204" s="54"/>
      <c r="B204" s="55"/>
      <c r="C204" s="55"/>
      <c r="D204" s="5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">
      <c r="A205" s="54"/>
      <c r="B205" s="55"/>
      <c r="C205" s="55"/>
      <c r="D205" s="55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>
      <c r="A206" s="54"/>
      <c r="B206" s="55"/>
      <c r="C206" s="55"/>
      <c r="D206" s="5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4" ht="15">
      <c r="B207" s="53"/>
      <c r="C207" s="53"/>
      <c r="D207" s="53"/>
    </row>
    <row r="208" spans="2:4" ht="15">
      <c r="B208" s="53"/>
      <c r="C208" s="53"/>
      <c r="D208" s="53"/>
    </row>
    <row r="209" spans="2:4" ht="15">
      <c r="B209" s="53"/>
      <c r="C209" s="53"/>
      <c r="D209" s="5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W34" sqref="W34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88" t="s">
        <v>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 t="s">
        <v>36</v>
      </c>
      <c r="T1" s="90"/>
      <c r="U1" s="91"/>
    </row>
    <row r="2" spans="1:21" ht="19.5" customHeight="1">
      <c r="A2" s="92" t="s">
        <v>142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 t="s">
        <v>42</v>
      </c>
      <c r="P2" s="93"/>
      <c r="Q2" s="93"/>
      <c r="R2" s="93"/>
      <c r="S2" s="93"/>
      <c r="T2" s="93"/>
      <c r="U2" s="93"/>
    </row>
    <row r="3" spans="1:21" ht="24.75" customHeight="1">
      <c r="A3" s="99" t="s">
        <v>141</v>
      </c>
      <c r="B3" s="100"/>
      <c r="C3" s="100"/>
      <c r="D3" s="101" t="s">
        <v>39</v>
      </c>
      <c r="E3" s="101"/>
      <c r="F3" s="101"/>
      <c r="G3" s="101"/>
      <c r="H3" s="94" t="s">
        <v>140</v>
      </c>
      <c r="I3" s="95"/>
      <c r="J3" s="95"/>
      <c r="K3" s="95"/>
      <c r="L3" s="95"/>
      <c r="M3" s="95"/>
      <c r="N3" s="95"/>
      <c r="O3" s="95"/>
      <c r="P3" s="95"/>
      <c r="Q3" s="96" t="s">
        <v>41</v>
      </c>
      <c r="R3" s="97"/>
      <c r="S3" s="97"/>
      <c r="T3" s="97"/>
      <c r="U3" s="98"/>
    </row>
    <row r="4" spans="4:8" ht="6.75" customHeight="1">
      <c r="D4" s="3"/>
      <c r="E4" s="3"/>
      <c r="F4" s="3"/>
      <c r="G4" s="3"/>
      <c r="H4" s="3"/>
    </row>
    <row r="5" spans="1:21" ht="21" customHeight="1">
      <c r="A5" s="82" t="s">
        <v>10</v>
      </c>
      <c r="B5" s="84" t="s">
        <v>11</v>
      </c>
      <c r="C5" s="85" t="s">
        <v>12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7" t="s">
        <v>13</v>
      </c>
      <c r="U5" s="80" t="s">
        <v>14</v>
      </c>
    </row>
    <row r="6" spans="1:21" ht="21" customHeight="1" thickBot="1" thickTop="1">
      <c r="A6" s="82"/>
      <c r="B6" s="84"/>
      <c r="C6" s="4"/>
      <c r="D6" s="81" t="s">
        <v>15</v>
      </c>
      <c r="E6" s="81"/>
      <c r="F6" s="81"/>
      <c r="G6" s="81"/>
      <c r="H6" s="81"/>
      <c r="I6" s="81" t="s">
        <v>16</v>
      </c>
      <c r="J6" s="81"/>
      <c r="K6" s="81"/>
      <c r="L6" s="81" t="s">
        <v>17</v>
      </c>
      <c r="M6" s="81"/>
      <c r="N6" s="81"/>
      <c r="O6" s="86" t="s">
        <v>18</v>
      </c>
      <c r="P6" s="81"/>
      <c r="Q6" s="81"/>
      <c r="R6" s="81" t="s">
        <v>19</v>
      </c>
      <c r="S6" s="81"/>
      <c r="T6" s="87"/>
      <c r="U6" s="80"/>
    </row>
    <row r="7" spans="1:21" ht="21" customHeight="1" thickBot="1" thickTop="1">
      <c r="A7" s="83"/>
      <c r="B7" s="84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29" t="s">
        <v>23</v>
      </c>
      <c r="O7" s="31" t="s">
        <v>21</v>
      </c>
      <c r="P7" s="30" t="s">
        <v>22</v>
      </c>
      <c r="Q7" s="6" t="s">
        <v>23</v>
      </c>
      <c r="R7" s="6" t="s">
        <v>26</v>
      </c>
      <c r="S7" s="6" t="s">
        <v>27</v>
      </c>
      <c r="T7" s="87"/>
      <c r="U7" s="80"/>
    </row>
    <row r="8" spans="1:21" ht="15" customHeight="1" thickTop="1">
      <c r="A8" s="27" t="str">
        <f>'M1D'!B3</f>
        <v>1/2019</v>
      </c>
      <c r="B8" s="17" t="str">
        <f>'M1D'!C3</f>
        <v>Sanja Đuković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28"/>
      <c r="O8" s="79">
        <f>IF('M1D'!G3="","",'M1D'!G3)</f>
        <v>7</v>
      </c>
      <c r="P8" s="15">
        <f>IF('M1D'!H3="","",'M1D'!H3)</f>
        <v>24</v>
      </c>
      <c r="Q8" s="14"/>
      <c r="R8" s="15">
        <f>IF('M1D'!I3="","",'M1D'!I3)</f>
        <v>14.5</v>
      </c>
      <c r="S8" s="15">
        <f>IF('M1D'!J3="","",'M1D'!J3)</f>
      </c>
      <c r="T8" s="15">
        <f>IF('M1D'!L3="","",'M1D'!L3)</f>
        <v>50.5</v>
      </c>
      <c r="U8" s="15" t="str">
        <f>IF('M1D'!M3="","",'M1D'!M3)</f>
        <v>E</v>
      </c>
    </row>
    <row r="9" spans="1:21" ht="15" customHeight="1">
      <c r="A9" s="27" t="str">
        <f>'M1D'!B4</f>
        <v>2/2019</v>
      </c>
      <c r="B9" s="17" t="str">
        <f>'M1D'!C4</f>
        <v>Jovan Babović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28"/>
      <c r="O9" s="79">
        <f>IF('M1D'!G4="","",'M1D'!G4)</f>
      </c>
      <c r="P9" s="15">
        <f>IF('M1D'!H4="","",'M1D'!H4)</f>
      </c>
      <c r="Q9" s="14"/>
      <c r="R9" s="15">
        <f>IF('M1D'!I4="","",'M1D'!I4)</f>
      </c>
      <c r="S9" s="15">
        <f>IF('M1D'!J4="","",'M1D'!J4)</f>
      </c>
      <c r="T9" s="15">
        <f>IF('M1D'!L4="","",'M1D'!L4)</f>
        <v>5</v>
      </c>
      <c r="U9" s="15" t="str">
        <f>IF('M1D'!M4="","",'M1D'!M4)</f>
        <v>F</v>
      </c>
    </row>
    <row r="10" spans="1:21" ht="15" customHeight="1">
      <c r="A10" s="27" t="str">
        <f>'M1D'!B5</f>
        <v>3/2019</v>
      </c>
      <c r="B10" s="17" t="str">
        <f>'M1D'!C5</f>
        <v>Dalibor Jakić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28"/>
      <c r="O10" s="79">
        <f>IF('M1D'!G5="","",'M1D'!G5)</f>
        <v>12.5</v>
      </c>
      <c r="P10" s="15">
        <f>IF('M1D'!H5="","",'M1D'!H5)</f>
        <v>22.5</v>
      </c>
      <c r="Q10" s="14"/>
      <c r="R10" s="15">
        <f>IF('M1D'!I5="","",'M1D'!I5)</f>
        <v>14</v>
      </c>
      <c r="S10" s="15">
        <f>IF('M1D'!J5="","",'M1D'!J5)</f>
      </c>
      <c r="T10" s="15">
        <f>IF('M1D'!L5="","",'M1D'!L5)</f>
        <v>54</v>
      </c>
      <c r="U10" s="15" t="str">
        <f>IF('M1D'!M5="","",'M1D'!M5)</f>
        <v>E</v>
      </c>
    </row>
    <row r="11" spans="1:21" ht="15" customHeight="1">
      <c r="A11" s="27" t="str">
        <f>'M1D'!B6</f>
        <v>4/2019</v>
      </c>
      <c r="B11" s="17" t="str">
        <f>'M1D'!C6</f>
        <v>Helena Tomašević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28"/>
      <c r="O11" s="79">
        <f>IF('M1D'!G6="","",'M1D'!G6)</f>
        <v>0</v>
      </c>
      <c r="P11" s="15">
        <f>IF('M1D'!H6="","",'M1D'!H6)</f>
      </c>
      <c r="Q11" s="14"/>
      <c r="R11" s="15">
        <f>IF('M1D'!I6="","",'M1D'!I6)</f>
      </c>
      <c r="S11" s="15">
        <f>IF('M1D'!J6="","",'M1D'!J6)</f>
      </c>
      <c r="T11" s="15">
        <f>IF('M1D'!L6="","",'M1D'!L6)</f>
        <v>0</v>
      </c>
      <c r="U11" s="15" t="str">
        <f>IF('M1D'!M6="","",'M1D'!M6)</f>
        <v>F</v>
      </c>
    </row>
    <row r="12" spans="1:21" ht="15" customHeight="1">
      <c r="A12" s="27" t="str">
        <f>'M1D'!B7</f>
        <v>5/2019</v>
      </c>
      <c r="B12" s="17" t="str">
        <f>'M1D'!C7</f>
        <v>Nikola Stevović</v>
      </c>
      <c r="C12" s="7"/>
      <c r="D12" s="8"/>
      <c r="E12" s="8"/>
      <c r="F12" s="8"/>
      <c r="G12" s="8"/>
      <c r="H12" s="8"/>
      <c r="I12" s="15"/>
      <c r="J12" s="9"/>
      <c r="K12" s="9"/>
      <c r="L12" s="9"/>
      <c r="M12" s="9"/>
      <c r="N12" s="28"/>
      <c r="O12" s="79">
        <f>IF('M1D'!G7="","",'M1D'!G7)</f>
        <v>0</v>
      </c>
      <c r="P12" s="15">
        <f>IF('M1D'!H7="","",'M1D'!H7)</f>
        <v>1</v>
      </c>
      <c r="Q12" s="14"/>
      <c r="R12" s="15">
        <f>IF('M1D'!I7="","",'M1D'!I7)</f>
        <v>0</v>
      </c>
      <c r="S12" s="15">
        <f>IF('M1D'!J7="","",'M1D'!J7)</f>
      </c>
      <c r="T12" s="15">
        <f>IF('M1D'!L7="","",'M1D'!L7)</f>
        <v>6</v>
      </c>
      <c r="U12" s="15" t="str">
        <f>IF('M1D'!M7="","",'M1D'!M7)</f>
        <v>F</v>
      </c>
    </row>
    <row r="13" spans="1:21" ht="15" customHeight="1">
      <c r="A13" s="27" t="str">
        <f>'M1D'!B8</f>
        <v>6/2019</v>
      </c>
      <c r="B13" s="17" t="str">
        <f>'M1D'!C8</f>
        <v>Siniša Svrkota</v>
      </c>
      <c r="C13" s="7"/>
      <c r="D13" s="8"/>
      <c r="E13" s="8"/>
      <c r="F13" s="8"/>
      <c r="G13" s="8"/>
      <c r="H13" s="8"/>
      <c r="I13" s="15"/>
      <c r="J13" s="9"/>
      <c r="K13" s="9"/>
      <c r="L13" s="9"/>
      <c r="M13" s="9"/>
      <c r="N13" s="28"/>
      <c r="O13" s="79">
        <f>IF('M1D'!G8="","",'M1D'!G8)</f>
        <v>0</v>
      </c>
      <c r="P13" s="15">
        <f>IF('M1D'!H8="","",'M1D'!H8)</f>
      </c>
      <c r="Q13" s="14"/>
      <c r="R13" s="15">
        <f>IF('M1D'!I8="","",'M1D'!I8)</f>
      </c>
      <c r="S13" s="15">
        <f>IF('M1D'!J8="","",'M1D'!J8)</f>
      </c>
      <c r="T13" s="15">
        <f>IF('M1D'!L8="","",'M1D'!L8)</f>
        <v>5</v>
      </c>
      <c r="U13" s="15" t="str">
        <f>IF('M1D'!M8="","",'M1D'!M8)</f>
        <v>F</v>
      </c>
    </row>
    <row r="14" spans="1:21" ht="15" customHeight="1">
      <c r="A14" s="27" t="str">
        <f>'M1D'!B9</f>
        <v>7/2019</v>
      </c>
      <c r="B14" s="17" t="str">
        <f>'M1D'!C9</f>
        <v>Miljan Garović</v>
      </c>
      <c r="C14" s="7"/>
      <c r="D14" s="8"/>
      <c r="E14" s="8"/>
      <c r="F14" s="8"/>
      <c r="G14" s="8"/>
      <c r="H14" s="8"/>
      <c r="I14" s="15"/>
      <c r="J14" s="9"/>
      <c r="K14" s="9"/>
      <c r="L14" s="9"/>
      <c r="M14" s="9"/>
      <c r="N14" s="28"/>
      <c r="O14" s="79">
        <f>IF('M1D'!G9="","",'M1D'!G9)</f>
        <v>1.5</v>
      </c>
      <c r="P14" s="15">
        <f>IF('M1D'!H9="","",'M1D'!H9)</f>
        <v>0</v>
      </c>
      <c r="Q14" s="14"/>
      <c r="R14" s="15">
        <f>IF('M1D'!I9="","",'M1D'!I9)</f>
        <v>2</v>
      </c>
      <c r="S14" s="15">
        <f>IF('M1D'!J9="","",'M1D'!J9)</f>
      </c>
      <c r="T14" s="15">
        <f>IF('M1D'!L9="","",'M1D'!L9)</f>
        <v>8.5</v>
      </c>
      <c r="U14" s="15" t="str">
        <f>IF('M1D'!M9="","",'M1D'!M9)</f>
        <v>F</v>
      </c>
    </row>
    <row r="15" spans="1:21" ht="15" customHeight="1">
      <c r="A15" s="27" t="str">
        <f>'M1D'!B10</f>
        <v>8/2019</v>
      </c>
      <c r="B15" s="17" t="str">
        <f>'M1D'!C10</f>
        <v>Lejla Agović</v>
      </c>
      <c r="C15" s="7"/>
      <c r="D15" s="8"/>
      <c r="E15" s="8"/>
      <c r="F15" s="8"/>
      <c r="G15" s="8"/>
      <c r="H15" s="8"/>
      <c r="I15" s="15"/>
      <c r="J15" s="9"/>
      <c r="K15" s="9"/>
      <c r="L15" s="9"/>
      <c r="M15" s="9"/>
      <c r="N15" s="28"/>
      <c r="O15" s="79">
        <f>IF('M1D'!G10="","",'M1D'!G10)</f>
        <v>0</v>
      </c>
      <c r="P15" s="15">
        <f>IF('M1D'!H10="","",'M1D'!H10)</f>
        <v>6.5</v>
      </c>
      <c r="Q15" s="14"/>
      <c r="R15" s="15">
        <f>IF('M1D'!I10="","",'M1D'!I10)</f>
        <v>0</v>
      </c>
      <c r="S15" s="15">
        <f>IF('M1D'!J10="","",'M1D'!J10)</f>
        <v>0</v>
      </c>
      <c r="T15" s="15">
        <f>IF('M1D'!L10="","",'M1D'!L10)</f>
        <v>11.5</v>
      </c>
      <c r="U15" s="15" t="str">
        <f>IF('M1D'!M10="","",'M1D'!M10)</f>
        <v>F</v>
      </c>
    </row>
    <row r="16" spans="1:21" ht="15" customHeight="1">
      <c r="A16" s="27" t="str">
        <f>'M1D'!B11</f>
        <v>9/2019</v>
      </c>
      <c r="B16" s="17" t="str">
        <f>'M1D'!C11</f>
        <v>Anastasija Đurković</v>
      </c>
      <c r="C16" s="7"/>
      <c r="D16" s="8"/>
      <c r="E16" s="8"/>
      <c r="F16" s="8"/>
      <c r="G16" s="8"/>
      <c r="H16" s="8"/>
      <c r="I16" s="15"/>
      <c r="J16" s="9"/>
      <c r="K16" s="9"/>
      <c r="L16" s="9"/>
      <c r="M16" s="9"/>
      <c r="N16" s="28"/>
      <c r="O16" s="79">
        <f>IF('M1D'!G11="","",'M1D'!G11)</f>
        <v>12.5</v>
      </c>
      <c r="P16" s="15">
        <f>IF('M1D'!H11="","",'M1D'!H11)</f>
        <v>11</v>
      </c>
      <c r="Q16" s="14"/>
      <c r="R16" s="15">
        <f>IF('M1D'!I11="","",'M1D'!I11)</f>
      </c>
      <c r="S16" s="15">
        <f>IF('M1D'!J11="","",'M1D'!J11)</f>
        <v>12.5</v>
      </c>
      <c r="T16" s="15">
        <f>IF('M1D'!L11="","",'M1D'!L11)</f>
        <v>41</v>
      </c>
      <c r="U16" s="15" t="str">
        <f>IF('M1D'!M11="","",'M1D'!M11)</f>
        <v>F</v>
      </c>
    </row>
    <row r="17" spans="1:21" ht="15" customHeight="1">
      <c r="A17" s="27" t="str">
        <f>'M1D'!B12</f>
        <v>10/2019</v>
      </c>
      <c r="B17" s="17" t="str">
        <f>'M1D'!C12</f>
        <v>Milutin Gavrilović</v>
      </c>
      <c r="C17" s="7"/>
      <c r="D17" s="8"/>
      <c r="E17" s="8"/>
      <c r="F17" s="8"/>
      <c r="G17" s="8"/>
      <c r="H17" s="8"/>
      <c r="I17" s="15"/>
      <c r="J17" s="9"/>
      <c r="K17" s="9"/>
      <c r="L17" s="9"/>
      <c r="M17" s="9"/>
      <c r="N17" s="28"/>
      <c r="O17" s="79">
        <f>IF('M1D'!G12="","",'M1D'!G12)</f>
        <v>0</v>
      </c>
      <c r="P17" s="15">
        <f>IF('M1D'!H12="","",'M1D'!H12)</f>
        <v>7</v>
      </c>
      <c r="Q17" s="14"/>
      <c r="R17" s="15">
        <f>IF('M1D'!I12="","",'M1D'!I12)</f>
      </c>
      <c r="S17" s="15">
        <f>IF('M1D'!J12="","",'M1D'!J12)</f>
      </c>
      <c r="T17" s="15">
        <f>IF('M1D'!L12="","",'M1D'!L12)</f>
        <v>12</v>
      </c>
      <c r="U17" s="15" t="str">
        <f>IF('M1D'!M12="","",'M1D'!M12)</f>
        <v>F</v>
      </c>
    </row>
    <row r="18" spans="1:21" ht="15" customHeight="1">
      <c r="A18" s="27" t="str">
        <f>'M1D'!B13</f>
        <v>11/2019</v>
      </c>
      <c r="B18" s="17" t="str">
        <f>'M1D'!C13</f>
        <v>Dragana Babović</v>
      </c>
      <c r="C18" s="7"/>
      <c r="D18" s="8"/>
      <c r="E18" s="8"/>
      <c r="F18" s="8"/>
      <c r="G18" s="8"/>
      <c r="H18" s="8"/>
      <c r="I18" s="15"/>
      <c r="J18" s="9"/>
      <c r="K18" s="9"/>
      <c r="L18" s="9"/>
      <c r="M18" s="9"/>
      <c r="N18" s="28"/>
      <c r="O18" s="79">
        <f>IF('M1D'!G13="","",'M1D'!G13)</f>
        <v>3.5</v>
      </c>
      <c r="P18" s="15">
        <f>IF('M1D'!H13="","",'M1D'!H13)</f>
      </c>
      <c r="Q18" s="14"/>
      <c r="R18" s="15">
        <f>IF('M1D'!I13="","",'M1D'!I13)</f>
      </c>
      <c r="S18" s="15">
        <f>IF('M1D'!J13="","",'M1D'!J13)</f>
        <v>17</v>
      </c>
      <c r="T18" s="15">
        <f>IF('M1D'!L13="","",'M1D'!L13)</f>
        <v>25.5</v>
      </c>
      <c r="U18" s="15" t="str">
        <f>IF('M1D'!M13="","",'M1D'!M13)</f>
        <v>F</v>
      </c>
    </row>
    <row r="19" spans="1:21" ht="15" customHeight="1">
      <c r="A19" s="27" t="str">
        <f>'M1D'!B14</f>
        <v>12/2019</v>
      </c>
      <c r="B19" s="17" t="str">
        <f>'M1D'!C14</f>
        <v>Radoš Jašović</v>
      </c>
      <c r="C19" s="7"/>
      <c r="D19" s="8"/>
      <c r="E19" s="8"/>
      <c r="F19" s="8"/>
      <c r="G19" s="8"/>
      <c r="H19" s="8"/>
      <c r="I19" s="15"/>
      <c r="J19" s="9"/>
      <c r="K19" s="9"/>
      <c r="L19" s="9"/>
      <c r="M19" s="9"/>
      <c r="N19" s="28"/>
      <c r="O19" s="79">
        <f>IF('M1D'!G14="","",'M1D'!G14)</f>
        <v>1</v>
      </c>
      <c r="P19" s="15">
        <f>IF('M1D'!H14="","",'M1D'!H14)</f>
        <v>22.5</v>
      </c>
      <c r="Q19" s="14"/>
      <c r="R19" s="15">
        <f>IF('M1D'!I14="","",'M1D'!I14)</f>
        <v>0</v>
      </c>
      <c r="S19" s="15">
        <f>IF('M1D'!J14="","",'M1D'!J14)</f>
        <v>3.5</v>
      </c>
      <c r="T19" s="15">
        <f>IF('M1D'!L14="","",'M1D'!L14)</f>
        <v>32</v>
      </c>
      <c r="U19" s="15" t="str">
        <f>IF('M1D'!M14="","",'M1D'!M14)</f>
        <v>F</v>
      </c>
    </row>
    <row r="20" spans="1:21" ht="15" customHeight="1">
      <c r="A20" s="27" t="str">
        <f>'M1D'!B15</f>
        <v>13/2019</v>
      </c>
      <c r="B20" s="17" t="str">
        <f>'M1D'!C15</f>
        <v>Lazar Šljivančanin</v>
      </c>
      <c r="C20" s="7"/>
      <c r="D20" s="8"/>
      <c r="E20" s="8"/>
      <c r="F20" s="8"/>
      <c r="G20" s="8"/>
      <c r="H20" s="8"/>
      <c r="I20" s="15"/>
      <c r="J20" s="9"/>
      <c r="K20" s="9"/>
      <c r="L20" s="9"/>
      <c r="M20" s="9"/>
      <c r="N20" s="28"/>
      <c r="O20" s="79">
        <f>IF('M1D'!G15="","",'M1D'!G15)</f>
      </c>
      <c r="P20" s="15">
        <f>IF('M1D'!H15="","",'M1D'!H15)</f>
      </c>
      <c r="Q20" s="14"/>
      <c r="R20" s="15">
        <f>IF('M1D'!I15="","",'M1D'!I15)</f>
      </c>
      <c r="S20" s="15">
        <f>IF('M1D'!J15="","",'M1D'!J15)</f>
      </c>
      <c r="T20" s="15">
        <f>IF('M1D'!L15="","",'M1D'!L15)</f>
      </c>
      <c r="U20" s="15" t="str">
        <f>IF('M1D'!M15="","",'M1D'!M15)</f>
        <v>F</v>
      </c>
    </row>
    <row r="21" spans="1:21" ht="15" customHeight="1">
      <c r="A21" s="27" t="str">
        <f>'M1D'!B16</f>
        <v>14/2019</v>
      </c>
      <c r="B21" s="17" t="str">
        <f>'M1D'!C16</f>
        <v>Amin Kalač</v>
      </c>
      <c r="C21" s="7"/>
      <c r="D21" s="8"/>
      <c r="E21" s="8"/>
      <c r="F21" s="8"/>
      <c r="G21" s="8"/>
      <c r="H21" s="8"/>
      <c r="I21" s="15"/>
      <c r="J21" s="9"/>
      <c r="K21" s="9"/>
      <c r="L21" s="9"/>
      <c r="M21" s="9"/>
      <c r="N21" s="28"/>
      <c r="O21" s="79">
        <f>IF('M1D'!G16="","",'M1D'!G16)</f>
        <v>7</v>
      </c>
      <c r="P21" s="15">
        <f>IF('M1D'!H16="","",'M1D'!H16)</f>
        <v>15</v>
      </c>
      <c r="Q21" s="14"/>
      <c r="R21" s="15">
        <f>IF('M1D'!I16="","",'M1D'!I16)</f>
        <v>7.5</v>
      </c>
      <c r="S21" s="15">
        <f>IF('M1D'!J16="","",'M1D'!J16)</f>
      </c>
      <c r="T21" s="15">
        <f>IF('M1D'!L16="","",'M1D'!L16)</f>
        <v>34.5</v>
      </c>
      <c r="U21" s="15" t="str">
        <f>IF('M1D'!M16="","",'M1D'!M16)</f>
        <v>F</v>
      </c>
    </row>
    <row r="22" spans="1:21" ht="15" customHeight="1">
      <c r="A22" s="27" t="str">
        <f>'M1D'!B17</f>
        <v>15/2019</v>
      </c>
      <c r="B22" s="17" t="str">
        <f>'M1D'!C17</f>
        <v>Ivan Anđelić</v>
      </c>
      <c r="C22" s="7"/>
      <c r="D22" s="8"/>
      <c r="E22" s="8"/>
      <c r="F22" s="8"/>
      <c r="G22" s="8"/>
      <c r="H22" s="8"/>
      <c r="I22" s="15"/>
      <c r="J22" s="9"/>
      <c r="K22" s="9"/>
      <c r="L22" s="9"/>
      <c r="M22" s="9"/>
      <c r="N22" s="28"/>
      <c r="O22" s="79">
        <f>IF('M1D'!G17="","",'M1D'!G17)</f>
        <v>12</v>
      </c>
      <c r="P22" s="15">
        <f>IF('M1D'!H17="","",'M1D'!H17)</f>
        <v>18</v>
      </c>
      <c r="Q22" s="14"/>
      <c r="R22" s="15">
        <f>IF('M1D'!I17="","",'M1D'!I17)</f>
        <v>6.5</v>
      </c>
      <c r="S22" s="15">
        <f>IF('M1D'!J17="","",'M1D'!J17)</f>
        <v>29</v>
      </c>
      <c r="T22" s="15">
        <f>IF('M1D'!L17="","",'M1D'!L17)</f>
        <v>64</v>
      </c>
      <c r="U22" s="15" t="str">
        <f>IF('M1D'!M17="","",'M1D'!M17)</f>
        <v>D</v>
      </c>
    </row>
    <row r="23" spans="1:22" ht="15" customHeight="1">
      <c r="A23" s="27" t="str">
        <f>'M1D'!B18</f>
        <v>16/2019</v>
      </c>
      <c r="B23" s="17" t="str">
        <f>'M1D'!C18</f>
        <v>Nikolina Vujičić</v>
      </c>
      <c r="C23" s="7"/>
      <c r="D23" s="8"/>
      <c r="E23" s="37"/>
      <c r="F23" s="37"/>
      <c r="G23" s="37"/>
      <c r="H23" s="37"/>
      <c r="I23" s="15"/>
      <c r="J23" s="38"/>
      <c r="K23" s="38"/>
      <c r="L23" s="38"/>
      <c r="M23" s="38"/>
      <c r="N23" s="38"/>
      <c r="O23" s="79">
        <f>IF('M1D'!G18="","",'M1D'!G18)</f>
      </c>
      <c r="P23" s="15">
        <f>IF('M1D'!H18="","",'M1D'!H18)</f>
      </c>
      <c r="Q23" s="39"/>
      <c r="R23" s="15">
        <f>IF('M1D'!I18="","",'M1D'!I18)</f>
      </c>
      <c r="S23" s="15">
        <f>IF('M1D'!J18="","",'M1D'!J18)</f>
      </c>
      <c r="T23" s="15">
        <f>IF('M1D'!L18="","",'M1D'!L18)</f>
      </c>
      <c r="U23" s="15" t="str">
        <f>IF('M1D'!M18="","",'M1D'!M18)</f>
        <v>F</v>
      </c>
      <c r="V23" s="40"/>
    </row>
    <row r="24" spans="1:22" ht="15" customHeight="1">
      <c r="A24" s="27" t="str">
        <f>'M1D'!B19</f>
        <v>17/2019</v>
      </c>
      <c r="B24" s="17" t="str">
        <f>'M1D'!C19</f>
        <v>Anđela Bečanović</v>
      </c>
      <c r="C24" s="7"/>
      <c r="D24" s="8"/>
      <c r="E24" s="37"/>
      <c r="F24" s="37"/>
      <c r="G24" s="37"/>
      <c r="H24" s="37"/>
      <c r="I24" s="15"/>
      <c r="J24" s="38"/>
      <c r="K24" s="38"/>
      <c r="L24" s="38"/>
      <c r="M24" s="38"/>
      <c r="N24" s="38"/>
      <c r="O24" s="79">
        <f>IF('M1D'!G19="","",'M1D'!G19)</f>
        <v>0</v>
      </c>
      <c r="P24" s="15">
        <f>IF('M1D'!H19="","",'M1D'!H19)</f>
        <v>8.5</v>
      </c>
      <c r="Q24" s="39"/>
      <c r="R24" s="15">
        <f>IF('M1D'!I19="","",'M1D'!I19)</f>
        <v>0</v>
      </c>
      <c r="S24" s="15">
        <f>IF('M1D'!J19="","",'M1D'!J19)</f>
      </c>
      <c r="T24" s="15">
        <f>IF('M1D'!L19="","",'M1D'!L19)</f>
        <v>13.5</v>
      </c>
      <c r="U24" s="15" t="str">
        <f>IF('M1D'!M19="","",'M1D'!M19)</f>
        <v>F</v>
      </c>
      <c r="V24" s="40"/>
    </row>
    <row r="25" spans="1:22" ht="15" customHeight="1">
      <c r="A25" s="27" t="str">
        <f>'M1D'!B20</f>
        <v>18/2019</v>
      </c>
      <c r="B25" s="17" t="str">
        <f>'M1D'!C20</f>
        <v>Luka Ralević</v>
      </c>
      <c r="C25" s="7"/>
      <c r="D25" s="8"/>
      <c r="E25" s="37"/>
      <c r="F25" s="37"/>
      <c r="G25" s="37"/>
      <c r="H25" s="37"/>
      <c r="I25" s="15"/>
      <c r="J25" s="38"/>
      <c r="K25" s="38"/>
      <c r="L25" s="38"/>
      <c r="M25" s="38"/>
      <c r="N25" s="38"/>
      <c r="O25" s="79">
        <f>IF('M1D'!G20="","",'M1D'!G20)</f>
      </c>
      <c r="P25" s="15">
        <f>IF('M1D'!H20="","",'M1D'!H20)</f>
      </c>
      <c r="Q25" s="39"/>
      <c r="R25" s="15">
        <f>IF('M1D'!I20="","",'M1D'!I20)</f>
      </c>
      <c r="S25" s="15">
        <f>IF('M1D'!J20="","",'M1D'!J20)</f>
      </c>
      <c r="T25" s="15">
        <f>IF('M1D'!L20="","",'M1D'!L20)</f>
      </c>
      <c r="U25" s="15" t="str">
        <f>IF('M1D'!M20="","",'M1D'!M20)</f>
        <v>F</v>
      </c>
      <c r="V25" s="40"/>
    </row>
    <row r="26" spans="1:22" ht="15" customHeight="1">
      <c r="A26" s="27" t="str">
        <f>'M1D'!B21</f>
        <v>19/2019</v>
      </c>
      <c r="B26" s="17" t="str">
        <f>'M1D'!C21</f>
        <v>Rako Sekulović</v>
      </c>
      <c r="C26" s="7"/>
      <c r="D26" s="8"/>
      <c r="E26" s="37"/>
      <c r="F26" s="37"/>
      <c r="G26" s="37"/>
      <c r="H26" s="37"/>
      <c r="I26" s="15"/>
      <c r="J26" s="38"/>
      <c r="K26" s="38"/>
      <c r="L26" s="38"/>
      <c r="M26" s="38"/>
      <c r="N26" s="38"/>
      <c r="O26" s="79">
        <f>IF('M1D'!G21="","",'M1D'!G21)</f>
      </c>
      <c r="P26" s="15">
        <f>IF('M1D'!H21="","",'M1D'!H21)</f>
      </c>
      <c r="Q26" s="39"/>
      <c r="R26" s="15">
        <f>IF('M1D'!I21="","",'M1D'!I21)</f>
      </c>
      <c r="S26" s="15">
        <f>IF('M1D'!J21="","",'M1D'!J21)</f>
      </c>
      <c r="T26" s="15">
        <f>IF('M1D'!L21="","",'M1D'!L21)</f>
      </c>
      <c r="U26" s="15" t="str">
        <f>IF('M1D'!M21="","",'M1D'!M21)</f>
        <v>F</v>
      </c>
      <c r="V26" s="40"/>
    </row>
    <row r="27" spans="1:22" ht="15" customHeight="1">
      <c r="A27" s="27" t="str">
        <f>'M1D'!B22</f>
        <v>20/2019</v>
      </c>
      <c r="B27" s="17" t="str">
        <f>'M1D'!C22</f>
        <v>Nikola Kalezić</v>
      </c>
      <c r="C27" s="7"/>
      <c r="D27" s="8"/>
      <c r="E27" s="37"/>
      <c r="F27" s="37"/>
      <c r="G27" s="37"/>
      <c r="H27" s="37"/>
      <c r="I27" s="15"/>
      <c r="J27" s="38"/>
      <c r="K27" s="38"/>
      <c r="L27" s="38"/>
      <c r="M27" s="38"/>
      <c r="N27" s="38"/>
      <c r="O27" s="79">
        <f>IF('M1D'!G22="","",'M1D'!G22)</f>
      </c>
      <c r="P27" s="15">
        <f>IF('M1D'!H22="","",'M1D'!H22)</f>
      </c>
      <c r="Q27" s="39"/>
      <c r="R27" s="15">
        <f>IF('M1D'!I22="","",'M1D'!I22)</f>
      </c>
      <c r="S27" s="15">
        <f>IF('M1D'!J22="","",'M1D'!J22)</f>
      </c>
      <c r="T27" s="15">
        <f>IF('M1D'!L22="","",'M1D'!L22)</f>
      </c>
      <c r="U27" s="15" t="str">
        <f>IF('M1D'!M22="","",'M1D'!M22)</f>
        <v>F</v>
      </c>
      <c r="V27" s="40"/>
    </row>
    <row r="28" spans="1:22" ht="15" customHeight="1">
      <c r="A28" s="27" t="str">
        <f>'M1D'!B23</f>
        <v>21/2019</v>
      </c>
      <c r="B28" s="17" t="str">
        <f>'M1D'!C23</f>
        <v>Emina Kajašević</v>
      </c>
      <c r="C28" s="7"/>
      <c r="D28" s="8"/>
      <c r="E28" s="37"/>
      <c r="F28" s="37"/>
      <c r="G28" s="37"/>
      <c r="H28" s="37"/>
      <c r="I28" s="15"/>
      <c r="J28" s="38"/>
      <c r="K28" s="38"/>
      <c r="L28" s="38"/>
      <c r="M28" s="38"/>
      <c r="N28" s="38"/>
      <c r="O28" s="79">
        <f>IF('M1D'!G23="","",'M1D'!G23)</f>
      </c>
      <c r="P28" s="15">
        <f>IF('M1D'!H23="","",'M1D'!H23)</f>
      </c>
      <c r="Q28" s="39"/>
      <c r="R28" s="15">
        <f>IF('M1D'!I23="","",'M1D'!I23)</f>
      </c>
      <c r="S28" s="15">
        <f>IF('M1D'!J23="","",'M1D'!J23)</f>
      </c>
      <c r="T28" s="15">
        <f>IF('M1D'!L23="","",'M1D'!L23)</f>
      </c>
      <c r="U28" s="15" t="str">
        <f>IF('M1D'!M23="","",'M1D'!M23)</f>
        <v>F</v>
      </c>
      <c r="V28" s="40"/>
    </row>
    <row r="29" spans="1:22" ht="15" customHeight="1">
      <c r="A29" s="27" t="str">
        <f>'M1D'!B24</f>
        <v>22/2019</v>
      </c>
      <c r="B29" s="17" t="str">
        <f>'M1D'!C24</f>
        <v>Ana Kaluđerović</v>
      </c>
      <c r="C29" s="7"/>
      <c r="D29" s="8"/>
      <c r="E29" s="37"/>
      <c r="F29" s="37"/>
      <c r="G29" s="37"/>
      <c r="H29" s="37"/>
      <c r="I29" s="15"/>
      <c r="J29" s="38"/>
      <c r="K29" s="38"/>
      <c r="L29" s="38"/>
      <c r="M29" s="38"/>
      <c r="N29" s="38"/>
      <c r="O29" s="79">
        <f>IF('M1D'!G24="","",'M1D'!G24)</f>
        <v>9.5</v>
      </c>
      <c r="P29" s="15">
        <f>IF('M1D'!H24="","",'M1D'!H24)</f>
        <v>11</v>
      </c>
      <c r="Q29" s="39"/>
      <c r="R29" s="15">
        <f>IF('M1D'!I24="","",'M1D'!I24)</f>
        <v>0.5</v>
      </c>
      <c r="S29" s="15">
        <f>IF('M1D'!J24="","",'M1D'!J24)</f>
        <v>5</v>
      </c>
      <c r="T29" s="15">
        <f>IF('M1D'!L24="","",'M1D'!L24)</f>
        <v>25.5</v>
      </c>
      <c r="U29" s="15" t="str">
        <f>IF('M1D'!M24="","",'M1D'!M24)</f>
        <v>F</v>
      </c>
      <c r="V29" s="40"/>
    </row>
    <row r="30" spans="1:22" ht="15" customHeight="1">
      <c r="A30" s="27" t="str">
        <f>'M1D'!B25</f>
        <v>23/2019</v>
      </c>
      <c r="B30" s="17" t="str">
        <f>'M1D'!C25</f>
        <v>Nemanja Ruljić</v>
      </c>
      <c r="C30" s="7"/>
      <c r="D30" s="8"/>
      <c r="E30" s="37"/>
      <c r="F30" s="37"/>
      <c r="G30" s="37"/>
      <c r="H30" s="37"/>
      <c r="I30" s="15"/>
      <c r="J30" s="38"/>
      <c r="K30" s="38"/>
      <c r="L30" s="38"/>
      <c r="M30" s="38"/>
      <c r="N30" s="38"/>
      <c r="O30" s="79">
        <f>IF('M1D'!G25="","",'M1D'!G25)</f>
        <v>5</v>
      </c>
      <c r="P30" s="15">
        <f>IF('M1D'!H25="","",'M1D'!H25)</f>
        <v>16</v>
      </c>
      <c r="Q30" s="39"/>
      <c r="R30" s="15">
        <f>IF('M1D'!I25="","",'M1D'!I25)</f>
        <v>1</v>
      </c>
      <c r="S30" s="15">
        <f>IF('M1D'!J25="","",'M1D'!J25)</f>
        <v>11</v>
      </c>
      <c r="T30" s="15">
        <f>IF('M1D'!L25="","",'M1D'!L25)</f>
        <v>37</v>
      </c>
      <c r="U30" s="15" t="str">
        <f>IF('M1D'!M25="","",'M1D'!M25)</f>
        <v>F</v>
      </c>
      <c r="V30" s="40"/>
    </row>
    <row r="31" spans="1:22" ht="15" customHeight="1">
      <c r="A31" s="27" t="str">
        <f>'M1D'!B26</f>
        <v>24/2019</v>
      </c>
      <c r="B31" s="17" t="str">
        <f>'M1D'!C26</f>
        <v>Eldin Honsić</v>
      </c>
      <c r="C31" s="7"/>
      <c r="D31" s="8"/>
      <c r="E31" s="37"/>
      <c r="F31" s="37"/>
      <c r="G31" s="37"/>
      <c r="H31" s="37"/>
      <c r="I31" s="15"/>
      <c r="J31" s="38"/>
      <c r="K31" s="38"/>
      <c r="L31" s="38"/>
      <c r="M31" s="38"/>
      <c r="N31" s="38"/>
      <c r="O31" s="79">
        <f>IF('M1D'!G26="","",'M1D'!G26)</f>
        <v>0</v>
      </c>
      <c r="P31" s="15">
        <f>IF('M1D'!H26="","",'M1D'!H26)</f>
        <v>0</v>
      </c>
      <c r="Q31" s="39"/>
      <c r="R31" s="15">
        <f>IF('M1D'!I26="","",'M1D'!I26)</f>
        <v>0</v>
      </c>
      <c r="S31" s="15">
        <f>IF('M1D'!J26="","",'M1D'!J26)</f>
      </c>
      <c r="T31" s="15">
        <f>IF('M1D'!L26="","",'M1D'!L26)</f>
        <v>0</v>
      </c>
      <c r="U31" s="15" t="str">
        <f>IF('M1D'!M26="","",'M1D'!M26)</f>
        <v>F</v>
      </c>
      <c r="V31" s="40"/>
    </row>
    <row r="32" spans="1:22" ht="15" customHeight="1">
      <c r="A32" s="27" t="str">
        <f>'M1D'!B27</f>
        <v>25/2019</v>
      </c>
      <c r="B32" s="17" t="str">
        <f>'M1D'!C27</f>
        <v>Nikola Petrić</v>
      </c>
      <c r="C32" s="7"/>
      <c r="D32" s="8"/>
      <c r="E32" s="37"/>
      <c r="F32" s="37"/>
      <c r="G32" s="37"/>
      <c r="H32" s="37"/>
      <c r="I32" s="15"/>
      <c r="J32" s="38"/>
      <c r="K32" s="38"/>
      <c r="L32" s="38"/>
      <c r="M32" s="38"/>
      <c r="N32" s="38"/>
      <c r="O32" s="79">
        <f>IF('M1D'!G27="","",'M1D'!G27)</f>
      </c>
      <c r="P32" s="15">
        <f>IF('M1D'!H27="","",'M1D'!H27)</f>
      </c>
      <c r="Q32" s="39"/>
      <c r="R32" s="15">
        <f>IF('M1D'!I27="","",'M1D'!I27)</f>
      </c>
      <c r="S32" s="15">
        <f>IF('M1D'!J27="","",'M1D'!J27)</f>
      </c>
      <c r="T32" s="15">
        <f>IF('M1D'!L27="","",'M1D'!L27)</f>
      </c>
      <c r="U32" s="15" t="str">
        <f>IF('M1D'!M27="","",'M1D'!M27)</f>
        <v>F</v>
      </c>
      <c r="V32" s="40"/>
    </row>
    <row r="33" spans="1:22" ht="15" customHeight="1">
      <c r="A33" s="27" t="str">
        <f>'M1D'!B28</f>
        <v>26/2019</v>
      </c>
      <c r="B33" s="17" t="str">
        <f>'M1D'!C28</f>
        <v>Aleksandra Bjelanović</v>
      </c>
      <c r="C33" s="7"/>
      <c r="D33" s="8"/>
      <c r="E33" s="37"/>
      <c r="F33" s="37"/>
      <c r="G33" s="37"/>
      <c r="H33" s="37"/>
      <c r="I33" s="15"/>
      <c r="J33" s="38"/>
      <c r="K33" s="38"/>
      <c r="L33" s="38"/>
      <c r="M33" s="38"/>
      <c r="N33" s="38"/>
      <c r="O33" s="79">
        <f>IF('M1D'!G28="","",'M1D'!G28)</f>
        <v>2</v>
      </c>
      <c r="P33" s="15">
        <f>IF('M1D'!H28="","",'M1D'!H28)</f>
        <v>7.5</v>
      </c>
      <c r="Q33" s="39"/>
      <c r="R33" s="15">
        <f>IF('M1D'!I28="","",'M1D'!I28)</f>
        <v>0</v>
      </c>
      <c r="S33" s="15">
        <f>IF('M1D'!J28="","",'M1D'!J28)</f>
      </c>
      <c r="T33" s="15">
        <f>IF('M1D'!L28="","",'M1D'!L28)</f>
        <v>14.5</v>
      </c>
      <c r="U33" s="15" t="str">
        <f>IF('M1D'!M28="","",'M1D'!M28)</f>
        <v>F</v>
      </c>
      <c r="V33" s="40"/>
    </row>
    <row r="34" spans="1:22" ht="15" customHeight="1">
      <c r="A34" s="27" t="str">
        <f>'M1D'!B29</f>
        <v>27/2019</v>
      </c>
      <c r="B34" s="17" t="str">
        <f>'M1D'!C29</f>
        <v>Danilo Radulović</v>
      </c>
      <c r="C34" s="7"/>
      <c r="D34" s="8"/>
      <c r="E34" s="37"/>
      <c r="F34" s="37"/>
      <c r="G34" s="37"/>
      <c r="H34" s="37"/>
      <c r="I34" s="15"/>
      <c r="J34" s="38"/>
      <c r="K34" s="38"/>
      <c r="L34" s="38"/>
      <c r="M34" s="38"/>
      <c r="N34" s="38"/>
      <c r="O34" s="79">
        <f>IF('M1D'!G29="","",'M1D'!G29)</f>
      </c>
      <c r="P34" s="15">
        <f>IF('M1D'!H29="","",'M1D'!H29)</f>
      </c>
      <c r="Q34" s="39"/>
      <c r="R34" s="15">
        <f>IF('M1D'!I29="","",'M1D'!I29)</f>
      </c>
      <c r="S34" s="15">
        <f>IF('M1D'!J29="","",'M1D'!J29)</f>
      </c>
      <c r="T34" s="15">
        <f>IF('M1D'!L29="","",'M1D'!L29)</f>
      </c>
      <c r="U34" s="15" t="str">
        <f>IF('M1D'!M29="","",'M1D'!M29)</f>
        <v>F</v>
      </c>
      <c r="V34" s="40"/>
    </row>
    <row r="35" spans="1:22" ht="15" customHeight="1">
      <c r="A35" s="27" t="str">
        <f>'M1D'!B30</f>
        <v>28/2019</v>
      </c>
      <c r="B35" s="17" t="str">
        <f>'M1D'!C30</f>
        <v>Adis Deljanin</v>
      </c>
      <c r="C35" s="7"/>
      <c r="D35" s="8"/>
      <c r="E35" s="37"/>
      <c r="F35" s="37"/>
      <c r="G35" s="37"/>
      <c r="H35" s="37"/>
      <c r="I35" s="15"/>
      <c r="J35" s="38"/>
      <c r="K35" s="38"/>
      <c r="L35" s="38"/>
      <c r="M35" s="38"/>
      <c r="N35" s="38"/>
      <c r="O35" s="79">
        <f>IF('M1D'!G30="","",'M1D'!G30)</f>
        <v>0</v>
      </c>
      <c r="P35" s="15">
        <f>IF('M1D'!H30="","",'M1D'!H30)</f>
        <v>7.5</v>
      </c>
      <c r="Q35" s="39"/>
      <c r="R35" s="15">
        <f>IF('M1D'!I30="","",'M1D'!I30)</f>
        <v>0</v>
      </c>
      <c r="S35" s="15">
        <f>IF('M1D'!J30="","",'M1D'!J30)</f>
        <v>0</v>
      </c>
      <c r="T35" s="15">
        <f>IF('M1D'!L30="","",'M1D'!L30)</f>
        <v>7.5</v>
      </c>
      <c r="U35" s="15" t="str">
        <f>IF('M1D'!M30="","",'M1D'!M30)</f>
        <v>F</v>
      </c>
      <c r="V35" s="40"/>
    </row>
    <row r="36" spans="1:22" ht="15" customHeight="1">
      <c r="A36" s="27" t="str">
        <f>'M1D'!B31</f>
        <v>29/2019</v>
      </c>
      <c r="B36" s="17" t="str">
        <f>'M1D'!C31</f>
        <v>Marija Čupić</v>
      </c>
      <c r="C36" s="7"/>
      <c r="D36" s="8"/>
      <c r="E36" s="37"/>
      <c r="F36" s="37"/>
      <c r="G36" s="37"/>
      <c r="H36" s="37"/>
      <c r="I36" s="15"/>
      <c r="J36" s="38"/>
      <c r="K36" s="38"/>
      <c r="L36" s="38"/>
      <c r="M36" s="38"/>
      <c r="N36" s="38"/>
      <c r="O36" s="79">
        <f>IF('M1D'!G31="","",'M1D'!G31)</f>
        <v>0.5</v>
      </c>
      <c r="P36" s="15">
        <f>IF('M1D'!H31="","",'M1D'!H31)</f>
        <v>17.5</v>
      </c>
      <c r="Q36" s="39"/>
      <c r="R36" s="15">
        <f>IF('M1D'!I31="","",'M1D'!I31)</f>
      </c>
      <c r="S36" s="15">
        <f>IF('M1D'!J31="","",'M1D'!J31)</f>
      </c>
      <c r="T36" s="15">
        <f>IF('M1D'!L31="","",'M1D'!L31)</f>
        <v>23</v>
      </c>
      <c r="U36" s="15" t="str">
        <f>IF('M1D'!M31="","",'M1D'!M31)</f>
        <v>F</v>
      </c>
      <c r="V36" s="40"/>
    </row>
    <row r="37" spans="1:22" ht="15" customHeight="1">
      <c r="A37" s="27" t="str">
        <f>'M1D'!B32</f>
        <v>30/2019</v>
      </c>
      <c r="B37" s="17" t="str">
        <f>'M1D'!C32</f>
        <v>Darko Mrenović</v>
      </c>
      <c r="C37" s="7"/>
      <c r="D37" s="8"/>
      <c r="E37" s="37"/>
      <c r="F37" s="37"/>
      <c r="G37" s="37"/>
      <c r="H37" s="37"/>
      <c r="I37" s="15"/>
      <c r="J37" s="38"/>
      <c r="K37" s="38"/>
      <c r="L37" s="38"/>
      <c r="M37" s="38"/>
      <c r="N37" s="38"/>
      <c r="O37" s="79">
        <f>IF('M1D'!G32="","",'M1D'!G32)</f>
      </c>
      <c r="P37" s="15">
        <f>IF('M1D'!H32="","",'M1D'!H32)</f>
      </c>
      <c r="Q37" s="39"/>
      <c r="R37" s="15">
        <f>IF('M1D'!I32="","",'M1D'!I32)</f>
      </c>
      <c r="S37" s="15">
        <f>IF('M1D'!J32="","",'M1D'!J32)</f>
      </c>
      <c r="T37" s="15">
        <f>IF('M1D'!L32="","",'M1D'!L32)</f>
      </c>
      <c r="U37" s="15" t="str">
        <f>IF('M1D'!M32="","",'M1D'!M32)</f>
        <v>F</v>
      </c>
      <c r="V37" s="40"/>
    </row>
    <row r="38" spans="1:22" ht="15" customHeight="1">
      <c r="A38" s="27" t="str">
        <f>'M1D'!B33</f>
        <v>31/2019</v>
      </c>
      <c r="B38" s="17" t="str">
        <f>'M1D'!C33</f>
        <v>Đorđije Bojić</v>
      </c>
      <c r="C38" s="7"/>
      <c r="D38" s="8"/>
      <c r="E38" s="37"/>
      <c r="F38" s="37"/>
      <c r="G38" s="37"/>
      <c r="H38" s="37"/>
      <c r="I38" s="15"/>
      <c r="J38" s="38"/>
      <c r="K38" s="38"/>
      <c r="L38" s="38"/>
      <c r="M38" s="38"/>
      <c r="N38" s="38"/>
      <c r="O38" s="79">
        <f>IF('M1D'!G33="","",'M1D'!G33)</f>
        <v>0</v>
      </c>
      <c r="P38" s="15">
        <f>IF('M1D'!H33="","",'M1D'!H33)</f>
        <v>24</v>
      </c>
      <c r="Q38" s="39"/>
      <c r="R38" s="15">
        <f>IF('M1D'!I33="","",'M1D'!I33)</f>
      </c>
      <c r="S38" s="15">
        <f>IF('M1D'!J33="","",'M1D'!J33)</f>
        <v>5.5</v>
      </c>
      <c r="T38" s="15">
        <f>IF('M1D'!L33="","",'M1D'!L33)</f>
        <v>34.5</v>
      </c>
      <c r="U38" s="15" t="str">
        <f>IF('M1D'!M33="","",'M1D'!M33)</f>
        <v>F</v>
      </c>
      <c r="V38" s="40"/>
    </row>
    <row r="39" spans="1:22" ht="15" customHeight="1">
      <c r="A39" s="27" t="str">
        <f>'M1D'!B34</f>
        <v>32/2019</v>
      </c>
      <c r="B39" s="17" t="str">
        <f>'M1D'!C34</f>
        <v>Dijana Adrović</v>
      </c>
      <c r="C39" s="7"/>
      <c r="D39" s="8"/>
      <c r="E39" s="37"/>
      <c r="F39" s="37"/>
      <c r="G39" s="37"/>
      <c r="H39" s="37"/>
      <c r="I39" s="15"/>
      <c r="J39" s="38"/>
      <c r="K39" s="38"/>
      <c r="L39" s="38"/>
      <c r="M39" s="38"/>
      <c r="N39" s="38"/>
      <c r="O39" s="79">
        <f>IF('M1D'!G34="","",'M1D'!G34)</f>
      </c>
      <c r="P39" s="15">
        <f>IF('M1D'!H34="","",'M1D'!H34)</f>
      </c>
      <c r="Q39" s="39"/>
      <c r="R39" s="15">
        <f>IF('M1D'!I34="","",'M1D'!I34)</f>
      </c>
      <c r="S39" s="15">
        <f>IF('M1D'!J34="","",'M1D'!J34)</f>
      </c>
      <c r="T39" s="15">
        <f>IF('M1D'!L34="","",'M1D'!L34)</f>
      </c>
      <c r="U39" s="15" t="str">
        <f>IF('M1D'!M34="","",'M1D'!M34)</f>
        <v>F</v>
      </c>
      <c r="V39" s="40"/>
    </row>
    <row r="40" spans="1:22" ht="15" customHeight="1">
      <c r="A40" s="27" t="str">
        <f>'M1D'!B35</f>
        <v>33/2019</v>
      </c>
      <c r="B40" s="17" t="str">
        <f>'M1D'!C35</f>
        <v>Martina Đurović</v>
      </c>
      <c r="C40" s="7"/>
      <c r="D40" s="8"/>
      <c r="E40" s="37"/>
      <c r="F40" s="37"/>
      <c r="G40" s="37"/>
      <c r="H40" s="37"/>
      <c r="I40" s="15"/>
      <c r="J40" s="38"/>
      <c r="K40" s="38"/>
      <c r="L40" s="38"/>
      <c r="M40" s="38"/>
      <c r="N40" s="38"/>
      <c r="O40" s="79">
        <f>IF('M1D'!G35="","",'M1D'!G35)</f>
        <v>16.5</v>
      </c>
      <c r="P40" s="15">
        <f>IF('M1D'!H35="","",'M1D'!H35)</f>
        <v>8.5</v>
      </c>
      <c r="Q40" s="39"/>
      <c r="R40" s="15">
        <f>IF('M1D'!I35="","",'M1D'!I35)</f>
      </c>
      <c r="S40" s="15">
        <f>IF('M1D'!J35="","",'M1D'!J35)</f>
        <v>32.5</v>
      </c>
      <c r="T40" s="15">
        <f>IF('M1D'!L35="","",'M1D'!L35)</f>
        <v>62.5</v>
      </c>
      <c r="U40" s="15" t="str">
        <f>IF('M1D'!M35="","",'M1D'!M35)</f>
        <v>D</v>
      </c>
      <c r="V40" s="40"/>
    </row>
    <row r="41" spans="1:22" ht="15" customHeight="1">
      <c r="A41" s="27" t="str">
        <f>'M1D'!B36</f>
        <v>34/2019</v>
      </c>
      <c r="B41" s="17" t="str">
        <f>'M1D'!C36</f>
        <v>Ana Nišavić</v>
      </c>
      <c r="C41" s="7"/>
      <c r="D41" s="8"/>
      <c r="E41" s="37"/>
      <c r="F41" s="37"/>
      <c r="G41" s="37"/>
      <c r="H41" s="37"/>
      <c r="I41" s="15"/>
      <c r="J41" s="38"/>
      <c r="K41" s="38"/>
      <c r="L41" s="38"/>
      <c r="M41" s="38"/>
      <c r="N41" s="38"/>
      <c r="O41" s="79">
        <f>IF('M1D'!G36="","",'M1D'!G36)</f>
      </c>
      <c r="P41" s="15">
        <f>IF('M1D'!H36="","",'M1D'!H36)</f>
      </c>
      <c r="Q41" s="39"/>
      <c r="R41" s="15">
        <f>IF('M1D'!I36="","",'M1D'!I36)</f>
      </c>
      <c r="S41" s="15">
        <f>IF('M1D'!J36="","",'M1D'!J36)</f>
      </c>
      <c r="T41" s="15">
        <f>IF('M1D'!L36="","",'M1D'!L36)</f>
      </c>
      <c r="U41" s="15" t="str">
        <f>IF('M1D'!M36="","",'M1D'!M36)</f>
        <v>F</v>
      </c>
      <c r="V41" s="40"/>
    </row>
    <row r="42" spans="1:22" ht="15" customHeight="1">
      <c r="A42" s="27" t="str">
        <f>'M1D'!B37</f>
        <v>35/2019</v>
      </c>
      <c r="B42" s="17" t="str">
        <f>'M1D'!C37</f>
        <v>Anka Jašović</v>
      </c>
      <c r="C42" s="7"/>
      <c r="D42" s="8"/>
      <c r="E42" s="37"/>
      <c r="F42" s="37"/>
      <c r="G42" s="37"/>
      <c r="H42" s="37"/>
      <c r="I42" s="15"/>
      <c r="J42" s="38"/>
      <c r="K42" s="38"/>
      <c r="L42" s="38"/>
      <c r="M42" s="38"/>
      <c r="N42" s="38"/>
      <c r="O42" s="79">
        <f>IF('M1D'!G37="","",'M1D'!G37)</f>
      </c>
      <c r="P42" s="15">
        <f>IF('M1D'!H37="","",'M1D'!H37)</f>
      </c>
      <c r="Q42" s="39"/>
      <c r="R42" s="15">
        <f>IF('M1D'!I37="","",'M1D'!I37)</f>
      </c>
      <c r="S42" s="15">
        <f>IF('M1D'!J37="","",'M1D'!J37)</f>
      </c>
      <c r="T42" s="15">
        <f>IF('M1D'!L37="","",'M1D'!L37)</f>
        <v>5</v>
      </c>
      <c r="U42" s="15" t="str">
        <f>IF('M1D'!M37="","",'M1D'!M37)</f>
        <v>F</v>
      </c>
      <c r="V42" s="40"/>
    </row>
    <row r="43" spans="1:22" ht="15" customHeight="1">
      <c r="A43" s="27" t="str">
        <f>'M1D'!B38</f>
        <v>11/2018</v>
      </c>
      <c r="B43" s="17" t="str">
        <f>'M1D'!C38</f>
        <v>Ljudmila Kotlica</v>
      </c>
      <c r="C43" s="7"/>
      <c r="D43" s="8"/>
      <c r="E43" s="37"/>
      <c r="F43" s="37"/>
      <c r="G43" s="37"/>
      <c r="H43" s="37"/>
      <c r="I43" s="15"/>
      <c r="J43" s="38"/>
      <c r="K43" s="38"/>
      <c r="L43" s="38"/>
      <c r="M43" s="38"/>
      <c r="N43" s="38"/>
      <c r="O43" s="79">
        <f>IF('M1D'!G38="","",'M1D'!G38)</f>
        <v>0</v>
      </c>
      <c r="P43" s="15">
        <f>IF('M1D'!H38="","",'M1D'!H38)</f>
        <v>5.5</v>
      </c>
      <c r="Q43" s="39"/>
      <c r="R43" s="15">
        <f>IF('M1D'!I38="","",'M1D'!I38)</f>
      </c>
      <c r="S43" s="15">
        <f>IF('M1D'!J38="","",'M1D'!J38)</f>
      </c>
      <c r="T43" s="15">
        <f>IF('M1D'!L38="","",'M1D'!L38)</f>
        <v>5.5</v>
      </c>
      <c r="U43" s="15" t="str">
        <f>IF('M1D'!M38="","",'M1D'!M38)</f>
        <v>F</v>
      </c>
      <c r="V43" s="40"/>
    </row>
    <row r="44" spans="1:22" ht="15" customHeight="1">
      <c r="A44" s="27" t="str">
        <f>'M1D'!B39</f>
        <v>12/2018</v>
      </c>
      <c r="B44" s="17" t="str">
        <f>'M1D'!C39</f>
        <v>Ivana Simović</v>
      </c>
      <c r="C44" s="7"/>
      <c r="D44" s="8"/>
      <c r="E44" s="37"/>
      <c r="F44" s="37"/>
      <c r="G44" s="37"/>
      <c r="H44" s="37"/>
      <c r="I44" s="15"/>
      <c r="J44" s="38"/>
      <c r="K44" s="38"/>
      <c r="L44" s="38"/>
      <c r="M44" s="38"/>
      <c r="N44" s="38"/>
      <c r="O44" s="79">
        <f>IF('M1D'!G39="","",'M1D'!G39)</f>
        <v>0</v>
      </c>
      <c r="P44" s="15">
        <f>IF('M1D'!H39="","",'M1D'!H39)</f>
        <v>5</v>
      </c>
      <c r="Q44" s="39"/>
      <c r="R44" s="15">
        <f>IF('M1D'!I39="","",'M1D'!I39)</f>
      </c>
      <c r="S44" s="15">
        <f>IF('M1D'!J39="","",'M1D'!J39)</f>
      </c>
      <c r="T44" s="15">
        <f>IF('M1D'!L39="","",'M1D'!L39)</f>
        <v>5</v>
      </c>
      <c r="U44" s="15" t="str">
        <f>IF('M1D'!M39="","",'M1D'!M39)</f>
        <v>F</v>
      </c>
      <c r="V44" s="40"/>
    </row>
    <row r="45" spans="1:22" ht="15" customHeight="1">
      <c r="A45" s="27" t="str">
        <f>'M1D'!B40</f>
        <v>24/2018</v>
      </c>
      <c r="B45" s="17" t="str">
        <f>'M1D'!C40</f>
        <v>Vladan Krivokapić</v>
      </c>
      <c r="C45" s="7"/>
      <c r="D45" s="8"/>
      <c r="E45" s="37"/>
      <c r="F45" s="37"/>
      <c r="G45" s="37"/>
      <c r="H45" s="37"/>
      <c r="I45" s="15"/>
      <c r="J45" s="38"/>
      <c r="K45" s="38"/>
      <c r="L45" s="38"/>
      <c r="M45" s="38"/>
      <c r="N45" s="38"/>
      <c r="O45" s="79">
        <f>IF('M1D'!G40="","",'M1D'!G40)</f>
        <v>0</v>
      </c>
      <c r="P45" s="15">
        <f>IF('M1D'!H40="","",'M1D'!H40)</f>
      </c>
      <c r="Q45" s="39"/>
      <c r="R45" s="15">
        <f>IF('M1D'!I40="","",'M1D'!I40)</f>
      </c>
      <c r="S45" s="15">
        <f>IF('M1D'!J40="","",'M1D'!J40)</f>
      </c>
      <c r="T45" s="15">
        <f>IF('M1D'!L40="","",'M1D'!L40)</f>
        <v>0</v>
      </c>
      <c r="U45" s="15" t="str">
        <f>IF('M1D'!M40="","",'M1D'!M40)</f>
        <v>F</v>
      </c>
      <c r="V45" s="40"/>
    </row>
    <row r="46" spans="1:22" ht="15" customHeight="1">
      <c r="A46" s="27" t="str">
        <f>'M1D'!B41</f>
        <v>28/2018</v>
      </c>
      <c r="B46" s="17" t="str">
        <f>'M1D'!C41</f>
        <v>Timotije Smolović</v>
      </c>
      <c r="C46" s="7"/>
      <c r="D46" s="8"/>
      <c r="E46" s="37"/>
      <c r="F46" s="37"/>
      <c r="G46" s="37"/>
      <c r="H46" s="37"/>
      <c r="I46" s="15"/>
      <c r="J46" s="38"/>
      <c r="K46" s="38"/>
      <c r="L46" s="38"/>
      <c r="M46" s="38"/>
      <c r="N46" s="38"/>
      <c r="O46" s="79">
        <f>IF('M1D'!G41="","",'M1D'!G41)</f>
      </c>
      <c r="P46" s="15">
        <f>IF('M1D'!H41="","",'M1D'!H41)</f>
      </c>
      <c r="Q46" s="39"/>
      <c r="R46" s="15">
        <f>IF('M1D'!I41="","",'M1D'!I41)</f>
      </c>
      <c r="S46" s="15">
        <f>IF('M1D'!J41="","",'M1D'!J41)</f>
      </c>
      <c r="T46" s="15">
        <f>IF('M1D'!L41="","",'M1D'!L41)</f>
      </c>
      <c r="U46" s="15" t="str">
        <f>IF('M1D'!M41="","",'M1D'!M41)</f>
        <v>F</v>
      </c>
      <c r="V46" s="40"/>
    </row>
    <row r="47" spans="1:22" ht="15" customHeight="1">
      <c r="A47" s="27" t="str">
        <f>'M1D'!B42</f>
        <v>5/2017</v>
      </c>
      <c r="B47" s="17" t="str">
        <f>'M1D'!C42</f>
        <v>Vladan Radević</v>
      </c>
      <c r="C47" s="7"/>
      <c r="D47" s="8"/>
      <c r="E47" s="37"/>
      <c r="F47" s="37"/>
      <c r="G47" s="37"/>
      <c r="H47" s="37"/>
      <c r="I47" s="15"/>
      <c r="J47" s="38"/>
      <c r="K47" s="38"/>
      <c r="L47" s="38"/>
      <c r="M47" s="38"/>
      <c r="N47" s="38"/>
      <c r="O47" s="79">
        <f>IF('M1D'!G42="","",'M1D'!G42)</f>
      </c>
      <c r="P47" s="15">
        <f>IF('M1D'!H42="","",'M1D'!H42)</f>
      </c>
      <c r="Q47" s="39"/>
      <c r="R47" s="15">
        <f>IF('M1D'!I42="","",'M1D'!I42)</f>
      </c>
      <c r="S47" s="15">
        <f>IF('M1D'!J42="","",'M1D'!J42)</f>
      </c>
      <c r="T47" s="15">
        <f>IF('M1D'!L42="","",'M1D'!L42)</f>
      </c>
      <c r="U47" s="15" t="str">
        <f>IF('M1D'!M42="","",'M1D'!M42)</f>
        <v>F</v>
      </c>
      <c r="V47" s="40"/>
    </row>
    <row r="48" spans="1:22" ht="15" customHeight="1">
      <c r="A48" s="27" t="str">
        <f>'M1D'!B43</f>
        <v>25/2017</v>
      </c>
      <c r="B48" s="17" t="str">
        <f>'M1D'!C43</f>
        <v>Dejan Peković</v>
      </c>
      <c r="C48" s="7"/>
      <c r="D48" s="8"/>
      <c r="E48" s="37"/>
      <c r="F48" s="37"/>
      <c r="G48" s="37"/>
      <c r="H48" s="37"/>
      <c r="I48" s="15"/>
      <c r="J48" s="38"/>
      <c r="K48" s="38"/>
      <c r="L48" s="38"/>
      <c r="M48" s="38"/>
      <c r="N48" s="38"/>
      <c r="O48" s="79">
        <f>IF('M1D'!G43="","",'M1D'!G43)</f>
      </c>
      <c r="P48" s="15">
        <f>IF('M1D'!H43="","",'M1D'!H43)</f>
      </c>
      <c r="Q48" s="39"/>
      <c r="R48" s="15">
        <f>IF('M1D'!I43="","",'M1D'!I43)</f>
      </c>
      <c r="S48" s="15">
        <f>IF('M1D'!J43="","",'M1D'!J43)</f>
      </c>
      <c r="T48" s="15">
        <f>IF('M1D'!L43="","",'M1D'!L43)</f>
      </c>
      <c r="U48" s="15" t="str">
        <f>IF('M1D'!M43="","",'M1D'!M43)</f>
        <v>F</v>
      </c>
      <c r="V48" s="40"/>
    </row>
    <row r="49" spans="1:22" ht="15" customHeight="1">
      <c r="A49" s="27" t="str">
        <f>'M1D'!B44</f>
        <v>30/2017</v>
      </c>
      <c r="B49" s="17" t="str">
        <f>'M1D'!C44</f>
        <v>Arman Ćeman</v>
      </c>
      <c r="C49" s="7"/>
      <c r="D49" s="8"/>
      <c r="E49" s="37"/>
      <c r="F49" s="37"/>
      <c r="G49" s="37"/>
      <c r="H49" s="37"/>
      <c r="I49" s="15"/>
      <c r="J49" s="38"/>
      <c r="K49" s="38"/>
      <c r="L49" s="38"/>
      <c r="M49" s="38"/>
      <c r="N49" s="38"/>
      <c r="O49" s="79">
        <f>IF('M1D'!G44="","",'M1D'!G44)</f>
        <v>3</v>
      </c>
      <c r="P49" s="15">
        <f>IF('M1D'!H44="","",'M1D'!H44)</f>
        <v>12.5</v>
      </c>
      <c r="Q49" s="39"/>
      <c r="R49" s="15">
        <f>IF('M1D'!I44="","",'M1D'!I44)</f>
        <v>3.5</v>
      </c>
      <c r="S49" s="15">
        <f>IF('M1D'!J44="","",'M1D'!J44)</f>
        <v>1.5</v>
      </c>
      <c r="T49" s="15">
        <f>IF('M1D'!L44="","",'M1D'!L44)</f>
        <v>24</v>
      </c>
      <c r="U49" s="15" t="str">
        <f>IF('M1D'!M44="","",'M1D'!M44)</f>
        <v>F</v>
      </c>
      <c r="V49" s="40"/>
    </row>
    <row r="50" spans="1:22" ht="15" customHeight="1">
      <c r="A50" s="27" t="str">
        <f>'M1D'!B45</f>
        <v>35/2017</v>
      </c>
      <c r="B50" s="17" t="str">
        <f>'M1D'!C45</f>
        <v>Jovana Dragaš</v>
      </c>
      <c r="C50" s="7"/>
      <c r="D50" s="8"/>
      <c r="E50" s="37"/>
      <c r="F50" s="37"/>
      <c r="G50" s="37"/>
      <c r="H50" s="37"/>
      <c r="I50" s="15"/>
      <c r="J50" s="38"/>
      <c r="K50" s="38"/>
      <c r="L50" s="38"/>
      <c r="M50" s="38"/>
      <c r="N50" s="38"/>
      <c r="O50" s="79">
        <f>IF('M1D'!G45="","",'M1D'!G45)</f>
      </c>
      <c r="P50" s="15">
        <f>IF('M1D'!H45="","",'M1D'!H45)</f>
      </c>
      <c r="Q50" s="39"/>
      <c r="R50" s="15">
        <f>IF('M1D'!I45="","",'M1D'!I45)</f>
      </c>
      <c r="S50" s="15">
        <f>IF('M1D'!J45="","",'M1D'!J45)</f>
      </c>
      <c r="T50" s="15">
        <f>IF('M1D'!L45="","",'M1D'!L45)</f>
      </c>
      <c r="U50" s="15" t="str">
        <f>IF('M1D'!M45="","",'M1D'!M45)</f>
        <v>F</v>
      </c>
      <c r="V50" s="40"/>
    </row>
    <row r="51" spans="1:22" ht="15" customHeight="1">
      <c r="A51" s="27" t="str">
        <f>'M1D'!B46</f>
        <v>39/2017</v>
      </c>
      <c r="B51" s="17" t="str">
        <f>'M1D'!C46</f>
        <v>Bogdan Bojović</v>
      </c>
      <c r="C51" s="7"/>
      <c r="D51" s="8"/>
      <c r="E51" s="37"/>
      <c r="F51" s="37"/>
      <c r="G51" s="37"/>
      <c r="H51" s="37"/>
      <c r="I51" s="15">
        <f>IF('M1D'!G46="","",'M1D'!G46)</f>
      </c>
      <c r="J51" s="38"/>
      <c r="K51" s="38"/>
      <c r="L51" s="38"/>
      <c r="M51" s="38"/>
      <c r="N51" s="38"/>
      <c r="O51" s="79">
        <f>IF('M1D'!G46="","",'M1D'!G46)</f>
      </c>
      <c r="P51" s="15">
        <f>IF('M1D'!H46="","",'M1D'!H46)</f>
      </c>
      <c r="Q51" s="39"/>
      <c r="R51" s="15">
        <f>IF('M1D'!I46="","",'M1D'!I46)</f>
      </c>
      <c r="S51" s="15">
        <f>IF('M1D'!J46="","",'M1D'!J46)</f>
      </c>
      <c r="T51" s="15">
        <f>IF('M1D'!L46="","",'M1D'!L46)</f>
      </c>
      <c r="U51" s="15" t="str">
        <f>IF('M1D'!M46="","",'M1D'!M46)</f>
        <v>F</v>
      </c>
      <c r="V51" s="40"/>
    </row>
    <row r="52" spans="1:22" ht="15" customHeight="1">
      <c r="A52" s="27" t="str">
        <f>'M1D'!B47</f>
        <v>41/2017</v>
      </c>
      <c r="B52" s="17" t="str">
        <f>'M1D'!C47</f>
        <v>Filip Radičević</v>
      </c>
      <c r="C52" s="7"/>
      <c r="D52" s="8"/>
      <c r="E52" s="37"/>
      <c r="F52" s="37"/>
      <c r="G52" s="37"/>
      <c r="H52" s="37"/>
      <c r="I52" s="15">
        <f>IF('M1D'!G47="","",'M1D'!G47)</f>
      </c>
      <c r="J52" s="38"/>
      <c r="K52" s="38"/>
      <c r="L52" s="38"/>
      <c r="M52" s="38"/>
      <c r="N52" s="38"/>
      <c r="O52" s="79">
        <f>IF('M1D'!G47="","",'M1D'!G47)</f>
      </c>
      <c r="P52" s="15">
        <f>IF('M1D'!H47="","",'M1D'!H47)</f>
      </c>
      <c r="Q52" s="39"/>
      <c r="R52" s="15">
        <f>IF('M1D'!I47="","",'M1D'!I47)</f>
      </c>
      <c r="S52" s="15">
        <f>IF('M1D'!J47="","",'M1D'!J47)</f>
      </c>
      <c r="T52" s="15">
        <f>IF('M1D'!L47="","",'M1D'!L47)</f>
      </c>
      <c r="U52" s="15" t="str">
        <f>IF('M1D'!M47="","",'M1D'!M47)</f>
        <v>F</v>
      </c>
      <c r="V52" s="40"/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40" sqref="G40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13" t="s">
        <v>28</v>
      </c>
      <c r="B1" s="114"/>
      <c r="C1" s="114"/>
      <c r="D1" s="114"/>
      <c r="E1" s="114"/>
      <c r="F1" s="118" t="s">
        <v>37</v>
      </c>
      <c r="G1" s="118"/>
      <c r="H1" s="119"/>
    </row>
    <row r="2" spans="1:8" ht="22.5" customHeight="1">
      <c r="A2" s="120" t="s">
        <v>143</v>
      </c>
      <c r="B2" s="121"/>
      <c r="C2" s="121"/>
      <c r="D2" s="121"/>
      <c r="E2" s="121"/>
      <c r="F2" s="121"/>
      <c r="G2" s="121"/>
      <c r="H2" s="121"/>
    </row>
    <row r="3" spans="1:8" ht="27" customHeight="1">
      <c r="A3" s="122" t="s">
        <v>43</v>
      </c>
      <c r="B3" s="121"/>
      <c r="C3" s="121"/>
      <c r="D3" s="115" t="s">
        <v>144</v>
      </c>
      <c r="E3" s="116"/>
      <c r="F3" s="116"/>
      <c r="G3" s="116"/>
      <c r="H3" s="116"/>
    </row>
    <row r="4" spans="1:8" ht="17.25" customHeight="1">
      <c r="A4" s="123" t="s">
        <v>145</v>
      </c>
      <c r="B4" s="121"/>
      <c r="C4" s="121"/>
      <c r="D4" s="121"/>
      <c r="E4" s="117" t="s">
        <v>40</v>
      </c>
      <c r="F4" s="117"/>
      <c r="G4" s="117"/>
      <c r="H4" s="117"/>
    </row>
    <row r="5" spans="2:8" ht="4.5" customHeight="1">
      <c r="B5" s="124"/>
      <c r="C5" s="124"/>
      <c r="D5" s="124"/>
      <c r="E5" s="124"/>
      <c r="F5" s="124"/>
      <c r="G5" s="124"/>
      <c r="H5" s="124"/>
    </row>
    <row r="6" spans="1:8" s="12" customFormat="1" ht="25.5" customHeight="1" thickBot="1">
      <c r="A6" s="104" t="s">
        <v>38</v>
      </c>
      <c r="B6" s="109" t="s">
        <v>10</v>
      </c>
      <c r="C6" s="111" t="s">
        <v>29</v>
      </c>
      <c r="D6" s="111"/>
      <c r="E6" s="106" t="s">
        <v>30</v>
      </c>
      <c r="F6" s="107"/>
      <c r="G6" s="108"/>
      <c r="H6" s="111" t="s">
        <v>31</v>
      </c>
    </row>
    <row r="7" spans="1:8" s="12" customFormat="1" ht="42" customHeight="1" thickBot="1" thickTop="1">
      <c r="A7" s="105"/>
      <c r="B7" s="110"/>
      <c r="C7" s="112"/>
      <c r="D7" s="112"/>
      <c r="E7" s="16" t="s">
        <v>32</v>
      </c>
      <c r="F7" s="13" t="s">
        <v>33</v>
      </c>
      <c r="G7" s="13" t="s">
        <v>7</v>
      </c>
      <c r="H7" s="111"/>
    </row>
    <row r="8" spans="1:8" ht="15" customHeight="1" thickTop="1">
      <c r="A8" s="18">
        <f>'M1D'!A3</f>
        <v>1</v>
      </c>
      <c r="B8" s="41" t="str">
        <f>'M1D'!B3</f>
        <v>1/2019</v>
      </c>
      <c r="C8" s="102" t="str">
        <f>'M1D'!C3</f>
        <v>Sanja Đuković</v>
      </c>
      <c r="D8" s="103"/>
      <c r="E8" s="42">
        <f>IF(AND(Osvojeni!O8="",Osvojeni!P8=""),"",SUM(Osvojeni!O8,Osvojeni!P8))</f>
        <v>31</v>
      </c>
      <c r="F8" s="43">
        <f>IF(AND(Osvojeni!R8="",Osvojeni!S8=""),"",MAX(Osvojeni!R8,Osvojeni!S8))</f>
        <v>14.5</v>
      </c>
      <c r="G8" s="15">
        <f>IF(Osvojeni!T8="","",Osvojeni!T8)</f>
        <v>50.5</v>
      </c>
      <c r="H8" s="15" t="str">
        <f>IF(Osvojeni!U8="","",Osvojeni!U8)</f>
        <v>E</v>
      </c>
    </row>
    <row r="9" spans="1:8" ht="15" customHeight="1">
      <c r="A9" s="18">
        <f>'M1D'!A4</f>
        <v>2</v>
      </c>
      <c r="B9" s="41" t="str">
        <f>'M1D'!B4</f>
        <v>2/2019</v>
      </c>
      <c r="C9" s="102" t="str">
        <f>'M1D'!C4</f>
        <v>Jovan Babović</v>
      </c>
      <c r="D9" s="103"/>
      <c r="E9" s="42">
        <f>IF(AND(Osvojeni!O9="",Osvojeni!P9=""),"",SUM(Osvojeni!O9,Osvojeni!P9))</f>
      </c>
      <c r="F9" s="43">
        <f>IF(AND(Osvojeni!R9="",Osvojeni!S9=""),"",MAX(Osvojeni!R9,Osvojeni!S9))</f>
      </c>
      <c r="G9" s="15">
        <f>IF(Osvojeni!T9="","",Osvojeni!T9)</f>
        <v>5</v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41" t="str">
        <f>'M1D'!B5</f>
        <v>3/2019</v>
      </c>
      <c r="C10" s="102" t="str">
        <f>'M1D'!C5</f>
        <v>Dalibor Jakić</v>
      </c>
      <c r="D10" s="103"/>
      <c r="E10" s="42">
        <f>IF(AND(Osvojeni!O10="",Osvojeni!P10=""),"",SUM(Osvojeni!O10,Osvojeni!P10))</f>
        <v>35</v>
      </c>
      <c r="F10" s="43">
        <f>IF(AND(Osvojeni!R10="",Osvojeni!S10=""),"",MAX(Osvojeni!R10,Osvojeni!S10))</f>
        <v>14</v>
      </c>
      <c r="G10" s="15">
        <f>IF(Osvojeni!T10="","",Osvojeni!T10)</f>
        <v>54</v>
      </c>
      <c r="H10" s="15" t="str">
        <f>IF(Osvojeni!U10="","",Osvojeni!U10)</f>
        <v>E</v>
      </c>
    </row>
    <row r="11" spans="1:8" ht="15" customHeight="1">
      <c r="A11" s="18">
        <f>'M1D'!A6</f>
        <v>4</v>
      </c>
      <c r="B11" s="41" t="str">
        <f>'M1D'!B6</f>
        <v>4/2019</v>
      </c>
      <c r="C11" s="102" t="str">
        <f>'M1D'!C6</f>
        <v>Helena Tomašević</v>
      </c>
      <c r="D11" s="103"/>
      <c r="E11" s="42">
        <f>IF(AND(Osvojeni!O11="",Osvojeni!P11=""),"",SUM(Osvojeni!O11,Osvojeni!P11))</f>
        <v>0</v>
      </c>
      <c r="F11" s="43">
        <f>IF(AND(Osvojeni!R11="",Osvojeni!S11=""),"",MAX(Osvojeni!R11,Osvojeni!S11))</f>
      </c>
      <c r="G11" s="15">
        <f>IF(Osvojeni!T11="","",Osvojeni!T11)</f>
        <v>0</v>
      </c>
      <c r="H11" s="15" t="str">
        <f>IF(Osvojeni!U11="","",Osvojeni!U11)</f>
        <v>F</v>
      </c>
    </row>
    <row r="12" spans="1:8" ht="15" customHeight="1">
      <c r="A12" s="18">
        <f>'M1D'!A7</f>
        <v>5</v>
      </c>
      <c r="B12" s="41" t="str">
        <f>'M1D'!B7</f>
        <v>5/2019</v>
      </c>
      <c r="C12" s="102" t="str">
        <f>'M1D'!C7</f>
        <v>Nikola Stevović</v>
      </c>
      <c r="D12" s="103"/>
      <c r="E12" s="42">
        <f>IF(AND(Osvojeni!O12="",Osvojeni!P12=""),"",SUM(Osvojeni!O12,Osvojeni!P12))</f>
        <v>1</v>
      </c>
      <c r="F12" s="43">
        <f>IF(AND(Osvojeni!R12="",Osvojeni!S12=""),"",MAX(Osvojeni!R12,Osvojeni!S12))</f>
        <v>0</v>
      </c>
      <c r="G12" s="15">
        <f>IF(Osvojeni!T12="","",Osvojeni!T12)</f>
        <v>6</v>
      </c>
      <c r="H12" s="15" t="str">
        <f>IF(Osvojeni!U12="","",Osvojeni!U12)</f>
        <v>F</v>
      </c>
    </row>
    <row r="13" spans="1:8" ht="15" customHeight="1">
      <c r="A13" s="18">
        <f>'M1D'!A8</f>
        <v>6</v>
      </c>
      <c r="B13" s="41" t="str">
        <f>'M1D'!B8</f>
        <v>6/2019</v>
      </c>
      <c r="C13" s="102" t="str">
        <f>'M1D'!C8</f>
        <v>Siniša Svrkota</v>
      </c>
      <c r="D13" s="103"/>
      <c r="E13" s="42">
        <f>IF(AND(Osvojeni!O13="",Osvojeni!P13=""),"",SUM(Osvojeni!O13,Osvojeni!P13))</f>
        <v>0</v>
      </c>
      <c r="F13" s="43">
        <f>IF(AND(Osvojeni!R13="",Osvojeni!S13=""),"",MAX(Osvojeni!R13,Osvojeni!S13))</f>
      </c>
      <c r="G13" s="15">
        <f>IF(Osvojeni!T13="","",Osvojeni!T13)</f>
        <v>5</v>
      </c>
      <c r="H13" s="15" t="str">
        <f>IF(Osvojeni!U13="","",Osvojeni!U13)</f>
        <v>F</v>
      </c>
    </row>
    <row r="14" spans="1:8" ht="15" customHeight="1">
      <c r="A14" s="18">
        <f>'M1D'!A9</f>
        <v>7</v>
      </c>
      <c r="B14" s="41" t="str">
        <f>'M1D'!B9</f>
        <v>7/2019</v>
      </c>
      <c r="C14" s="102" t="str">
        <f>'M1D'!C9</f>
        <v>Miljan Garović</v>
      </c>
      <c r="D14" s="103"/>
      <c r="E14" s="42">
        <f>IF(AND(Osvojeni!O14="",Osvojeni!P14=""),"",SUM(Osvojeni!O14,Osvojeni!P14))</f>
        <v>1.5</v>
      </c>
      <c r="F14" s="43">
        <f>IF(AND(Osvojeni!R14="",Osvojeni!S14=""),"",MAX(Osvojeni!R14,Osvojeni!S14))</f>
        <v>2</v>
      </c>
      <c r="G14" s="15">
        <f>IF(Osvojeni!T14="","",Osvojeni!T14)</f>
        <v>8.5</v>
      </c>
      <c r="H14" s="15" t="str">
        <f>IF(Osvojeni!U14="","",Osvojeni!U14)</f>
        <v>F</v>
      </c>
    </row>
    <row r="15" spans="1:8" ht="15" customHeight="1">
      <c r="A15" s="18">
        <f>'M1D'!A10</f>
        <v>8</v>
      </c>
      <c r="B15" s="41" t="str">
        <f>'M1D'!B10</f>
        <v>8/2019</v>
      </c>
      <c r="C15" s="102" t="str">
        <f>'M1D'!C10</f>
        <v>Lejla Agović</v>
      </c>
      <c r="D15" s="103"/>
      <c r="E15" s="42">
        <f>IF(AND(Osvojeni!O15="",Osvojeni!P15=""),"",SUM(Osvojeni!O15,Osvojeni!P15))</f>
        <v>6.5</v>
      </c>
      <c r="F15" s="43">
        <f>IF(AND(Osvojeni!R15="",Osvojeni!S15=""),"",MAX(Osvojeni!R15,Osvojeni!S15))</f>
        <v>0</v>
      </c>
      <c r="G15" s="15">
        <f>IF(Osvojeni!T15="","",Osvojeni!T15)</f>
        <v>11.5</v>
      </c>
      <c r="H15" s="15" t="str">
        <f>IF(Osvojeni!U15="","",Osvojeni!U15)</f>
        <v>F</v>
      </c>
    </row>
    <row r="16" spans="1:8" ht="15" customHeight="1">
      <c r="A16" s="18">
        <f>'M1D'!A11</f>
        <v>9</v>
      </c>
      <c r="B16" s="41" t="str">
        <f>'M1D'!B11</f>
        <v>9/2019</v>
      </c>
      <c r="C16" s="102" t="str">
        <f>'M1D'!C11</f>
        <v>Anastasija Đurković</v>
      </c>
      <c r="D16" s="103"/>
      <c r="E16" s="42">
        <f>IF(AND(Osvojeni!O16="",Osvojeni!P16=""),"",SUM(Osvojeni!O16,Osvojeni!P16))</f>
        <v>23.5</v>
      </c>
      <c r="F16" s="43">
        <f>IF(AND(Osvojeni!R16="",Osvojeni!S16=""),"",MAX(Osvojeni!R16,Osvojeni!S16))</f>
        <v>12.5</v>
      </c>
      <c r="G16" s="15">
        <f>IF(Osvojeni!T16="","",Osvojeni!T16)</f>
        <v>41</v>
      </c>
      <c r="H16" s="15" t="str">
        <f>IF(Osvojeni!U16="","",Osvojeni!U16)</f>
        <v>F</v>
      </c>
    </row>
    <row r="17" spans="1:8" ht="15" customHeight="1">
      <c r="A17" s="18">
        <f>'M1D'!A12</f>
        <v>10</v>
      </c>
      <c r="B17" s="41" t="str">
        <f>'M1D'!B12</f>
        <v>10/2019</v>
      </c>
      <c r="C17" s="102" t="str">
        <f>'M1D'!C12</f>
        <v>Milutin Gavrilović</v>
      </c>
      <c r="D17" s="103"/>
      <c r="E17" s="42">
        <f>IF(AND(Osvojeni!O17="",Osvojeni!P17=""),"",SUM(Osvojeni!O17,Osvojeni!P17))</f>
        <v>7</v>
      </c>
      <c r="F17" s="43">
        <f>IF(AND(Osvojeni!R17="",Osvojeni!S17=""),"",MAX(Osvojeni!R17,Osvojeni!S17))</f>
      </c>
      <c r="G17" s="15">
        <f>IF(Osvojeni!T17="","",Osvojeni!T17)</f>
        <v>12</v>
      </c>
      <c r="H17" s="15" t="str">
        <f>IF(Osvojeni!U17="","",Osvojeni!U17)</f>
        <v>F</v>
      </c>
    </row>
    <row r="18" spans="1:8" ht="15" customHeight="1">
      <c r="A18" s="18">
        <f>'M1D'!A13</f>
        <v>11</v>
      </c>
      <c r="B18" s="41" t="str">
        <f>'M1D'!B13</f>
        <v>11/2019</v>
      </c>
      <c r="C18" s="102" t="str">
        <f>'M1D'!C13</f>
        <v>Dragana Babović</v>
      </c>
      <c r="D18" s="103"/>
      <c r="E18" s="42">
        <f>IF(AND(Osvojeni!O18="",Osvojeni!P18=""),"",SUM(Osvojeni!O18,Osvojeni!P18))</f>
        <v>3.5</v>
      </c>
      <c r="F18" s="43">
        <f>IF(AND(Osvojeni!R18="",Osvojeni!S18=""),"",MAX(Osvojeni!R18,Osvojeni!S18))</f>
        <v>17</v>
      </c>
      <c r="G18" s="15">
        <f>IF(Osvojeni!T18="","",Osvojeni!T18)</f>
        <v>25.5</v>
      </c>
      <c r="H18" s="15" t="str">
        <f>IF(Osvojeni!U18="","",Osvojeni!U18)</f>
        <v>F</v>
      </c>
    </row>
    <row r="19" spans="1:8" ht="15" customHeight="1">
      <c r="A19" s="18">
        <f>'M1D'!A14</f>
        <v>12</v>
      </c>
      <c r="B19" s="41" t="str">
        <f>'M1D'!B14</f>
        <v>12/2019</v>
      </c>
      <c r="C19" s="102" t="str">
        <f>'M1D'!C14</f>
        <v>Radoš Jašović</v>
      </c>
      <c r="D19" s="103"/>
      <c r="E19" s="42">
        <f>IF(AND(Osvojeni!O19="",Osvojeni!P19=""),"",SUM(Osvojeni!O19,Osvojeni!P19))</f>
        <v>23.5</v>
      </c>
      <c r="F19" s="43">
        <f>IF(AND(Osvojeni!R19="",Osvojeni!S19=""),"",MAX(Osvojeni!R19,Osvojeni!S19))</f>
        <v>3.5</v>
      </c>
      <c r="G19" s="15">
        <f>IF(Osvojeni!T19="","",Osvojeni!T19)</f>
        <v>32</v>
      </c>
      <c r="H19" s="15" t="str">
        <f>IF(Osvojeni!U19="","",Osvojeni!U19)</f>
        <v>F</v>
      </c>
    </row>
    <row r="20" spans="1:8" ht="15" customHeight="1">
      <c r="A20" s="18">
        <f>'M1D'!A15</f>
        <v>13</v>
      </c>
      <c r="B20" s="41" t="str">
        <f>'M1D'!B15</f>
        <v>13/2019</v>
      </c>
      <c r="C20" s="102" t="str">
        <f>'M1D'!C15</f>
        <v>Lazar Šljivančanin</v>
      </c>
      <c r="D20" s="103"/>
      <c r="E20" s="42">
        <f>IF(AND(Osvojeni!O20="",Osvojeni!P20=""),"",SUM(Osvojeni!O20,Osvojeni!P20))</f>
      </c>
      <c r="F20" s="43">
        <f>IF(AND(Osvojeni!R20="",Osvojeni!S20=""),"",MAX(Osvojeni!R20,Osvojeni!S20))</f>
      </c>
      <c r="G20" s="15">
        <f>IF(Osvojeni!T20="","",Osvojeni!T20)</f>
      </c>
      <c r="H20" s="15" t="str">
        <f>IF(Osvojeni!U20="","",Osvojeni!U20)</f>
        <v>F</v>
      </c>
    </row>
    <row r="21" spans="1:8" ht="15" customHeight="1">
      <c r="A21" s="18">
        <f>'M1D'!A16</f>
        <v>14</v>
      </c>
      <c r="B21" s="41" t="str">
        <f>'M1D'!B16</f>
        <v>14/2019</v>
      </c>
      <c r="C21" s="102" t="str">
        <f>'M1D'!C16</f>
        <v>Amin Kalač</v>
      </c>
      <c r="D21" s="103"/>
      <c r="E21" s="42">
        <f>IF(AND(Osvojeni!O21="",Osvojeni!P21=""),"",SUM(Osvojeni!O21,Osvojeni!P21))</f>
        <v>22</v>
      </c>
      <c r="F21" s="43">
        <f>IF(AND(Osvojeni!R21="",Osvojeni!S21=""),"",MAX(Osvojeni!R21,Osvojeni!S21))</f>
        <v>7.5</v>
      </c>
      <c r="G21" s="15">
        <f>IF(Osvojeni!T21="","",Osvojeni!T21)</f>
        <v>34.5</v>
      </c>
      <c r="H21" s="15" t="str">
        <f>IF(Osvojeni!U21="","",Osvojeni!U21)</f>
        <v>F</v>
      </c>
    </row>
    <row r="22" spans="1:8" ht="15" customHeight="1">
      <c r="A22" s="18">
        <f>'M1D'!A17</f>
        <v>15</v>
      </c>
      <c r="B22" s="41" t="str">
        <f>'M1D'!B17</f>
        <v>15/2019</v>
      </c>
      <c r="C22" s="102" t="str">
        <f>'M1D'!C17</f>
        <v>Ivan Anđelić</v>
      </c>
      <c r="D22" s="103"/>
      <c r="E22" s="42">
        <f>IF(AND(Osvojeni!O22="",Osvojeni!P22=""),"",SUM(Osvojeni!O22,Osvojeni!P22))</f>
        <v>30</v>
      </c>
      <c r="F22" s="43">
        <f>IF(AND(Osvojeni!R22="",Osvojeni!S22=""),"",MAX(Osvojeni!R22,Osvojeni!S22))</f>
        <v>29</v>
      </c>
      <c r="G22" s="15">
        <f>IF(Osvojeni!T22="","",Osvojeni!T22)</f>
        <v>64</v>
      </c>
      <c r="H22" s="15" t="str">
        <f>IF(Osvojeni!U22="","",Osvojeni!U22)</f>
        <v>D</v>
      </c>
    </row>
    <row r="23" spans="1:8" ht="15" customHeight="1">
      <c r="A23" s="18">
        <f>'M1D'!A18</f>
        <v>16</v>
      </c>
      <c r="B23" s="41" t="str">
        <f>'M1D'!B18</f>
        <v>16/2019</v>
      </c>
      <c r="C23" s="102" t="str">
        <f>'M1D'!C18</f>
        <v>Nikolina Vujičić</v>
      </c>
      <c r="D23" s="103"/>
      <c r="E23" s="42">
        <f>IF(AND(Osvojeni!O23="",Osvojeni!P23=""),"",SUM(Osvojeni!O23,Osvojeni!P23))</f>
      </c>
      <c r="F23" s="43">
        <f>IF(AND(Osvojeni!R23="",Osvojeni!S23=""),"",MAX(Osvojeni!R23,Osvojeni!S23))</f>
      </c>
      <c r="G23" s="15">
        <f>IF(Osvojeni!T23="","",Osvojeni!T23)</f>
      </c>
      <c r="H23" s="15" t="str">
        <f>IF(Osvojeni!U23="","",Osvojeni!U23)</f>
        <v>F</v>
      </c>
    </row>
    <row r="24" spans="1:8" ht="15" customHeight="1">
      <c r="A24" s="18">
        <f>'M1D'!A19</f>
        <v>17</v>
      </c>
      <c r="B24" s="41" t="str">
        <f>'M1D'!B19</f>
        <v>17/2019</v>
      </c>
      <c r="C24" s="102" t="str">
        <f>'M1D'!C19</f>
        <v>Anđela Bečanović</v>
      </c>
      <c r="D24" s="103"/>
      <c r="E24" s="42">
        <f>IF(AND(Osvojeni!O24="",Osvojeni!P24=""),"",SUM(Osvojeni!O24,Osvojeni!P24))</f>
        <v>8.5</v>
      </c>
      <c r="F24" s="43">
        <f>IF(AND(Osvojeni!R24="",Osvojeni!S24=""),"",MAX(Osvojeni!R24,Osvojeni!S24))</f>
        <v>0</v>
      </c>
      <c r="G24" s="15">
        <f>IF(Osvojeni!T24="","",Osvojeni!T24)</f>
        <v>13.5</v>
      </c>
      <c r="H24" s="15" t="str">
        <f>IF(Osvojeni!U24="","",Osvojeni!U24)</f>
        <v>F</v>
      </c>
    </row>
    <row r="25" spans="1:8" ht="15" customHeight="1">
      <c r="A25" s="18">
        <f>'M1D'!A20</f>
        <v>18</v>
      </c>
      <c r="B25" s="41" t="str">
        <f>'M1D'!B20</f>
        <v>18/2019</v>
      </c>
      <c r="C25" s="102" t="str">
        <f>'M1D'!C20</f>
        <v>Luka Ralević</v>
      </c>
      <c r="D25" s="103"/>
      <c r="E25" s="42">
        <f>IF(AND(Osvojeni!O25="",Osvojeni!P25=""),"",SUM(Osvojeni!O25,Osvojeni!P25))</f>
      </c>
      <c r="F25" s="43">
        <f>IF(AND(Osvojeni!R25="",Osvojeni!S25=""),"",MAX(Osvojeni!R25,Osvojeni!S25))</f>
      </c>
      <c r="G25" s="15">
        <f>IF(Osvojeni!T25="","",Osvojeni!T25)</f>
      </c>
      <c r="H25" s="15" t="str">
        <f>IF(Osvojeni!U25="","",Osvojeni!U25)</f>
        <v>F</v>
      </c>
    </row>
    <row r="26" spans="1:8" ht="15" customHeight="1">
      <c r="A26" s="18">
        <f>'M1D'!A21</f>
        <v>19</v>
      </c>
      <c r="B26" s="41" t="str">
        <f>'M1D'!B21</f>
        <v>19/2019</v>
      </c>
      <c r="C26" s="102" t="str">
        <f>'M1D'!C21</f>
        <v>Rako Sekulović</v>
      </c>
      <c r="D26" s="103"/>
      <c r="E26" s="42">
        <f>IF(AND(Osvojeni!O26="",Osvojeni!P26=""),"",SUM(Osvojeni!O26,Osvojeni!P26))</f>
      </c>
      <c r="F26" s="43">
        <f>IF(AND(Osvojeni!R26="",Osvojeni!S26=""),"",MAX(Osvojeni!R26,Osvojeni!S26))</f>
      </c>
      <c r="G26" s="15">
        <f>IF(Osvojeni!T26="","",Osvojeni!T26)</f>
      </c>
      <c r="H26" s="15" t="str">
        <f>IF(Osvojeni!U26="","",Osvojeni!U26)</f>
        <v>F</v>
      </c>
    </row>
    <row r="27" spans="1:8" ht="15" customHeight="1">
      <c r="A27" s="18">
        <f>'M1D'!A22</f>
        <v>20</v>
      </c>
      <c r="B27" s="41" t="str">
        <f>'M1D'!B22</f>
        <v>20/2019</v>
      </c>
      <c r="C27" s="102" t="str">
        <f>'M1D'!C22</f>
        <v>Nikola Kalezić</v>
      </c>
      <c r="D27" s="103"/>
      <c r="E27" s="42">
        <f>IF(AND(Osvojeni!O27="",Osvojeni!P27=""),"",SUM(Osvojeni!O27,Osvojeni!P27))</f>
      </c>
      <c r="F27" s="43">
        <f>IF(AND(Osvojeni!R27="",Osvojeni!S27=""),"",MAX(Osvojeni!R27,Osvojeni!S27))</f>
      </c>
      <c r="G27" s="15">
        <f>IF(Osvojeni!T27="","",Osvojeni!T27)</f>
      </c>
      <c r="H27" s="15" t="str">
        <f>IF(Osvojeni!U27="","",Osvojeni!U27)</f>
        <v>F</v>
      </c>
    </row>
    <row r="28" spans="1:8" ht="15" customHeight="1">
      <c r="A28" s="18">
        <f>'M1D'!A23</f>
        <v>21</v>
      </c>
      <c r="B28" s="41" t="str">
        <f>'M1D'!B23</f>
        <v>21/2019</v>
      </c>
      <c r="C28" s="102" t="str">
        <f>'M1D'!C23</f>
        <v>Emina Kajašević</v>
      </c>
      <c r="D28" s="103"/>
      <c r="E28" s="42">
        <f>IF(AND(Osvojeni!O28="",Osvojeni!P28=""),"",SUM(Osvojeni!O28,Osvojeni!P28))</f>
      </c>
      <c r="F28" s="43">
        <f>IF(AND(Osvojeni!R28="",Osvojeni!S28=""),"",MAX(Osvojeni!R28,Osvojeni!S28))</f>
      </c>
      <c r="G28" s="15">
        <f>IF(Osvojeni!T28="","",Osvojeni!T28)</f>
      </c>
      <c r="H28" s="15" t="str">
        <f>IF(Osvojeni!U28="","",Osvojeni!U28)</f>
        <v>F</v>
      </c>
    </row>
    <row r="29" spans="1:8" ht="15" customHeight="1">
      <c r="A29" s="18">
        <f>'M1D'!A24</f>
        <v>22</v>
      </c>
      <c r="B29" s="41" t="str">
        <f>'M1D'!B24</f>
        <v>22/2019</v>
      </c>
      <c r="C29" s="102" t="str">
        <f>'M1D'!C24</f>
        <v>Ana Kaluđerović</v>
      </c>
      <c r="D29" s="103"/>
      <c r="E29" s="42">
        <f>IF(AND(Osvojeni!O29="",Osvojeni!P29=""),"",SUM(Osvojeni!O29,Osvojeni!P29))</f>
        <v>20.5</v>
      </c>
      <c r="F29" s="43">
        <f>IF(AND(Osvojeni!R29="",Osvojeni!S29=""),"",MAX(Osvojeni!R29,Osvojeni!S29))</f>
        <v>5</v>
      </c>
      <c r="G29" s="15">
        <f>IF(Osvojeni!T29="","",Osvojeni!T29)</f>
        <v>25.5</v>
      </c>
      <c r="H29" s="15" t="str">
        <f>IF(Osvojeni!U29="","",Osvojeni!U29)</f>
        <v>F</v>
      </c>
    </row>
    <row r="30" spans="1:8" ht="15" customHeight="1">
      <c r="A30" s="18">
        <f>'M1D'!A25</f>
        <v>23</v>
      </c>
      <c r="B30" s="41" t="str">
        <f>'M1D'!B25</f>
        <v>23/2019</v>
      </c>
      <c r="C30" s="102" t="str">
        <f>'M1D'!C25</f>
        <v>Nemanja Ruljić</v>
      </c>
      <c r="D30" s="103"/>
      <c r="E30" s="42">
        <f>IF(AND(Osvojeni!O30="",Osvojeni!P30=""),"",SUM(Osvojeni!O30,Osvojeni!P30))</f>
        <v>21</v>
      </c>
      <c r="F30" s="43">
        <f>IF(AND(Osvojeni!R30="",Osvojeni!S30=""),"",MAX(Osvojeni!R30,Osvojeni!S30))</f>
        <v>11</v>
      </c>
      <c r="G30" s="15">
        <f>IF(Osvojeni!T30="","",Osvojeni!T30)</f>
        <v>37</v>
      </c>
      <c r="H30" s="15" t="str">
        <f>IF(Osvojeni!U30="","",Osvojeni!U30)</f>
        <v>F</v>
      </c>
    </row>
    <row r="31" spans="1:8" ht="15" customHeight="1">
      <c r="A31" s="18">
        <f>'M1D'!A26</f>
        <v>24</v>
      </c>
      <c r="B31" s="41" t="str">
        <f>'M1D'!B26</f>
        <v>24/2019</v>
      </c>
      <c r="C31" s="102" t="str">
        <f>'M1D'!C26</f>
        <v>Eldin Honsić</v>
      </c>
      <c r="D31" s="103"/>
      <c r="E31" s="42">
        <f>IF(AND(Osvojeni!O31="",Osvojeni!P31=""),"",SUM(Osvojeni!O31,Osvojeni!P31))</f>
        <v>0</v>
      </c>
      <c r="F31" s="43">
        <f>IF(AND(Osvojeni!R31="",Osvojeni!S31=""),"",MAX(Osvojeni!R31,Osvojeni!S31))</f>
        <v>0</v>
      </c>
      <c r="G31" s="15">
        <f>IF(Osvojeni!T31="","",Osvojeni!T31)</f>
        <v>0</v>
      </c>
      <c r="H31" s="15" t="str">
        <f>IF(Osvojeni!U31="","",Osvojeni!U31)</f>
        <v>F</v>
      </c>
    </row>
    <row r="32" spans="1:8" ht="15" customHeight="1">
      <c r="A32" s="18">
        <f>'M1D'!A27</f>
        <v>25</v>
      </c>
      <c r="B32" s="41" t="str">
        <f>'M1D'!B27</f>
        <v>25/2019</v>
      </c>
      <c r="C32" s="102" t="str">
        <f>'M1D'!C27</f>
        <v>Nikola Petrić</v>
      </c>
      <c r="D32" s="103"/>
      <c r="E32" s="42">
        <f>IF(AND(Osvojeni!O32="",Osvojeni!P32=""),"",SUM(Osvojeni!O32,Osvojeni!P32))</f>
      </c>
      <c r="F32" s="43">
        <f>IF(AND(Osvojeni!R32="",Osvojeni!S32=""),"",MAX(Osvojeni!R32,Osvojeni!S32))</f>
      </c>
      <c r="G32" s="15">
        <f>IF(Osvojeni!T32="","",Osvojeni!T32)</f>
      </c>
      <c r="H32" s="15" t="str">
        <f>IF(Osvojeni!U32="","",Osvojeni!U32)</f>
        <v>F</v>
      </c>
    </row>
    <row r="33" spans="1:8" ht="15" customHeight="1">
      <c r="A33" s="18">
        <f>'M1D'!A28</f>
        <v>26</v>
      </c>
      <c r="B33" s="41" t="str">
        <f>'M1D'!B28</f>
        <v>26/2019</v>
      </c>
      <c r="C33" s="102" t="str">
        <f>'M1D'!C28</f>
        <v>Aleksandra Bjelanović</v>
      </c>
      <c r="D33" s="103"/>
      <c r="E33" s="42">
        <f>IF(AND(Osvojeni!O33="",Osvojeni!P33=""),"",SUM(Osvojeni!O33,Osvojeni!P33))</f>
        <v>9.5</v>
      </c>
      <c r="F33" s="43">
        <f>IF(AND(Osvojeni!R33="",Osvojeni!S33=""),"",MAX(Osvojeni!R33,Osvojeni!S33))</f>
        <v>0</v>
      </c>
      <c r="G33" s="15">
        <f>IF(Osvojeni!T33="","",Osvojeni!T33)</f>
        <v>14.5</v>
      </c>
      <c r="H33" s="15" t="str">
        <f>IF(Osvojeni!U33="","",Osvojeni!U33)</f>
        <v>F</v>
      </c>
    </row>
    <row r="34" spans="1:8" ht="15" customHeight="1">
      <c r="A34" s="18">
        <f>'M1D'!A29</f>
        <v>27</v>
      </c>
      <c r="B34" s="41" t="str">
        <f>'M1D'!B29</f>
        <v>27/2019</v>
      </c>
      <c r="C34" s="102" t="str">
        <f>'M1D'!C29</f>
        <v>Danilo Radulović</v>
      </c>
      <c r="D34" s="103"/>
      <c r="E34" s="42">
        <f>IF(AND(Osvojeni!O34="",Osvojeni!P34=""),"",SUM(Osvojeni!O34,Osvojeni!P34))</f>
      </c>
      <c r="F34" s="43">
        <f>IF(AND(Osvojeni!R34="",Osvojeni!S34=""),"",MAX(Osvojeni!R34,Osvojeni!S34))</f>
      </c>
      <c r="G34" s="15">
        <f>IF(Osvojeni!T34="","",Osvojeni!T34)</f>
      </c>
      <c r="H34" s="15" t="str">
        <f>IF(Osvojeni!U34="","",Osvojeni!U34)</f>
        <v>F</v>
      </c>
    </row>
    <row r="35" spans="1:8" ht="15" customHeight="1">
      <c r="A35" s="18">
        <f>'M1D'!A30</f>
        <v>28</v>
      </c>
      <c r="B35" s="41" t="str">
        <f>'M1D'!B30</f>
        <v>28/2019</v>
      </c>
      <c r="C35" s="102" t="str">
        <f>'M1D'!C30</f>
        <v>Adis Deljanin</v>
      </c>
      <c r="D35" s="103"/>
      <c r="E35" s="42">
        <f>IF(AND(Osvojeni!O35="",Osvojeni!P35=""),"",SUM(Osvojeni!O35,Osvojeni!P35))</f>
        <v>7.5</v>
      </c>
      <c r="F35" s="43">
        <f>IF(AND(Osvojeni!R35="",Osvojeni!S35=""),"",MAX(Osvojeni!R35,Osvojeni!S35))</f>
        <v>0</v>
      </c>
      <c r="G35" s="15">
        <f>IF(Osvojeni!T35="","",Osvojeni!T35)</f>
        <v>7.5</v>
      </c>
      <c r="H35" s="15" t="str">
        <f>IF(Osvojeni!U35="","",Osvojeni!U35)</f>
        <v>F</v>
      </c>
    </row>
    <row r="36" spans="1:8" ht="15" customHeight="1">
      <c r="A36" s="18">
        <f>'M1D'!A31</f>
        <v>29</v>
      </c>
      <c r="B36" s="41" t="str">
        <f>'M1D'!B31</f>
        <v>29/2019</v>
      </c>
      <c r="C36" s="102" t="str">
        <f>'M1D'!C31</f>
        <v>Marija Čupić</v>
      </c>
      <c r="D36" s="103"/>
      <c r="E36" s="42">
        <f>IF(AND(Osvojeni!O36="",Osvojeni!P36=""),"",SUM(Osvojeni!O36,Osvojeni!P36))</f>
        <v>18</v>
      </c>
      <c r="F36" s="43">
        <f>IF(AND(Osvojeni!R36="",Osvojeni!S36=""),"",MAX(Osvojeni!R36,Osvojeni!S36))</f>
      </c>
      <c r="G36" s="15">
        <f>IF(Osvojeni!T36="","",Osvojeni!T36)</f>
        <v>23</v>
      </c>
      <c r="H36" s="15" t="str">
        <f>IF(Osvojeni!U36="","",Osvojeni!U36)</f>
        <v>F</v>
      </c>
    </row>
    <row r="37" spans="1:8" ht="15" customHeight="1">
      <c r="A37" s="18">
        <f>'M1D'!A32</f>
        <v>30</v>
      </c>
      <c r="B37" s="41" t="str">
        <f>'M1D'!B32</f>
        <v>30/2019</v>
      </c>
      <c r="C37" s="102" t="str">
        <f>'M1D'!C32</f>
        <v>Darko Mrenović</v>
      </c>
      <c r="D37" s="103"/>
      <c r="E37" s="42">
        <f>IF(AND(Osvojeni!O37="",Osvojeni!P37=""),"",SUM(Osvojeni!O37,Osvojeni!P37))</f>
      </c>
      <c r="F37" s="43">
        <f>IF(AND(Osvojeni!R37="",Osvojeni!S37=""),"",MAX(Osvojeni!R37,Osvojeni!S37))</f>
      </c>
      <c r="G37" s="15">
        <f>IF(Osvojeni!T37="","",Osvojeni!T37)</f>
      </c>
      <c r="H37" s="15" t="str">
        <f>IF(Osvojeni!U37="","",Osvojeni!U37)</f>
        <v>F</v>
      </c>
    </row>
    <row r="38" spans="1:8" ht="15" customHeight="1">
      <c r="A38" s="18">
        <f>'M1D'!A33</f>
        <v>31</v>
      </c>
      <c r="B38" s="41" t="str">
        <f>'M1D'!B33</f>
        <v>31/2019</v>
      </c>
      <c r="C38" s="102" t="str">
        <f>'M1D'!C33</f>
        <v>Đorđije Bojić</v>
      </c>
      <c r="D38" s="103"/>
      <c r="E38" s="42">
        <f>IF(AND(Osvojeni!O38="",Osvojeni!P38=""),"",SUM(Osvojeni!O38,Osvojeni!P38))</f>
        <v>24</v>
      </c>
      <c r="F38" s="43">
        <f>IF(AND(Osvojeni!R38="",Osvojeni!S38=""),"",MAX(Osvojeni!R38,Osvojeni!S38))</f>
        <v>5.5</v>
      </c>
      <c r="G38" s="15">
        <f>IF(Osvojeni!T38="","",Osvojeni!T38)</f>
        <v>34.5</v>
      </c>
      <c r="H38" s="15" t="str">
        <f>IF(Osvojeni!U38="","",Osvojeni!U38)</f>
        <v>F</v>
      </c>
    </row>
    <row r="39" spans="1:8" ht="15" customHeight="1">
      <c r="A39" s="18">
        <f>'M1D'!A34</f>
        <v>32</v>
      </c>
      <c r="B39" s="41" t="str">
        <f>'M1D'!B34</f>
        <v>32/2019</v>
      </c>
      <c r="C39" s="102" t="str">
        <f>'M1D'!C34</f>
        <v>Dijana Adrović</v>
      </c>
      <c r="D39" s="103"/>
      <c r="E39" s="42">
        <f>IF(AND(Osvojeni!O39="",Osvojeni!P39=""),"",SUM(Osvojeni!O39,Osvojeni!P39))</f>
      </c>
      <c r="F39" s="43">
        <f>IF(AND(Osvojeni!R39="",Osvojeni!S39=""),"",MAX(Osvojeni!R39,Osvojeni!S39))</f>
      </c>
      <c r="G39" s="15">
        <f>IF(Osvojeni!T39="","",Osvojeni!T39)</f>
      </c>
      <c r="H39" s="15" t="str">
        <f>IF(Osvojeni!U39="","",Osvojeni!U39)</f>
        <v>F</v>
      </c>
    </row>
    <row r="40" spans="1:8" ht="15" customHeight="1">
      <c r="A40" s="18">
        <f>'M1D'!A35</f>
        <v>33</v>
      </c>
      <c r="B40" s="41" t="str">
        <f>'M1D'!B35</f>
        <v>33/2019</v>
      </c>
      <c r="C40" s="102" t="str">
        <f>'M1D'!C35</f>
        <v>Martina Đurović</v>
      </c>
      <c r="D40" s="103"/>
      <c r="E40" s="42">
        <f>IF(AND(Osvojeni!O40="",Osvojeni!P40=""),"",SUM(Osvojeni!O40,Osvojeni!P40))</f>
        <v>25</v>
      </c>
      <c r="F40" s="43">
        <f>IF(AND(Osvojeni!R40="",Osvojeni!S40=""),"",MAX(Osvojeni!R40,Osvojeni!S40))</f>
        <v>32.5</v>
      </c>
      <c r="G40" s="15">
        <f>IF(Osvojeni!T40="","",Osvojeni!T40)</f>
        <v>62.5</v>
      </c>
      <c r="H40" s="15" t="str">
        <f>IF(Osvojeni!U40="","",Osvojeni!U40)</f>
        <v>D</v>
      </c>
    </row>
    <row r="41" spans="1:8" ht="15" customHeight="1">
      <c r="A41" s="18">
        <f>'M1D'!A36</f>
        <v>34</v>
      </c>
      <c r="B41" s="41" t="str">
        <f>'M1D'!B36</f>
        <v>34/2019</v>
      </c>
      <c r="C41" s="102" t="str">
        <f>'M1D'!C36</f>
        <v>Ana Nišavić</v>
      </c>
      <c r="D41" s="103"/>
      <c r="E41" s="42">
        <f>IF(AND(Osvojeni!O41="",Osvojeni!P41=""),"",SUM(Osvojeni!O41,Osvojeni!P41))</f>
      </c>
      <c r="F41" s="43">
        <f>IF(AND(Osvojeni!R41="",Osvojeni!S41=""),"",MAX(Osvojeni!R41,Osvojeni!S41))</f>
      </c>
      <c r="G41" s="15">
        <f>IF(Osvojeni!T41="","",Osvojeni!T41)</f>
      </c>
      <c r="H41" s="15" t="str">
        <f>IF(Osvojeni!U41="","",Osvojeni!U41)</f>
        <v>F</v>
      </c>
    </row>
    <row r="42" spans="1:8" ht="15" customHeight="1">
      <c r="A42" s="18">
        <f>'M1D'!A37</f>
        <v>35</v>
      </c>
      <c r="B42" s="41" t="str">
        <f>'M1D'!B37</f>
        <v>35/2019</v>
      </c>
      <c r="C42" s="102" t="str">
        <f>'M1D'!C37</f>
        <v>Anka Jašović</v>
      </c>
      <c r="D42" s="103"/>
      <c r="E42" s="42">
        <f>IF(AND(Osvojeni!O42="",Osvojeni!P42=""),"",SUM(Osvojeni!O42,Osvojeni!P42))</f>
      </c>
      <c r="F42" s="43">
        <f>IF(AND(Osvojeni!R42="",Osvojeni!S42=""),"",MAX(Osvojeni!R42,Osvojeni!S42))</f>
      </c>
      <c r="G42" s="15">
        <f>IF(Osvojeni!T42="","",Osvojeni!T42)</f>
        <v>5</v>
      </c>
      <c r="H42" s="15" t="str">
        <f>IF(Osvojeni!U42="","",Osvojeni!U42)</f>
        <v>F</v>
      </c>
    </row>
    <row r="43" spans="1:8" ht="15" customHeight="1">
      <c r="A43" s="18">
        <f>'M1D'!A38</f>
        <v>36</v>
      </c>
      <c r="B43" s="41" t="str">
        <f>'M1D'!B38</f>
        <v>11/2018</v>
      </c>
      <c r="C43" s="102" t="str">
        <f>'M1D'!C38</f>
        <v>Ljudmila Kotlica</v>
      </c>
      <c r="D43" s="103"/>
      <c r="E43" s="42">
        <f>IF(AND(Osvojeni!O43="",Osvojeni!P43=""),"",SUM(Osvojeni!O43,Osvojeni!P43))</f>
        <v>5.5</v>
      </c>
      <c r="F43" s="43">
        <f>IF(AND(Osvojeni!R43="",Osvojeni!S43=""),"",MAX(Osvojeni!R43,Osvojeni!S43))</f>
      </c>
      <c r="G43" s="15">
        <f>IF(Osvojeni!T43="","",Osvojeni!T43)</f>
        <v>5.5</v>
      </c>
      <c r="H43" s="15" t="str">
        <f>IF(Osvojeni!U43="","",Osvojeni!U43)</f>
        <v>F</v>
      </c>
    </row>
    <row r="44" spans="1:8" ht="15" customHeight="1">
      <c r="A44" s="18">
        <f>'M1D'!A39</f>
        <v>37</v>
      </c>
      <c r="B44" s="41" t="str">
        <f>'M1D'!B39</f>
        <v>12/2018</v>
      </c>
      <c r="C44" s="102" t="str">
        <f>'M1D'!C39</f>
        <v>Ivana Simović</v>
      </c>
      <c r="D44" s="103"/>
      <c r="E44" s="42">
        <f>IF(AND(Osvojeni!O44="",Osvojeni!P44=""),"",SUM(Osvojeni!O44,Osvojeni!P44))</f>
        <v>5</v>
      </c>
      <c r="F44" s="43">
        <f>IF(AND(Osvojeni!R44="",Osvojeni!S44=""),"",MAX(Osvojeni!R44,Osvojeni!S44))</f>
      </c>
      <c r="G44" s="15">
        <f>IF(Osvojeni!T44="","",Osvojeni!T44)</f>
        <v>5</v>
      </c>
      <c r="H44" s="15" t="str">
        <f>IF(Osvojeni!U44="","",Osvojeni!U44)</f>
        <v>F</v>
      </c>
    </row>
    <row r="45" spans="1:8" ht="15" customHeight="1">
      <c r="A45" s="18">
        <f>'M1D'!A40</f>
        <v>38</v>
      </c>
      <c r="B45" s="41" t="str">
        <f>'M1D'!B40</f>
        <v>24/2018</v>
      </c>
      <c r="C45" s="102" t="str">
        <f>'M1D'!C40</f>
        <v>Vladan Krivokapić</v>
      </c>
      <c r="D45" s="103"/>
      <c r="E45" s="42">
        <f>IF(AND(Osvojeni!O45="",Osvojeni!P45=""),"",SUM(Osvojeni!O45,Osvojeni!P45))</f>
        <v>0</v>
      </c>
      <c r="F45" s="43">
        <f>IF(AND(Osvojeni!R45="",Osvojeni!S45=""),"",MAX(Osvojeni!R45,Osvojeni!S45))</f>
      </c>
      <c r="G45" s="15">
        <f>IF(Osvojeni!T45="","",Osvojeni!T45)</f>
        <v>0</v>
      </c>
      <c r="H45" s="15" t="str">
        <f>IF(Osvojeni!U45="","",Osvojeni!U45)</f>
        <v>F</v>
      </c>
    </row>
    <row r="46" spans="1:8" ht="15" customHeight="1">
      <c r="A46" s="18">
        <f>'M1D'!A41</f>
        <v>39</v>
      </c>
      <c r="B46" s="41" t="str">
        <f>'M1D'!B41</f>
        <v>28/2018</v>
      </c>
      <c r="C46" s="102" t="str">
        <f>'M1D'!C41</f>
        <v>Timotije Smolović</v>
      </c>
      <c r="D46" s="103"/>
      <c r="E46" s="42">
        <f>IF(AND(Osvojeni!O46="",Osvojeni!P46=""),"",SUM(Osvojeni!O46,Osvojeni!P46))</f>
      </c>
      <c r="F46" s="43">
        <f>IF(AND(Osvojeni!R46="",Osvojeni!S46=""),"",MAX(Osvojeni!R46,Osvojeni!S46))</f>
      </c>
      <c r="G46" s="15">
        <f>IF(Osvojeni!T46="","",Osvojeni!T46)</f>
      </c>
      <c r="H46" s="15" t="str">
        <f>IF(Osvojeni!U46="","",Osvojeni!U46)</f>
        <v>F</v>
      </c>
    </row>
    <row r="47" spans="1:8" ht="15" customHeight="1">
      <c r="A47" s="18">
        <f>'M1D'!A42</f>
        <v>40</v>
      </c>
      <c r="B47" s="41" t="str">
        <f>'M1D'!B42</f>
        <v>5/2017</v>
      </c>
      <c r="C47" s="102" t="str">
        <f>'M1D'!C42</f>
        <v>Vladan Radević</v>
      </c>
      <c r="D47" s="103"/>
      <c r="E47" s="42">
        <f>IF(AND(Osvojeni!O47="",Osvojeni!P47=""),"",SUM(Osvojeni!O47,Osvojeni!P47))</f>
      </c>
      <c r="F47" s="43">
        <f>IF(AND(Osvojeni!R47="",Osvojeni!S47=""),"",MAX(Osvojeni!R47,Osvojeni!S47))</f>
      </c>
      <c r="G47" s="15">
        <f>IF(Osvojeni!T47="","",Osvojeni!T47)</f>
      </c>
      <c r="H47" s="15" t="str">
        <f>IF(Osvojeni!U47="","",Osvojeni!U47)</f>
        <v>F</v>
      </c>
    </row>
    <row r="48" spans="1:8" ht="15" customHeight="1">
      <c r="A48" s="18">
        <f>'M1D'!A43</f>
        <v>41</v>
      </c>
      <c r="B48" s="41" t="str">
        <f>'M1D'!B43</f>
        <v>25/2017</v>
      </c>
      <c r="C48" s="102" t="str">
        <f>'M1D'!C43</f>
        <v>Dejan Peković</v>
      </c>
      <c r="D48" s="103"/>
      <c r="E48" s="42">
        <f>IF(AND(Osvojeni!O48="",Osvojeni!P48=""),"",SUM(Osvojeni!O48,Osvojeni!P48))</f>
      </c>
      <c r="F48" s="43">
        <f>IF(AND(Osvojeni!R48="",Osvojeni!S48=""),"",MAX(Osvojeni!R48,Osvojeni!S48))</f>
      </c>
      <c r="G48" s="15">
        <f>IF(Osvojeni!T48="","",Osvojeni!T48)</f>
      </c>
      <c r="H48" s="15" t="str">
        <f>IF(Osvojeni!U48="","",Osvojeni!U48)</f>
        <v>F</v>
      </c>
    </row>
    <row r="49" spans="1:8" ht="15" customHeight="1">
      <c r="A49" s="18">
        <f>'M1D'!A44</f>
        <v>42</v>
      </c>
      <c r="B49" s="41" t="str">
        <f>'M1D'!B44</f>
        <v>30/2017</v>
      </c>
      <c r="C49" s="102" t="str">
        <f>'M1D'!C44</f>
        <v>Arman Ćeman</v>
      </c>
      <c r="D49" s="103"/>
      <c r="E49" s="42">
        <f>IF(AND(Osvojeni!O49="",Osvojeni!P49=""),"",SUM(Osvojeni!O49,Osvojeni!P49))</f>
        <v>15.5</v>
      </c>
      <c r="F49" s="43">
        <f>IF(AND(Osvojeni!R49="",Osvojeni!S49=""),"",MAX(Osvojeni!R49,Osvojeni!S49))</f>
        <v>3.5</v>
      </c>
      <c r="G49" s="15">
        <f>IF(Osvojeni!T49="","",Osvojeni!T49)</f>
        <v>24</v>
      </c>
      <c r="H49" s="15" t="str">
        <f>IF(Osvojeni!U49="","",Osvojeni!U49)</f>
        <v>F</v>
      </c>
    </row>
    <row r="50" spans="1:8" ht="15" customHeight="1">
      <c r="A50" s="18">
        <f>'M1D'!A45</f>
        <v>43</v>
      </c>
      <c r="B50" s="41" t="str">
        <f>'M1D'!B45</f>
        <v>35/2017</v>
      </c>
      <c r="C50" s="102" t="str">
        <f>'M1D'!C45</f>
        <v>Jovana Dragaš</v>
      </c>
      <c r="D50" s="103"/>
      <c r="E50" s="42">
        <f>IF(AND(Osvojeni!O50="",Osvojeni!P50=""),"",SUM(Osvojeni!O50,Osvojeni!P50))</f>
      </c>
      <c r="F50" s="43">
        <f>IF(AND(Osvojeni!R50="",Osvojeni!S50=""),"",MAX(Osvojeni!R50,Osvojeni!S50))</f>
      </c>
      <c r="G50" s="15">
        <f>IF(Osvojeni!T50="","",Osvojeni!T50)</f>
      </c>
      <c r="H50" s="15" t="str">
        <f>IF(Osvojeni!U50="","",Osvojeni!U50)</f>
        <v>F</v>
      </c>
    </row>
    <row r="51" spans="1:8" ht="15" customHeight="1">
      <c r="A51" s="18">
        <f>'M1D'!A46</f>
        <v>44</v>
      </c>
      <c r="B51" s="41" t="str">
        <f>'M1D'!B46</f>
        <v>39/2017</v>
      </c>
      <c r="C51" s="102" t="str">
        <f>'M1D'!C46</f>
        <v>Bogdan Bojović</v>
      </c>
      <c r="D51" s="103"/>
      <c r="E51" s="42">
        <f>IF(AND(Osvojeni!O51="",Osvojeni!P51=""),"",SUM(Osvojeni!O51,Osvojeni!P51))</f>
      </c>
      <c r="F51" s="43">
        <f>IF(AND(Osvojeni!R51="",Osvojeni!S51=""),"",MAX(Osvojeni!R51,Osvojeni!S51))</f>
      </c>
      <c r="G51" s="15">
        <f>IF(Osvojeni!T51="","",Osvojeni!T51)</f>
      </c>
      <c r="H51" s="15" t="str">
        <f>IF(Osvojeni!U51="","",Osvojeni!U51)</f>
        <v>F</v>
      </c>
    </row>
    <row r="52" spans="1:8" ht="15" customHeight="1">
      <c r="A52" s="18">
        <f>'M1D'!A47</f>
        <v>45</v>
      </c>
      <c r="B52" s="41" t="str">
        <f>'M1D'!B47</f>
        <v>41/2017</v>
      </c>
      <c r="C52" s="102" t="str">
        <f>'M1D'!C47</f>
        <v>Filip Radičević</v>
      </c>
      <c r="D52" s="103"/>
      <c r="E52" s="42">
        <f>IF(AND(Osvojeni!O52="",Osvojeni!P52=""),"",SUM(Osvojeni!O52,Osvojeni!P52))</f>
      </c>
      <c r="F52" s="43">
        <f>IF(AND(Osvojeni!R52="",Osvojeni!S52=""),"",MAX(Osvojeni!R52,Osvojeni!S52))</f>
      </c>
      <c r="G52" s="15">
        <f>IF(Osvojeni!T52="","",Osvojeni!T52)</f>
      </c>
      <c r="H52" s="15" t="str">
        <f>IF(Osvojeni!U52="","",Osvojeni!U52)</f>
        <v>F</v>
      </c>
    </row>
  </sheetData>
  <sheetProtection selectLockedCells="1" selectUnlockedCells="1"/>
  <mergeCells count="59">
    <mergeCell ref="C52:D52"/>
    <mergeCell ref="C47:D47"/>
    <mergeCell ref="C48:D48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49:D49"/>
    <mergeCell ref="C50:D50"/>
    <mergeCell ref="C51:D51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4:D24"/>
    <mergeCell ref="C25:D25"/>
    <mergeCell ref="C19:D19"/>
    <mergeCell ref="C20:D20"/>
    <mergeCell ref="C21:D21"/>
    <mergeCell ref="C22:D22"/>
    <mergeCell ref="E5:H5"/>
    <mergeCell ref="C23:D23"/>
    <mergeCell ref="C8:D8"/>
    <mergeCell ref="C9:D9"/>
    <mergeCell ref="C10:D10"/>
    <mergeCell ref="C11:D11"/>
    <mergeCell ref="C12:D12"/>
    <mergeCell ref="H6:H7"/>
    <mergeCell ref="B5:D5"/>
    <mergeCell ref="C15:D15"/>
    <mergeCell ref="A1:E1"/>
    <mergeCell ref="D3:H3"/>
    <mergeCell ref="E4:H4"/>
    <mergeCell ref="F1:H1"/>
    <mergeCell ref="A2:H2"/>
    <mergeCell ref="A3:C3"/>
    <mergeCell ref="A4:D4"/>
    <mergeCell ref="C16:D16"/>
    <mergeCell ref="C17:D17"/>
    <mergeCell ref="C18:D18"/>
    <mergeCell ref="A6:A7"/>
    <mergeCell ref="E6:G6"/>
    <mergeCell ref="B6:B7"/>
    <mergeCell ref="C6:D7"/>
    <mergeCell ref="C13:D13"/>
    <mergeCell ref="C14:D1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Dell</cp:lastModifiedBy>
  <cp:lastPrinted>2019-01-14T22:39:31Z</cp:lastPrinted>
  <dcterms:created xsi:type="dcterms:W3CDTF">2005-10-19T21:32:06Z</dcterms:created>
  <dcterms:modified xsi:type="dcterms:W3CDTF">2020-02-04T19:00:45Z</dcterms:modified>
  <cp:category/>
  <cp:version/>
  <cp:contentType/>
  <cp:contentStatus/>
  <cp:revision>20</cp:revision>
</cp:coreProperties>
</file>