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80"/>
  </bookViews>
  <sheets>
    <sheet name="Spisak studenata" sheetId="1" r:id="rId1"/>
    <sheet name="Formular zakljucne ocjene" sheetId="2" r:id="rId2"/>
    <sheet name="Statistika" sheetId="3" r:id="rId3"/>
  </sheets>
  <calcPr calcId="162913"/>
</workbook>
</file>

<file path=xl/calcChain.xml><?xml version="1.0" encoding="utf-8"?>
<calcChain xmlns="http://schemas.openxmlformats.org/spreadsheetml/2006/main">
  <c r="AD102" i="1" l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C131" i="1" l="1"/>
  <c r="AD131" i="1" s="1"/>
  <c r="AC115" i="1"/>
  <c r="AD115" i="1" s="1"/>
  <c r="AC102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A162" i="1"/>
  <c r="AC162" i="1" s="1"/>
  <c r="AD162" i="1" s="1"/>
  <c r="AA161" i="1"/>
  <c r="AC161" i="1" s="1"/>
  <c r="AD161" i="1" s="1"/>
  <c r="AA160" i="1"/>
  <c r="AC160" i="1" s="1"/>
  <c r="AD160" i="1" s="1"/>
  <c r="AA159" i="1"/>
  <c r="AC159" i="1" s="1"/>
  <c r="AD159" i="1" s="1"/>
  <c r="AA158" i="1"/>
  <c r="AC158" i="1" s="1"/>
  <c r="AD158" i="1" s="1"/>
  <c r="AA157" i="1"/>
  <c r="AC157" i="1" s="1"/>
  <c r="AD157" i="1" s="1"/>
  <c r="AA156" i="1"/>
  <c r="AC156" i="1" s="1"/>
  <c r="AD156" i="1" s="1"/>
  <c r="AA155" i="1"/>
  <c r="AC155" i="1" s="1"/>
  <c r="AD155" i="1" s="1"/>
  <c r="AA154" i="1"/>
  <c r="AC154" i="1" s="1"/>
  <c r="AD154" i="1" s="1"/>
  <c r="AA153" i="1"/>
  <c r="AC153" i="1" s="1"/>
  <c r="AD153" i="1" s="1"/>
  <c r="AA152" i="1"/>
  <c r="AC152" i="1" s="1"/>
  <c r="AD152" i="1" s="1"/>
  <c r="AA151" i="1"/>
  <c r="AC151" i="1" s="1"/>
  <c r="AD151" i="1" s="1"/>
  <c r="AA150" i="1"/>
  <c r="AC150" i="1" s="1"/>
  <c r="AD150" i="1" s="1"/>
  <c r="AA149" i="1"/>
  <c r="AC149" i="1" s="1"/>
  <c r="AD149" i="1" s="1"/>
  <c r="AA148" i="1"/>
  <c r="AC148" i="1" s="1"/>
  <c r="AD148" i="1" s="1"/>
  <c r="AA147" i="1"/>
  <c r="AC147" i="1" s="1"/>
  <c r="AD147" i="1" s="1"/>
  <c r="AA146" i="1"/>
  <c r="AC146" i="1" s="1"/>
  <c r="AD146" i="1" s="1"/>
  <c r="AA145" i="1"/>
  <c r="AC145" i="1" s="1"/>
  <c r="AD145" i="1" s="1"/>
  <c r="AA144" i="1"/>
  <c r="AC144" i="1" s="1"/>
  <c r="AD144" i="1" s="1"/>
  <c r="AA143" i="1"/>
  <c r="AC143" i="1" s="1"/>
  <c r="AD143" i="1" s="1"/>
  <c r="AA142" i="1"/>
  <c r="AC142" i="1" s="1"/>
  <c r="AD142" i="1" s="1"/>
  <c r="AA141" i="1"/>
  <c r="AC141" i="1" s="1"/>
  <c r="AD141" i="1" s="1"/>
  <c r="AA140" i="1"/>
  <c r="AC140" i="1" s="1"/>
  <c r="AD140" i="1" s="1"/>
  <c r="AA139" i="1"/>
  <c r="AC139" i="1" s="1"/>
  <c r="AD139" i="1" s="1"/>
  <c r="AA138" i="1"/>
  <c r="AC138" i="1" s="1"/>
  <c r="AD138" i="1" s="1"/>
  <c r="AA137" i="1"/>
  <c r="AC137" i="1" s="1"/>
  <c r="AD137" i="1" s="1"/>
  <c r="AA136" i="1"/>
  <c r="AC136" i="1" s="1"/>
  <c r="AD136" i="1" s="1"/>
  <c r="AA135" i="1"/>
  <c r="AC135" i="1" s="1"/>
  <c r="AD135" i="1" s="1"/>
  <c r="AA134" i="1"/>
  <c r="AC134" i="1" s="1"/>
  <c r="AD134" i="1" s="1"/>
  <c r="AA133" i="1"/>
  <c r="AC133" i="1" s="1"/>
  <c r="AD133" i="1" s="1"/>
  <c r="AA132" i="1"/>
  <c r="AC132" i="1" s="1"/>
  <c r="AD132" i="1" s="1"/>
  <c r="AA131" i="1"/>
  <c r="AA130" i="1"/>
  <c r="AC130" i="1" s="1"/>
  <c r="AD130" i="1" s="1"/>
  <c r="AA129" i="1"/>
  <c r="AC129" i="1" s="1"/>
  <c r="AD129" i="1" s="1"/>
  <c r="AA128" i="1"/>
  <c r="AC128" i="1" s="1"/>
  <c r="AD128" i="1" s="1"/>
  <c r="AA127" i="1"/>
  <c r="AC127" i="1" s="1"/>
  <c r="AD127" i="1" s="1"/>
  <c r="AA126" i="1"/>
  <c r="AC126" i="1" s="1"/>
  <c r="AD126" i="1" s="1"/>
  <c r="AA125" i="1"/>
  <c r="AC125" i="1" s="1"/>
  <c r="AD125" i="1" s="1"/>
  <c r="AA124" i="1"/>
  <c r="AC124" i="1" s="1"/>
  <c r="AD124" i="1" s="1"/>
  <c r="AA123" i="1"/>
  <c r="AC123" i="1" s="1"/>
  <c r="AD123" i="1" s="1"/>
  <c r="AA122" i="1"/>
  <c r="AC122" i="1" s="1"/>
  <c r="AD122" i="1" s="1"/>
  <c r="AA121" i="1"/>
  <c r="AC121" i="1" s="1"/>
  <c r="AD121" i="1" s="1"/>
  <c r="AA120" i="1"/>
  <c r="AC120" i="1" s="1"/>
  <c r="AD120" i="1" s="1"/>
  <c r="AA119" i="1"/>
  <c r="AC119" i="1" s="1"/>
  <c r="AD119" i="1" s="1"/>
  <c r="AA118" i="1"/>
  <c r="AC118" i="1" s="1"/>
  <c r="AD118" i="1" s="1"/>
  <c r="AA117" i="1"/>
  <c r="AC117" i="1" s="1"/>
  <c r="AD117" i="1" s="1"/>
  <c r="AA116" i="1"/>
  <c r="AC116" i="1" s="1"/>
  <c r="AD116" i="1" s="1"/>
  <c r="AA115" i="1"/>
  <c r="AA114" i="1"/>
  <c r="AC114" i="1" s="1"/>
  <c r="AD114" i="1" s="1"/>
  <c r="AA113" i="1"/>
  <c r="AC113" i="1" s="1"/>
  <c r="AD113" i="1" s="1"/>
  <c r="AA112" i="1"/>
  <c r="AC112" i="1" s="1"/>
  <c r="AD112" i="1" s="1"/>
  <c r="AA111" i="1"/>
  <c r="AC111" i="1" s="1"/>
  <c r="AD111" i="1" s="1"/>
  <c r="AA110" i="1"/>
  <c r="AC110" i="1" s="1"/>
  <c r="AD110" i="1" s="1"/>
  <c r="AA109" i="1"/>
  <c r="AC109" i="1" s="1"/>
  <c r="AD109" i="1" s="1"/>
  <c r="AA108" i="1"/>
  <c r="AC108" i="1" s="1"/>
  <c r="AD108" i="1" s="1"/>
  <c r="AA107" i="1"/>
  <c r="AC107" i="1" s="1"/>
  <c r="AD107" i="1" s="1"/>
  <c r="AA106" i="1"/>
  <c r="AC106" i="1" s="1"/>
  <c r="AD106" i="1" s="1"/>
  <c r="AA105" i="1"/>
  <c r="AC105" i="1" s="1"/>
  <c r="AD105" i="1" s="1"/>
  <c r="AA104" i="1"/>
  <c r="AC104" i="1" s="1"/>
  <c r="AD104" i="1" s="1"/>
  <c r="AA103" i="1"/>
  <c r="AC103" i="1" s="1"/>
  <c r="AD103" i="1" s="1"/>
  <c r="AA102" i="1"/>
  <c r="AA39" i="1" l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D12" i="2" l="1"/>
  <c r="H13" i="2" l="1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2" i="2"/>
  <c r="AA13" i="1"/>
  <c r="AB13" i="1" s="1"/>
  <c r="G13" i="2"/>
  <c r="G14" i="2"/>
  <c r="G15" i="2"/>
  <c r="G16" i="2"/>
  <c r="G17" i="2"/>
  <c r="I17" i="2" s="1"/>
  <c r="J17" i="2" s="1"/>
  <c r="G18" i="2"/>
  <c r="G19" i="2"/>
  <c r="G20" i="2"/>
  <c r="G21" i="2"/>
  <c r="G22" i="2"/>
  <c r="G23" i="2"/>
  <c r="G24" i="2"/>
  <c r="G25" i="2"/>
  <c r="I25" i="2" s="1"/>
  <c r="J25" i="2" s="1"/>
  <c r="G26" i="2"/>
  <c r="G27" i="2"/>
  <c r="G28" i="2"/>
  <c r="G29" i="2"/>
  <c r="G30" i="2"/>
  <c r="G31" i="2"/>
  <c r="G32" i="2"/>
  <c r="I32" i="2" s="1"/>
  <c r="J32" i="2" s="1"/>
  <c r="G33" i="2"/>
  <c r="I33" i="2" s="1"/>
  <c r="J33" i="2" s="1"/>
  <c r="G34" i="2"/>
  <c r="G35" i="2"/>
  <c r="G36" i="2"/>
  <c r="G37" i="2"/>
  <c r="G38" i="2"/>
  <c r="G39" i="2"/>
  <c r="G40" i="2"/>
  <c r="I40" i="2" s="1"/>
  <c r="J40" i="2" s="1"/>
  <c r="G41" i="2"/>
  <c r="I41" i="2" s="1"/>
  <c r="J41" i="2" s="1"/>
  <c r="G42" i="2"/>
  <c r="G43" i="2"/>
  <c r="G44" i="2"/>
  <c r="G45" i="2"/>
  <c r="G46" i="2"/>
  <c r="G47" i="2"/>
  <c r="G48" i="2"/>
  <c r="I48" i="2" s="1"/>
  <c r="J48" i="2" s="1"/>
  <c r="G49" i="2"/>
  <c r="I49" i="2" s="1"/>
  <c r="J49" i="2" s="1"/>
  <c r="G50" i="2"/>
  <c r="G51" i="2"/>
  <c r="G52" i="2"/>
  <c r="G53" i="2"/>
  <c r="G54" i="2"/>
  <c r="G55" i="2"/>
  <c r="G56" i="2"/>
  <c r="I56" i="2" s="1"/>
  <c r="J56" i="2" s="1"/>
  <c r="G57" i="2"/>
  <c r="I57" i="2" s="1"/>
  <c r="J57" i="2" s="1"/>
  <c r="G58" i="2"/>
  <c r="G59" i="2"/>
  <c r="G60" i="2"/>
  <c r="G61" i="2"/>
  <c r="G62" i="2"/>
  <c r="G63" i="2"/>
  <c r="G64" i="2"/>
  <c r="I64" i="2" s="1"/>
  <c r="J64" i="2" s="1"/>
  <c r="G65" i="2"/>
  <c r="I65" i="2" s="1"/>
  <c r="J65" i="2" s="1"/>
  <c r="G66" i="2"/>
  <c r="G67" i="2"/>
  <c r="G68" i="2"/>
  <c r="G69" i="2"/>
  <c r="G70" i="2"/>
  <c r="G71" i="2"/>
  <c r="G72" i="2"/>
  <c r="I72" i="2" s="1"/>
  <c r="J72" i="2" s="1"/>
  <c r="G73" i="2"/>
  <c r="I73" i="2" s="1"/>
  <c r="J73" i="2" s="1"/>
  <c r="G74" i="2"/>
  <c r="G75" i="2"/>
  <c r="G76" i="2"/>
  <c r="G77" i="2"/>
  <c r="G78" i="2"/>
  <c r="G79" i="2"/>
  <c r="G80" i="2"/>
  <c r="I80" i="2" s="1"/>
  <c r="J80" i="2" s="1"/>
  <c r="G81" i="2"/>
  <c r="I81" i="2" s="1"/>
  <c r="J81" i="2" s="1"/>
  <c r="G82" i="2"/>
  <c r="G83" i="2"/>
  <c r="G84" i="2"/>
  <c r="G85" i="2"/>
  <c r="G86" i="2"/>
  <c r="G87" i="2"/>
  <c r="G88" i="2"/>
  <c r="I88" i="2" s="1"/>
  <c r="J88" i="2" s="1"/>
  <c r="G89" i="2"/>
  <c r="I89" i="2" s="1"/>
  <c r="J89" i="2" s="1"/>
  <c r="G90" i="2"/>
  <c r="G91" i="2"/>
  <c r="G92" i="2"/>
  <c r="G93" i="2"/>
  <c r="G94" i="2"/>
  <c r="G95" i="2"/>
  <c r="G96" i="2"/>
  <c r="I96" i="2" s="1"/>
  <c r="J96" i="2" s="1"/>
  <c r="G97" i="2"/>
  <c r="I97" i="2" s="1"/>
  <c r="J97" i="2" s="1"/>
  <c r="G98" i="2"/>
  <c r="G99" i="2"/>
  <c r="G100" i="2"/>
  <c r="G101" i="2"/>
  <c r="G102" i="2"/>
  <c r="G103" i="2"/>
  <c r="G104" i="2"/>
  <c r="G105" i="2"/>
  <c r="I105" i="2" s="1"/>
  <c r="J105" i="2" s="1"/>
  <c r="G106" i="2"/>
  <c r="G107" i="2"/>
  <c r="G108" i="2"/>
  <c r="G109" i="2"/>
  <c r="G110" i="2"/>
  <c r="G111" i="2"/>
  <c r="G112" i="2"/>
  <c r="G113" i="2"/>
  <c r="I113" i="2" s="1"/>
  <c r="J113" i="2" s="1"/>
  <c r="G114" i="2"/>
  <c r="G115" i="2"/>
  <c r="G116" i="2"/>
  <c r="G117" i="2"/>
  <c r="G118" i="2"/>
  <c r="G119" i="2"/>
  <c r="G120" i="2"/>
  <c r="G121" i="2"/>
  <c r="I121" i="2" s="1"/>
  <c r="J121" i="2" s="1"/>
  <c r="G122" i="2"/>
  <c r="G123" i="2"/>
  <c r="G124" i="2"/>
  <c r="G125" i="2"/>
  <c r="G126" i="2"/>
  <c r="G127" i="2"/>
  <c r="G128" i="2"/>
  <c r="G129" i="2"/>
  <c r="I129" i="2" s="1"/>
  <c r="J129" i="2" s="1"/>
  <c r="G130" i="2"/>
  <c r="G131" i="2"/>
  <c r="G132" i="2"/>
  <c r="G133" i="2"/>
  <c r="G134" i="2"/>
  <c r="G135" i="2"/>
  <c r="G136" i="2"/>
  <c r="G137" i="2"/>
  <c r="I137" i="2" s="1"/>
  <c r="J137" i="2" s="1"/>
  <c r="G138" i="2"/>
  <c r="G139" i="2"/>
  <c r="G140" i="2"/>
  <c r="G141" i="2"/>
  <c r="G142" i="2"/>
  <c r="G143" i="2"/>
  <c r="G144" i="2"/>
  <c r="G145" i="2"/>
  <c r="I145" i="2" s="1"/>
  <c r="J145" i="2" s="1"/>
  <c r="G146" i="2"/>
  <c r="G147" i="2"/>
  <c r="G148" i="2"/>
  <c r="G149" i="2"/>
  <c r="G150" i="2"/>
  <c r="G151" i="2"/>
  <c r="G152" i="2"/>
  <c r="G153" i="2"/>
  <c r="I153" i="2" s="1"/>
  <c r="J153" i="2" s="1"/>
  <c r="G154" i="2"/>
  <c r="G155" i="2"/>
  <c r="G156" i="2"/>
  <c r="G157" i="2"/>
  <c r="G12" i="2"/>
  <c r="AA98" i="1"/>
  <c r="AB98" i="1" s="1"/>
  <c r="AA99" i="1"/>
  <c r="AB99" i="1" s="1"/>
  <c r="AA100" i="1"/>
  <c r="AB100" i="1" s="1"/>
  <c r="AA101" i="1"/>
  <c r="AB101" i="1" s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2" i="2"/>
  <c r="C42" i="2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2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I152" i="2" l="1"/>
  <c r="J152" i="2" s="1"/>
  <c r="I144" i="2"/>
  <c r="J144" i="2" s="1"/>
  <c r="I128" i="2"/>
  <c r="J128" i="2" s="1"/>
  <c r="I112" i="2"/>
  <c r="J112" i="2" s="1"/>
  <c r="I136" i="2"/>
  <c r="J136" i="2" s="1"/>
  <c r="I120" i="2"/>
  <c r="J120" i="2" s="1"/>
  <c r="I104" i="2"/>
  <c r="J104" i="2" s="1"/>
  <c r="I12" i="2"/>
  <c r="J12" i="2" s="1"/>
  <c r="I150" i="2"/>
  <c r="J150" i="2" s="1"/>
  <c r="I142" i="2"/>
  <c r="J142" i="2" s="1"/>
  <c r="I134" i="2"/>
  <c r="J134" i="2" s="1"/>
  <c r="I157" i="2"/>
  <c r="J157" i="2" s="1"/>
  <c r="I149" i="2"/>
  <c r="J149" i="2" s="1"/>
  <c r="I141" i="2"/>
  <c r="J141" i="2" s="1"/>
  <c r="I133" i="2"/>
  <c r="J133" i="2" s="1"/>
  <c r="I125" i="2"/>
  <c r="J125" i="2" s="1"/>
  <c r="I117" i="2"/>
  <c r="J117" i="2" s="1"/>
  <c r="I109" i="2"/>
  <c r="J109" i="2" s="1"/>
  <c r="I101" i="2"/>
  <c r="J101" i="2" s="1"/>
  <c r="I29" i="2"/>
  <c r="J29" i="2" s="1"/>
  <c r="I21" i="2"/>
  <c r="J21" i="2" s="1"/>
  <c r="I13" i="2"/>
  <c r="J13" i="2" s="1"/>
  <c r="I154" i="2"/>
  <c r="J154" i="2" s="1"/>
  <c r="I146" i="2"/>
  <c r="J146" i="2" s="1"/>
  <c r="I138" i="2"/>
  <c r="J138" i="2" s="1"/>
  <c r="I130" i="2"/>
  <c r="J130" i="2" s="1"/>
  <c r="I122" i="2"/>
  <c r="J122" i="2" s="1"/>
  <c r="I114" i="2"/>
  <c r="J114" i="2" s="1"/>
  <c r="I106" i="2"/>
  <c r="J106" i="2" s="1"/>
  <c r="I98" i="2"/>
  <c r="J98" i="2" s="1"/>
  <c r="I85" i="2"/>
  <c r="J85" i="2" s="1"/>
  <c r="I69" i="2"/>
  <c r="J69" i="2" s="1"/>
  <c r="I61" i="2"/>
  <c r="J61" i="2" s="1"/>
  <c r="I37" i="2"/>
  <c r="J37" i="2" s="1"/>
  <c r="I93" i="2"/>
  <c r="J93" i="2" s="1"/>
  <c r="I77" i="2"/>
  <c r="J77" i="2" s="1"/>
  <c r="I53" i="2"/>
  <c r="J53" i="2" s="1"/>
  <c r="I45" i="2"/>
  <c r="J45" i="2" s="1"/>
  <c r="I24" i="2"/>
  <c r="J24" i="2" s="1"/>
  <c r="I16" i="2"/>
  <c r="J16" i="2" s="1"/>
  <c r="I90" i="2"/>
  <c r="J90" i="2" s="1"/>
  <c r="I82" i="2"/>
  <c r="J82" i="2" s="1"/>
  <c r="I74" i="2"/>
  <c r="J74" i="2" s="1"/>
  <c r="I66" i="2"/>
  <c r="J66" i="2" s="1"/>
  <c r="I58" i="2"/>
  <c r="J58" i="2" s="1"/>
  <c r="I50" i="2"/>
  <c r="J50" i="2" s="1"/>
  <c r="I42" i="2"/>
  <c r="J42" i="2" s="1"/>
  <c r="I34" i="2"/>
  <c r="J34" i="2" s="1"/>
  <c r="I26" i="2"/>
  <c r="J26" i="2" s="1"/>
  <c r="I18" i="2"/>
  <c r="J18" i="2" s="1"/>
  <c r="I51" i="2"/>
  <c r="J51" i="2" s="1"/>
  <c r="I126" i="2"/>
  <c r="J126" i="2" s="1"/>
  <c r="I118" i="2"/>
  <c r="J118" i="2" s="1"/>
  <c r="I110" i="2"/>
  <c r="J110" i="2" s="1"/>
  <c r="I102" i="2"/>
  <c r="J102" i="2" s="1"/>
  <c r="I94" i="2"/>
  <c r="J94" i="2" s="1"/>
  <c r="I86" i="2"/>
  <c r="J86" i="2" s="1"/>
  <c r="I78" i="2"/>
  <c r="J78" i="2" s="1"/>
  <c r="I70" i="2"/>
  <c r="J70" i="2" s="1"/>
  <c r="I62" i="2"/>
  <c r="J62" i="2" s="1"/>
  <c r="I54" i="2"/>
  <c r="J54" i="2" s="1"/>
  <c r="I46" i="2"/>
  <c r="J46" i="2" s="1"/>
  <c r="I38" i="2"/>
  <c r="J38" i="2" s="1"/>
  <c r="I30" i="2"/>
  <c r="J30" i="2" s="1"/>
  <c r="I22" i="2"/>
  <c r="J22" i="2" s="1"/>
  <c r="I14" i="2"/>
  <c r="J14" i="2" s="1"/>
  <c r="I156" i="2"/>
  <c r="J156" i="2" s="1"/>
  <c r="I148" i="2"/>
  <c r="J148" i="2" s="1"/>
  <c r="I140" i="2"/>
  <c r="J140" i="2" s="1"/>
  <c r="I132" i="2"/>
  <c r="J132" i="2" s="1"/>
  <c r="I124" i="2"/>
  <c r="J124" i="2" s="1"/>
  <c r="I116" i="2"/>
  <c r="J116" i="2" s="1"/>
  <c r="I108" i="2"/>
  <c r="J108" i="2" s="1"/>
  <c r="I100" i="2"/>
  <c r="J100" i="2" s="1"/>
  <c r="I92" i="2"/>
  <c r="J92" i="2" s="1"/>
  <c r="I84" i="2"/>
  <c r="J84" i="2" s="1"/>
  <c r="I76" i="2"/>
  <c r="J76" i="2" s="1"/>
  <c r="I68" i="2"/>
  <c r="J68" i="2" s="1"/>
  <c r="I60" i="2"/>
  <c r="J60" i="2" s="1"/>
  <c r="I52" i="2"/>
  <c r="J52" i="2" s="1"/>
  <c r="I44" i="2"/>
  <c r="J44" i="2" s="1"/>
  <c r="I36" i="2"/>
  <c r="J36" i="2" s="1"/>
  <c r="I28" i="2"/>
  <c r="J28" i="2" s="1"/>
  <c r="I20" i="2"/>
  <c r="J20" i="2" s="1"/>
  <c r="I155" i="2"/>
  <c r="J155" i="2" s="1"/>
  <c r="I147" i="2"/>
  <c r="J147" i="2" s="1"/>
  <c r="I139" i="2"/>
  <c r="J139" i="2" s="1"/>
  <c r="I131" i="2"/>
  <c r="J131" i="2" s="1"/>
  <c r="I123" i="2"/>
  <c r="J123" i="2" s="1"/>
  <c r="I115" i="2"/>
  <c r="J115" i="2" s="1"/>
  <c r="I107" i="2"/>
  <c r="J107" i="2" s="1"/>
  <c r="I99" i="2"/>
  <c r="J99" i="2" s="1"/>
  <c r="I91" i="2"/>
  <c r="J91" i="2" s="1"/>
  <c r="I83" i="2"/>
  <c r="J83" i="2" s="1"/>
  <c r="I75" i="2"/>
  <c r="J75" i="2" s="1"/>
  <c r="I67" i="2"/>
  <c r="J67" i="2" s="1"/>
  <c r="I59" i="2"/>
  <c r="J59" i="2" s="1"/>
  <c r="I43" i="2"/>
  <c r="J43" i="2" s="1"/>
  <c r="I35" i="2"/>
  <c r="J35" i="2" s="1"/>
  <c r="I27" i="2"/>
  <c r="J27" i="2" s="1"/>
  <c r="I19" i="2"/>
  <c r="J19" i="2" s="1"/>
  <c r="I151" i="2"/>
  <c r="J151" i="2" s="1"/>
  <c r="I143" i="2"/>
  <c r="J143" i="2" s="1"/>
  <c r="I135" i="2"/>
  <c r="J135" i="2" s="1"/>
  <c r="I127" i="2"/>
  <c r="J127" i="2" s="1"/>
  <c r="I119" i="2"/>
  <c r="J119" i="2" s="1"/>
  <c r="I111" i="2"/>
  <c r="J111" i="2" s="1"/>
  <c r="I103" i="2"/>
  <c r="J103" i="2" s="1"/>
  <c r="I95" i="2"/>
  <c r="J95" i="2" s="1"/>
  <c r="I87" i="2"/>
  <c r="J87" i="2" s="1"/>
  <c r="I79" i="2"/>
  <c r="J79" i="2" s="1"/>
  <c r="I71" i="2"/>
  <c r="J71" i="2" s="1"/>
  <c r="I63" i="2"/>
  <c r="J63" i="2" s="1"/>
  <c r="I55" i="2"/>
  <c r="J55" i="2" s="1"/>
  <c r="I47" i="2"/>
  <c r="J47" i="2" s="1"/>
  <c r="I39" i="2"/>
  <c r="J39" i="2" s="1"/>
  <c r="I31" i="2"/>
  <c r="J31" i="2" s="1"/>
  <c r="I23" i="2"/>
  <c r="J23" i="2" s="1"/>
  <c r="I15" i="2"/>
  <c r="J15" i="2" s="1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N15" i="3" l="1"/>
  <c r="R15" i="3" s="1"/>
  <c r="S15" i="3" s="1"/>
  <c r="H15" i="3"/>
  <c r="I15" i="3" s="1"/>
  <c r="J15" i="3"/>
  <c r="K15" i="3" s="1"/>
  <c r="L15" i="3"/>
  <c r="M15" i="3" s="1"/>
  <c r="F15" i="3"/>
  <c r="G15" i="3" s="1"/>
  <c r="D15" i="3"/>
  <c r="O15" i="3" l="1"/>
  <c r="P15" i="3"/>
  <c r="Q15" i="3" s="1"/>
  <c r="E15" i="3"/>
</calcChain>
</file>

<file path=xl/sharedStrings.xml><?xml version="1.0" encoding="utf-8"?>
<sst xmlns="http://schemas.openxmlformats.org/spreadsheetml/2006/main" count="358" uniqueCount="280">
  <si>
    <t>OBRAZAC za evidenciju osvojenih poena na predmetu i predlog ocjene</t>
  </si>
  <si>
    <t>STUDIJSKI PROGRAM:</t>
  </si>
  <si>
    <t>BROJ OSVOJENIH POENA ZA SVAKI OBLIK PROVJERE ZNANJA STUDENTA</t>
  </si>
  <si>
    <t>PRISUSTVO</t>
  </si>
  <si>
    <t>DOMAĆI ZADACI</t>
  </si>
  <si>
    <t>TESTOVI</t>
  </si>
  <si>
    <t>ESEJI</t>
  </si>
  <si>
    <t>KOLOKVIJUMI</t>
  </si>
  <si>
    <t>ZAVRŠNI ISPIT</t>
  </si>
  <si>
    <t>I</t>
  </si>
  <si>
    <t>II</t>
  </si>
  <si>
    <t>III</t>
  </si>
  <si>
    <t>IV</t>
  </si>
  <si>
    <t>V</t>
  </si>
  <si>
    <t>Redovni</t>
  </si>
  <si>
    <t>Popravni</t>
  </si>
  <si>
    <t>Evidencioni broj</t>
  </si>
  <si>
    <t xml:space="preserve">IME I PREZIME </t>
  </si>
  <si>
    <t>UKUPAN BROJ POENA</t>
  </si>
  <si>
    <t>PREDLOG OCJENE</t>
  </si>
  <si>
    <t>Broj ECTS kredita: 6</t>
  </si>
  <si>
    <t>Tijana</t>
  </si>
  <si>
    <t>Rajković</t>
  </si>
  <si>
    <t>Knežević</t>
  </si>
  <si>
    <t>Vasilije</t>
  </si>
  <si>
    <t>Lučić</t>
  </si>
  <si>
    <t>Jovanović</t>
  </si>
  <si>
    <t>Maraš</t>
  </si>
  <si>
    <t>Sava</t>
  </si>
  <si>
    <t>Bojana</t>
  </si>
  <si>
    <t>Grbović</t>
  </si>
  <si>
    <t>Jelena</t>
  </si>
  <si>
    <t xml:space="preserve">OBRAZAC ZA ZAKLJUČNE OCJENE </t>
  </si>
  <si>
    <t xml:space="preserve">STUDIJSKI PROGRAM:  </t>
  </si>
  <si>
    <r>
      <t xml:space="preserve">STUDIJE:  </t>
    </r>
    <r>
      <rPr>
        <b/>
        <sz val="12"/>
        <color rgb="FF000000"/>
        <rFont val="Arial"/>
        <family val="2"/>
      </rPr>
      <t>Akademske – osnovne</t>
    </r>
    <r>
      <rPr>
        <b/>
        <sz val="11"/>
        <color rgb="FF000000"/>
        <rFont val="Arial"/>
        <family val="2"/>
      </rPr>
      <t xml:space="preserve"> </t>
    </r>
  </si>
  <si>
    <t>Redni broj</t>
  </si>
  <si>
    <t>PREZIME I IME STUDENTA</t>
  </si>
  <si>
    <t>OSVOJENI BROJ POENA</t>
  </si>
  <si>
    <t>ZAKLJUČNA OCJENA</t>
  </si>
  <si>
    <t>U TOKU SEMESTRA</t>
  </si>
  <si>
    <t>NA ZAVRŠNOM ISPITU</t>
  </si>
  <si>
    <t>UKUPNO</t>
  </si>
  <si>
    <t>BROJ ECTS KREDITA: 6</t>
  </si>
  <si>
    <t>STUDIJE: Akademske</t>
  </si>
  <si>
    <t>SARADNIK:  Velimir  Ćorović</t>
  </si>
  <si>
    <t>UNIVERZITET CRNE GORE</t>
  </si>
  <si>
    <r>
      <t>Studije:</t>
    </r>
    <r>
      <rPr>
        <sz val="11"/>
        <rFont val="Arial"/>
        <family val="2"/>
        <charset val="238"/>
      </rPr>
      <t xml:space="preserve"> Osnovne akademske</t>
    </r>
  </si>
  <si>
    <r>
      <t>Studijski program:</t>
    </r>
    <r>
      <rPr>
        <sz val="11"/>
        <rFont val="Arial"/>
        <family val="2"/>
        <charset val="238"/>
      </rPr>
      <t xml:space="preserve"> </t>
    </r>
  </si>
  <si>
    <r>
      <t>Godina:</t>
    </r>
    <r>
      <rPr>
        <sz val="11"/>
        <rFont val="Arial"/>
        <family val="2"/>
        <charset val="238"/>
      </rPr>
      <t xml:space="preserve"> </t>
    </r>
  </si>
  <si>
    <t>2020/2021</t>
  </si>
  <si>
    <r>
      <t>Semestar:</t>
    </r>
    <r>
      <rPr>
        <sz val="11"/>
        <rFont val="Arial"/>
        <family val="2"/>
        <charset val="238"/>
      </rPr>
      <t xml:space="preserve"> I</t>
    </r>
  </si>
  <si>
    <t>I Z V J E Š T A J</t>
  </si>
  <si>
    <t>statističke analize</t>
  </si>
  <si>
    <t>Br.</t>
  </si>
  <si>
    <t>NAZIV PREDMETA (KURS)</t>
  </si>
  <si>
    <t>Broj studenata izašlih na ispit</t>
  </si>
  <si>
    <t>USPJEH - OCJENE</t>
  </si>
  <si>
    <t>"A"</t>
  </si>
  <si>
    <t>"B"</t>
  </si>
  <si>
    <t>"C"</t>
  </si>
  <si>
    <t>"D"</t>
  </si>
  <si>
    <t>"E"</t>
  </si>
  <si>
    <t>"F"</t>
  </si>
  <si>
    <t>Uspješno</t>
  </si>
  <si>
    <t>Neuspješno</t>
  </si>
  <si>
    <t>%</t>
  </si>
  <si>
    <t>Prof. dr Jela Šušić</t>
  </si>
  <si>
    <t>po završetku zimskog semestra studijske 2020/2021 godine</t>
  </si>
  <si>
    <t>Miladin</t>
  </si>
  <si>
    <t>3/20</t>
  </si>
  <si>
    <t>15/20</t>
  </si>
  <si>
    <t>Ražnatović</t>
  </si>
  <si>
    <t xml:space="preserve">Sanja </t>
  </si>
  <si>
    <t>Brajković</t>
  </si>
  <si>
    <t>30/20</t>
  </si>
  <si>
    <t>21/20</t>
  </si>
  <si>
    <t>Jokanović</t>
  </si>
  <si>
    <t>31/20</t>
  </si>
  <si>
    <t xml:space="preserve">Veljko </t>
  </si>
  <si>
    <t>Keljanović</t>
  </si>
  <si>
    <t>9/20</t>
  </si>
  <si>
    <t>Đurić</t>
  </si>
  <si>
    <t>19/20</t>
  </si>
  <si>
    <t>Nikolina</t>
  </si>
  <si>
    <t>27/20</t>
  </si>
  <si>
    <r>
      <t xml:space="preserve">NASTAVNIK: </t>
    </r>
    <r>
      <rPr>
        <b/>
        <sz val="12"/>
        <color rgb="FF000000"/>
        <rFont val="Arial"/>
        <family val="2"/>
      </rPr>
      <t>Prof. dr Darko Mitrović</t>
    </r>
  </si>
  <si>
    <r>
      <t>PREDMET: Statistika</t>
    </r>
    <r>
      <rPr>
        <sz val="10"/>
        <color rgb="FF000000"/>
        <rFont val="Arial"/>
        <family val="2"/>
      </rPr>
      <t xml:space="preserve"> </t>
    </r>
  </si>
  <si>
    <t>Animalna proizvodnja</t>
  </si>
  <si>
    <t>Biotehnički fakultet</t>
  </si>
  <si>
    <t>Statistika</t>
  </si>
  <si>
    <r>
      <t>PREDMET:</t>
    </r>
    <r>
      <rPr>
        <b/>
        <sz val="14"/>
        <color rgb="FF000000"/>
        <rFont val="Dutch"/>
      </rPr>
      <t xml:space="preserve"> Statistika</t>
    </r>
  </si>
  <si>
    <t xml:space="preserve"> NASTAVNIK:  Prof. dr Darko Mitrović</t>
  </si>
  <si>
    <t>12/20</t>
  </si>
  <si>
    <t>Anđela</t>
  </si>
  <si>
    <t xml:space="preserve">Aleksandra </t>
  </si>
  <si>
    <t>Međedović</t>
  </si>
  <si>
    <t>33/20</t>
  </si>
  <si>
    <t>Bijelić</t>
  </si>
  <si>
    <t>24/20</t>
  </si>
  <si>
    <t xml:space="preserve">Dragana </t>
  </si>
  <si>
    <t>Ćipranić</t>
  </si>
  <si>
    <t>25/20</t>
  </si>
  <si>
    <t xml:space="preserve">Dedejić </t>
  </si>
  <si>
    <t>35/20</t>
  </si>
  <si>
    <t>22/20</t>
  </si>
  <si>
    <t xml:space="preserve">Ilda </t>
  </si>
  <si>
    <t>Hasković</t>
  </si>
  <si>
    <t>Nađa</t>
  </si>
  <si>
    <t>Mitrović</t>
  </si>
  <si>
    <t>32/20</t>
  </si>
  <si>
    <t xml:space="preserve">Andrija </t>
  </si>
  <si>
    <t>18/20</t>
  </si>
  <si>
    <t>7/20</t>
  </si>
  <si>
    <t xml:space="preserve">Indira </t>
  </si>
  <si>
    <t>Muhović</t>
  </si>
  <si>
    <t>Topuzović</t>
  </si>
  <si>
    <t>Ajna</t>
  </si>
  <si>
    <t>11/20</t>
  </si>
  <si>
    <t>16/20</t>
  </si>
  <si>
    <t xml:space="preserve">Emina </t>
  </si>
  <si>
    <t>+</t>
  </si>
  <si>
    <t>Milena</t>
  </si>
  <si>
    <t>Ljumović</t>
  </si>
  <si>
    <t>Marija</t>
  </si>
  <si>
    <t>Blažo</t>
  </si>
  <si>
    <t>Vešović</t>
  </si>
  <si>
    <t>Šaković</t>
  </si>
  <si>
    <t>Đurišić</t>
  </si>
  <si>
    <t>Darijan</t>
  </si>
  <si>
    <t>Popović</t>
  </si>
  <si>
    <t>Džaković</t>
  </si>
  <si>
    <t>Milica</t>
  </si>
  <si>
    <t>Drakić</t>
  </si>
  <si>
    <t>Luka</t>
  </si>
  <si>
    <t>Radunović</t>
  </si>
  <si>
    <t>Jovana</t>
  </si>
  <si>
    <t>Pavlović</t>
  </si>
  <si>
    <t>Stefan</t>
  </si>
  <si>
    <t>Konatar</t>
  </si>
  <si>
    <t>Veljko</t>
  </si>
  <si>
    <t>Škatarić</t>
  </si>
  <si>
    <t>Iva</t>
  </si>
  <si>
    <t>Radulović</t>
  </si>
  <si>
    <t>Stana</t>
  </si>
  <si>
    <t>Kovačević</t>
  </si>
  <si>
    <t>Miloš</t>
  </si>
  <si>
    <t>Sekulić</t>
  </si>
  <si>
    <t>Nina</t>
  </si>
  <si>
    <t>Drobnjak</t>
  </si>
  <si>
    <t>Amina</t>
  </si>
  <si>
    <t>Adžibulić</t>
  </si>
  <si>
    <t>Jovan</t>
  </si>
  <si>
    <t>Velimir</t>
  </si>
  <si>
    <t>Spalević</t>
  </si>
  <si>
    <t>Ivona</t>
  </si>
  <si>
    <t>Ivančević</t>
  </si>
  <si>
    <t>Ana</t>
  </si>
  <si>
    <t>Lalić</t>
  </si>
  <si>
    <t>Ivana</t>
  </si>
  <si>
    <t>Milović</t>
  </si>
  <si>
    <t>Andrijana</t>
  </si>
  <si>
    <t>Marsenić</t>
  </si>
  <si>
    <t>Đuranović</t>
  </si>
  <si>
    <t>Ana-Marija</t>
  </si>
  <si>
    <t>Vađon</t>
  </si>
  <si>
    <t>Ksenija</t>
  </si>
  <si>
    <t>Irić</t>
  </si>
  <si>
    <t>Ječmenica</t>
  </si>
  <si>
    <t>Vladimir</t>
  </si>
  <si>
    <t>Koprivica</t>
  </si>
  <si>
    <t>Glomazić</t>
  </si>
  <si>
    <t>Veronika</t>
  </si>
  <si>
    <t>Lukić</t>
  </si>
  <si>
    <t>Aleksa</t>
  </si>
  <si>
    <t>Manović</t>
  </si>
  <si>
    <t>Vulićević</t>
  </si>
  <si>
    <t>Đurović</t>
  </si>
  <si>
    <t>Radanović</t>
  </si>
  <si>
    <t>Nika</t>
  </si>
  <si>
    <t>Savović</t>
  </si>
  <si>
    <t>Ivan</t>
  </si>
  <si>
    <t>Stanišić</t>
  </si>
  <si>
    <t>Nikolić</t>
  </si>
  <si>
    <t>Marko</t>
  </si>
  <si>
    <t>Adžić</t>
  </si>
  <si>
    <t>Igor</t>
  </si>
  <si>
    <t>Rakočević</t>
  </si>
  <si>
    <t>Katarina</t>
  </si>
  <si>
    <t>Šoškić</t>
  </si>
  <si>
    <t>Zarubica</t>
  </si>
  <si>
    <t>Mihajlo</t>
  </si>
  <si>
    <t>Varvara</t>
  </si>
  <si>
    <t>Grbavčević</t>
  </si>
  <si>
    <t>Mirjana</t>
  </si>
  <si>
    <t>Stojaković</t>
  </si>
  <si>
    <t>Mugoša</t>
  </si>
  <si>
    <t>Ivanović</t>
  </si>
  <si>
    <t>Danijela</t>
  </si>
  <si>
    <t>Jana</t>
  </si>
  <si>
    <t>Sandić</t>
  </si>
  <si>
    <t>Vuković</t>
  </si>
  <si>
    <t>Starovlah</t>
  </si>
  <si>
    <t>Ilma</t>
  </si>
  <si>
    <t>Alispahić</t>
  </si>
  <si>
    <t>Amela</t>
  </si>
  <si>
    <t>Bekto</t>
  </si>
  <si>
    <t>Damir</t>
  </si>
  <si>
    <t>Šukurica</t>
  </si>
  <si>
    <t>Dušan</t>
  </si>
  <si>
    <t>Backović</t>
  </si>
  <si>
    <t>Dejan</t>
  </si>
  <si>
    <t>Ostojić</t>
  </si>
  <si>
    <t>Goran</t>
  </si>
  <si>
    <t>Gojnić</t>
  </si>
  <si>
    <t>Jasna</t>
  </si>
  <si>
    <t>Banjević</t>
  </si>
  <si>
    <t>Lazar</t>
  </si>
  <si>
    <t>Garić</t>
  </si>
  <si>
    <t>Nikola</t>
  </si>
  <si>
    <t>Krvavac</t>
  </si>
  <si>
    <t>Bogoljub</t>
  </si>
  <si>
    <t>Aranitović</t>
  </si>
  <si>
    <t>1/20</t>
  </si>
  <si>
    <t>2/20</t>
  </si>
  <si>
    <t>4/20</t>
  </si>
  <si>
    <t>5/20</t>
  </si>
  <si>
    <t>6/20</t>
  </si>
  <si>
    <t>8/20</t>
  </si>
  <si>
    <t>10/20</t>
  </si>
  <si>
    <t>13/20</t>
  </si>
  <si>
    <t>14/20</t>
  </si>
  <si>
    <t>17/20</t>
  </si>
  <si>
    <t>20/20</t>
  </si>
  <si>
    <t>23/20</t>
  </si>
  <si>
    <t>26/20</t>
  </si>
  <si>
    <t>28/20</t>
  </si>
  <si>
    <t>29/20</t>
  </si>
  <si>
    <t>34/20</t>
  </si>
  <si>
    <t>36/20</t>
  </si>
  <si>
    <t>37/20</t>
  </si>
  <si>
    <t>38/20</t>
  </si>
  <si>
    <t>39/20</t>
  </si>
  <si>
    <t>40/20</t>
  </si>
  <si>
    <t>41/20</t>
  </si>
  <si>
    <t>42/20</t>
  </si>
  <si>
    <t>43/20</t>
  </si>
  <si>
    <t>44/20</t>
  </si>
  <si>
    <t>45/20</t>
  </si>
  <si>
    <t>46/20</t>
  </si>
  <si>
    <t>47/20</t>
  </si>
  <si>
    <t>48/20</t>
  </si>
  <si>
    <t>49/20</t>
  </si>
  <si>
    <t>50/20</t>
  </si>
  <si>
    <t>51/20</t>
  </si>
  <si>
    <t>52/20</t>
  </si>
  <si>
    <t>53/20</t>
  </si>
  <si>
    <t>54/20</t>
  </si>
  <si>
    <t>55/20</t>
  </si>
  <si>
    <t>56/20</t>
  </si>
  <si>
    <t>57/20</t>
  </si>
  <si>
    <t>58/20</t>
  </si>
  <si>
    <t>59/20</t>
  </si>
  <si>
    <t>60/20</t>
  </si>
  <si>
    <t>61/20</t>
  </si>
  <si>
    <t>37/19</t>
  </si>
  <si>
    <t>28/17</t>
  </si>
  <si>
    <t>40/16</t>
  </si>
  <si>
    <t>Biljna</t>
  </si>
  <si>
    <t>Animalna</t>
  </si>
  <si>
    <t>svi zadaci</t>
  </si>
  <si>
    <t>test</t>
  </si>
  <si>
    <t>Laličić</t>
  </si>
  <si>
    <t>Ljubica</t>
  </si>
  <si>
    <t>01/20</t>
  </si>
  <si>
    <t>Mijović</t>
  </si>
  <si>
    <t>popravni II</t>
  </si>
  <si>
    <t>popravni I</t>
  </si>
  <si>
    <t>I kol</t>
  </si>
  <si>
    <t>II kol</t>
  </si>
  <si>
    <t>skaliranje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</si>
</sst>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color rgb="FF000000"/>
      <name val="Arial"/>
      <family val="2"/>
    </font>
    <font>
      <b/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Times New Roman"/>
      <family val="1"/>
    </font>
    <font>
      <b/>
      <i/>
      <sz val="6"/>
      <color rgb="FF000000"/>
      <name val="Arial"/>
      <family val="2"/>
    </font>
    <font>
      <sz val="13"/>
      <color theme="1"/>
      <name val="Calibri"/>
      <family val="2"/>
      <scheme val="minor"/>
    </font>
    <font>
      <b/>
      <sz val="14"/>
      <color rgb="FF000000"/>
      <name val="Dutch"/>
    </font>
    <font>
      <sz val="10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5" fillId="0" borderId="0"/>
  </cellStyleXfs>
  <cellXfs count="142">
    <xf numFmtId="0" fontId="0" fillId="0" borderId="0" xfId="0"/>
    <xf numFmtId="0" fontId="29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0" fontId="30" fillId="0" borderId="10" xfId="0" applyFont="1" applyBorder="1" applyAlignment="1">
      <alignment horizontal="center" vertical="center" wrapText="1"/>
    </xf>
    <xf numFmtId="0" fontId="0" fillId="0" borderId="0" xfId="0" applyBorder="1"/>
    <xf numFmtId="0" fontId="21" fillId="0" borderId="10" xfId="0" applyFont="1" applyBorder="1" applyAlignment="1">
      <alignment horizontal="center" vertical="center" wrapText="1"/>
    </xf>
    <xf numFmtId="0" fontId="0" fillId="0" borderId="0" xfId="0"/>
    <xf numFmtId="0" fontId="26" fillId="0" borderId="1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8" fillId="0" borderId="10" xfId="0" applyFont="1" applyBorder="1" applyAlignment="1">
      <alignment horizontal="center" vertical="center" wrapText="1"/>
    </xf>
    <xf numFmtId="1" fontId="28" fillId="0" borderId="10" xfId="0" quotePrefix="1" applyNumberFormat="1" applyFont="1" applyBorder="1" applyAlignment="1">
      <alignment horizontal="center" vertical="center" wrapText="1"/>
    </xf>
    <xf numFmtId="1" fontId="33" fillId="0" borderId="10" xfId="0" applyNumberFormat="1" applyFont="1" applyBorder="1" applyAlignment="1">
      <alignment horizontal="center"/>
    </xf>
    <xf numFmtId="0" fontId="28" fillId="0" borderId="10" xfId="0" applyFont="1" applyBorder="1" applyAlignment="1">
      <alignment vertical="center"/>
    </xf>
    <xf numFmtId="1" fontId="28" fillId="0" borderId="0" xfId="0" quotePrefix="1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2" fillId="34" borderId="10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left"/>
    </xf>
    <xf numFmtId="0" fontId="36" fillId="0" borderId="0" xfId="42" applyFont="1" applyAlignment="1">
      <alignment vertical="center"/>
    </xf>
    <xf numFmtId="0" fontId="35" fillId="0" borderId="0" xfId="42"/>
    <xf numFmtId="0" fontId="35" fillId="0" borderId="0" xfId="42" applyFont="1"/>
    <xf numFmtId="0" fontId="37" fillId="0" borderId="31" xfId="42" applyFont="1" applyBorder="1" applyAlignment="1">
      <alignment horizontal="center" vertical="center"/>
    </xf>
    <xf numFmtId="0" fontId="37" fillId="0" borderId="32" xfId="42" applyFont="1" applyBorder="1" applyAlignment="1">
      <alignment horizontal="center" vertical="center"/>
    </xf>
    <xf numFmtId="0" fontId="39" fillId="0" borderId="33" xfId="42" applyFont="1" applyBorder="1" applyAlignment="1">
      <alignment horizontal="center" vertical="center" wrapText="1"/>
    </xf>
    <xf numFmtId="0" fontId="39" fillId="0" borderId="34" xfId="42" applyFont="1" applyBorder="1" applyAlignment="1">
      <alignment horizontal="center" vertical="center" wrapText="1"/>
    </xf>
    <xf numFmtId="0" fontId="39" fillId="0" borderId="35" xfId="42" applyFont="1" applyBorder="1" applyAlignment="1">
      <alignment horizontal="center" vertical="center" wrapText="1"/>
    </xf>
    <xf numFmtId="0" fontId="35" fillId="0" borderId="20" xfId="42" applyBorder="1"/>
    <xf numFmtId="0" fontId="35" fillId="0" borderId="0" xfId="42" applyFont="1" applyAlignment="1">
      <alignment horizontal="right"/>
    </xf>
    <xf numFmtId="0" fontId="36" fillId="0" borderId="0" xfId="42" applyFont="1" applyAlignment="1">
      <alignment vertical="center" wrapText="1"/>
    </xf>
    <xf numFmtId="49" fontId="33" fillId="0" borderId="16" xfId="0" applyNumberFormat="1" applyFont="1" applyBorder="1" applyAlignment="1"/>
    <xf numFmtId="49" fontId="33" fillId="0" borderId="18" xfId="0" applyNumberFormat="1" applyFont="1" applyBorder="1" applyAlignment="1"/>
    <xf numFmtId="49" fontId="33" fillId="0" borderId="22" xfId="0" applyNumberFormat="1" applyFont="1" applyBorder="1" applyAlignment="1"/>
    <xf numFmtId="49" fontId="33" fillId="0" borderId="23" xfId="0" applyNumberFormat="1" applyFont="1" applyBorder="1" applyAlignment="1"/>
    <xf numFmtId="0" fontId="40" fillId="0" borderId="0" xfId="0" applyFont="1" applyAlignment="1">
      <alignment horizontal="center"/>
    </xf>
    <xf numFmtId="0" fontId="29" fillId="0" borderId="13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33" fillId="0" borderId="23" xfId="0" applyFont="1" applyBorder="1" applyAlignment="1"/>
    <xf numFmtId="0" fontId="0" fillId="0" borderId="0" xfId="0" applyAlignment="1">
      <alignment horizontal="center"/>
    </xf>
    <xf numFmtId="0" fontId="33" fillId="0" borderId="22" xfId="0" applyFont="1" applyBorder="1" applyAlignment="1"/>
    <xf numFmtId="0" fontId="16" fillId="35" borderId="0" xfId="0" applyFont="1" applyFill="1"/>
    <xf numFmtId="0" fontId="41" fillId="35" borderId="10" xfId="0" applyFont="1" applyFill="1" applyBorder="1" applyAlignment="1">
      <alignment horizontal="left"/>
    </xf>
    <xf numFmtId="0" fontId="21" fillId="35" borderId="10" xfId="0" applyFont="1" applyFill="1" applyBorder="1" applyAlignment="1">
      <alignment horizontal="center" vertical="center" wrapText="1"/>
    </xf>
    <xf numFmtId="0" fontId="30" fillId="35" borderId="10" xfId="0" applyFont="1" applyFill="1" applyBorder="1" applyAlignment="1">
      <alignment horizontal="center" vertical="center" wrapText="1"/>
    </xf>
    <xf numFmtId="0" fontId="0" fillId="35" borderId="0" xfId="0" applyFill="1"/>
    <xf numFmtId="0" fontId="29" fillId="0" borderId="13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0" fillId="0" borderId="0" xfId="0" applyNumberFormat="1"/>
    <xf numFmtId="49" fontId="33" fillId="0" borderId="22" xfId="0" applyNumberFormat="1" applyFont="1" applyFill="1" applyBorder="1" applyAlignment="1"/>
    <xf numFmtId="0" fontId="33" fillId="0" borderId="24" xfId="0" applyFont="1" applyFill="1" applyBorder="1" applyAlignment="1">
      <alignment horizontal="left"/>
    </xf>
    <xf numFmtId="0" fontId="42" fillId="0" borderId="0" xfId="0" applyFont="1"/>
    <xf numFmtId="0" fontId="30" fillId="0" borderId="0" xfId="0" applyFont="1"/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6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textRotation="90" wrapText="1"/>
    </xf>
    <xf numFmtId="0" fontId="31" fillId="0" borderId="24" xfId="0" applyFont="1" applyBorder="1" applyAlignment="1">
      <alignment horizontal="center" vertical="center" textRotation="90" wrapText="1"/>
    </xf>
    <xf numFmtId="0" fontId="31" fillId="0" borderId="12" xfId="0" applyFont="1" applyBorder="1" applyAlignment="1">
      <alignment horizontal="center" vertical="center" textRotation="90" wrapText="1"/>
    </xf>
    <xf numFmtId="0" fontId="21" fillId="35" borderId="13" xfId="0" applyFont="1" applyFill="1" applyBorder="1" applyAlignment="1">
      <alignment horizontal="center" vertical="center" wrapText="1"/>
    </xf>
    <xf numFmtId="0" fontId="21" fillId="35" borderId="15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7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37" fillId="0" borderId="10" xfId="42" applyFont="1" applyBorder="1" applyAlignment="1">
      <alignment horizontal="center" vertical="center"/>
    </xf>
    <xf numFmtId="0" fontId="37" fillId="0" borderId="29" xfId="42" applyFont="1" applyBorder="1" applyAlignment="1">
      <alignment horizontal="center" vertical="center"/>
    </xf>
    <xf numFmtId="0" fontId="38" fillId="0" borderId="0" xfId="42" applyFont="1" applyAlignment="1">
      <alignment horizontal="center" vertical="center"/>
    </xf>
    <xf numFmtId="0" fontId="37" fillId="0" borderId="0" xfId="42" applyFont="1" applyAlignment="1">
      <alignment horizontal="center" vertical="center"/>
    </xf>
    <xf numFmtId="0" fontId="37" fillId="0" borderId="25" xfId="42" applyFont="1" applyBorder="1" applyAlignment="1">
      <alignment horizontal="center" vertical="center"/>
    </xf>
    <xf numFmtId="0" fontId="37" fillId="0" borderId="28" xfId="42" applyFont="1" applyBorder="1" applyAlignment="1">
      <alignment horizontal="center" vertical="center"/>
    </xf>
    <xf numFmtId="0" fontId="37" fillId="0" borderId="30" xfId="42" applyFont="1" applyBorder="1" applyAlignment="1">
      <alignment horizontal="center" vertical="center"/>
    </xf>
    <xf numFmtId="0" fontId="37" fillId="0" borderId="26" xfId="42" applyFont="1" applyBorder="1" applyAlignment="1">
      <alignment horizontal="center" vertical="center" wrapText="1"/>
    </xf>
    <xf numFmtId="0" fontId="37" fillId="0" borderId="10" xfId="42" applyFont="1" applyBorder="1" applyAlignment="1">
      <alignment horizontal="center" vertical="center" wrapText="1"/>
    </xf>
    <xf numFmtId="0" fontId="37" fillId="0" borderId="31" xfId="42" applyFont="1" applyBorder="1" applyAlignment="1">
      <alignment horizontal="center" vertical="center" wrapText="1"/>
    </xf>
    <xf numFmtId="0" fontId="37" fillId="0" borderId="26" xfId="42" applyFont="1" applyBorder="1" applyAlignment="1">
      <alignment horizontal="center" vertical="center"/>
    </xf>
    <xf numFmtId="0" fontId="37" fillId="0" borderId="27" xfId="42" applyFont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J196"/>
  <sheetViews>
    <sheetView tabSelected="1" topLeftCell="I51" zoomScale="80" zoomScaleNormal="80" workbookViewId="0">
      <selection activeCell="AD51" sqref="AD51"/>
    </sheetView>
  </sheetViews>
  <sheetFormatPr defaultRowHeight="14.5"/>
  <cols>
    <col min="1" max="1" width="7.1796875" style="44" customWidth="1"/>
    <col min="2" max="2" width="9.453125" style="7" bestFit="1" customWidth="1"/>
    <col min="3" max="3" width="8.81640625" style="7"/>
    <col min="4" max="4" width="14" style="7" customWidth="1"/>
    <col min="5" max="5" width="19.1796875" style="7" customWidth="1"/>
    <col min="6" max="19" width="8.81640625" style="7"/>
    <col min="20" max="20" width="15.1796875" style="7" customWidth="1"/>
    <col min="21" max="28" width="8.81640625" style="7"/>
  </cols>
  <sheetData>
    <row r="5" spans="1:30" ht="17.5" customHeight="1">
      <c r="B5" s="108" t="s">
        <v>0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10"/>
      <c r="AA5" s="62"/>
      <c r="AB5" s="63"/>
    </row>
    <row r="6" spans="1:30" ht="27.65" customHeight="1">
      <c r="B6" s="111" t="s">
        <v>1</v>
      </c>
      <c r="C6" s="112"/>
      <c r="D6" s="113"/>
      <c r="E6" s="64" t="s">
        <v>87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6"/>
      <c r="Q6" s="119" t="s">
        <v>43</v>
      </c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1"/>
    </row>
    <row r="7" spans="1:30" ht="14.5" customHeight="1">
      <c r="B7" s="70" t="s">
        <v>90</v>
      </c>
      <c r="C7" s="71"/>
      <c r="D7" s="71"/>
      <c r="E7" s="71"/>
      <c r="F7" s="71"/>
      <c r="G7" s="72"/>
      <c r="H7" s="70" t="s">
        <v>20</v>
      </c>
      <c r="I7" s="71"/>
      <c r="J7" s="71"/>
      <c r="K7" s="72"/>
      <c r="L7" s="76" t="s">
        <v>91</v>
      </c>
      <c r="M7" s="77"/>
      <c r="N7" s="77"/>
      <c r="O7" s="77"/>
      <c r="P7" s="77"/>
      <c r="Q7" s="77"/>
      <c r="R7" s="77"/>
      <c r="S7" s="77"/>
      <c r="T7" s="77"/>
      <c r="U7" s="78"/>
      <c r="V7" s="76" t="s">
        <v>44</v>
      </c>
      <c r="W7" s="77"/>
      <c r="X7" s="77"/>
      <c r="Y7" s="77"/>
      <c r="Z7" s="77"/>
      <c r="AA7" s="77"/>
      <c r="AB7" s="78"/>
    </row>
    <row r="8" spans="1:30">
      <c r="B8" s="73"/>
      <c r="C8" s="74"/>
      <c r="D8" s="74"/>
      <c r="E8" s="74"/>
      <c r="F8" s="74"/>
      <c r="G8" s="75"/>
      <c r="H8" s="73"/>
      <c r="I8" s="74"/>
      <c r="J8" s="74"/>
      <c r="K8" s="75"/>
      <c r="L8" s="79"/>
      <c r="M8" s="80"/>
      <c r="N8" s="80"/>
      <c r="O8" s="80"/>
      <c r="P8" s="80"/>
      <c r="Q8" s="80"/>
      <c r="R8" s="80"/>
      <c r="S8" s="80"/>
      <c r="T8" s="80"/>
      <c r="U8" s="81"/>
      <c r="V8" s="79"/>
      <c r="W8" s="80"/>
      <c r="X8" s="80"/>
      <c r="Y8" s="80"/>
      <c r="Z8" s="80"/>
      <c r="AA8" s="80"/>
      <c r="AB8" s="81"/>
    </row>
    <row r="9" spans="1:30">
      <c r="B9" s="114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6"/>
    </row>
    <row r="10" spans="1:30" ht="44.5" customHeight="1">
      <c r="B10" s="102" t="s">
        <v>16</v>
      </c>
      <c r="C10" s="103"/>
      <c r="D10" s="82" t="s">
        <v>17</v>
      </c>
      <c r="E10" s="83"/>
      <c r="F10" s="67" t="s">
        <v>2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88" t="s">
        <v>18</v>
      </c>
      <c r="AB10" s="88" t="s">
        <v>19</v>
      </c>
    </row>
    <row r="11" spans="1:30" ht="14.5" customHeight="1">
      <c r="B11" s="104"/>
      <c r="C11" s="105"/>
      <c r="D11" s="84"/>
      <c r="E11" s="85"/>
      <c r="F11" s="117" t="s">
        <v>3</v>
      </c>
      <c r="G11" s="67" t="s">
        <v>4</v>
      </c>
      <c r="H11" s="69"/>
      <c r="I11" s="69"/>
      <c r="J11" s="69"/>
      <c r="K11" s="69"/>
      <c r="L11" s="69"/>
      <c r="M11" s="68"/>
      <c r="N11" s="67" t="s">
        <v>5</v>
      </c>
      <c r="O11" s="69"/>
      <c r="P11" s="68"/>
      <c r="Q11" s="3" t="s">
        <v>6</v>
      </c>
      <c r="R11" s="3"/>
      <c r="S11" s="67" t="s">
        <v>7</v>
      </c>
      <c r="T11" s="69"/>
      <c r="U11" s="69"/>
      <c r="V11" s="69"/>
      <c r="W11" s="69"/>
      <c r="X11" s="68"/>
      <c r="Y11" s="67" t="s">
        <v>8</v>
      </c>
      <c r="Z11" s="69"/>
      <c r="AA11" s="89"/>
      <c r="AB11" s="89"/>
    </row>
    <row r="12" spans="1:30" ht="14.5" customHeight="1">
      <c r="B12" s="106"/>
      <c r="C12" s="107"/>
      <c r="D12" s="86"/>
      <c r="E12" s="87"/>
      <c r="F12" s="118"/>
      <c r="G12" s="67" t="s">
        <v>9</v>
      </c>
      <c r="H12" s="68"/>
      <c r="I12" s="2" t="s">
        <v>10</v>
      </c>
      <c r="J12" s="2" t="s">
        <v>11</v>
      </c>
      <c r="K12" s="67" t="s">
        <v>12</v>
      </c>
      <c r="L12" s="68"/>
      <c r="M12" s="2" t="s">
        <v>13</v>
      </c>
      <c r="N12" s="2" t="s">
        <v>9</v>
      </c>
      <c r="O12" s="2" t="s">
        <v>10</v>
      </c>
      <c r="P12" s="2" t="s">
        <v>11</v>
      </c>
      <c r="Q12" s="2" t="s">
        <v>9</v>
      </c>
      <c r="R12" s="2" t="s">
        <v>10</v>
      </c>
      <c r="S12" s="2" t="s">
        <v>9</v>
      </c>
      <c r="T12" s="2" t="s">
        <v>276</v>
      </c>
      <c r="U12" s="67" t="s">
        <v>10</v>
      </c>
      <c r="V12" s="68"/>
      <c r="W12" s="67" t="s">
        <v>275</v>
      </c>
      <c r="X12" s="68"/>
      <c r="Y12" s="8" t="s">
        <v>14</v>
      </c>
      <c r="Z12" s="20" t="s">
        <v>15</v>
      </c>
      <c r="AA12" s="90"/>
      <c r="AB12" s="90"/>
      <c r="AC12" t="s">
        <v>279</v>
      </c>
    </row>
    <row r="13" spans="1:30" ht="15.5">
      <c r="A13" s="40"/>
      <c r="B13" s="53"/>
      <c r="D13" s="46" t="s">
        <v>268</v>
      </c>
      <c r="S13" s="50" t="s">
        <v>269</v>
      </c>
      <c r="T13" s="48" t="s">
        <v>270</v>
      </c>
      <c r="U13" s="58"/>
      <c r="V13" s="59"/>
      <c r="W13" s="60"/>
      <c r="X13" s="61"/>
      <c r="Y13" s="4"/>
      <c r="Z13" s="21"/>
      <c r="AA13" s="4" t="e">
        <f>IF(ISBLANK(T13),S22,T13)+IF(ISBLANK(Z13),Y13,Z13)</f>
        <v>#VALUE!</v>
      </c>
      <c r="AB13" s="4" t="e">
        <f>IF(AA13&lt;50,"F",IF(AA13&lt;60,"E",IF(AA13&lt;70,"D",IF(AA13&lt;80,"C",IF(AA13&lt;90,"B","A")))))</f>
        <v>#VALUE!</v>
      </c>
    </row>
    <row r="14" spans="1:30" ht="17">
      <c r="A14" s="40"/>
      <c r="B14" s="36" t="s">
        <v>273</v>
      </c>
      <c r="D14" s="7" t="s">
        <v>271</v>
      </c>
      <c r="E14" s="7" t="s">
        <v>272</v>
      </c>
      <c r="N14" s="40">
        <v>6</v>
      </c>
      <c r="U14" s="58">
        <v>7</v>
      </c>
      <c r="V14" s="59"/>
      <c r="W14" s="60"/>
      <c r="X14" s="61"/>
      <c r="Y14" s="4"/>
      <c r="Z14" s="21"/>
      <c r="AA14" s="4">
        <f>N14+S14+U14</f>
        <v>13</v>
      </c>
      <c r="AB14" s="4"/>
      <c r="AC14">
        <f>AA14*90/62</f>
        <v>18.870967741935484</v>
      </c>
      <c r="AD14" t="str">
        <f>IF(AC14&lt;41,"F",IF(AC14&lt;52,"E",IF(AC14&lt;63,"D",IF(AC14&lt;74,"C", IF(AC14&lt;85,"B","A")))))</f>
        <v>F</v>
      </c>
    </row>
    <row r="15" spans="1:30" ht="15.5">
      <c r="A15" s="40"/>
      <c r="B15" s="53"/>
      <c r="U15" s="58"/>
      <c r="V15" s="59"/>
      <c r="W15" s="60"/>
      <c r="X15" s="61"/>
      <c r="Y15" s="4"/>
      <c r="Z15" s="21"/>
      <c r="AA15" s="4">
        <f t="shared" ref="AA15:AA39" si="0">N15+S15+U15</f>
        <v>0</v>
      </c>
      <c r="AB15" s="4"/>
      <c r="AC15" s="7">
        <f t="shared" ref="AC15:AC78" si="1">AA15*90/62</f>
        <v>0</v>
      </c>
      <c r="AD15" s="7" t="str">
        <f t="shared" ref="AD15:AD78" si="2">IF(AC15&lt;41,"F",IF(AC15&lt;52,"E",IF(AC15&lt;63,"D",IF(AC15&lt;74,"C", IF(AC15&lt;85,"B","A")))))</f>
        <v>F</v>
      </c>
    </row>
    <row r="16" spans="1:30" ht="15.5">
      <c r="A16" s="40"/>
      <c r="B16" s="53"/>
      <c r="U16" s="58"/>
      <c r="V16" s="59"/>
      <c r="W16" s="60"/>
      <c r="X16" s="61"/>
      <c r="Y16" s="4"/>
      <c r="Z16" s="21"/>
      <c r="AA16" s="4">
        <f t="shared" si="0"/>
        <v>0</v>
      </c>
      <c r="AB16" s="4"/>
      <c r="AC16" s="7">
        <f t="shared" si="1"/>
        <v>0</v>
      </c>
      <c r="AD16" s="7" t="str">
        <f t="shared" si="2"/>
        <v>F</v>
      </c>
    </row>
    <row r="17" spans="1:30" ht="15.5">
      <c r="A17" s="40"/>
      <c r="B17" s="53"/>
      <c r="U17" s="58"/>
      <c r="V17" s="59"/>
      <c r="W17" s="60"/>
      <c r="X17" s="61"/>
      <c r="Y17" s="4"/>
      <c r="Z17" s="21"/>
      <c r="AA17" s="4">
        <f t="shared" si="0"/>
        <v>0</v>
      </c>
      <c r="AB17" s="4"/>
      <c r="AC17" s="7">
        <f t="shared" si="1"/>
        <v>0</v>
      </c>
      <c r="AD17" s="7" t="str">
        <f t="shared" si="2"/>
        <v>F</v>
      </c>
    </row>
    <row r="18" spans="1:30" ht="17">
      <c r="A18" s="40"/>
      <c r="B18" s="38" t="s">
        <v>112</v>
      </c>
      <c r="C18" s="39"/>
      <c r="D18" s="24" t="s">
        <v>113</v>
      </c>
      <c r="E18" s="24" t="s">
        <v>114</v>
      </c>
      <c r="F18" s="4"/>
      <c r="G18" s="51"/>
      <c r="H18" s="52"/>
      <c r="I18" s="1"/>
      <c r="J18" s="1"/>
      <c r="K18" s="51"/>
      <c r="L18" s="52"/>
      <c r="M18" s="1"/>
      <c r="N18" s="6">
        <v>7</v>
      </c>
      <c r="O18" s="1"/>
      <c r="P18" s="1"/>
      <c r="Q18" s="1"/>
      <c r="R18" s="1"/>
      <c r="S18" s="4">
        <v>8</v>
      </c>
      <c r="U18" s="58">
        <v>5</v>
      </c>
      <c r="V18" s="59"/>
      <c r="W18" s="60"/>
      <c r="X18" s="61"/>
      <c r="Y18" s="4"/>
      <c r="Z18" s="21"/>
      <c r="AA18" s="4">
        <f t="shared" si="0"/>
        <v>20</v>
      </c>
      <c r="AB18" s="4"/>
      <c r="AC18" s="7">
        <f t="shared" si="1"/>
        <v>29.032258064516128</v>
      </c>
      <c r="AD18" s="7" t="str">
        <f t="shared" si="2"/>
        <v>F</v>
      </c>
    </row>
    <row r="19" spans="1:30" ht="17">
      <c r="A19" s="40"/>
      <c r="B19" s="38" t="s">
        <v>80</v>
      </c>
      <c r="C19" s="39"/>
      <c r="D19" s="24" t="s">
        <v>24</v>
      </c>
      <c r="E19" s="24" t="s">
        <v>81</v>
      </c>
      <c r="F19" s="4"/>
      <c r="G19" s="51"/>
      <c r="H19" s="52"/>
      <c r="I19" s="1"/>
      <c r="J19" s="1"/>
      <c r="K19" s="51"/>
      <c r="L19" s="52"/>
      <c r="M19" s="1"/>
      <c r="N19" s="6">
        <v>9</v>
      </c>
      <c r="O19" s="1"/>
      <c r="P19" s="1"/>
      <c r="Q19" s="1"/>
      <c r="R19" s="1"/>
      <c r="S19" s="4">
        <v>15</v>
      </c>
      <c r="U19" s="58">
        <v>7</v>
      </c>
      <c r="V19" s="59"/>
      <c r="W19" s="60"/>
      <c r="X19" s="61"/>
      <c r="Y19" s="4"/>
      <c r="Z19" s="21"/>
      <c r="AA19" s="4">
        <f t="shared" si="0"/>
        <v>31</v>
      </c>
      <c r="AB19" s="4"/>
      <c r="AC19" s="7">
        <f t="shared" si="1"/>
        <v>45</v>
      </c>
      <c r="AD19" s="7" t="str">
        <f t="shared" si="2"/>
        <v>E</v>
      </c>
    </row>
    <row r="20" spans="1:30" ht="15.5">
      <c r="A20" s="40"/>
      <c r="B20" s="53"/>
      <c r="U20" s="58"/>
      <c r="V20" s="59"/>
      <c r="W20" s="60"/>
      <c r="X20" s="61"/>
      <c r="Y20" s="4"/>
      <c r="Z20" s="21"/>
      <c r="AA20" s="4">
        <f t="shared" si="0"/>
        <v>0</v>
      </c>
      <c r="AB20" s="4"/>
      <c r="AC20" s="7">
        <f t="shared" si="1"/>
        <v>0</v>
      </c>
      <c r="AD20" s="7" t="str">
        <f t="shared" si="2"/>
        <v>F</v>
      </c>
    </row>
    <row r="21" spans="1:30" ht="15.5">
      <c r="A21" s="40"/>
      <c r="B21" s="53"/>
      <c r="U21" s="58"/>
      <c r="V21" s="59"/>
      <c r="W21" s="60"/>
      <c r="X21" s="61"/>
      <c r="Y21" s="4"/>
      <c r="Z21" s="21"/>
      <c r="AA21" s="4">
        <f t="shared" si="0"/>
        <v>0</v>
      </c>
      <c r="AB21" s="4"/>
      <c r="AC21" s="7">
        <f t="shared" si="1"/>
        <v>0</v>
      </c>
      <c r="AD21" s="7" t="str">
        <f t="shared" si="2"/>
        <v>F</v>
      </c>
    </row>
    <row r="22" spans="1:30" ht="17">
      <c r="A22" s="40"/>
      <c r="B22" s="36" t="s">
        <v>117</v>
      </c>
      <c r="C22" s="37"/>
      <c r="D22" s="24" t="s">
        <v>115</v>
      </c>
      <c r="E22" s="24" t="s">
        <v>116</v>
      </c>
      <c r="F22" s="4"/>
      <c r="G22" s="51"/>
      <c r="H22" s="52"/>
      <c r="I22" s="1"/>
      <c r="J22" s="1"/>
      <c r="K22" s="51"/>
      <c r="L22" s="52"/>
      <c r="M22" s="1"/>
      <c r="N22" s="6">
        <v>5</v>
      </c>
      <c r="O22" s="1"/>
      <c r="P22" s="1"/>
      <c r="Q22" s="1"/>
      <c r="R22" s="1"/>
      <c r="S22" s="4">
        <v>13</v>
      </c>
      <c r="U22" s="58">
        <v>0</v>
      </c>
      <c r="V22" s="59"/>
      <c r="W22" s="60"/>
      <c r="X22" s="61"/>
      <c r="Y22" s="4"/>
      <c r="Z22" s="21"/>
      <c r="AA22" s="4">
        <f t="shared" si="0"/>
        <v>18</v>
      </c>
      <c r="AB22" s="4"/>
      <c r="AC22" s="7">
        <f t="shared" si="1"/>
        <v>26.129032258064516</v>
      </c>
      <c r="AD22" s="7" t="str">
        <f t="shared" si="2"/>
        <v>F</v>
      </c>
    </row>
    <row r="23" spans="1:30" ht="17">
      <c r="A23" s="40"/>
      <c r="B23" s="38" t="s">
        <v>92</v>
      </c>
      <c r="C23" s="39"/>
      <c r="D23" s="24" t="s">
        <v>93</v>
      </c>
      <c r="E23" s="24" t="s">
        <v>27</v>
      </c>
      <c r="F23" s="4"/>
      <c r="G23" s="51"/>
      <c r="H23" s="52"/>
      <c r="I23" s="1"/>
      <c r="J23" s="1"/>
      <c r="K23" s="51"/>
      <c r="L23" s="52"/>
      <c r="M23" s="1"/>
      <c r="N23" s="6">
        <v>9</v>
      </c>
      <c r="O23" s="1"/>
      <c r="P23" s="1"/>
      <c r="Q23" s="1"/>
      <c r="R23" s="1"/>
      <c r="S23" s="4">
        <v>27</v>
      </c>
      <c r="U23" s="58">
        <v>12</v>
      </c>
      <c r="V23" s="59"/>
      <c r="W23" s="60"/>
      <c r="X23" s="61"/>
      <c r="Y23" s="4"/>
      <c r="Z23" s="21"/>
      <c r="AA23" s="4">
        <f t="shared" si="0"/>
        <v>48</v>
      </c>
      <c r="AB23" s="4"/>
      <c r="AC23" s="7">
        <f t="shared" si="1"/>
        <v>69.677419354838705</v>
      </c>
      <c r="AD23" s="7" t="str">
        <f t="shared" si="2"/>
        <v>C</v>
      </c>
    </row>
    <row r="24" spans="1:30" ht="17">
      <c r="A24" s="40"/>
      <c r="B24" s="38" t="s">
        <v>70</v>
      </c>
      <c r="C24" s="39"/>
      <c r="D24" s="24" t="s">
        <v>71</v>
      </c>
      <c r="E24" s="24" t="s">
        <v>31</v>
      </c>
      <c r="F24" s="4"/>
      <c r="G24" s="51"/>
      <c r="H24" s="52"/>
      <c r="I24" s="1"/>
      <c r="J24" s="1"/>
      <c r="K24" s="51"/>
      <c r="L24" s="52"/>
      <c r="M24" s="1"/>
      <c r="N24" s="6"/>
      <c r="O24" s="1"/>
      <c r="P24" s="1"/>
      <c r="Q24" s="1"/>
      <c r="R24" s="1"/>
      <c r="S24" s="4">
        <v>0</v>
      </c>
      <c r="U24" s="58">
        <v>5</v>
      </c>
      <c r="V24" s="59"/>
      <c r="W24" s="60"/>
      <c r="X24" s="61"/>
      <c r="Y24" s="4"/>
      <c r="Z24" s="21"/>
      <c r="AA24" s="4">
        <f t="shared" si="0"/>
        <v>5</v>
      </c>
      <c r="AB24" s="4"/>
      <c r="AC24" s="7">
        <f t="shared" si="1"/>
        <v>7.258064516129032</v>
      </c>
      <c r="AD24" s="7" t="str">
        <f t="shared" si="2"/>
        <v>F</v>
      </c>
    </row>
    <row r="25" spans="1:30" ht="17">
      <c r="A25" s="40"/>
      <c r="B25" s="38" t="s">
        <v>118</v>
      </c>
      <c r="C25" s="39"/>
      <c r="D25" s="24" t="s">
        <v>119</v>
      </c>
      <c r="E25" s="24" t="s">
        <v>30</v>
      </c>
      <c r="F25" s="4"/>
      <c r="G25" s="51"/>
      <c r="H25" s="52"/>
      <c r="I25" s="1"/>
      <c r="J25" s="1"/>
      <c r="K25" s="51"/>
      <c r="L25" s="52"/>
      <c r="M25" s="1"/>
      <c r="N25" s="6">
        <v>6</v>
      </c>
      <c r="O25" s="1"/>
      <c r="P25" s="1"/>
      <c r="Q25" s="1"/>
      <c r="R25" s="1"/>
      <c r="S25" s="4">
        <v>14</v>
      </c>
      <c r="U25" s="58">
        <v>4</v>
      </c>
      <c r="V25" s="59"/>
      <c r="W25" s="60"/>
      <c r="X25" s="61"/>
      <c r="Y25" s="4"/>
      <c r="Z25" s="21"/>
      <c r="AA25" s="4">
        <f t="shared" si="0"/>
        <v>24</v>
      </c>
      <c r="AB25" s="4"/>
      <c r="AC25" s="7">
        <f t="shared" si="1"/>
        <v>34.838709677419352</v>
      </c>
      <c r="AD25" s="7" t="str">
        <f t="shared" si="2"/>
        <v>F</v>
      </c>
    </row>
    <row r="26" spans="1:30" ht="17">
      <c r="A26" s="40"/>
      <c r="B26" s="38" t="s">
        <v>111</v>
      </c>
      <c r="C26" s="39"/>
      <c r="D26" s="24" t="s">
        <v>110</v>
      </c>
      <c r="E26" s="24" t="s">
        <v>26</v>
      </c>
      <c r="F26" s="4"/>
      <c r="G26" s="51"/>
      <c r="H26" s="52"/>
      <c r="I26" s="1"/>
      <c r="J26" s="1"/>
      <c r="K26" s="51"/>
      <c r="L26" s="52"/>
      <c r="M26" s="1"/>
      <c r="N26" s="6">
        <v>9</v>
      </c>
      <c r="O26" s="1"/>
      <c r="P26" s="1"/>
      <c r="Q26" s="1"/>
      <c r="R26" s="1"/>
      <c r="S26" s="4">
        <v>26</v>
      </c>
      <c r="U26" s="58">
        <v>13</v>
      </c>
      <c r="V26" s="59"/>
      <c r="W26" s="60"/>
      <c r="X26" s="61"/>
      <c r="Y26" s="4"/>
      <c r="Z26" s="21"/>
      <c r="AA26" s="4">
        <f t="shared" si="0"/>
        <v>48</v>
      </c>
      <c r="AB26" s="4"/>
      <c r="AC26" s="7">
        <f t="shared" si="1"/>
        <v>69.677419354838705</v>
      </c>
      <c r="AD26" s="7" t="str">
        <f t="shared" si="2"/>
        <v>C</v>
      </c>
    </row>
    <row r="27" spans="1:30" ht="17">
      <c r="A27" s="40"/>
      <c r="B27" s="38" t="s">
        <v>82</v>
      </c>
      <c r="C27" s="39"/>
      <c r="D27" s="24" t="s">
        <v>28</v>
      </c>
      <c r="E27" s="24" t="s">
        <v>25</v>
      </c>
      <c r="F27" s="4"/>
      <c r="G27" s="51"/>
      <c r="H27" s="52"/>
      <c r="I27" s="1"/>
      <c r="J27" s="1"/>
      <c r="K27" s="51"/>
      <c r="L27" s="52"/>
      <c r="M27" s="1"/>
      <c r="N27" s="6">
        <v>6</v>
      </c>
      <c r="O27" s="1"/>
      <c r="P27" s="1"/>
      <c r="Q27" s="1"/>
      <c r="R27" s="1"/>
      <c r="S27" s="4">
        <v>28</v>
      </c>
      <c r="U27" s="58">
        <v>21</v>
      </c>
      <c r="V27" s="59"/>
      <c r="W27" s="60"/>
      <c r="X27" s="61"/>
      <c r="Y27" s="4"/>
      <c r="Z27" s="21"/>
      <c r="AA27" s="4">
        <f t="shared" si="0"/>
        <v>55</v>
      </c>
      <c r="AB27" s="4"/>
      <c r="AC27" s="7">
        <f t="shared" si="1"/>
        <v>79.838709677419359</v>
      </c>
      <c r="AD27" s="7" t="str">
        <f t="shared" si="2"/>
        <v>B</v>
      </c>
    </row>
    <row r="28" spans="1:30" ht="17">
      <c r="A28" s="40"/>
      <c r="B28" s="38" t="s">
        <v>75</v>
      </c>
      <c r="C28" s="39"/>
      <c r="D28" s="24" t="s">
        <v>21</v>
      </c>
      <c r="E28" s="24" t="s">
        <v>76</v>
      </c>
      <c r="F28" s="4"/>
      <c r="G28" s="41"/>
      <c r="H28" s="42"/>
      <c r="I28" s="1"/>
      <c r="J28" s="1"/>
      <c r="K28" s="41"/>
      <c r="L28" s="42"/>
      <c r="M28" s="1"/>
      <c r="N28" s="6">
        <v>9</v>
      </c>
      <c r="O28" s="1"/>
      <c r="P28" s="1"/>
      <c r="Q28" s="1"/>
      <c r="R28" s="1"/>
      <c r="S28" s="4">
        <v>23</v>
      </c>
      <c r="U28" s="58">
        <v>5</v>
      </c>
      <c r="V28" s="59"/>
      <c r="W28" s="60"/>
      <c r="X28" s="61"/>
      <c r="Y28" s="4"/>
      <c r="Z28" s="21"/>
      <c r="AA28" s="4">
        <f t="shared" si="0"/>
        <v>37</v>
      </c>
      <c r="AB28" s="4"/>
      <c r="AC28" s="7">
        <f t="shared" si="1"/>
        <v>53.70967741935484</v>
      </c>
      <c r="AD28" s="7" t="str">
        <f t="shared" si="2"/>
        <v>D</v>
      </c>
    </row>
    <row r="29" spans="1:30" ht="17">
      <c r="A29" s="40"/>
      <c r="B29" s="38" t="s">
        <v>104</v>
      </c>
      <c r="C29" s="39"/>
      <c r="D29" s="24" t="s">
        <v>105</v>
      </c>
      <c r="E29" s="24" t="s">
        <v>106</v>
      </c>
      <c r="F29" s="4"/>
      <c r="G29" s="41"/>
      <c r="H29" s="42"/>
      <c r="I29" s="1"/>
      <c r="J29" s="1"/>
      <c r="K29" s="41"/>
      <c r="L29" s="42"/>
      <c r="M29" s="1"/>
      <c r="N29" s="6">
        <v>8</v>
      </c>
      <c r="O29" s="1"/>
      <c r="P29" s="1"/>
      <c r="Q29" s="1"/>
      <c r="R29" s="1"/>
      <c r="S29" s="4">
        <v>18</v>
      </c>
      <c r="U29" s="58">
        <v>5</v>
      </c>
      <c r="V29" s="59"/>
      <c r="W29" s="60"/>
      <c r="X29" s="61"/>
      <c r="Y29" s="4"/>
      <c r="Z29" s="21"/>
      <c r="AA29" s="4">
        <f t="shared" si="0"/>
        <v>31</v>
      </c>
      <c r="AB29" s="4"/>
      <c r="AC29" s="7">
        <f t="shared" si="1"/>
        <v>45</v>
      </c>
      <c r="AD29" s="7" t="str">
        <f t="shared" si="2"/>
        <v>E</v>
      </c>
    </row>
    <row r="30" spans="1:30" ht="17">
      <c r="A30" s="40"/>
      <c r="B30" s="38" t="s">
        <v>98</v>
      </c>
      <c r="C30" s="39"/>
      <c r="D30" s="24" t="s">
        <v>97</v>
      </c>
      <c r="E30" s="24" t="s">
        <v>93</v>
      </c>
      <c r="F30" s="4"/>
      <c r="G30" s="41"/>
      <c r="H30" s="42"/>
      <c r="I30" s="1"/>
      <c r="J30" s="1"/>
      <c r="K30" s="41"/>
      <c r="L30" s="42"/>
      <c r="M30" s="1"/>
      <c r="N30" s="6">
        <v>9</v>
      </c>
      <c r="O30" s="1"/>
      <c r="P30" s="1"/>
      <c r="Q30" s="1"/>
      <c r="R30" s="1"/>
      <c r="S30" s="4">
        <v>19</v>
      </c>
      <c r="U30" s="58"/>
      <c r="V30" s="59"/>
      <c r="W30" s="60"/>
      <c r="X30" s="61"/>
      <c r="Y30" s="4"/>
      <c r="Z30" s="21"/>
      <c r="AA30" s="4">
        <f t="shared" si="0"/>
        <v>28</v>
      </c>
      <c r="AB30" s="4"/>
      <c r="AC30" s="7">
        <f t="shared" si="1"/>
        <v>40.645161290322584</v>
      </c>
      <c r="AD30" s="7" t="str">
        <f t="shared" si="2"/>
        <v>F</v>
      </c>
    </row>
    <row r="31" spans="1:30" ht="17">
      <c r="A31" s="40"/>
      <c r="B31" s="38" t="s">
        <v>101</v>
      </c>
      <c r="C31" s="39"/>
      <c r="D31" s="24" t="s">
        <v>99</v>
      </c>
      <c r="E31" s="24" t="s">
        <v>100</v>
      </c>
      <c r="F31" s="4"/>
      <c r="G31" s="41"/>
      <c r="H31" s="42"/>
      <c r="I31" s="1"/>
      <c r="J31" s="1"/>
      <c r="K31" s="41"/>
      <c r="L31" s="42"/>
      <c r="M31" s="1"/>
      <c r="N31" s="6">
        <v>8</v>
      </c>
      <c r="O31" s="1"/>
      <c r="P31" s="1"/>
      <c r="Q31" s="1"/>
      <c r="R31" s="1"/>
      <c r="S31" s="4">
        <v>22</v>
      </c>
      <c r="U31" s="58">
        <v>24</v>
      </c>
      <c r="V31" s="59"/>
      <c r="W31" s="60"/>
      <c r="X31" s="61"/>
      <c r="Y31" s="4"/>
      <c r="Z31" s="21"/>
      <c r="AA31" s="4">
        <f t="shared" si="0"/>
        <v>54</v>
      </c>
      <c r="AB31" s="4"/>
      <c r="AC31" s="7">
        <f t="shared" si="1"/>
        <v>78.387096774193552</v>
      </c>
      <c r="AD31" s="7" t="str">
        <f t="shared" si="2"/>
        <v>B</v>
      </c>
    </row>
    <row r="32" spans="1:30" ht="17">
      <c r="A32" s="40"/>
      <c r="B32" s="38" t="s">
        <v>84</v>
      </c>
      <c r="C32" s="39"/>
      <c r="D32" s="24" t="s">
        <v>22</v>
      </c>
      <c r="E32" s="24" t="s">
        <v>83</v>
      </c>
      <c r="F32" s="4"/>
      <c r="G32" s="41"/>
      <c r="H32" s="42"/>
      <c r="I32" s="1"/>
      <c r="J32" s="1"/>
      <c r="K32" s="41"/>
      <c r="L32" s="42"/>
      <c r="M32" s="1"/>
      <c r="N32" s="6">
        <v>9</v>
      </c>
      <c r="O32" s="1"/>
      <c r="P32" s="1"/>
      <c r="Q32" s="1"/>
      <c r="R32" s="1"/>
      <c r="S32" s="4">
        <v>33</v>
      </c>
      <c r="U32" s="58">
        <v>20</v>
      </c>
      <c r="V32" s="59"/>
      <c r="W32" s="60"/>
      <c r="X32" s="61"/>
      <c r="Y32" s="4"/>
      <c r="Z32" s="21"/>
      <c r="AA32" s="4">
        <f t="shared" si="0"/>
        <v>62</v>
      </c>
      <c r="AB32" s="4"/>
      <c r="AC32" s="7">
        <f t="shared" si="1"/>
        <v>90</v>
      </c>
      <c r="AD32" s="7" t="str">
        <f t="shared" si="2"/>
        <v>A</v>
      </c>
    </row>
    <row r="33" spans="1:30" ht="17">
      <c r="A33" s="40"/>
      <c r="B33" s="38" t="s">
        <v>69</v>
      </c>
      <c r="C33" s="39"/>
      <c r="D33" s="24" t="s">
        <v>68</v>
      </c>
      <c r="E33" s="24" t="s">
        <v>23</v>
      </c>
      <c r="F33" s="4"/>
      <c r="G33" s="41"/>
      <c r="H33" s="42"/>
      <c r="I33" s="1"/>
      <c r="J33" s="1"/>
      <c r="K33" s="41"/>
      <c r="L33" s="42"/>
      <c r="M33" s="1"/>
      <c r="N33" s="6"/>
      <c r="O33" s="1"/>
      <c r="P33" s="1"/>
      <c r="Q33" s="1"/>
      <c r="R33" s="1"/>
      <c r="S33" s="4">
        <v>0</v>
      </c>
      <c r="U33" s="91">
        <v>5</v>
      </c>
      <c r="V33" s="92"/>
      <c r="W33" s="60"/>
      <c r="X33" s="61"/>
      <c r="Y33" s="4"/>
      <c r="Z33" s="21"/>
      <c r="AA33" s="4">
        <f t="shared" si="0"/>
        <v>5</v>
      </c>
      <c r="AB33" s="4"/>
      <c r="AC33" s="7">
        <f t="shared" si="1"/>
        <v>7.258064516129032</v>
      </c>
      <c r="AD33" s="7" t="str">
        <f t="shared" si="2"/>
        <v>F</v>
      </c>
    </row>
    <row r="34" spans="1:30" ht="17">
      <c r="A34" s="40"/>
      <c r="B34" s="38" t="s">
        <v>74</v>
      </c>
      <c r="C34" s="39"/>
      <c r="D34" s="24" t="s">
        <v>72</v>
      </c>
      <c r="E34" s="24" t="s">
        <v>73</v>
      </c>
      <c r="F34" s="4"/>
      <c r="G34" s="41"/>
      <c r="H34" s="42"/>
      <c r="I34" s="1"/>
      <c r="J34" s="1"/>
      <c r="K34" s="41"/>
      <c r="L34" s="42"/>
      <c r="M34" s="1"/>
      <c r="N34" s="6">
        <v>4</v>
      </c>
      <c r="O34" s="1"/>
      <c r="P34" s="1"/>
      <c r="Q34" s="1"/>
      <c r="R34" s="1"/>
      <c r="S34" s="4">
        <v>10</v>
      </c>
      <c r="U34" s="58">
        <v>0</v>
      </c>
      <c r="V34" s="59"/>
      <c r="W34" s="60"/>
      <c r="X34" s="61"/>
      <c r="Y34" s="4"/>
      <c r="Z34" s="21"/>
      <c r="AA34" s="4">
        <f t="shared" si="0"/>
        <v>14</v>
      </c>
      <c r="AB34" s="4"/>
      <c r="AC34" s="7">
        <f t="shared" si="1"/>
        <v>20.322580645161292</v>
      </c>
      <c r="AD34" s="7" t="str">
        <f t="shared" si="2"/>
        <v>F</v>
      </c>
    </row>
    <row r="35" spans="1:30" ht="17">
      <c r="A35" s="40"/>
      <c r="B35" s="38" t="s">
        <v>77</v>
      </c>
      <c r="C35" s="39"/>
      <c r="D35" s="24" t="s">
        <v>78</v>
      </c>
      <c r="E35" s="24" t="s">
        <v>79</v>
      </c>
      <c r="F35" s="4"/>
      <c r="G35" s="41"/>
      <c r="H35" s="42"/>
      <c r="I35" s="1"/>
      <c r="J35" s="1"/>
      <c r="K35" s="41"/>
      <c r="L35" s="42"/>
      <c r="M35" s="1"/>
      <c r="N35" s="6">
        <v>8</v>
      </c>
      <c r="O35" s="1"/>
      <c r="P35" s="1"/>
      <c r="Q35" s="1"/>
      <c r="R35" s="1"/>
      <c r="S35" s="4">
        <v>29</v>
      </c>
      <c r="U35" s="58">
        <v>10</v>
      </c>
      <c r="V35" s="59"/>
      <c r="W35" s="60"/>
      <c r="X35" s="61"/>
      <c r="Y35" s="4"/>
      <c r="Z35" s="21"/>
      <c r="AA35" s="4">
        <f t="shared" si="0"/>
        <v>47</v>
      </c>
      <c r="AB35" s="4"/>
      <c r="AC35" s="7">
        <f t="shared" si="1"/>
        <v>68.225806451612897</v>
      </c>
      <c r="AD35" s="7" t="str">
        <f t="shared" si="2"/>
        <v>C</v>
      </c>
    </row>
    <row r="36" spans="1:30" ht="17">
      <c r="A36" s="40"/>
      <c r="B36" s="38" t="s">
        <v>109</v>
      </c>
      <c r="C36" s="39"/>
      <c r="D36" s="24" t="s">
        <v>107</v>
      </c>
      <c r="E36" s="24" t="s">
        <v>108</v>
      </c>
      <c r="F36" s="4"/>
      <c r="G36" s="41"/>
      <c r="H36" s="42"/>
      <c r="I36" s="1"/>
      <c r="J36" s="1"/>
      <c r="K36" s="41"/>
      <c r="L36" s="42"/>
      <c r="M36" s="1"/>
      <c r="N36" s="6"/>
      <c r="O36" s="1"/>
      <c r="P36" s="1"/>
      <c r="Q36" s="1"/>
      <c r="R36" s="1"/>
      <c r="S36" s="4">
        <v>26</v>
      </c>
      <c r="U36" s="58"/>
      <c r="V36" s="59"/>
      <c r="W36" s="60"/>
      <c r="X36" s="61"/>
      <c r="Y36" s="4"/>
      <c r="Z36" s="21"/>
      <c r="AA36" s="4">
        <f t="shared" si="0"/>
        <v>26</v>
      </c>
      <c r="AB36" s="4"/>
      <c r="AC36" s="7">
        <f t="shared" si="1"/>
        <v>37.741935483870968</v>
      </c>
      <c r="AD36" s="7" t="str">
        <f t="shared" si="2"/>
        <v>F</v>
      </c>
    </row>
    <row r="37" spans="1:30" ht="17">
      <c r="A37" s="40"/>
      <c r="B37" s="38" t="s">
        <v>96</v>
      </c>
      <c r="C37" s="39"/>
      <c r="D37" s="24" t="s">
        <v>94</v>
      </c>
      <c r="E37" s="24" t="s">
        <v>95</v>
      </c>
      <c r="F37" s="4"/>
      <c r="G37" s="41"/>
      <c r="H37" s="42"/>
      <c r="I37" s="1"/>
      <c r="J37" s="1"/>
      <c r="K37" s="41"/>
      <c r="L37" s="42"/>
      <c r="M37" s="1"/>
      <c r="N37" s="6">
        <v>10</v>
      </c>
      <c r="O37" s="1"/>
      <c r="P37" s="1"/>
      <c r="Q37" s="1"/>
      <c r="R37" s="1"/>
      <c r="S37" s="4">
        <v>8</v>
      </c>
      <c r="U37" s="58">
        <v>8</v>
      </c>
      <c r="V37" s="59"/>
      <c r="W37" s="60"/>
      <c r="X37" s="61"/>
      <c r="Y37" s="4"/>
      <c r="Z37" s="21"/>
      <c r="AA37" s="4">
        <f t="shared" si="0"/>
        <v>26</v>
      </c>
      <c r="AB37" s="4"/>
      <c r="AC37" s="7">
        <f t="shared" si="1"/>
        <v>37.741935483870968</v>
      </c>
      <c r="AD37" s="7" t="str">
        <f t="shared" si="2"/>
        <v>F</v>
      </c>
    </row>
    <row r="38" spans="1:30" ht="17">
      <c r="A38" s="40"/>
      <c r="B38" s="38" t="s">
        <v>103</v>
      </c>
      <c r="C38" s="39"/>
      <c r="D38" s="24" t="s">
        <v>102</v>
      </c>
      <c r="E38" s="24" t="s">
        <v>29</v>
      </c>
      <c r="F38" s="4"/>
      <c r="G38" s="41"/>
      <c r="H38" s="42"/>
      <c r="I38" s="1"/>
      <c r="J38" s="1"/>
      <c r="K38" s="41"/>
      <c r="L38" s="42"/>
      <c r="M38" s="1"/>
      <c r="N38" s="6">
        <v>8</v>
      </c>
      <c r="O38" s="1"/>
      <c r="P38" s="1"/>
      <c r="Q38" s="1"/>
      <c r="R38" s="1"/>
      <c r="S38" s="4">
        <v>22</v>
      </c>
      <c r="U38" s="58">
        <v>7</v>
      </c>
      <c r="V38" s="59"/>
      <c r="W38" s="60"/>
      <c r="X38" s="61"/>
      <c r="Y38" s="4"/>
      <c r="Z38" s="21"/>
      <c r="AA38" s="4">
        <f t="shared" si="0"/>
        <v>37</v>
      </c>
      <c r="AB38" s="4"/>
      <c r="AC38" s="7">
        <f t="shared" si="1"/>
        <v>53.70967741935484</v>
      </c>
      <c r="AD38" s="7" t="str">
        <f t="shared" si="2"/>
        <v>D</v>
      </c>
    </row>
    <row r="39" spans="1:30" ht="17">
      <c r="B39" s="54" t="s">
        <v>235</v>
      </c>
      <c r="D39" s="55" t="s">
        <v>24</v>
      </c>
      <c r="E39" s="55" t="s">
        <v>274</v>
      </c>
      <c r="U39" s="58">
        <v>0</v>
      </c>
      <c r="V39" s="59"/>
      <c r="W39" s="60"/>
      <c r="X39" s="61"/>
      <c r="Y39" s="4"/>
      <c r="Z39" s="21"/>
      <c r="AA39" s="4">
        <f t="shared" si="0"/>
        <v>0</v>
      </c>
      <c r="AB39" s="4"/>
      <c r="AC39" s="7">
        <f t="shared" si="1"/>
        <v>0</v>
      </c>
      <c r="AD39" s="7" t="str">
        <f t="shared" si="2"/>
        <v>F</v>
      </c>
    </row>
    <row r="40" spans="1:30" ht="15.5">
      <c r="U40" s="58"/>
      <c r="V40" s="59"/>
      <c r="W40" s="60"/>
      <c r="X40" s="61"/>
      <c r="Y40" s="4"/>
      <c r="Z40" s="21"/>
      <c r="AA40" s="4"/>
      <c r="AB40" s="4"/>
      <c r="AC40" s="7">
        <f t="shared" si="1"/>
        <v>0</v>
      </c>
      <c r="AD40" s="7" t="str">
        <f t="shared" si="2"/>
        <v>F</v>
      </c>
    </row>
    <row r="41" spans="1:30" ht="15.5">
      <c r="U41" s="58"/>
      <c r="V41" s="59"/>
      <c r="W41" s="60"/>
      <c r="X41" s="61"/>
      <c r="Y41" s="4"/>
      <c r="Z41" s="21"/>
      <c r="AA41" s="4"/>
      <c r="AB41" s="4"/>
      <c r="AC41" s="7">
        <f t="shared" si="1"/>
        <v>0</v>
      </c>
      <c r="AD41" s="7" t="str">
        <f t="shared" si="2"/>
        <v>F</v>
      </c>
    </row>
    <row r="42" spans="1:30" ht="15.5">
      <c r="U42" s="58"/>
      <c r="V42" s="59"/>
      <c r="W42" s="60"/>
      <c r="X42" s="61"/>
      <c r="Y42" s="4"/>
      <c r="Z42" s="21"/>
      <c r="AA42" s="4"/>
      <c r="AB42" s="4"/>
      <c r="AC42" s="7">
        <f t="shared" si="1"/>
        <v>0</v>
      </c>
      <c r="AD42" s="7" t="str">
        <f t="shared" si="2"/>
        <v>F</v>
      </c>
    </row>
    <row r="43" spans="1:30" ht="15.5">
      <c r="U43" s="58"/>
      <c r="V43" s="59"/>
      <c r="W43" s="60"/>
      <c r="X43" s="61"/>
      <c r="Y43" s="4"/>
      <c r="Z43" s="21"/>
      <c r="AA43" s="4"/>
      <c r="AB43" s="4"/>
      <c r="AC43" s="7">
        <f t="shared" si="1"/>
        <v>0</v>
      </c>
      <c r="AD43" s="7" t="str">
        <f t="shared" si="2"/>
        <v>F</v>
      </c>
    </row>
    <row r="44" spans="1:30" ht="15.5">
      <c r="U44" s="58"/>
      <c r="V44" s="59"/>
      <c r="W44" s="60"/>
      <c r="X44" s="61"/>
      <c r="Y44" s="4"/>
      <c r="Z44" s="21"/>
      <c r="AA44" s="4"/>
      <c r="AB44" s="4"/>
      <c r="AC44" s="7">
        <f t="shared" si="1"/>
        <v>0</v>
      </c>
      <c r="AD44" s="7" t="str">
        <f t="shared" si="2"/>
        <v>F</v>
      </c>
    </row>
    <row r="45" spans="1:30" ht="15.5">
      <c r="U45" s="58"/>
      <c r="V45" s="59"/>
      <c r="W45" s="60"/>
      <c r="X45" s="61"/>
      <c r="Y45" s="4"/>
      <c r="Z45" s="21"/>
      <c r="AA45" s="4"/>
      <c r="AB45" s="4"/>
      <c r="AC45" s="7">
        <f t="shared" si="1"/>
        <v>0</v>
      </c>
      <c r="AD45" s="7" t="str">
        <f t="shared" si="2"/>
        <v>F</v>
      </c>
    </row>
    <row r="46" spans="1:30" ht="15.5">
      <c r="U46" s="58"/>
      <c r="V46" s="59"/>
      <c r="W46" s="60"/>
      <c r="X46" s="61"/>
      <c r="Y46" s="4"/>
      <c r="Z46" s="21"/>
      <c r="AA46" s="4"/>
      <c r="AB46" s="4"/>
      <c r="AC46" s="7">
        <f t="shared" si="1"/>
        <v>0</v>
      </c>
      <c r="AD46" s="7" t="str">
        <f t="shared" si="2"/>
        <v>F</v>
      </c>
    </row>
    <row r="47" spans="1:30" ht="15.5">
      <c r="U47" s="58"/>
      <c r="V47" s="59"/>
      <c r="W47" s="60"/>
      <c r="X47" s="61"/>
      <c r="Y47" s="4"/>
      <c r="Z47" s="21"/>
      <c r="AA47" s="4"/>
      <c r="AB47" s="4"/>
      <c r="AC47" s="7">
        <f t="shared" si="1"/>
        <v>0</v>
      </c>
      <c r="AD47" s="7" t="str">
        <f t="shared" si="2"/>
        <v>F</v>
      </c>
    </row>
    <row r="48" spans="1:30" ht="15.5">
      <c r="U48" s="58"/>
      <c r="V48" s="59"/>
      <c r="W48" s="60"/>
      <c r="X48" s="61"/>
      <c r="Y48" s="4"/>
      <c r="Z48" s="21"/>
      <c r="AA48" s="4"/>
      <c r="AB48" s="4"/>
      <c r="AC48" s="7">
        <f t="shared" si="1"/>
        <v>0</v>
      </c>
      <c r="AD48" s="7" t="str">
        <f t="shared" si="2"/>
        <v>F</v>
      </c>
    </row>
    <row r="49" spans="1:30" ht="15.5">
      <c r="U49" s="58"/>
      <c r="V49" s="59"/>
      <c r="W49" s="60"/>
      <c r="X49" s="61"/>
      <c r="Y49" s="4"/>
      <c r="Z49" s="21"/>
      <c r="AA49" s="4"/>
      <c r="AB49" s="4"/>
      <c r="AC49" s="7">
        <f t="shared" si="1"/>
        <v>0</v>
      </c>
      <c r="AD49" s="7" t="str">
        <f t="shared" si="2"/>
        <v>F</v>
      </c>
    </row>
    <row r="50" spans="1:30" ht="15.5">
      <c r="U50" s="58"/>
      <c r="V50" s="59"/>
      <c r="W50" s="60"/>
      <c r="X50" s="61"/>
      <c r="Y50" s="4"/>
      <c r="Z50" s="21"/>
      <c r="AA50" s="4"/>
      <c r="AB50" s="4"/>
      <c r="AC50" s="7">
        <f t="shared" si="1"/>
        <v>0</v>
      </c>
      <c r="AD50" s="7" t="str">
        <f t="shared" si="2"/>
        <v>F</v>
      </c>
    </row>
    <row r="51" spans="1:30" ht="15.5">
      <c r="A51" s="44" t="s">
        <v>120</v>
      </c>
      <c r="U51" s="58"/>
      <c r="V51" s="59"/>
      <c r="W51" s="60"/>
      <c r="X51" s="61"/>
      <c r="Y51" s="4"/>
      <c r="Z51" s="21"/>
      <c r="AA51" s="4"/>
      <c r="AB51" s="4"/>
      <c r="AC51" s="7">
        <f t="shared" si="1"/>
        <v>0</v>
      </c>
      <c r="AD51" s="7" t="str">
        <f t="shared" si="2"/>
        <v>F</v>
      </c>
    </row>
    <row r="52" spans="1:30" ht="17">
      <c r="B52" s="45"/>
      <c r="C52" s="43"/>
      <c r="D52" s="24"/>
      <c r="E52" s="24"/>
      <c r="F52" s="1"/>
      <c r="G52" s="93"/>
      <c r="H52" s="94"/>
      <c r="I52" s="1"/>
      <c r="J52" s="1"/>
      <c r="K52" s="93"/>
      <c r="L52" s="94"/>
      <c r="M52" s="1"/>
      <c r="N52" s="1"/>
      <c r="O52" s="1"/>
      <c r="P52" s="1"/>
      <c r="Q52" s="1"/>
      <c r="R52" s="1"/>
      <c r="S52" s="4"/>
      <c r="T52" s="6"/>
      <c r="U52" s="58"/>
      <c r="V52" s="59"/>
      <c r="W52" s="60"/>
      <c r="X52" s="61"/>
      <c r="Y52" s="4"/>
      <c r="Z52" s="21"/>
      <c r="AA52" s="4"/>
      <c r="AB52" s="4"/>
      <c r="AC52" s="7">
        <f t="shared" si="1"/>
        <v>0</v>
      </c>
      <c r="AD52" s="7" t="str">
        <f t="shared" si="2"/>
        <v>F</v>
      </c>
    </row>
    <row r="53" spans="1:30" ht="17">
      <c r="B53" s="45"/>
      <c r="C53" s="43"/>
      <c r="D53" s="24"/>
      <c r="E53" s="24"/>
      <c r="F53" s="1"/>
      <c r="G53" s="93"/>
      <c r="H53" s="94"/>
      <c r="I53" s="1"/>
      <c r="J53" s="1"/>
      <c r="K53" s="93"/>
      <c r="L53" s="94"/>
      <c r="M53" s="1"/>
      <c r="N53" s="1"/>
      <c r="O53" s="1"/>
      <c r="P53" s="1"/>
      <c r="Q53" s="1"/>
      <c r="R53" s="1"/>
      <c r="S53" s="4"/>
      <c r="T53" s="6"/>
      <c r="U53" s="58"/>
      <c r="V53" s="59"/>
      <c r="W53" s="60"/>
      <c r="X53" s="61"/>
      <c r="Y53" s="4"/>
      <c r="Z53" s="21"/>
      <c r="AA53" s="4"/>
      <c r="AB53" s="4"/>
      <c r="AC53" s="7">
        <f t="shared" si="1"/>
        <v>0</v>
      </c>
      <c r="AD53" s="7" t="str">
        <f t="shared" si="2"/>
        <v>F</v>
      </c>
    </row>
    <row r="54" spans="1:30" ht="17">
      <c r="B54" s="45"/>
      <c r="C54" s="43"/>
      <c r="D54" s="24"/>
      <c r="E54" s="24"/>
      <c r="F54" s="1"/>
      <c r="G54" s="93"/>
      <c r="H54" s="94"/>
      <c r="I54" s="1"/>
      <c r="J54" s="1"/>
      <c r="K54" s="93"/>
      <c r="L54" s="94"/>
      <c r="M54" s="1"/>
      <c r="N54" s="1"/>
      <c r="O54" s="1"/>
      <c r="P54" s="1"/>
      <c r="Q54" s="1"/>
      <c r="R54" s="1"/>
      <c r="S54" s="4"/>
      <c r="T54" s="6"/>
      <c r="U54" s="58"/>
      <c r="V54" s="59"/>
      <c r="W54" s="60"/>
      <c r="X54" s="61"/>
      <c r="Y54" s="4"/>
      <c r="Z54" s="21"/>
      <c r="AA54" s="4"/>
      <c r="AB54" s="4"/>
      <c r="AC54" s="7">
        <f t="shared" si="1"/>
        <v>0</v>
      </c>
      <c r="AD54" s="7" t="str">
        <f t="shared" si="2"/>
        <v>F</v>
      </c>
    </row>
    <row r="55" spans="1:30" ht="17">
      <c r="B55" s="45"/>
      <c r="C55" s="43"/>
      <c r="D55" s="24"/>
      <c r="E55" s="24"/>
      <c r="F55" s="1"/>
      <c r="G55" s="93"/>
      <c r="H55" s="94"/>
      <c r="I55" s="1"/>
      <c r="J55" s="1"/>
      <c r="K55" s="93"/>
      <c r="L55" s="94"/>
      <c r="M55" s="1"/>
      <c r="N55" s="1"/>
      <c r="O55" s="1"/>
      <c r="P55" s="1"/>
      <c r="Q55" s="1"/>
      <c r="R55" s="1"/>
      <c r="S55" s="4"/>
      <c r="T55" s="6"/>
      <c r="U55" s="58"/>
      <c r="V55" s="59"/>
      <c r="W55" s="60"/>
      <c r="X55" s="61"/>
      <c r="Y55" s="4"/>
      <c r="Z55" s="21"/>
      <c r="AA55" s="4"/>
      <c r="AB55" s="4"/>
      <c r="AC55" s="7">
        <f t="shared" si="1"/>
        <v>0</v>
      </c>
      <c r="AD55" s="7" t="str">
        <f t="shared" si="2"/>
        <v>F</v>
      </c>
    </row>
    <row r="56" spans="1:30" ht="17">
      <c r="B56" s="45"/>
      <c r="C56" s="43"/>
      <c r="D56" s="24"/>
      <c r="E56" s="24"/>
      <c r="F56" s="1"/>
      <c r="G56" s="93"/>
      <c r="H56" s="94"/>
      <c r="I56" s="1"/>
      <c r="J56" s="1"/>
      <c r="K56" s="93"/>
      <c r="L56" s="94"/>
      <c r="M56" s="1"/>
      <c r="N56" s="1"/>
      <c r="O56" s="1"/>
      <c r="P56" s="1"/>
      <c r="Q56" s="1"/>
      <c r="R56" s="1"/>
      <c r="S56" s="4"/>
      <c r="T56" s="6"/>
      <c r="U56" s="58"/>
      <c r="V56" s="59"/>
      <c r="W56" s="60"/>
      <c r="X56" s="61"/>
      <c r="Y56" s="4"/>
      <c r="Z56" s="21"/>
      <c r="AA56" s="4"/>
      <c r="AB56" s="4"/>
      <c r="AC56" s="7">
        <f t="shared" si="1"/>
        <v>0</v>
      </c>
      <c r="AD56" s="7" t="str">
        <f t="shared" si="2"/>
        <v>F</v>
      </c>
    </row>
    <row r="57" spans="1:30" ht="17">
      <c r="A57" s="44" t="s">
        <v>120</v>
      </c>
      <c r="B57" s="45"/>
      <c r="C57" s="43"/>
      <c r="D57" s="24"/>
      <c r="E57" s="24"/>
      <c r="F57" s="1"/>
      <c r="G57" s="93"/>
      <c r="H57" s="94"/>
      <c r="I57" s="1"/>
      <c r="J57" s="1"/>
      <c r="K57" s="93"/>
      <c r="L57" s="94"/>
      <c r="M57" s="1"/>
      <c r="N57" s="1"/>
      <c r="O57" s="1"/>
      <c r="P57" s="1"/>
      <c r="Q57" s="1"/>
      <c r="R57" s="1"/>
      <c r="S57" s="4"/>
      <c r="T57" s="6"/>
      <c r="U57" s="58"/>
      <c r="V57" s="59"/>
      <c r="W57" s="60"/>
      <c r="X57" s="61"/>
      <c r="Y57" s="4"/>
      <c r="Z57" s="21"/>
      <c r="AA57" s="4"/>
      <c r="AB57" s="4"/>
      <c r="AC57" s="7">
        <f t="shared" si="1"/>
        <v>0</v>
      </c>
      <c r="AD57" s="7" t="str">
        <f t="shared" si="2"/>
        <v>F</v>
      </c>
    </row>
    <row r="58" spans="1:30" ht="17">
      <c r="B58" s="45"/>
      <c r="C58" s="43"/>
      <c r="D58" s="24"/>
      <c r="E58" s="24"/>
      <c r="F58" s="1"/>
      <c r="G58" s="93"/>
      <c r="H58" s="94"/>
      <c r="I58" s="1"/>
      <c r="J58" s="1"/>
      <c r="K58" s="93"/>
      <c r="L58" s="94"/>
      <c r="M58" s="1"/>
      <c r="N58" s="1"/>
      <c r="O58" s="1"/>
      <c r="P58" s="1"/>
      <c r="Q58" s="1"/>
      <c r="R58" s="1"/>
      <c r="S58" s="4"/>
      <c r="T58" s="6"/>
      <c r="U58" s="58"/>
      <c r="V58" s="59"/>
      <c r="W58" s="60"/>
      <c r="X58" s="61"/>
      <c r="Y58" s="4"/>
      <c r="Z58" s="21"/>
      <c r="AA58" s="4"/>
      <c r="AB58" s="4"/>
      <c r="AC58" s="7">
        <f t="shared" si="1"/>
        <v>0</v>
      </c>
      <c r="AD58" s="7" t="str">
        <f t="shared" si="2"/>
        <v>F</v>
      </c>
    </row>
    <row r="59" spans="1:30" ht="17">
      <c r="B59" s="45"/>
      <c r="C59" s="43"/>
      <c r="D59" s="24"/>
      <c r="E59" s="24"/>
      <c r="F59" s="1"/>
      <c r="G59" s="93"/>
      <c r="H59" s="94"/>
      <c r="I59" s="1"/>
      <c r="J59" s="1"/>
      <c r="K59" s="93"/>
      <c r="L59" s="94"/>
      <c r="M59" s="1"/>
      <c r="N59" s="1"/>
      <c r="O59" s="1"/>
      <c r="P59" s="1"/>
      <c r="Q59" s="1"/>
      <c r="R59" s="1"/>
      <c r="S59" s="4"/>
      <c r="T59" s="6"/>
      <c r="U59" s="58"/>
      <c r="V59" s="59"/>
      <c r="W59" s="60"/>
      <c r="X59" s="61"/>
      <c r="Y59" s="4"/>
      <c r="Z59" s="21"/>
      <c r="AA59" s="4"/>
      <c r="AB59" s="4"/>
      <c r="AC59" s="7">
        <f t="shared" si="1"/>
        <v>0</v>
      </c>
      <c r="AD59" s="7" t="str">
        <f t="shared" si="2"/>
        <v>F</v>
      </c>
    </row>
    <row r="60" spans="1:30" ht="17">
      <c r="B60" s="45"/>
      <c r="C60" s="43"/>
      <c r="D60" s="24"/>
      <c r="E60" s="24"/>
      <c r="F60" s="1"/>
      <c r="G60" s="93"/>
      <c r="H60" s="94"/>
      <c r="I60" s="1"/>
      <c r="J60" s="1"/>
      <c r="K60" s="93"/>
      <c r="L60" s="94"/>
      <c r="M60" s="1"/>
      <c r="N60" s="1"/>
      <c r="O60" s="1"/>
      <c r="P60" s="1"/>
      <c r="Q60" s="1"/>
      <c r="R60" s="1"/>
      <c r="S60" s="4"/>
      <c r="T60" s="6"/>
      <c r="U60" s="58"/>
      <c r="V60" s="59"/>
      <c r="W60" s="60"/>
      <c r="X60" s="61"/>
      <c r="Y60" s="4"/>
      <c r="Z60" s="21"/>
      <c r="AA60" s="4"/>
      <c r="AB60" s="4"/>
      <c r="AC60" s="7">
        <f t="shared" si="1"/>
        <v>0</v>
      </c>
      <c r="AD60" s="7" t="str">
        <f t="shared" si="2"/>
        <v>F</v>
      </c>
    </row>
    <row r="61" spans="1:30" ht="17">
      <c r="B61" s="45"/>
      <c r="C61" s="43"/>
      <c r="D61" s="24"/>
      <c r="E61" s="24"/>
      <c r="F61" s="1"/>
      <c r="G61" s="93"/>
      <c r="H61" s="94"/>
      <c r="I61" s="1"/>
      <c r="J61" s="1"/>
      <c r="K61" s="93"/>
      <c r="L61" s="94"/>
      <c r="M61" s="1"/>
      <c r="N61" s="1"/>
      <c r="O61" s="1"/>
      <c r="P61" s="1"/>
      <c r="Q61" s="1"/>
      <c r="R61" s="1"/>
      <c r="S61" s="4"/>
      <c r="T61" s="6"/>
      <c r="U61" s="58"/>
      <c r="V61" s="59"/>
      <c r="W61" s="60"/>
      <c r="X61" s="61"/>
      <c r="Y61" s="4"/>
      <c r="Z61" s="21"/>
      <c r="AA61" s="4"/>
      <c r="AB61" s="4"/>
      <c r="AC61" s="7">
        <f t="shared" si="1"/>
        <v>0</v>
      </c>
      <c r="AD61" s="7" t="str">
        <f t="shared" si="2"/>
        <v>F</v>
      </c>
    </row>
    <row r="62" spans="1:30" ht="17">
      <c r="B62" s="45"/>
      <c r="C62" s="43"/>
      <c r="D62" s="24"/>
      <c r="E62" s="24"/>
      <c r="F62" s="1"/>
      <c r="G62" s="93"/>
      <c r="H62" s="94"/>
      <c r="I62" s="1"/>
      <c r="J62" s="1"/>
      <c r="K62" s="93"/>
      <c r="L62" s="94"/>
      <c r="M62" s="1"/>
      <c r="N62" s="1"/>
      <c r="O62" s="1"/>
      <c r="P62" s="1"/>
      <c r="Q62" s="1"/>
      <c r="R62" s="1"/>
      <c r="S62" s="4"/>
      <c r="T62" s="6"/>
      <c r="U62" s="58"/>
      <c r="V62" s="59"/>
      <c r="W62" s="60"/>
      <c r="X62" s="61"/>
      <c r="Y62" s="4"/>
      <c r="Z62" s="21"/>
      <c r="AA62" s="4"/>
      <c r="AB62" s="4"/>
      <c r="AC62" s="7">
        <f t="shared" si="1"/>
        <v>0</v>
      </c>
      <c r="AD62" s="7" t="str">
        <f t="shared" si="2"/>
        <v>F</v>
      </c>
    </row>
    <row r="63" spans="1:30" ht="17">
      <c r="B63" s="45"/>
      <c r="C63" s="43"/>
      <c r="D63" s="24"/>
      <c r="E63" s="24"/>
      <c r="F63" s="1"/>
      <c r="G63" s="93"/>
      <c r="H63" s="94"/>
      <c r="I63" s="1"/>
      <c r="J63" s="1"/>
      <c r="K63" s="93"/>
      <c r="L63" s="94"/>
      <c r="M63" s="1"/>
      <c r="N63" s="1"/>
      <c r="O63" s="1"/>
      <c r="P63" s="1"/>
      <c r="Q63" s="1"/>
      <c r="R63" s="1"/>
      <c r="S63" s="4"/>
      <c r="T63" s="6"/>
      <c r="U63" s="58"/>
      <c r="V63" s="59"/>
      <c r="W63" s="60"/>
      <c r="X63" s="61"/>
      <c r="Y63" s="4"/>
      <c r="Z63" s="21"/>
      <c r="AA63" s="4"/>
      <c r="AB63" s="4"/>
      <c r="AC63" s="7">
        <f t="shared" si="1"/>
        <v>0</v>
      </c>
      <c r="AD63" s="7" t="str">
        <f t="shared" si="2"/>
        <v>F</v>
      </c>
    </row>
    <row r="64" spans="1:30" ht="17">
      <c r="B64" s="45"/>
      <c r="C64" s="43"/>
      <c r="D64" s="24"/>
      <c r="E64" s="24"/>
      <c r="F64" s="1"/>
      <c r="G64" s="93"/>
      <c r="H64" s="94"/>
      <c r="I64" s="1"/>
      <c r="J64" s="1"/>
      <c r="K64" s="93"/>
      <c r="L64" s="94"/>
      <c r="M64" s="1"/>
      <c r="N64" s="1"/>
      <c r="O64" s="1"/>
      <c r="P64" s="1"/>
      <c r="Q64" s="1"/>
      <c r="R64" s="1"/>
      <c r="S64" s="4"/>
      <c r="T64" s="6"/>
      <c r="U64" s="58"/>
      <c r="V64" s="59"/>
      <c r="W64" s="60"/>
      <c r="X64" s="61"/>
      <c r="Y64" s="4"/>
      <c r="Z64" s="21"/>
      <c r="AA64" s="4"/>
      <c r="AB64" s="4"/>
      <c r="AC64" s="7">
        <f t="shared" si="1"/>
        <v>0</v>
      </c>
      <c r="AD64" s="7" t="str">
        <f t="shared" si="2"/>
        <v>F</v>
      </c>
    </row>
    <row r="65" spans="1:30" ht="17">
      <c r="B65" s="45"/>
      <c r="C65" s="43"/>
      <c r="D65" s="24"/>
      <c r="E65" s="24"/>
      <c r="F65" s="1"/>
      <c r="G65" s="93"/>
      <c r="H65" s="94"/>
      <c r="I65" s="1"/>
      <c r="J65" s="1"/>
      <c r="K65" s="93"/>
      <c r="L65" s="94"/>
      <c r="M65" s="1"/>
      <c r="N65" s="1"/>
      <c r="O65" s="1"/>
      <c r="P65" s="1"/>
      <c r="Q65" s="1"/>
      <c r="R65" s="1"/>
      <c r="S65" s="4"/>
      <c r="T65" s="6"/>
      <c r="U65" s="58"/>
      <c r="V65" s="59"/>
      <c r="W65" s="60"/>
      <c r="X65" s="61"/>
      <c r="Y65" s="4"/>
      <c r="Z65" s="21"/>
      <c r="AA65" s="4"/>
      <c r="AB65" s="4"/>
      <c r="AC65" s="7">
        <f t="shared" si="1"/>
        <v>0</v>
      </c>
      <c r="AD65" s="7" t="str">
        <f t="shared" si="2"/>
        <v>F</v>
      </c>
    </row>
    <row r="66" spans="1:30" ht="17">
      <c r="B66" s="45"/>
      <c r="C66" s="43"/>
      <c r="D66" s="24"/>
      <c r="E66" s="24"/>
      <c r="F66" s="1"/>
      <c r="G66" s="93"/>
      <c r="H66" s="94"/>
      <c r="I66" s="1"/>
      <c r="J66" s="1"/>
      <c r="K66" s="93"/>
      <c r="L66" s="94"/>
      <c r="M66" s="1"/>
      <c r="N66" s="1"/>
      <c r="O66" s="1"/>
      <c r="P66" s="1"/>
      <c r="Q66" s="1"/>
      <c r="R66" s="1"/>
      <c r="S66" s="4"/>
      <c r="T66" s="6"/>
      <c r="U66" s="58"/>
      <c r="V66" s="59"/>
      <c r="W66" s="60"/>
      <c r="X66" s="61"/>
      <c r="Y66" s="4"/>
      <c r="Z66" s="21"/>
      <c r="AA66" s="4"/>
      <c r="AB66" s="4"/>
      <c r="AC66" s="7">
        <f t="shared" si="1"/>
        <v>0</v>
      </c>
      <c r="AD66" s="7" t="str">
        <f t="shared" si="2"/>
        <v>F</v>
      </c>
    </row>
    <row r="67" spans="1:30" ht="17">
      <c r="A67" s="44" t="s">
        <v>120</v>
      </c>
      <c r="B67" s="45"/>
      <c r="C67" s="43"/>
      <c r="D67" s="24"/>
      <c r="E67" s="24"/>
      <c r="F67" s="1"/>
      <c r="G67" s="93"/>
      <c r="H67" s="94"/>
      <c r="I67" s="1"/>
      <c r="J67" s="1"/>
      <c r="K67" s="93"/>
      <c r="L67" s="94"/>
      <c r="M67" s="1"/>
      <c r="N67" s="1"/>
      <c r="O67" s="1"/>
      <c r="P67" s="1"/>
      <c r="Q67" s="1"/>
      <c r="R67" s="1"/>
      <c r="S67" s="4"/>
      <c r="T67" s="6"/>
      <c r="U67" s="58"/>
      <c r="V67" s="59"/>
      <c r="W67" s="60"/>
      <c r="X67" s="61"/>
      <c r="Y67" s="4"/>
      <c r="Z67" s="21"/>
      <c r="AA67" s="4"/>
      <c r="AB67" s="4"/>
      <c r="AC67" s="7">
        <f t="shared" si="1"/>
        <v>0</v>
      </c>
      <c r="AD67" s="7" t="str">
        <f t="shared" si="2"/>
        <v>F</v>
      </c>
    </row>
    <row r="68" spans="1:30" ht="17">
      <c r="B68" s="45"/>
      <c r="C68" s="43"/>
      <c r="D68" s="24"/>
      <c r="E68" s="24"/>
      <c r="F68" s="1"/>
      <c r="G68" s="93"/>
      <c r="H68" s="94"/>
      <c r="I68" s="1"/>
      <c r="J68" s="1"/>
      <c r="K68" s="93"/>
      <c r="L68" s="94"/>
      <c r="M68" s="1"/>
      <c r="N68" s="1"/>
      <c r="O68" s="1"/>
      <c r="P68" s="1"/>
      <c r="Q68" s="1"/>
      <c r="R68" s="1"/>
      <c r="S68" s="4"/>
      <c r="T68" s="6"/>
      <c r="U68" s="58"/>
      <c r="V68" s="59"/>
      <c r="W68" s="60"/>
      <c r="X68" s="61"/>
      <c r="Y68" s="4"/>
      <c r="Z68" s="21"/>
      <c r="AA68" s="4"/>
      <c r="AB68" s="4"/>
      <c r="AC68" s="7">
        <f t="shared" si="1"/>
        <v>0</v>
      </c>
      <c r="AD68" s="7" t="str">
        <f t="shared" si="2"/>
        <v>F</v>
      </c>
    </row>
    <row r="69" spans="1:30" ht="17">
      <c r="B69" s="45"/>
      <c r="C69" s="43"/>
      <c r="D69" s="24"/>
      <c r="E69" s="24"/>
      <c r="F69" s="1"/>
      <c r="G69" s="93"/>
      <c r="H69" s="94"/>
      <c r="I69" s="1"/>
      <c r="J69" s="1"/>
      <c r="K69" s="93"/>
      <c r="L69" s="94"/>
      <c r="M69" s="1"/>
      <c r="N69" s="1"/>
      <c r="O69" s="1"/>
      <c r="P69" s="1"/>
      <c r="Q69" s="1"/>
      <c r="R69" s="1"/>
      <c r="S69" s="4"/>
      <c r="T69" s="6"/>
      <c r="U69" s="58"/>
      <c r="V69" s="59"/>
      <c r="W69" s="60"/>
      <c r="X69" s="61"/>
      <c r="Y69" s="4"/>
      <c r="Z69" s="21"/>
      <c r="AA69" s="4"/>
      <c r="AB69" s="4"/>
      <c r="AC69" s="7">
        <f t="shared" si="1"/>
        <v>0</v>
      </c>
      <c r="AD69" s="7" t="str">
        <f t="shared" si="2"/>
        <v>F</v>
      </c>
    </row>
    <row r="70" spans="1:30" ht="17">
      <c r="B70" s="45"/>
      <c r="C70" s="43"/>
      <c r="D70" s="24"/>
      <c r="E70" s="24"/>
      <c r="F70" s="1"/>
      <c r="G70" s="93"/>
      <c r="H70" s="94"/>
      <c r="I70" s="1"/>
      <c r="J70" s="1"/>
      <c r="K70" s="93"/>
      <c r="L70" s="94"/>
      <c r="M70" s="1"/>
      <c r="N70" s="1"/>
      <c r="O70" s="1"/>
      <c r="P70" s="1"/>
      <c r="Q70" s="1"/>
      <c r="R70" s="1"/>
      <c r="S70" s="4"/>
      <c r="T70" s="6"/>
      <c r="U70" s="58"/>
      <c r="V70" s="59"/>
      <c r="W70" s="60"/>
      <c r="X70" s="61"/>
      <c r="Y70" s="4"/>
      <c r="Z70" s="21"/>
      <c r="AA70" s="4"/>
      <c r="AB70" s="4"/>
      <c r="AC70" s="7">
        <f t="shared" si="1"/>
        <v>0</v>
      </c>
      <c r="AD70" s="7" t="str">
        <f t="shared" si="2"/>
        <v>F</v>
      </c>
    </row>
    <row r="71" spans="1:30" ht="17">
      <c r="B71" s="45"/>
      <c r="C71" s="43"/>
      <c r="D71" s="24"/>
      <c r="E71" s="24"/>
      <c r="F71" s="1"/>
      <c r="G71" s="93"/>
      <c r="H71" s="94"/>
      <c r="I71" s="1"/>
      <c r="J71" s="1"/>
      <c r="K71" s="93"/>
      <c r="L71" s="94"/>
      <c r="M71" s="1"/>
      <c r="N71" s="1"/>
      <c r="O71" s="1"/>
      <c r="P71" s="1"/>
      <c r="Q71" s="1"/>
      <c r="R71" s="1"/>
      <c r="S71" s="4"/>
      <c r="T71" s="6"/>
      <c r="U71" s="58"/>
      <c r="V71" s="59"/>
      <c r="W71" s="60"/>
      <c r="X71" s="61"/>
      <c r="Y71" s="4"/>
      <c r="Z71" s="21"/>
      <c r="AA71" s="4"/>
      <c r="AB71" s="4"/>
      <c r="AC71" s="7">
        <f t="shared" si="1"/>
        <v>0</v>
      </c>
      <c r="AD71" s="7" t="str">
        <f t="shared" si="2"/>
        <v>F</v>
      </c>
    </row>
    <row r="72" spans="1:30" ht="17">
      <c r="B72" s="45"/>
      <c r="C72" s="43"/>
      <c r="D72" s="24"/>
      <c r="E72" s="24"/>
      <c r="F72" s="1"/>
      <c r="G72" s="93"/>
      <c r="H72" s="94"/>
      <c r="I72" s="1"/>
      <c r="J72" s="1"/>
      <c r="K72" s="93"/>
      <c r="L72" s="94"/>
      <c r="M72" s="1"/>
      <c r="N72" s="1"/>
      <c r="O72" s="1"/>
      <c r="P72" s="1"/>
      <c r="Q72" s="1"/>
      <c r="R72" s="1"/>
      <c r="S72" s="4"/>
      <c r="T72" s="6"/>
      <c r="U72" s="58"/>
      <c r="V72" s="59"/>
      <c r="W72" s="60"/>
      <c r="X72" s="61"/>
      <c r="Y72" s="4"/>
      <c r="Z72" s="21"/>
      <c r="AA72" s="4"/>
      <c r="AB72" s="4"/>
      <c r="AC72" s="7">
        <f t="shared" si="1"/>
        <v>0</v>
      </c>
      <c r="AD72" s="7" t="str">
        <f t="shared" si="2"/>
        <v>F</v>
      </c>
    </row>
    <row r="73" spans="1:30" ht="17">
      <c r="B73" s="45"/>
      <c r="C73" s="43"/>
      <c r="D73" s="24"/>
      <c r="E73" s="24"/>
      <c r="F73" s="1"/>
      <c r="G73" s="93"/>
      <c r="H73" s="94"/>
      <c r="I73" s="1"/>
      <c r="J73" s="1"/>
      <c r="K73" s="93"/>
      <c r="L73" s="94"/>
      <c r="M73" s="1"/>
      <c r="N73" s="1"/>
      <c r="O73" s="1"/>
      <c r="P73" s="1"/>
      <c r="Q73" s="1"/>
      <c r="R73" s="1"/>
      <c r="S73" s="4"/>
      <c r="T73" s="6"/>
      <c r="U73" s="58"/>
      <c r="V73" s="59"/>
      <c r="W73" s="60"/>
      <c r="X73" s="61"/>
      <c r="Y73" s="4"/>
      <c r="Z73" s="21"/>
      <c r="AA73" s="4"/>
      <c r="AB73" s="4"/>
      <c r="AC73" s="7">
        <f t="shared" si="1"/>
        <v>0</v>
      </c>
      <c r="AD73" s="7" t="str">
        <f t="shared" si="2"/>
        <v>F</v>
      </c>
    </row>
    <row r="74" spans="1:30" ht="17">
      <c r="B74" s="45"/>
      <c r="C74" s="43"/>
      <c r="D74" s="24"/>
      <c r="E74" s="24"/>
      <c r="F74" s="1"/>
      <c r="G74" s="93"/>
      <c r="H74" s="94"/>
      <c r="I74" s="1"/>
      <c r="J74" s="1"/>
      <c r="K74" s="93"/>
      <c r="L74" s="94"/>
      <c r="M74" s="1"/>
      <c r="N74" s="1"/>
      <c r="O74" s="1"/>
      <c r="P74" s="1"/>
      <c r="Q74" s="1"/>
      <c r="R74" s="1"/>
      <c r="S74" s="4"/>
      <c r="T74" s="6"/>
      <c r="U74" s="58"/>
      <c r="V74" s="59"/>
      <c r="W74" s="60"/>
      <c r="X74" s="61"/>
      <c r="Y74" s="4"/>
      <c r="Z74" s="21"/>
      <c r="AA74" s="4"/>
      <c r="AB74" s="4"/>
      <c r="AC74" s="7">
        <f t="shared" si="1"/>
        <v>0</v>
      </c>
      <c r="AD74" s="7" t="str">
        <f t="shared" si="2"/>
        <v>F</v>
      </c>
    </row>
    <row r="75" spans="1:30" ht="17">
      <c r="B75" s="45"/>
      <c r="C75" s="43"/>
      <c r="D75" s="24"/>
      <c r="E75" s="24"/>
      <c r="F75" s="1"/>
      <c r="G75" s="93"/>
      <c r="H75" s="94"/>
      <c r="I75" s="1"/>
      <c r="J75" s="1"/>
      <c r="K75" s="93"/>
      <c r="L75" s="94"/>
      <c r="M75" s="1"/>
      <c r="N75" s="1"/>
      <c r="O75" s="1"/>
      <c r="P75" s="1"/>
      <c r="Q75" s="1"/>
      <c r="R75" s="1"/>
      <c r="S75" s="4"/>
      <c r="T75" s="6"/>
      <c r="U75" s="58"/>
      <c r="V75" s="59"/>
      <c r="W75" s="60"/>
      <c r="X75" s="61"/>
      <c r="Y75" s="4"/>
      <c r="Z75" s="21"/>
      <c r="AA75" s="4"/>
      <c r="AB75" s="4"/>
      <c r="AC75" s="7">
        <f t="shared" si="1"/>
        <v>0</v>
      </c>
      <c r="AD75" s="7" t="str">
        <f t="shared" si="2"/>
        <v>F</v>
      </c>
    </row>
    <row r="76" spans="1:30" ht="17">
      <c r="B76" s="45"/>
      <c r="C76" s="43"/>
      <c r="D76" s="24"/>
      <c r="E76" s="24"/>
      <c r="F76" s="1"/>
      <c r="G76" s="93"/>
      <c r="H76" s="94"/>
      <c r="I76" s="1"/>
      <c r="J76" s="1"/>
      <c r="K76" s="93"/>
      <c r="L76" s="94"/>
      <c r="M76" s="1"/>
      <c r="N76" s="1"/>
      <c r="O76" s="1"/>
      <c r="P76" s="1"/>
      <c r="Q76" s="1"/>
      <c r="R76" s="1"/>
      <c r="S76" s="4"/>
      <c r="T76" s="6"/>
      <c r="U76" s="58"/>
      <c r="V76" s="59"/>
      <c r="W76" s="60"/>
      <c r="X76" s="61"/>
      <c r="Y76" s="4"/>
      <c r="Z76" s="21"/>
      <c r="AA76" s="4"/>
      <c r="AB76" s="4"/>
      <c r="AC76" s="7">
        <f t="shared" si="1"/>
        <v>0</v>
      </c>
      <c r="AD76" s="7" t="str">
        <f t="shared" si="2"/>
        <v>F</v>
      </c>
    </row>
    <row r="77" spans="1:30" ht="17">
      <c r="B77" s="45"/>
      <c r="C77" s="43"/>
      <c r="D77" s="24"/>
      <c r="E77" s="24"/>
      <c r="F77" s="1"/>
      <c r="G77" s="93"/>
      <c r="H77" s="94"/>
      <c r="I77" s="1"/>
      <c r="J77" s="1"/>
      <c r="K77" s="93"/>
      <c r="L77" s="94"/>
      <c r="M77" s="1"/>
      <c r="N77" s="1"/>
      <c r="O77" s="1"/>
      <c r="P77" s="1"/>
      <c r="Q77" s="1"/>
      <c r="R77" s="1"/>
      <c r="S77" s="4"/>
      <c r="T77" s="6"/>
      <c r="U77" s="58"/>
      <c r="V77" s="59"/>
      <c r="W77" s="60"/>
      <c r="X77" s="61"/>
      <c r="Y77" s="4"/>
      <c r="Z77" s="21"/>
      <c r="AA77" s="4"/>
      <c r="AB77" s="4"/>
      <c r="AC77" s="7">
        <f t="shared" si="1"/>
        <v>0</v>
      </c>
      <c r="AD77" s="7" t="str">
        <f t="shared" si="2"/>
        <v>F</v>
      </c>
    </row>
    <row r="78" spans="1:30" ht="17">
      <c r="B78" s="45"/>
      <c r="C78" s="43"/>
      <c r="D78" s="24"/>
      <c r="E78" s="24"/>
      <c r="F78" s="1"/>
      <c r="G78" s="93"/>
      <c r="H78" s="94"/>
      <c r="I78" s="1"/>
      <c r="J78" s="1"/>
      <c r="K78" s="93"/>
      <c r="L78" s="94"/>
      <c r="M78" s="1"/>
      <c r="N78" s="1"/>
      <c r="O78" s="1"/>
      <c r="P78" s="1"/>
      <c r="Q78" s="1"/>
      <c r="R78" s="1"/>
      <c r="S78" s="4"/>
      <c r="T78" s="6"/>
      <c r="U78" s="58"/>
      <c r="V78" s="59"/>
      <c r="W78" s="60"/>
      <c r="X78" s="61"/>
      <c r="Y78" s="4"/>
      <c r="Z78" s="21"/>
      <c r="AA78" s="4"/>
      <c r="AB78" s="4"/>
      <c r="AC78" s="7">
        <f t="shared" si="1"/>
        <v>0</v>
      </c>
      <c r="AD78" s="7" t="str">
        <f t="shared" si="2"/>
        <v>F</v>
      </c>
    </row>
    <row r="79" spans="1:30" ht="17">
      <c r="B79" s="45"/>
      <c r="C79" s="43"/>
      <c r="D79" s="24"/>
      <c r="E79" s="24"/>
      <c r="F79" s="1"/>
      <c r="G79" s="93"/>
      <c r="H79" s="94"/>
      <c r="I79" s="1"/>
      <c r="J79" s="1"/>
      <c r="K79" s="93"/>
      <c r="L79" s="94"/>
      <c r="M79" s="1"/>
      <c r="N79" s="1"/>
      <c r="O79" s="1"/>
      <c r="P79" s="1"/>
      <c r="Q79" s="1"/>
      <c r="R79" s="1"/>
      <c r="S79" s="4"/>
      <c r="T79" s="6"/>
      <c r="U79" s="58"/>
      <c r="V79" s="59"/>
      <c r="W79" s="60"/>
      <c r="X79" s="61"/>
      <c r="Y79" s="4"/>
      <c r="Z79" s="21"/>
      <c r="AA79" s="4"/>
      <c r="AB79" s="4"/>
      <c r="AC79" s="7">
        <f t="shared" ref="AC79:AC142" si="3">AA79*90/62</f>
        <v>0</v>
      </c>
      <c r="AD79" s="7" t="str">
        <f t="shared" ref="AD79:AD142" si="4">IF(AC79&lt;41,"F",IF(AC79&lt;52,"E",IF(AC79&lt;63,"D",IF(AC79&lt;74,"C", IF(AC79&lt;85,"B","A")))))</f>
        <v>F</v>
      </c>
    </row>
    <row r="80" spans="1:30" ht="17">
      <c r="B80" s="45"/>
      <c r="C80" s="43"/>
      <c r="D80" s="24"/>
      <c r="E80" s="24"/>
      <c r="F80" s="1"/>
      <c r="G80" s="93"/>
      <c r="H80" s="94"/>
      <c r="I80" s="1"/>
      <c r="J80" s="1"/>
      <c r="K80" s="93"/>
      <c r="L80" s="94"/>
      <c r="M80" s="1"/>
      <c r="N80" s="1"/>
      <c r="O80" s="1"/>
      <c r="P80" s="1"/>
      <c r="Q80" s="1"/>
      <c r="R80" s="1"/>
      <c r="S80" s="4"/>
      <c r="T80" s="6"/>
      <c r="U80" s="58"/>
      <c r="V80" s="59"/>
      <c r="W80" s="60"/>
      <c r="X80" s="61"/>
      <c r="Y80" s="4"/>
      <c r="Z80" s="21"/>
      <c r="AA80" s="4"/>
      <c r="AB80" s="4"/>
      <c r="AC80" s="7">
        <f t="shared" si="3"/>
        <v>0</v>
      </c>
      <c r="AD80" s="7" t="str">
        <f t="shared" si="4"/>
        <v>F</v>
      </c>
    </row>
    <row r="81" spans="1:30" ht="17">
      <c r="B81" s="45"/>
      <c r="C81" s="43"/>
      <c r="D81" s="24"/>
      <c r="E81" s="24"/>
      <c r="F81" s="1"/>
      <c r="G81" s="93"/>
      <c r="H81" s="94"/>
      <c r="I81" s="1"/>
      <c r="J81" s="1"/>
      <c r="K81" s="93"/>
      <c r="L81" s="94"/>
      <c r="M81" s="1"/>
      <c r="N81" s="1"/>
      <c r="O81" s="1"/>
      <c r="P81" s="1"/>
      <c r="Q81" s="1"/>
      <c r="R81" s="1"/>
      <c r="S81" s="4"/>
      <c r="T81" s="6"/>
      <c r="U81" s="58"/>
      <c r="V81" s="59"/>
      <c r="W81" s="60"/>
      <c r="X81" s="61"/>
      <c r="Y81" s="4"/>
      <c r="Z81" s="21"/>
      <c r="AA81" s="4"/>
      <c r="AB81" s="4"/>
      <c r="AC81" s="7">
        <f t="shared" si="3"/>
        <v>0</v>
      </c>
      <c r="AD81" s="7" t="str">
        <f t="shared" si="4"/>
        <v>F</v>
      </c>
    </row>
    <row r="82" spans="1:30" ht="17">
      <c r="B82" s="45"/>
      <c r="C82" s="43"/>
      <c r="D82" s="24"/>
      <c r="E82" s="24"/>
      <c r="F82" s="1"/>
      <c r="G82" s="93"/>
      <c r="H82" s="94"/>
      <c r="I82" s="1"/>
      <c r="J82" s="1"/>
      <c r="K82" s="93"/>
      <c r="L82" s="94"/>
      <c r="M82" s="1"/>
      <c r="N82" s="1"/>
      <c r="O82" s="1"/>
      <c r="P82" s="1"/>
      <c r="Q82" s="1"/>
      <c r="R82" s="1"/>
      <c r="S82" s="4"/>
      <c r="T82" s="6"/>
      <c r="U82" s="58"/>
      <c r="V82" s="59"/>
      <c r="W82" s="60"/>
      <c r="X82" s="61"/>
      <c r="Y82" s="4"/>
      <c r="Z82" s="21"/>
      <c r="AA82" s="4"/>
      <c r="AB82" s="4"/>
      <c r="AC82" s="7">
        <f t="shared" si="3"/>
        <v>0</v>
      </c>
      <c r="AD82" s="7" t="str">
        <f t="shared" si="4"/>
        <v>F</v>
      </c>
    </row>
    <row r="83" spans="1:30" ht="17">
      <c r="B83" s="45"/>
      <c r="C83" s="43"/>
      <c r="D83" s="24"/>
      <c r="E83" s="24"/>
      <c r="F83" s="1"/>
      <c r="G83" s="93"/>
      <c r="H83" s="94"/>
      <c r="I83" s="1"/>
      <c r="J83" s="1"/>
      <c r="K83" s="93"/>
      <c r="L83" s="94"/>
      <c r="M83" s="1"/>
      <c r="N83" s="1"/>
      <c r="O83" s="1"/>
      <c r="P83" s="1"/>
      <c r="Q83" s="1"/>
      <c r="R83" s="1"/>
      <c r="S83" s="4"/>
      <c r="T83" s="6"/>
      <c r="U83" s="58"/>
      <c r="V83" s="59"/>
      <c r="W83" s="60"/>
      <c r="X83" s="61"/>
      <c r="Y83" s="4"/>
      <c r="Z83" s="21"/>
      <c r="AA83" s="4"/>
      <c r="AB83" s="4"/>
      <c r="AC83" s="7">
        <f t="shared" si="3"/>
        <v>0</v>
      </c>
      <c r="AD83" s="7" t="str">
        <f t="shared" si="4"/>
        <v>F</v>
      </c>
    </row>
    <row r="84" spans="1:30" ht="17">
      <c r="A84" s="44" t="s">
        <v>120</v>
      </c>
      <c r="B84" s="45"/>
      <c r="C84" s="43"/>
      <c r="D84" s="24"/>
      <c r="E84" s="24"/>
      <c r="F84" s="1"/>
      <c r="G84" s="93"/>
      <c r="H84" s="94"/>
      <c r="I84" s="1"/>
      <c r="J84" s="1"/>
      <c r="K84" s="93"/>
      <c r="L84" s="94"/>
      <c r="M84" s="1"/>
      <c r="N84" s="1"/>
      <c r="O84" s="1"/>
      <c r="P84" s="1"/>
      <c r="Q84" s="1"/>
      <c r="R84" s="1"/>
      <c r="S84" s="4"/>
      <c r="T84" s="6"/>
      <c r="U84" s="58"/>
      <c r="V84" s="59"/>
      <c r="W84" s="60"/>
      <c r="X84" s="61"/>
      <c r="Y84" s="4"/>
      <c r="Z84" s="21"/>
      <c r="AA84" s="4"/>
      <c r="AB84" s="4"/>
      <c r="AC84" s="7">
        <f t="shared" si="3"/>
        <v>0</v>
      </c>
      <c r="AD84" s="7" t="str">
        <f t="shared" si="4"/>
        <v>F</v>
      </c>
    </row>
    <row r="85" spans="1:30" ht="17">
      <c r="B85" s="45"/>
      <c r="C85" s="43"/>
      <c r="D85" s="24"/>
      <c r="E85" s="24"/>
      <c r="F85" s="1"/>
      <c r="G85" s="93"/>
      <c r="H85" s="94"/>
      <c r="I85" s="1"/>
      <c r="J85" s="1"/>
      <c r="K85" s="93"/>
      <c r="L85" s="94"/>
      <c r="M85" s="1"/>
      <c r="N85" s="1"/>
      <c r="O85" s="1"/>
      <c r="P85" s="1"/>
      <c r="Q85" s="1"/>
      <c r="R85" s="1"/>
      <c r="S85" s="4"/>
      <c r="T85" s="6"/>
      <c r="U85" s="58"/>
      <c r="V85" s="59"/>
      <c r="W85" s="60"/>
      <c r="X85" s="61"/>
      <c r="Y85" s="4"/>
      <c r="Z85" s="21"/>
      <c r="AA85" s="4"/>
      <c r="AB85" s="4"/>
      <c r="AC85" s="7">
        <f t="shared" si="3"/>
        <v>0</v>
      </c>
      <c r="AD85" s="7" t="str">
        <f t="shared" si="4"/>
        <v>F</v>
      </c>
    </row>
    <row r="86" spans="1:30" ht="17">
      <c r="B86" s="45"/>
      <c r="C86" s="43"/>
      <c r="D86" s="24"/>
      <c r="E86" s="24"/>
      <c r="F86" s="1"/>
      <c r="G86" s="93"/>
      <c r="H86" s="94"/>
      <c r="I86" s="1"/>
      <c r="J86" s="1"/>
      <c r="K86" s="93"/>
      <c r="L86" s="94"/>
      <c r="M86" s="1"/>
      <c r="N86" s="1"/>
      <c r="O86" s="1"/>
      <c r="P86" s="1"/>
      <c r="Q86" s="1"/>
      <c r="R86" s="1"/>
      <c r="S86" s="4"/>
      <c r="T86" s="6"/>
      <c r="U86" s="58"/>
      <c r="V86" s="59"/>
      <c r="W86" s="60"/>
      <c r="X86" s="61"/>
      <c r="Y86" s="4"/>
      <c r="Z86" s="21"/>
      <c r="AA86" s="4"/>
      <c r="AB86" s="4"/>
      <c r="AC86" s="7">
        <f t="shared" si="3"/>
        <v>0</v>
      </c>
      <c r="AD86" s="7" t="str">
        <f t="shared" si="4"/>
        <v>F</v>
      </c>
    </row>
    <row r="87" spans="1:30" ht="17">
      <c r="B87" s="45"/>
      <c r="C87" s="43"/>
      <c r="D87" s="24"/>
      <c r="E87" s="24"/>
      <c r="F87" s="1"/>
      <c r="G87" s="93"/>
      <c r="H87" s="94"/>
      <c r="I87" s="1"/>
      <c r="J87" s="1"/>
      <c r="K87" s="93"/>
      <c r="L87" s="94"/>
      <c r="M87" s="1"/>
      <c r="N87" s="1"/>
      <c r="O87" s="1"/>
      <c r="P87" s="1"/>
      <c r="Q87" s="1"/>
      <c r="R87" s="1"/>
      <c r="S87" s="4"/>
      <c r="T87" s="6"/>
      <c r="U87" s="58"/>
      <c r="V87" s="59"/>
      <c r="W87" s="60"/>
      <c r="X87" s="61"/>
      <c r="Y87" s="4"/>
      <c r="Z87" s="21"/>
      <c r="AA87" s="4"/>
      <c r="AB87" s="4"/>
      <c r="AC87" s="7">
        <f t="shared" si="3"/>
        <v>0</v>
      </c>
      <c r="AD87" s="7" t="str">
        <f t="shared" si="4"/>
        <v>F</v>
      </c>
    </row>
    <row r="88" spans="1:30" ht="17">
      <c r="B88" s="45"/>
      <c r="C88" s="43"/>
      <c r="D88" s="24"/>
      <c r="E88" s="24"/>
      <c r="F88" s="1"/>
      <c r="G88" s="93"/>
      <c r="H88" s="94"/>
      <c r="I88" s="1"/>
      <c r="J88" s="1"/>
      <c r="K88" s="93"/>
      <c r="L88" s="94"/>
      <c r="M88" s="1"/>
      <c r="N88" s="1"/>
      <c r="O88" s="1"/>
      <c r="P88" s="1"/>
      <c r="Q88" s="1"/>
      <c r="R88" s="1"/>
      <c r="S88" s="4"/>
      <c r="T88" s="6"/>
      <c r="U88" s="58"/>
      <c r="V88" s="59"/>
      <c r="W88" s="60"/>
      <c r="X88" s="61"/>
      <c r="Y88" s="4"/>
      <c r="Z88" s="21"/>
      <c r="AA88" s="4"/>
      <c r="AB88" s="4"/>
      <c r="AC88" s="7">
        <f t="shared" si="3"/>
        <v>0</v>
      </c>
      <c r="AD88" s="7" t="str">
        <f t="shared" si="4"/>
        <v>F</v>
      </c>
    </row>
    <row r="89" spans="1:30" ht="17">
      <c r="B89" s="45"/>
      <c r="C89" s="43"/>
      <c r="D89" s="24"/>
      <c r="E89" s="24"/>
      <c r="F89" s="1"/>
      <c r="G89" s="93"/>
      <c r="H89" s="94"/>
      <c r="I89" s="1"/>
      <c r="J89" s="1"/>
      <c r="K89" s="93"/>
      <c r="L89" s="94"/>
      <c r="M89" s="1"/>
      <c r="N89" s="1"/>
      <c r="O89" s="1"/>
      <c r="P89" s="1"/>
      <c r="Q89" s="1"/>
      <c r="R89" s="1"/>
      <c r="S89" s="4"/>
      <c r="T89" s="6"/>
      <c r="U89" s="58"/>
      <c r="V89" s="59"/>
      <c r="W89" s="60"/>
      <c r="X89" s="61"/>
      <c r="Y89" s="4"/>
      <c r="Z89" s="21"/>
      <c r="AA89" s="4"/>
      <c r="AB89" s="4"/>
      <c r="AC89" s="7">
        <f t="shared" si="3"/>
        <v>0</v>
      </c>
      <c r="AD89" s="7" t="str">
        <f t="shared" si="4"/>
        <v>F</v>
      </c>
    </row>
    <row r="90" spans="1:30" ht="17">
      <c r="B90" s="45"/>
      <c r="C90" s="43"/>
      <c r="D90" s="24"/>
      <c r="E90" s="24"/>
      <c r="F90" s="1"/>
      <c r="G90" s="93"/>
      <c r="H90" s="94"/>
      <c r="I90" s="1"/>
      <c r="J90" s="1"/>
      <c r="K90" s="93"/>
      <c r="L90" s="94"/>
      <c r="M90" s="1"/>
      <c r="N90" s="1"/>
      <c r="O90" s="1"/>
      <c r="P90" s="1"/>
      <c r="Q90" s="1"/>
      <c r="R90" s="1"/>
      <c r="S90" s="4"/>
      <c r="T90" s="6"/>
      <c r="U90" s="58"/>
      <c r="V90" s="59"/>
      <c r="W90" s="60"/>
      <c r="X90" s="61"/>
      <c r="Y90" s="4"/>
      <c r="Z90" s="21"/>
      <c r="AA90" s="4"/>
      <c r="AB90" s="4"/>
      <c r="AC90" s="7">
        <f t="shared" si="3"/>
        <v>0</v>
      </c>
      <c r="AD90" s="7" t="str">
        <f t="shared" si="4"/>
        <v>F</v>
      </c>
    </row>
    <row r="91" spans="1:30" ht="17">
      <c r="A91" s="44" t="s">
        <v>120</v>
      </c>
      <c r="B91" s="45"/>
      <c r="C91" s="43"/>
      <c r="D91" s="24"/>
      <c r="E91" s="24"/>
      <c r="F91" s="1"/>
      <c r="G91" s="93"/>
      <c r="H91" s="94"/>
      <c r="I91" s="1"/>
      <c r="J91" s="1"/>
      <c r="K91" s="93"/>
      <c r="L91" s="94"/>
      <c r="M91" s="1"/>
      <c r="N91" s="1"/>
      <c r="O91" s="1"/>
      <c r="P91" s="1"/>
      <c r="Q91" s="1"/>
      <c r="R91" s="1"/>
      <c r="S91" s="4"/>
      <c r="T91" s="6"/>
      <c r="U91" s="58"/>
      <c r="V91" s="59"/>
      <c r="W91" s="60"/>
      <c r="X91" s="61"/>
      <c r="Y91" s="4"/>
      <c r="Z91" s="21"/>
      <c r="AA91" s="4"/>
      <c r="AB91" s="4"/>
      <c r="AC91" s="7">
        <f t="shared" si="3"/>
        <v>0</v>
      </c>
      <c r="AD91" s="7" t="str">
        <f t="shared" si="4"/>
        <v>F</v>
      </c>
    </row>
    <row r="92" spans="1:30" ht="17">
      <c r="B92" s="45"/>
      <c r="C92" s="43"/>
      <c r="D92" s="24"/>
      <c r="E92" s="24"/>
      <c r="F92" s="1"/>
      <c r="G92" s="93"/>
      <c r="H92" s="94"/>
      <c r="I92" s="1"/>
      <c r="J92" s="1"/>
      <c r="K92" s="93"/>
      <c r="L92" s="94"/>
      <c r="M92" s="1"/>
      <c r="N92" s="1"/>
      <c r="O92" s="1"/>
      <c r="P92" s="1"/>
      <c r="Q92" s="1"/>
      <c r="R92" s="1"/>
      <c r="S92" s="4"/>
      <c r="T92" s="6"/>
      <c r="U92" s="58"/>
      <c r="V92" s="59"/>
      <c r="W92" s="60"/>
      <c r="X92" s="61"/>
      <c r="Y92" s="4"/>
      <c r="Z92" s="21"/>
      <c r="AA92" s="4"/>
      <c r="AB92" s="4"/>
      <c r="AC92" s="7">
        <f t="shared" si="3"/>
        <v>0</v>
      </c>
      <c r="AD92" s="7" t="str">
        <f t="shared" si="4"/>
        <v>F</v>
      </c>
    </row>
    <row r="93" spans="1:30" ht="17">
      <c r="B93" s="45"/>
      <c r="C93" s="43"/>
      <c r="D93" s="24"/>
      <c r="E93" s="24"/>
      <c r="F93" s="1"/>
      <c r="G93" s="93"/>
      <c r="H93" s="94"/>
      <c r="I93" s="1"/>
      <c r="J93" s="1"/>
      <c r="K93" s="93"/>
      <c r="L93" s="94"/>
      <c r="M93" s="1"/>
      <c r="N93" s="1"/>
      <c r="O93" s="1"/>
      <c r="P93" s="1"/>
      <c r="Q93" s="1"/>
      <c r="R93" s="1"/>
      <c r="S93" s="4"/>
      <c r="T93" s="6"/>
      <c r="U93" s="58"/>
      <c r="V93" s="59"/>
      <c r="W93" s="60"/>
      <c r="X93" s="61"/>
      <c r="Y93" s="4"/>
      <c r="Z93" s="21"/>
      <c r="AA93" s="4"/>
      <c r="AB93" s="4"/>
      <c r="AC93" s="7">
        <f t="shared" si="3"/>
        <v>0</v>
      </c>
      <c r="AD93" s="7" t="str">
        <f t="shared" si="4"/>
        <v>F</v>
      </c>
    </row>
    <row r="94" spans="1:30" ht="17">
      <c r="B94" s="45"/>
      <c r="C94" s="43"/>
      <c r="D94" s="24"/>
      <c r="E94" s="24"/>
      <c r="F94" s="1"/>
      <c r="G94" s="93"/>
      <c r="H94" s="94"/>
      <c r="I94" s="1"/>
      <c r="J94" s="1"/>
      <c r="K94" s="93"/>
      <c r="L94" s="94"/>
      <c r="M94" s="1"/>
      <c r="N94" s="1"/>
      <c r="O94" s="1"/>
      <c r="P94" s="1"/>
      <c r="Q94" s="1"/>
      <c r="R94" s="1"/>
      <c r="S94" s="4"/>
      <c r="T94" s="6"/>
      <c r="U94" s="58"/>
      <c r="V94" s="59"/>
      <c r="W94" s="60"/>
      <c r="X94" s="61"/>
      <c r="Y94" s="4"/>
      <c r="Z94" s="21"/>
      <c r="AA94" s="4"/>
      <c r="AB94" s="4"/>
      <c r="AC94" s="7">
        <f t="shared" si="3"/>
        <v>0</v>
      </c>
      <c r="AD94" s="7" t="str">
        <f t="shared" si="4"/>
        <v>F</v>
      </c>
    </row>
    <row r="95" spans="1:30" ht="17">
      <c r="B95" s="45"/>
      <c r="C95" s="43"/>
      <c r="D95" s="24"/>
      <c r="E95" s="24"/>
      <c r="F95" s="1"/>
      <c r="G95" s="93"/>
      <c r="H95" s="94"/>
      <c r="I95" s="1"/>
      <c r="J95" s="1"/>
      <c r="K95" s="93"/>
      <c r="L95" s="94"/>
      <c r="M95" s="1"/>
      <c r="N95" s="1"/>
      <c r="O95" s="1"/>
      <c r="P95" s="1"/>
      <c r="Q95" s="1"/>
      <c r="R95" s="1"/>
      <c r="S95" s="4"/>
      <c r="T95" s="6"/>
      <c r="U95" s="58"/>
      <c r="V95" s="59"/>
      <c r="W95" s="60"/>
      <c r="X95" s="61"/>
      <c r="Y95" s="4"/>
      <c r="Z95" s="21"/>
      <c r="AA95" s="4"/>
      <c r="AB95" s="4"/>
      <c r="AC95" s="7">
        <f t="shared" si="3"/>
        <v>0</v>
      </c>
      <c r="AD95" s="7" t="str">
        <f t="shared" si="4"/>
        <v>F</v>
      </c>
    </row>
    <row r="96" spans="1:30" ht="17">
      <c r="B96" s="45"/>
      <c r="C96" s="43"/>
      <c r="D96" s="24"/>
      <c r="E96" s="24"/>
      <c r="F96" s="1"/>
      <c r="G96" s="93"/>
      <c r="H96" s="94"/>
      <c r="I96" s="1"/>
      <c r="J96" s="1"/>
      <c r="K96" s="93"/>
      <c r="L96" s="94"/>
      <c r="M96" s="1"/>
      <c r="N96" s="1"/>
      <c r="O96" s="1"/>
      <c r="P96" s="1"/>
      <c r="Q96" s="1"/>
      <c r="R96" s="1"/>
      <c r="S96" s="4"/>
      <c r="T96" s="6"/>
      <c r="U96" s="58"/>
      <c r="V96" s="59"/>
      <c r="W96" s="60"/>
      <c r="X96" s="61"/>
      <c r="Y96" s="4"/>
      <c r="Z96" s="21"/>
      <c r="AA96" s="4"/>
      <c r="AB96" s="4"/>
      <c r="AC96" s="7">
        <f t="shared" si="3"/>
        <v>0</v>
      </c>
      <c r="AD96" s="7" t="str">
        <f t="shared" si="4"/>
        <v>F</v>
      </c>
    </row>
    <row r="97" spans="2:30" ht="17">
      <c r="B97" s="45"/>
      <c r="C97" s="43"/>
      <c r="D97" s="24"/>
      <c r="E97" s="24"/>
      <c r="F97" s="1"/>
      <c r="G97" s="93"/>
      <c r="H97" s="94"/>
      <c r="I97" s="1"/>
      <c r="J97" s="1"/>
      <c r="K97" s="93"/>
      <c r="L97" s="94"/>
      <c r="M97" s="1"/>
      <c r="N97" s="1"/>
      <c r="O97" s="1"/>
      <c r="P97" s="1"/>
      <c r="Q97" s="1"/>
      <c r="R97" s="1"/>
      <c r="S97" s="4"/>
      <c r="T97" s="6"/>
      <c r="U97" s="58"/>
      <c r="V97" s="59"/>
      <c r="W97" s="60"/>
      <c r="X97" s="61"/>
      <c r="Y97" s="4"/>
      <c r="Z97" s="21"/>
      <c r="AA97" s="4"/>
      <c r="AB97" s="4"/>
      <c r="AC97" s="7">
        <f t="shared" si="3"/>
        <v>0</v>
      </c>
      <c r="AD97" s="7" t="str">
        <f t="shared" si="4"/>
        <v>F</v>
      </c>
    </row>
    <row r="98" spans="2:30" ht="17">
      <c r="B98" s="38"/>
      <c r="C98" s="39"/>
      <c r="D98" s="24"/>
      <c r="E98" s="24"/>
      <c r="F98" s="1"/>
      <c r="G98" s="93"/>
      <c r="H98" s="94"/>
      <c r="I98" s="1"/>
      <c r="J98" s="1"/>
      <c r="K98" s="93"/>
      <c r="L98" s="94"/>
      <c r="M98" s="1"/>
      <c r="N98" s="1"/>
      <c r="O98" s="1"/>
      <c r="P98" s="1"/>
      <c r="Q98" s="1"/>
      <c r="R98" s="1"/>
      <c r="S98" s="4"/>
      <c r="T98" s="6"/>
      <c r="U98" s="58"/>
      <c r="V98" s="59"/>
      <c r="W98" s="60"/>
      <c r="X98" s="61"/>
      <c r="Y98" s="4"/>
      <c r="Z98" s="21"/>
      <c r="AA98" s="4">
        <f t="shared" ref="AA98:AA101" si="5">IF(ISBLANK(T98),S98,T98)</f>
        <v>0</v>
      </c>
      <c r="AB98" s="4" t="str">
        <f t="shared" ref="AB98:AB109" si="6">IF(AA98&lt;50,"F",IF(AA98&lt;60,"E",IF(AA98&lt;70,"D",IF(AA98&lt;80,"C",IF(AA98&lt;90,"B","A")))))</f>
        <v>F</v>
      </c>
      <c r="AC98" s="7">
        <f t="shared" si="3"/>
        <v>0</v>
      </c>
      <c r="AD98" s="7" t="str">
        <f t="shared" si="4"/>
        <v>F</v>
      </c>
    </row>
    <row r="99" spans="2:30" ht="17">
      <c r="B99" s="38"/>
      <c r="C99" s="39"/>
      <c r="D99" s="24"/>
      <c r="E99" s="24"/>
      <c r="F99" s="1"/>
      <c r="G99" s="93"/>
      <c r="H99" s="94"/>
      <c r="I99" s="1"/>
      <c r="J99" s="1"/>
      <c r="K99" s="93"/>
      <c r="L99" s="94"/>
      <c r="M99" s="1"/>
      <c r="N99" s="1"/>
      <c r="O99" s="1"/>
      <c r="P99" s="1"/>
      <c r="Q99" s="1"/>
      <c r="R99" s="1"/>
      <c r="S99" s="4"/>
      <c r="T99" s="6"/>
      <c r="U99" s="58"/>
      <c r="V99" s="59"/>
      <c r="W99" s="60"/>
      <c r="X99" s="61"/>
      <c r="Y99" s="4"/>
      <c r="Z99" s="21"/>
      <c r="AA99" s="4">
        <f t="shared" si="5"/>
        <v>0</v>
      </c>
      <c r="AB99" s="4" t="str">
        <f t="shared" si="6"/>
        <v>F</v>
      </c>
      <c r="AC99" s="7">
        <f t="shared" si="3"/>
        <v>0</v>
      </c>
      <c r="AD99" s="7" t="str">
        <f t="shared" si="4"/>
        <v>F</v>
      </c>
    </row>
    <row r="100" spans="2:30" ht="17">
      <c r="B100" s="38"/>
      <c r="C100" s="39"/>
      <c r="D100" s="24"/>
      <c r="E100" s="24"/>
      <c r="F100" s="1"/>
      <c r="G100" s="93"/>
      <c r="H100" s="94"/>
      <c r="I100" s="1"/>
      <c r="J100" s="1"/>
      <c r="K100" s="93"/>
      <c r="L100" s="94"/>
      <c r="M100" s="1"/>
      <c r="N100" s="1"/>
      <c r="O100" s="1"/>
      <c r="P100" s="1"/>
      <c r="Q100" s="1"/>
      <c r="R100" s="1"/>
      <c r="S100" s="4"/>
      <c r="T100" s="6"/>
      <c r="U100" s="58"/>
      <c r="V100" s="59"/>
      <c r="W100" s="60"/>
      <c r="X100" s="61"/>
      <c r="Y100" s="4"/>
      <c r="Z100" s="21"/>
      <c r="AA100" s="4">
        <f t="shared" si="5"/>
        <v>0</v>
      </c>
      <c r="AB100" s="4" t="str">
        <f t="shared" si="6"/>
        <v>F</v>
      </c>
      <c r="AC100" s="7">
        <f t="shared" si="3"/>
        <v>0</v>
      </c>
      <c r="AD100" s="7" t="str">
        <f t="shared" si="4"/>
        <v>F</v>
      </c>
    </row>
    <row r="101" spans="2:30" ht="17">
      <c r="B101" s="38"/>
      <c r="C101" s="39"/>
      <c r="D101" s="47" t="s">
        <v>267</v>
      </c>
      <c r="E101" s="24"/>
      <c r="F101" s="1"/>
      <c r="G101" s="93"/>
      <c r="H101" s="94"/>
      <c r="I101" s="1"/>
      <c r="J101" s="1"/>
      <c r="K101" s="93"/>
      <c r="L101" s="94"/>
      <c r="M101" s="1"/>
      <c r="N101" s="1"/>
      <c r="O101" s="1"/>
      <c r="P101" s="1"/>
      <c r="Q101" s="1"/>
      <c r="R101" s="1"/>
      <c r="S101" s="49" t="s">
        <v>277</v>
      </c>
      <c r="T101" s="48" t="s">
        <v>278</v>
      </c>
      <c r="U101" s="91" t="s">
        <v>270</v>
      </c>
      <c r="V101" s="92"/>
      <c r="W101" s="60"/>
      <c r="X101" s="61"/>
      <c r="Y101" s="4"/>
      <c r="Z101" s="21"/>
      <c r="AA101" s="4" t="str">
        <f t="shared" si="5"/>
        <v>II kol</v>
      </c>
      <c r="AB101" s="4" t="str">
        <f t="shared" si="6"/>
        <v>A</v>
      </c>
      <c r="AC101" s="7"/>
      <c r="AD101" s="7" t="str">
        <f t="shared" si="4"/>
        <v>F</v>
      </c>
    </row>
    <row r="102" spans="2:30" ht="17">
      <c r="B102" s="45" t="s">
        <v>222</v>
      </c>
      <c r="C102" s="43"/>
      <c r="D102" s="24" t="s">
        <v>121</v>
      </c>
      <c r="E102" s="24" t="s">
        <v>122</v>
      </c>
      <c r="F102" s="1"/>
      <c r="G102" s="93"/>
      <c r="H102" s="94"/>
      <c r="I102" s="1"/>
      <c r="J102" s="1"/>
      <c r="K102" s="93"/>
      <c r="L102" s="94"/>
      <c r="M102" s="1"/>
      <c r="O102" s="1"/>
      <c r="P102" s="1"/>
      <c r="Q102" s="1"/>
      <c r="R102" s="1"/>
      <c r="S102" s="4">
        <v>16</v>
      </c>
      <c r="T102" s="57">
        <v>6</v>
      </c>
      <c r="U102" s="58">
        <v>7</v>
      </c>
      <c r="V102" s="59"/>
      <c r="W102" s="60"/>
      <c r="X102" s="61"/>
      <c r="Y102" s="4"/>
      <c r="Z102" s="21"/>
      <c r="AA102" s="4">
        <f>S102+T102+U102</f>
        <v>29</v>
      </c>
      <c r="AB102" s="4" t="str">
        <f t="shared" si="6"/>
        <v>F</v>
      </c>
      <c r="AC102" s="7">
        <f t="shared" si="3"/>
        <v>42.096774193548384</v>
      </c>
      <c r="AD102" s="7" t="str">
        <f t="shared" si="4"/>
        <v>E</v>
      </c>
    </row>
    <row r="103" spans="2:30" ht="17">
      <c r="B103" s="45" t="s">
        <v>223</v>
      </c>
      <c r="C103" s="43"/>
      <c r="D103" s="24" t="s">
        <v>123</v>
      </c>
      <c r="E103" s="24" t="s">
        <v>122</v>
      </c>
      <c r="F103" s="1"/>
      <c r="G103" s="93"/>
      <c r="H103" s="94"/>
      <c r="I103" s="1"/>
      <c r="J103" s="1"/>
      <c r="K103" s="93"/>
      <c r="L103" s="94"/>
      <c r="M103" s="1"/>
      <c r="O103" s="1"/>
      <c r="P103" s="1"/>
      <c r="Q103" s="1"/>
      <c r="R103" s="1"/>
      <c r="S103" s="4">
        <v>0</v>
      </c>
      <c r="T103" s="57"/>
      <c r="U103" s="58"/>
      <c r="V103" s="59"/>
      <c r="W103" s="60"/>
      <c r="X103" s="61"/>
      <c r="Y103" s="4"/>
      <c r="Z103" s="21"/>
      <c r="AA103" s="4">
        <f t="shared" ref="AA103:AA162" si="7">S103+T103+U103</f>
        <v>0</v>
      </c>
      <c r="AB103" s="4" t="str">
        <f t="shared" si="6"/>
        <v>F</v>
      </c>
      <c r="AC103" s="7">
        <f t="shared" si="3"/>
        <v>0</v>
      </c>
      <c r="AD103" s="7" t="str">
        <f t="shared" si="4"/>
        <v>F</v>
      </c>
    </row>
    <row r="104" spans="2:30" ht="17">
      <c r="B104" s="45" t="s">
        <v>69</v>
      </c>
      <c r="C104" s="43"/>
      <c r="D104" s="24" t="s">
        <v>31</v>
      </c>
      <c r="E104" s="24" t="s">
        <v>122</v>
      </c>
      <c r="F104" s="1"/>
      <c r="G104" s="93"/>
      <c r="H104" s="94"/>
      <c r="I104" s="1"/>
      <c r="J104" s="1"/>
      <c r="K104" s="93"/>
      <c r="L104" s="94"/>
      <c r="M104" s="1"/>
      <c r="O104" s="1"/>
      <c r="P104" s="1"/>
      <c r="Q104" s="1"/>
      <c r="R104" s="1"/>
      <c r="S104" s="4">
        <v>0</v>
      </c>
      <c r="T104" s="57"/>
      <c r="U104" s="58"/>
      <c r="V104" s="59"/>
      <c r="W104" s="60"/>
      <c r="X104" s="61"/>
      <c r="Y104" s="4"/>
      <c r="Z104" s="21"/>
      <c r="AA104" s="4">
        <f t="shared" si="7"/>
        <v>0</v>
      </c>
      <c r="AB104" s="4" t="str">
        <f t="shared" si="6"/>
        <v>F</v>
      </c>
      <c r="AC104" s="7">
        <f t="shared" si="3"/>
        <v>0</v>
      </c>
      <c r="AD104" s="7" t="str">
        <f t="shared" si="4"/>
        <v>F</v>
      </c>
    </row>
    <row r="105" spans="2:30" ht="17">
      <c r="B105" s="45" t="s">
        <v>224</v>
      </c>
      <c r="C105" s="43"/>
      <c r="D105" s="24" t="s">
        <v>124</v>
      </c>
      <c r="E105" s="24" t="s">
        <v>125</v>
      </c>
      <c r="F105" s="1"/>
      <c r="G105" s="93"/>
      <c r="H105" s="94"/>
      <c r="I105" s="1"/>
      <c r="J105" s="1"/>
      <c r="K105" s="93"/>
      <c r="L105" s="94"/>
      <c r="M105" s="1"/>
      <c r="O105" s="1"/>
      <c r="P105" s="1"/>
      <c r="Q105" s="1"/>
      <c r="R105" s="1"/>
      <c r="S105" s="4">
        <v>2</v>
      </c>
      <c r="T105" s="57">
        <v>0</v>
      </c>
      <c r="U105" s="58"/>
      <c r="V105" s="59"/>
      <c r="W105" s="60"/>
      <c r="X105" s="61"/>
      <c r="Y105" s="4"/>
      <c r="Z105" s="21"/>
      <c r="AA105" s="4">
        <f t="shared" si="7"/>
        <v>2</v>
      </c>
      <c r="AB105" s="4" t="str">
        <f t="shared" si="6"/>
        <v>F</v>
      </c>
      <c r="AC105" s="7">
        <f t="shared" si="3"/>
        <v>2.903225806451613</v>
      </c>
      <c r="AD105" s="7" t="str">
        <f t="shared" si="4"/>
        <v>F</v>
      </c>
    </row>
    <row r="106" spans="2:30" ht="17">
      <c r="B106" s="45" t="s">
        <v>225</v>
      </c>
      <c r="C106" s="43"/>
      <c r="D106" s="24" t="s">
        <v>93</v>
      </c>
      <c r="E106" s="24" t="s">
        <v>126</v>
      </c>
      <c r="F106" s="1"/>
      <c r="G106" s="93"/>
      <c r="H106" s="94"/>
      <c r="I106" s="1"/>
      <c r="J106" s="1"/>
      <c r="K106" s="93"/>
      <c r="L106" s="94"/>
      <c r="M106" s="1"/>
      <c r="O106" s="1"/>
      <c r="P106" s="1"/>
      <c r="Q106" s="1"/>
      <c r="R106" s="1"/>
      <c r="S106" s="4">
        <v>26</v>
      </c>
      <c r="T106" s="57">
        <v>8</v>
      </c>
      <c r="U106" s="58">
        <v>5</v>
      </c>
      <c r="V106" s="59"/>
      <c r="W106" s="60"/>
      <c r="X106" s="61"/>
      <c r="Y106" s="4"/>
      <c r="Z106" s="21"/>
      <c r="AA106" s="4">
        <f t="shared" si="7"/>
        <v>39</v>
      </c>
      <c r="AB106" s="4" t="str">
        <f t="shared" si="6"/>
        <v>F</v>
      </c>
      <c r="AC106" s="7">
        <f t="shared" si="3"/>
        <v>56.612903225806448</v>
      </c>
      <c r="AD106" s="7" t="str">
        <f t="shared" si="4"/>
        <v>D</v>
      </c>
    </row>
    <row r="107" spans="2:30" ht="17">
      <c r="B107" s="45" t="s">
        <v>226</v>
      </c>
      <c r="C107" s="43"/>
      <c r="D107" s="24" t="s">
        <v>29</v>
      </c>
      <c r="E107" s="24" t="s">
        <v>127</v>
      </c>
      <c r="F107" s="1"/>
      <c r="G107" s="93"/>
      <c r="H107" s="94"/>
      <c r="I107" s="1"/>
      <c r="J107" s="1"/>
      <c r="K107" s="93"/>
      <c r="L107" s="94"/>
      <c r="M107" s="1"/>
      <c r="O107" s="1"/>
      <c r="P107" s="1"/>
      <c r="Q107" s="1"/>
      <c r="R107" s="1"/>
      <c r="S107" s="4">
        <v>32</v>
      </c>
      <c r="T107" s="57">
        <v>6</v>
      </c>
      <c r="U107" s="58">
        <v>5</v>
      </c>
      <c r="V107" s="59"/>
      <c r="W107" s="60"/>
      <c r="X107" s="61"/>
      <c r="Y107" s="4"/>
      <c r="Z107" s="21"/>
      <c r="AA107" s="4">
        <f t="shared" si="7"/>
        <v>43</v>
      </c>
      <c r="AB107" s="4" t="str">
        <f t="shared" si="6"/>
        <v>F</v>
      </c>
      <c r="AC107" s="7">
        <f t="shared" si="3"/>
        <v>62.41935483870968</v>
      </c>
      <c r="AD107" s="7" t="str">
        <f t="shared" si="4"/>
        <v>D</v>
      </c>
    </row>
    <row r="108" spans="2:30" ht="17">
      <c r="B108" s="45" t="s">
        <v>112</v>
      </c>
      <c r="C108" s="43"/>
      <c r="D108" s="24" t="s">
        <v>128</v>
      </c>
      <c r="E108" s="24" t="s">
        <v>129</v>
      </c>
      <c r="F108" s="1"/>
      <c r="G108" s="93"/>
      <c r="H108" s="94"/>
      <c r="I108" s="1"/>
      <c r="J108" s="1"/>
      <c r="K108" s="93"/>
      <c r="L108" s="94"/>
      <c r="M108" s="1"/>
      <c r="O108" s="1"/>
      <c r="P108" s="1"/>
      <c r="Q108" s="1"/>
      <c r="R108" s="1"/>
      <c r="S108" s="7">
        <v>0</v>
      </c>
      <c r="T108" s="57">
        <v>0</v>
      </c>
      <c r="U108" s="58"/>
      <c r="V108" s="59"/>
      <c r="W108" s="60"/>
      <c r="X108" s="61"/>
      <c r="Y108" s="4"/>
      <c r="Z108" s="21"/>
      <c r="AA108" s="4">
        <f t="shared" si="7"/>
        <v>0</v>
      </c>
      <c r="AB108" s="4" t="str">
        <f t="shared" si="6"/>
        <v>F</v>
      </c>
      <c r="AC108" s="7">
        <f t="shared" si="3"/>
        <v>0</v>
      </c>
      <c r="AD108" s="7" t="str">
        <f t="shared" si="4"/>
        <v>F</v>
      </c>
    </row>
    <row r="109" spans="2:30" ht="17">
      <c r="B109" s="45" t="s">
        <v>227</v>
      </c>
      <c r="C109" s="43"/>
      <c r="D109" s="24" t="s">
        <v>83</v>
      </c>
      <c r="E109" s="24" t="s">
        <v>130</v>
      </c>
      <c r="F109" s="1"/>
      <c r="G109" s="93"/>
      <c r="H109" s="94"/>
      <c r="I109" s="1"/>
      <c r="J109" s="1"/>
      <c r="K109" s="93"/>
      <c r="L109" s="94"/>
      <c r="M109" s="1"/>
      <c r="O109" s="1"/>
      <c r="P109" s="1"/>
      <c r="Q109" s="1"/>
      <c r="R109" s="1"/>
      <c r="S109" s="4">
        <v>17</v>
      </c>
      <c r="T109" s="57">
        <v>10</v>
      </c>
      <c r="U109" s="58">
        <v>7</v>
      </c>
      <c r="V109" s="59"/>
      <c r="W109" s="60"/>
      <c r="X109" s="61"/>
      <c r="Y109" s="4"/>
      <c r="Z109" s="21"/>
      <c r="AA109" s="4">
        <f t="shared" si="7"/>
        <v>34</v>
      </c>
      <c r="AB109" s="4" t="str">
        <f t="shared" si="6"/>
        <v>F</v>
      </c>
      <c r="AC109" s="7">
        <f t="shared" si="3"/>
        <v>49.354838709677416</v>
      </c>
      <c r="AD109" s="7" t="str">
        <f t="shared" si="4"/>
        <v>E</v>
      </c>
    </row>
    <row r="110" spans="2:30" ht="17">
      <c r="B110" s="45" t="s">
        <v>80</v>
      </c>
      <c r="C110" s="43"/>
      <c r="D110" s="24" t="s">
        <v>131</v>
      </c>
      <c r="E110" s="24" t="s">
        <v>132</v>
      </c>
      <c r="F110" s="1"/>
      <c r="G110" s="93"/>
      <c r="H110" s="94"/>
      <c r="I110" s="1"/>
      <c r="J110" s="1"/>
      <c r="K110" s="93"/>
      <c r="L110" s="94"/>
      <c r="M110" s="1"/>
      <c r="O110" s="1"/>
      <c r="P110" s="1"/>
      <c r="Q110" s="1"/>
      <c r="R110" s="1"/>
      <c r="S110" s="4">
        <v>0</v>
      </c>
      <c r="T110" s="57">
        <v>0</v>
      </c>
      <c r="U110" s="58"/>
      <c r="V110" s="59"/>
      <c r="W110" s="60"/>
      <c r="X110" s="61"/>
      <c r="Y110" s="4"/>
      <c r="Z110" s="21"/>
      <c r="AA110" s="4">
        <f t="shared" si="7"/>
        <v>0</v>
      </c>
      <c r="AB110" s="4" t="str">
        <f>IF(AA110&lt;50,"F",IF(AA110&lt;60,"E",IF(AA110&lt;70,"D",IF(AA110&lt;80,"C",IF(AA110&lt;90,"B","A")))))</f>
        <v>F</v>
      </c>
      <c r="AC110" s="7">
        <f t="shared" si="3"/>
        <v>0</v>
      </c>
      <c r="AD110" s="7" t="str">
        <f t="shared" si="4"/>
        <v>F</v>
      </c>
    </row>
    <row r="111" spans="2:30" ht="17">
      <c r="B111" s="45" t="s">
        <v>228</v>
      </c>
      <c r="C111" s="43"/>
      <c r="D111" s="24" t="s">
        <v>133</v>
      </c>
      <c r="E111" s="24" t="s">
        <v>134</v>
      </c>
      <c r="F111" s="1"/>
      <c r="G111" s="93"/>
      <c r="H111" s="94"/>
      <c r="I111" s="1"/>
      <c r="J111" s="1"/>
      <c r="K111" s="93"/>
      <c r="L111" s="94"/>
      <c r="M111" s="1"/>
      <c r="O111" s="1"/>
      <c r="P111" s="1"/>
      <c r="Q111" s="1"/>
      <c r="R111" s="1"/>
      <c r="S111" s="4">
        <v>0</v>
      </c>
      <c r="T111" s="57">
        <v>0</v>
      </c>
      <c r="U111" s="58"/>
      <c r="V111" s="59"/>
      <c r="W111" s="60"/>
      <c r="X111" s="61"/>
      <c r="Y111" s="4"/>
      <c r="Z111" s="21"/>
      <c r="AA111" s="4">
        <f t="shared" si="7"/>
        <v>0</v>
      </c>
      <c r="AB111" s="4" t="str">
        <f t="shared" ref="AB111:AB158" si="8">IF(AA111&lt;50,"F",IF(AA111&lt;60,"E",IF(AA111&lt;70,"D",IF(AA111&lt;80,"C",IF(AA111&lt;90,"B","A")))))</f>
        <v>F</v>
      </c>
      <c r="AC111" s="7">
        <f t="shared" si="3"/>
        <v>0</v>
      </c>
      <c r="AD111" s="7" t="str">
        <f t="shared" si="4"/>
        <v>F</v>
      </c>
    </row>
    <row r="112" spans="2:30" ht="17">
      <c r="B112" s="45" t="s">
        <v>117</v>
      </c>
      <c r="C112" s="43"/>
      <c r="D112" s="24" t="s">
        <v>135</v>
      </c>
      <c r="E112" s="24" t="s">
        <v>136</v>
      </c>
      <c r="F112" s="1"/>
      <c r="G112" s="93"/>
      <c r="H112" s="94"/>
      <c r="I112" s="1"/>
      <c r="J112" s="1"/>
      <c r="K112" s="93"/>
      <c r="L112" s="94"/>
      <c r="M112" s="1"/>
      <c r="O112" s="1"/>
      <c r="P112" s="1"/>
      <c r="Q112" s="1"/>
      <c r="R112" s="1"/>
      <c r="S112" s="4">
        <v>4</v>
      </c>
      <c r="T112" s="57">
        <v>0</v>
      </c>
      <c r="U112" s="58">
        <v>5</v>
      </c>
      <c r="V112" s="59"/>
      <c r="W112" s="60"/>
      <c r="X112" s="61"/>
      <c r="Y112" s="4"/>
      <c r="Z112" s="21"/>
      <c r="AA112" s="4">
        <f t="shared" si="7"/>
        <v>9</v>
      </c>
      <c r="AB112" s="4" t="str">
        <f t="shared" si="8"/>
        <v>F</v>
      </c>
      <c r="AC112" s="7">
        <f t="shared" si="3"/>
        <v>13.064516129032258</v>
      </c>
      <c r="AD112" s="7" t="str">
        <f t="shared" si="4"/>
        <v>F</v>
      </c>
    </row>
    <row r="113" spans="2:30" ht="17">
      <c r="B113" s="45" t="s">
        <v>92</v>
      </c>
      <c r="C113" s="43"/>
      <c r="D113" s="24" t="s">
        <v>137</v>
      </c>
      <c r="E113" s="24" t="s">
        <v>138</v>
      </c>
      <c r="F113" s="1"/>
      <c r="G113" s="93"/>
      <c r="H113" s="94"/>
      <c r="I113" s="1"/>
      <c r="J113" s="1"/>
      <c r="K113" s="93"/>
      <c r="L113" s="94"/>
      <c r="M113" s="1"/>
      <c r="O113" s="1"/>
      <c r="P113" s="1"/>
      <c r="Q113" s="1"/>
      <c r="R113" s="1"/>
      <c r="S113" s="4">
        <v>0</v>
      </c>
      <c r="T113" s="57">
        <v>14</v>
      </c>
      <c r="U113" s="58">
        <v>5</v>
      </c>
      <c r="V113" s="59"/>
      <c r="W113" s="60"/>
      <c r="X113" s="61"/>
      <c r="Y113" s="4"/>
      <c r="Z113" s="21"/>
      <c r="AA113" s="4">
        <f t="shared" si="7"/>
        <v>19</v>
      </c>
      <c r="AB113" s="4" t="str">
        <f t="shared" si="8"/>
        <v>F</v>
      </c>
      <c r="AC113" s="7">
        <f t="shared" si="3"/>
        <v>27.580645161290324</v>
      </c>
      <c r="AD113" s="7" t="str">
        <f t="shared" si="4"/>
        <v>F</v>
      </c>
    </row>
    <row r="114" spans="2:30" ht="17">
      <c r="B114" s="45" t="s">
        <v>229</v>
      </c>
      <c r="C114" s="43"/>
      <c r="D114" s="24" t="s">
        <v>139</v>
      </c>
      <c r="E114" s="24" t="s">
        <v>140</v>
      </c>
      <c r="F114" s="1"/>
      <c r="G114" s="93"/>
      <c r="H114" s="94"/>
      <c r="I114" s="1"/>
      <c r="J114" s="1"/>
      <c r="K114" s="93"/>
      <c r="L114" s="94"/>
      <c r="M114" s="1"/>
      <c r="O114" s="1"/>
      <c r="P114" s="1"/>
      <c r="Q114" s="1"/>
      <c r="R114" s="1"/>
      <c r="S114" s="4">
        <v>12</v>
      </c>
      <c r="T114" s="57">
        <v>0</v>
      </c>
      <c r="U114" s="58">
        <v>4</v>
      </c>
      <c r="V114" s="59"/>
      <c r="W114" s="60"/>
      <c r="X114" s="61"/>
      <c r="Y114" s="4"/>
      <c r="Z114" s="21"/>
      <c r="AA114" s="4">
        <f t="shared" si="7"/>
        <v>16</v>
      </c>
      <c r="AB114" s="4" t="str">
        <f t="shared" si="8"/>
        <v>F</v>
      </c>
      <c r="AC114" s="7">
        <f t="shared" si="3"/>
        <v>23.225806451612904</v>
      </c>
      <c r="AD114" s="7" t="str">
        <f t="shared" si="4"/>
        <v>F</v>
      </c>
    </row>
    <row r="115" spans="2:30" ht="17">
      <c r="B115" s="45" t="s">
        <v>230</v>
      </c>
      <c r="C115" s="43"/>
      <c r="D115" s="24" t="s">
        <v>141</v>
      </c>
      <c r="E115" s="24" t="s">
        <v>142</v>
      </c>
      <c r="F115" s="1"/>
      <c r="G115" s="93"/>
      <c r="H115" s="94"/>
      <c r="I115" s="1"/>
      <c r="J115" s="1"/>
      <c r="K115" s="93"/>
      <c r="L115" s="94"/>
      <c r="M115" s="1"/>
      <c r="O115" s="1"/>
      <c r="P115" s="1"/>
      <c r="Q115" s="1"/>
      <c r="R115" s="1"/>
      <c r="S115" s="4">
        <v>0</v>
      </c>
      <c r="T115" s="57">
        <v>0</v>
      </c>
      <c r="U115" s="58">
        <v>4</v>
      </c>
      <c r="V115" s="59"/>
      <c r="W115" s="60"/>
      <c r="X115" s="61"/>
      <c r="Y115" s="4"/>
      <c r="Z115" s="21"/>
      <c r="AA115" s="4">
        <f t="shared" si="7"/>
        <v>4</v>
      </c>
      <c r="AB115" s="4" t="str">
        <f t="shared" si="8"/>
        <v>F</v>
      </c>
      <c r="AC115" s="7">
        <f t="shared" si="3"/>
        <v>5.806451612903226</v>
      </c>
      <c r="AD115" s="7" t="str">
        <f t="shared" si="4"/>
        <v>F</v>
      </c>
    </row>
    <row r="116" spans="2:30" ht="17">
      <c r="B116" s="45" t="s">
        <v>70</v>
      </c>
      <c r="C116" s="43"/>
      <c r="D116" s="24" t="s">
        <v>143</v>
      </c>
      <c r="E116" s="24" t="s">
        <v>144</v>
      </c>
      <c r="F116" s="1"/>
      <c r="G116" s="93"/>
      <c r="H116" s="94"/>
      <c r="I116" s="1"/>
      <c r="J116" s="1"/>
      <c r="K116" s="93"/>
      <c r="L116" s="94"/>
      <c r="M116" s="1"/>
      <c r="O116" s="1"/>
      <c r="P116" s="1"/>
      <c r="Q116" s="1"/>
      <c r="R116" s="1"/>
      <c r="S116" s="4">
        <v>28</v>
      </c>
      <c r="T116" s="57">
        <v>6</v>
      </c>
      <c r="U116" s="58">
        <v>5</v>
      </c>
      <c r="V116" s="59"/>
      <c r="W116" s="60"/>
      <c r="X116" s="61"/>
      <c r="Y116" s="4"/>
      <c r="Z116" s="21"/>
      <c r="AA116" s="4">
        <f t="shared" si="7"/>
        <v>39</v>
      </c>
      <c r="AB116" s="4" t="str">
        <f t="shared" si="8"/>
        <v>F</v>
      </c>
      <c r="AC116" s="7">
        <f t="shared" si="3"/>
        <v>56.612903225806448</v>
      </c>
      <c r="AD116" s="7" t="str">
        <f t="shared" si="4"/>
        <v>D</v>
      </c>
    </row>
    <row r="117" spans="2:30" ht="17">
      <c r="B117" s="45" t="s">
        <v>118</v>
      </c>
      <c r="C117" s="43"/>
      <c r="D117" s="24" t="s">
        <v>145</v>
      </c>
      <c r="E117" s="24" t="s">
        <v>146</v>
      </c>
      <c r="F117" s="1"/>
      <c r="G117" s="93"/>
      <c r="H117" s="94"/>
      <c r="I117" s="1"/>
      <c r="J117" s="1"/>
      <c r="K117" s="93"/>
      <c r="L117" s="94"/>
      <c r="M117" s="1"/>
      <c r="O117" s="1"/>
      <c r="P117" s="1"/>
      <c r="Q117" s="1"/>
      <c r="R117" s="1"/>
      <c r="S117" s="4">
        <v>14</v>
      </c>
      <c r="T117" s="57">
        <v>3</v>
      </c>
      <c r="U117" s="58">
        <v>2</v>
      </c>
      <c r="V117" s="59"/>
      <c r="W117" s="60"/>
      <c r="X117" s="61"/>
      <c r="Y117" s="4"/>
      <c r="Z117" s="21"/>
      <c r="AA117" s="4">
        <f t="shared" si="7"/>
        <v>19</v>
      </c>
      <c r="AB117" s="4" t="str">
        <f t="shared" si="8"/>
        <v>F</v>
      </c>
      <c r="AC117" s="7">
        <f t="shared" si="3"/>
        <v>27.580645161290324</v>
      </c>
      <c r="AD117" s="7" t="str">
        <f t="shared" si="4"/>
        <v>F</v>
      </c>
    </row>
    <row r="118" spans="2:30" ht="17">
      <c r="B118" s="45" t="s">
        <v>231</v>
      </c>
      <c r="C118" s="43"/>
      <c r="D118" s="24" t="s">
        <v>147</v>
      </c>
      <c r="E118" s="24" t="s">
        <v>148</v>
      </c>
      <c r="F118" s="1"/>
      <c r="G118" s="93"/>
      <c r="H118" s="94"/>
      <c r="I118" s="1"/>
      <c r="J118" s="1"/>
      <c r="K118" s="93"/>
      <c r="L118" s="94"/>
      <c r="M118" s="1"/>
      <c r="O118" s="1"/>
      <c r="P118" s="1"/>
      <c r="Q118" s="1"/>
      <c r="R118" s="1"/>
      <c r="S118" s="4">
        <v>10</v>
      </c>
      <c r="T118" s="57">
        <v>6</v>
      </c>
      <c r="U118" s="58">
        <v>6</v>
      </c>
      <c r="V118" s="59"/>
      <c r="W118" s="60"/>
      <c r="X118" s="61"/>
      <c r="Y118" s="4"/>
      <c r="Z118" s="21"/>
      <c r="AA118" s="4">
        <f t="shared" si="7"/>
        <v>22</v>
      </c>
      <c r="AB118" s="4" t="str">
        <f t="shared" si="8"/>
        <v>F</v>
      </c>
      <c r="AC118" s="7">
        <f t="shared" si="3"/>
        <v>31.93548387096774</v>
      </c>
      <c r="AD118" s="7" t="str">
        <f t="shared" si="4"/>
        <v>F</v>
      </c>
    </row>
    <row r="119" spans="2:30" ht="17">
      <c r="B119" s="45" t="s">
        <v>111</v>
      </c>
      <c r="C119" s="43"/>
      <c r="D119" s="24" t="s">
        <v>149</v>
      </c>
      <c r="E119" s="24" t="s">
        <v>150</v>
      </c>
      <c r="F119" s="1"/>
      <c r="G119" s="93"/>
      <c r="H119" s="94"/>
      <c r="I119" s="1"/>
      <c r="J119" s="1"/>
      <c r="K119" s="93"/>
      <c r="L119" s="94"/>
      <c r="M119" s="1"/>
      <c r="O119" s="1"/>
      <c r="P119" s="1"/>
      <c r="Q119" s="1"/>
      <c r="R119" s="1"/>
      <c r="S119" s="4">
        <v>31</v>
      </c>
      <c r="T119" s="57">
        <v>10</v>
      </c>
      <c r="U119" s="58">
        <v>9</v>
      </c>
      <c r="V119" s="59"/>
      <c r="W119" s="60"/>
      <c r="X119" s="61"/>
      <c r="Y119" s="4"/>
      <c r="Z119" s="21"/>
      <c r="AA119" s="4">
        <f t="shared" si="7"/>
        <v>50</v>
      </c>
      <c r="AB119" s="4" t="str">
        <f t="shared" si="8"/>
        <v>E</v>
      </c>
      <c r="AC119" s="7">
        <f t="shared" si="3"/>
        <v>72.58064516129032</v>
      </c>
      <c r="AD119" s="7" t="str">
        <f t="shared" si="4"/>
        <v>C</v>
      </c>
    </row>
    <row r="120" spans="2:30" ht="17">
      <c r="B120" s="45" t="s">
        <v>82</v>
      </c>
      <c r="C120" s="43"/>
      <c r="D120" s="24" t="s">
        <v>151</v>
      </c>
      <c r="E120" s="24"/>
      <c r="F120" s="1"/>
      <c r="G120" s="93"/>
      <c r="H120" s="94"/>
      <c r="I120" s="1"/>
      <c r="J120" s="1"/>
      <c r="K120" s="93"/>
      <c r="L120" s="94"/>
      <c r="M120" s="1"/>
      <c r="O120" s="1"/>
      <c r="P120" s="1"/>
      <c r="Q120" s="1"/>
      <c r="R120" s="1"/>
      <c r="S120" s="4">
        <v>7</v>
      </c>
      <c r="T120" s="57">
        <v>0</v>
      </c>
      <c r="U120" s="58">
        <v>6</v>
      </c>
      <c r="V120" s="59"/>
      <c r="W120" s="60"/>
      <c r="X120" s="61"/>
      <c r="Y120" s="4"/>
      <c r="Z120" s="21"/>
      <c r="AA120" s="4">
        <f t="shared" si="7"/>
        <v>13</v>
      </c>
      <c r="AB120" s="4" t="str">
        <f t="shared" si="8"/>
        <v>F</v>
      </c>
      <c r="AC120" s="7">
        <f t="shared" si="3"/>
        <v>18.870967741935484</v>
      </c>
      <c r="AD120" s="7" t="str">
        <f t="shared" si="4"/>
        <v>F</v>
      </c>
    </row>
    <row r="121" spans="2:30" ht="17">
      <c r="B121" s="45" t="s">
        <v>232</v>
      </c>
      <c r="C121" s="43"/>
      <c r="D121" s="24" t="s">
        <v>152</v>
      </c>
      <c r="E121" s="24" t="s">
        <v>153</v>
      </c>
      <c r="F121" s="1"/>
      <c r="G121" s="93"/>
      <c r="H121" s="94"/>
      <c r="I121" s="1"/>
      <c r="J121" s="1"/>
      <c r="K121" s="93"/>
      <c r="L121" s="94"/>
      <c r="M121" s="1"/>
      <c r="O121" s="1"/>
      <c r="P121" s="1"/>
      <c r="Q121" s="1"/>
      <c r="R121" s="1"/>
      <c r="S121" s="4">
        <v>28</v>
      </c>
      <c r="T121" s="57">
        <v>3</v>
      </c>
      <c r="U121" s="58"/>
      <c r="V121" s="59"/>
      <c r="W121" s="60"/>
      <c r="X121" s="61"/>
      <c r="Y121" s="4"/>
      <c r="Z121" s="21"/>
      <c r="AA121" s="4">
        <f t="shared" si="7"/>
        <v>31</v>
      </c>
      <c r="AB121" s="4" t="str">
        <f t="shared" si="8"/>
        <v>F</v>
      </c>
      <c r="AC121" s="7">
        <f t="shared" si="3"/>
        <v>45</v>
      </c>
      <c r="AD121" s="7" t="str">
        <f t="shared" si="4"/>
        <v>E</v>
      </c>
    </row>
    <row r="122" spans="2:30" ht="17">
      <c r="B122" s="45" t="s">
        <v>75</v>
      </c>
      <c r="C122" s="43"/>
      <c r="D122" s="24" t="s">
        <v>154</v>
      </c>
      <c r="E122" s="24" t="s">
        <v>155</v>
      </c>
      <c r="F122" s="1"/>
      <c r="G122" s="93"/>
      <c r="H122" s="94"/>
      <c r="I122" s="1"/>
      <c r="J122" s="1"/>
      <c r="K122" s="93"/>
      <c r="L122" s="94"/>
      <c r="M122" s="1"/>
      <c r="O122" s="1"/>
      <c r="P122" s="1"/>
      <c r="Q122" s="1"/>
      <c r="R122" s="1"/>
      <c r="S122" s="4">
        <v>0</v>
      </c>
      <c r="T122" s="57">
        <v>0</v>
      </c>
      <c r="U122" s="58"/>
      <c r="V122" s="59"/>
      <c r="W122" s="60"/>
      <c r="X122" s="61"/>
      <c r="Y122" s="4"/>
      <c r="Z122" s="21"/>
      <c r="AA122" s="4">
        <f t="shared" si="7"/>
        <v>0</v>
      </c>
      <c r="AB122" s="4" t="str">
        <f t="shared" si="8"/>
        <v>F</v>
      </c>
      <c r="AC122" s="7">
        <f t="shared" si="3"/>
        <v>0</v>
      </c>
      <c r="AD122" s="7" t="str">
        <f t="shared" si="4"/>
        <v>F</v>
      </c>
    </row>
    <row r="123" spans="2:30" ht="17">
      <c r="B123" s="45" t="s">
        <v>104</v>
      </c>
      <c r="C123" s="43"/>
      <c r="D123" s="24" t="s">
        <v>156</v>
      </c>
      <c r="E123" s="24" t="s">
        <v>157</v>
      </c>
      <c r="F123" s="1"/>
      <c r="G123" s="93"/>
      <c r="H123" s="94"/>
      <c r="I123" s="1"/>
      <c r="J123" s="1"/>
      <c r="K123" s="93"/>
      <c r="L123" s="94"/>
      <c r="M123" s="1"/>
      <c r="O123" s="1"/>
      <c r="P123" s="1"/>
      <c r="Q123" s="1"/>
      <c r="R123" s="1"/>
      <c r="S123" s="4">
        <v>6</v>
      </c>
      <c r="T123" s="57">
        <v>0</v>
      </c>
      <c r="U123" s="58">
        <v>5</v>
      </c>
      <c r="V123" s="59"/>
      <c r="W123" s="60"/>
      <c r="X123" s="61"/>
      <c r="Y123" s="4"/>
      <c r="Z123" s="21"/>
      <c r="AA123" s="4">
        <f t="shared" si="7"/>
        <v>11</v>
      </c>
      <c r="AB123" s="4" t="str">
        <f t="shared" si="8"/>
        <v>F</v>
      </c>
      <c r="AC123" s="7">
        <f t="shared" si="3"/>
        <v>15.96774193548387</v>
      </c>
      <c r="AD123" s="7" t="str">
        <f t="shared" si="4"/>
        <v>F</v>
      </c>
    </row>
    <row r="124" spans="2:30" ht="17">
      <c r="B124" s="45" t="s">
        <v>233</v>
      </c>
      <c r="C124" s="43"/>
      <c r="D124" s="24" t="s">
        <v>158</v>
      </c>
      <c r="E124" s="24" t="s">
        <v>159</v>
      </c>
      <c r="F124" s="1"/>
      <c r="G124" s="93"/>
      <c r="H124" s="94"/>
      <c r="I124" s="1"/>
      <c r="J124" s="1"/>
      <c r="K124" s="93"/>
      <c r="L124" s="94"/>
      <c r="M124" s="1"/>
      <c r="O124" s="1"/>
      <c r="P124" s="1"/>
      <c r="Q124" s="1"/>
      <c r="R124" s="1"/>
      <c r="S124" s="4">
        <v>18</v>
      </c>
      <c r="T124" s="57">
        <v>13</v>
      </c>
      <c r="U124" s="58">
        <v>7</v>
      </c>
      <c r="V124" s="59"/>
      <c r="W124" s="60"/>
      <c r="X124" s="61"/>
      <c r="Y124" s="4"/>
      <c r="Z124" s="21"/>
      <c r="AA124" s="4">
        <f t="shared" si="7"/>
        <v>38</v>
      </c>
      <c r="AB124" s="4" t="str">
        <f t="shared" si="8"/>
        <v>F</v>
      </c>
      <c r="AC124" s="7">
        <f t="shared" si="3"/>
        <v>55.161290322580648</v>
      </c>
      <c r="AD124" s="7" t="str">
        <f t="shared" si="4"/>
        <v>D</v>
      </c>
    </row>
    <row r="125" spans="2:30" ht="17">
      <c r="B125" s="45" t="s">
        <v>98</v>
      </c>
      <c r="C125" s="43"/>
      <c r="D125" s="24" t="s">
        <v>160</v>
      </c>
      <c r="E125" s="24" t="s">
        <v>161</v>
      </c>
      <c r="F125" s="1"/>
      <c r="G125" s="93"/>
      <c r="H125" s="94"/>
      <c r="I125" s="1"/>
      <c r="J125" s="1"/>
      <c r="K125" s="93"/>
      <c r="L125" s="94"/>
      <c r="M125" s="1"/>
      <c r="O125" s="1"/>
      <c r="P125" s="1"/>
      <c r="Q125" s="1"/>
      <c r="R125" s="1"/>
      <c r="S125" s="4">
        <v>23</v>
      </c>
      <c r="T125" s="57">
        <v>15</v>
      </c>
      <c r="U125" s="58">
        <v>5</v>
      </c>
      <c r="V125" s="59"/>
      <c r="W125" s="60"/>
      <c r="X125" s="61"/>
      <c r="Y125" s="4"/>
      <c r="Z125" s="21"/>
      <c r="AA125" s="4">
        <f t="shared" si="7"/>
        <v>43</v>
      </c>
      <c r="AB125" s="4" t="str">
        <f t="shared" si="8"/>
        <v>F</v>
      </c>
      <c r="AC125" s="7">
        <f t="shared" si="3"/>
        <v>62.41935483870968</v>
      </c>
      <c r="AD125" s="7" t="str">
        <f t="shared" si="4"/>
        <v>D</v>
      </c>
    </row>
    <row r="126" spans="2:30" ht="17">
      <c r="B126" s="45" t="s">
        <v>101</v>
      </c>
      <c r="C126" s="43"/>
      <c r="D126" s="24" t="s">
        <v>121</v>
      </c>
      <c r="E126" s="24" t="s">
        <v>162</v>
      </c>
      <c r="F126" s="1"/>
      <c r="G126" s="93"/>
      <c r="H126" s="94"/>
      <c r="I126" s="1"/>
      <c r="J126" s="1"/>
      <c r="K126" s="93"/>
      <c r="L126" s="94"/>
      <c r="M126" s="1"/>
      <c r="O126" s="1"/>
      <c r="P126" s="1"/>
      <c r="Q126" s="1"/>
      <c r="R126" s="1"/>
      <c r="S126" s="4">
        <v>25</v>
      </c>
      <c r="T126" s="57">
        <v>6</v>
      </c>
      <c r="U126" s="58">
        <v>9</v>
      </c>
      <c r="V126" s="59"/>
      <c r="W126" s="60"/>
      <c r="X126" s="61"/>
      <c r="Y126" s="4"/>
      <c r="Z126" s="21"/>
      <c r="AA126" s="4">
        <f t="shared" si="7"/>
        <v>40</v>
      </c>
      <c r="AB126" s="4" t="str">
        <f t="shared" si="8"/>
        <v>F</v>
      </c>
      <c r="AC126" s="7">
        <f t="shared" si="3"/>
        <v>58.064516129032256</v>
      </c>
      <c r="AD126" s="7" t="str">
        <f t="shared" si="4"/>
        <v>D</v>
      </c>
    </row>
    <row r="127" spans="2:30" ht="17">
      <c r="B127" s="45" t="s">
        <v>234</v>
      </c>
      <c r="C127" s="43"/>
      <c r="D127" s="24" t="s">
        <v>163</v>
      </c>
      <c r="E127" s="24" t="s">
        <v>164</v>
      </c>
      <c r="F127" s="1"/>
      <c r="G127" s="93"/>
      <c r="H127" s="94"/>
      <c r="I127" s="1"/>
      <c r="J127" s="1"/>
      <c r="K127" s="93"/>
      <c r="L127" s="94"/>
      <c r="M127" s="1"/>
      <c r="O127" s="1"/>
      <c r="P127" s="1"/>
      <c r="Q127" s="1"/>
      <c r="R127" s="1"/>
      <c r="S127" s="4">
        <v>0</v>
      </c>
      <c r="T127" s="57">
        <v>0</v>
      </c>
      <c r="U127" s="58"/>
      <c r="V127" s="59"/>
      <c r="W127" s="60"/>
      <c r="X127" s="61"/>
      <c r="Y127" s="4"/>
      <c r="Z127" s="21"/>
      <c r="AA127" s="4">
        <f t="shared" si="7"/>
        <v>0</v>
      </c>
      <c r="AB127" s="4" t="str">
        <f t="shared" si="8"/>
        <v>F</v>
      </c>
      <c r="AC127" s="7">
        <f t="shared" si="3"/>
        <v>0</v>
      </c>
      <c r="AD127" s="7" t="str">
        <f t="shared" si="4"/>
        <v>F</v>
      </c>
    </row>
    <row r="128" spans="2:30" ht="17">
      <c r="B128" s="45" t="s">
        <v>84</v>
      </c>
      <c r="C128" s="43"/>
      <c r="D128" s="24" t="s">
        <v>165</v>
      </c>
      <c r="E128" s="24" t="s">
        <v>166</v>
      </c>
      <c r="F128" s="1"/>
      <c r="G128" s="93"/>
      <c r="H128" s="94"/>
      <c r="I128" s="1"/>
      <c r="J128" s="1"/>
      <c r="K128" s="93"/>
      <c r="L128" s="94"/>
      <c r="M128" s="1"/>
      <c r="O128" s="1"/>
      <c r="P128" s="1"/>
      <c r="Q128" s="1"/>
      <c r="R128" s="1"/>
      <c r="S128" s="4">
        <v>10</v>
      </c>
      <c r="T128" s="57">
        <v>0</v>
      </c>
      <c r="U128" s="58">
        <v>3</v>
      </c>
      <c r="V128" s="59"/>
      <c r="W128" s="60"/>
      <c r="X128" s="61"/>
      <c r="Y128" s="4"/>
      <c r="Z128" s="21"/>
      <c r="AA128" s="4">
        <f t="shared" si="7"/>
        <v>13</v>
      </c>
      <c r="AB128" s="4" t="str">
        <f t="shared" si="8"/>
        <v>F</v>
      </c>
      <c r="AC128" s="7">
        <f t="shared" si="3"/>
        <v>18.870967741935484</v>
      </c>
      <c r="AD128" s="7" t="str">
        <f t="shared" si="4"/>
        <v>F</v>
      </c>
    </row>
    <row r="129" spans="2:30" ht="17">
      <c r="B129" s="45" t="s">
        <v>235</v>
      </c>
      <c r="C129" s="43"/>
      <c r="D129" s="24" t="s">
        <v>145</v>
      </c>
      <c r="E129" s="24" t="s">
        <v>167</v>
      </c>
      <c r="F129" s="1"/>
      <c r="G129" s="93"/>
      <c r="H129" s="94"/>
      <c r="I129" s="1"/>
      <c r="J129" s="1"/>
      <c r="K129" s="93"/>
      <c r="L129" s="94"/>
      <c r="M129" s="1"/>
      <c r="O129" s="1"/>
      <c r="P129" s="1"/>
      <c r="Q129" s="1"/>
      <c r="R129" s="1"/>
      <c r="S129" s="4">
        <v>15</v>
      </c>
      <c r="T129" s="57">
        <v>0</v>
      </c>
      <c r="U129" s="58">
        <v>4</v>
      </c>
      <c r="V129" s="59"/>
      <c r="W129" s="60"/>
      <c r="X129" s="61"/>
      <c r="Y129" s="4"/>
      <c r="Z129" s="21"/>
      <c r="AA129" s="4">
        <f t="shared" si="7"/>
        <v>19</v>
      </c>
      <c r="AB129" s="4" t="str">
        <f t="shared" si="8"/>
        <v>F</v>
      </c>
      <c r="AC129" s="7">
        <f t="shared" si="3"/>
        <v>27.580645161290324</v>
      </c>
      <c r="AD129" s="7" t="str">
        <f t="shared" si="4"/>
        <v>F</v>
      </c>
    </row>
    <row r="130" spans="2:30" ht="17">
      <c r="B130" s="45" t="s">
        <v>236</v>
      </c>
      <c r="C130" s="43"/>
      <c r="D130" s="24" t="s">
        <v>168</v>
      </c>
      <c r="E130" s="24" t="s">
        <v>169</v>
      </c>
      <c r="F130" s="1"/>
      <c r="G130" s="93"/>
      <c r="H130" s="94"/>
      <c r="I130" s="1"/>
      <c r="J130" s="1"/>
      <c r="K130" s="93"/>
      <c r="L130" s="94"/>
      <c r="M130" s="1"/>
      <c r="O130" s="1"/>
      <c r="P130" s="1"/>
      <c r="Q130" s="1"/>
      <c r="R130" s="1"/>
      <c r="S130" s="4">
        <v>0</v>
      </c>
      <c r="T130" s="57">
        <v>27</v>
      </c>
      <c r="U130" s="58">
        <v>10</v>
      </c>
      <c r="V130" s="59"/>
      <c r="W130" s="60"/>
      <c r="X130" s="61"/>
      <c r="Y130" s="4"/>
      <c r="Z130" s="21"/>
      <c r="AA130" s="4">
        <f t="shared" si="7"/>
        <v>37</v>
      </c>
      <c r="AB130" s="4" t="str">
        <f t="shared" si="8"/>
        <v>F</v>
      </c>
      <c r="AC130" s="7">
        <f t="shared" si="3"/>
        <v>53.70967741935484</v>
      </c>
      <c r="AD130" s="7" t="str">
        <f t="shared" si="4"/>
        <v>D</v>
      </c>
    </row>
    <row r="131" spans="2:30" ht="17">
      <c r="B131" s="45" t="s">
        <v>74</v>
      </c>
      <c r="C131" s="43"/>
      <c r="D131" s="24" t="s">
        <v>139</v>
      </c>
      <c r="E131" s="24" t="s">
        <v>170</v>
      </c>
      <c r="F131" s="1"/>
      <c r="G131" s="93"/>
      <c r="H131" s="94"/>
      <c r="I131" s="1"/>
      <c r="J131" s="1"/>
      <c r="K131" s="93"/>
      <c r="L131" s="94"/>
      <c r="M131" s="1"/>
      <c r="O131" s="1"/>
      <c r="P131" s="1"/>
      <c r="Q131" s="1"/>
      <c r="R131" s="1"/>
      <c r="S131" s="4">
        <v>8</v>
      </c>
      <c r="T131" s="57">
        <v>0</v>
      </c>
      <c r="U131" s="58"/>
      <c r="V131" s="59"/>
      <c r="W131" s="60"/>
      <c r="X131" s="61"/>
      <c r="Y131" s="4"/>
      <c r="Z131" s="21"/>
      <c r="AA131" s="4">
        <f t="shared" si="7"/>
        <v>8</v>
      </c>
      <c r="AB131" s="4" t="str">
        <f t="shared" si="8"/>
        <v>F</v>
      </c>
      <c r="AC131" s="7">
        <f t="shared" si="3"/>
        <v>11.612903225806452</v>
      </c>
      <c r="AD131" s="7" t="str">
        <f t="shared" si="4"/>
        <v>F</v>
      </c>
    </row>
    <row r="132" spans="2:30" ht="17">
      <c r="B132" s="45" t="s">
        <v>77</v>
      </c>
      <c r="C132" s="43"/>
      <c r="D132" s="24" t="s">
        <v>154</v>
      </c>
      <c r="E132" s="24" t="s">
        <v>140</v>
      </c>
      <c r="F132" s="1"/>
      <c r="G132" s="93"/>
      <c r="H132" s="94"/>
      <c r="I132" s="1"/>
      <c r="J132" s="1"/>
      <c r="K132" s="93"/>
      <c r="L132" s="94"/>
      <c r="M132" s="1"/>
      <c r="O132" s="1"/>
      <c r="P132" s="1"/>
      <c r="Q132" s="1"/>
      <c r="R132" s="1"/>
      <c r="S132" s="4">
        <v>0</v>
      </c>
      <c r="T132" s="57">
        <v>0</v>
      </c>
      <c r="U132" s="58"/>
      <c r="V132" s="59"/>
      <c r="W132" s="60"/>
      <c r="X132" s="61"/>
      <c r="Y132" s="4"/>
      <c r="Z132" s="21"/>
      <c r="AA132" s="4">
        <f t="shared" si="7"/>
        <v>0</v>
      </c>
      <c r="AB132" s="4" t="str">
        <f t="shared" si="8"/>
        <v>F</v>
      </c>
      <c r="AC132" s="7">
        <f t="shared" si="3"/>
        <v>0</v>
      </c>
      <c r="AD132" s="7" t="str">
        <f t="shared" si="4"/>
        <v>F</v>
      </c>
    </row>
    <row r="133" spans="2:30" ht="17">
      <c r="B133" s="45" t="s">
        <v>109</v>
      </c>
      <c r="C133" s="43"/>
      <c r="D133" s="24" t="s">
        <v>171</v>
      </c>
      <c r="E133" s="24" t="s">
        <v>172</v>
      </c>
      <c r="F133" s="1"/>
      <c r="G133" s="93"/>
      <c r="H133" s="94"/>
      <c r="I133" s="1"/>
      <c r="J133" s="1"/>
      <c r="K133" s="93"/>
      <c r="L133" s="94"/>
      <c r="M133" s="1"/>
      <c r="O133" s="1"/>
      <c r="P133" s="1"/>
      <c r="Q133" s="1"/>
      <c r="R133" s="1"/>
      <c r="S133" s="4">
        <v>17</v>
      </c>
      <c r="T133" s="57">
        <v>6</v>
      </c>
      <c r="U133" s="58">
        <v>9</v>
      </c>
      <c r="V133" s="59"/>
      <c r="W133" s="60"/>
      <c r="X133" s="61"/>
      <c r="Y133" s="4"/>
      <c r="Z133" s="21"/>
      <c r="AA133" s="4">
        <f t="shared" si="7"/>
        <v>32</v>
      </c>
      <c r="AB133" s="4" t="str">
        <f t="shared" si="8"/>
        <v>F</v>
      </c>
      <c r="AC133" s="7">
        <f t="shared" si="3"/>
        <v>46.451612903225808</v>
      </c>
      <c r="AD133" s="7" t="str">
        <f t="shared" si="4"/>
        <v>E</v>
      </c>
    </row>
    <row r="134" spans="2:30" ht="17">
      <c r="B134" s="45" t="s">
        <v>96</v>
      </c>
      <c r="C134" s="43"/>
      <c r="D134" s="24" t="s">
        <v>173</v>
      </c>
      <c r="E134" s="24" t="s">
        <v>174</v>
      </c>
      <c r="F134" s="1"/>
      <c r="G134" s="93"/>
      <c r="H134" s="94"/>
      <c r="I134" s="1"/>
      <c r="J134" s="1"/>
      <c r="K134" s="93"/>
      <c r="L134" s="94"/>
      <c r="M134" s="1"/>
      <c r="O134" s="1"/>
      <c r="P134" s="1"/>
      <c r="Q134" s="1"/>
      <c r="R134" s="1"/>
      <c r="S134" s="4">
        <v>11</v>
      </c>
      <c r="T134" s="57">
        <v>6</v>
      </c>
      <c r="U134" s="58">
        <v>9</v>
      </c>
      <c r="V134" s="59"/>
      <c r="W134" s="60"/>
      <c r="X134" s="61"/>
      <c r="Y134" s="4"/>
      <c r="Z134" s="21"/>
      <c r="AA134" s="4">
        <f t="shared" si="7"/>
        <v>26</v>
      </c>
      <c r="AB134" s="4" t="str">
        <f t="shared" si="8"/>
        <v>F</v>
      </c>
      <c r="AC134" s="7">
        <f t="shared" si="3"/>
        <v>37.741935483870968</v>
      </c>
      <c r="AD134" s="7" t="str">
        <f t="shared" si="4"/>
        <v>F</v>
      </c>
    </row>
    <row r="135" spans="2:30" ht="17">
      <c r="B135" s="45" t="s">
        <v>237</v>
      </c>
      <c r="C135" s="43"/>
      <c r="D135" s="24" t="s">
        <v>147</v>
      </c>
      <c r="E135" s="24" t="s">
        <v>175</v>
      </c>
      <c r="F135" s="1"/>
      <c r="G135" s="93"/>
      <c r="H135" s="94"/>
      <c r="I135" s="1"/>
      <c r="J135" s="1"/>
      <c r="K135" s="93"/>
      <c r="L135" s="94"/>
      <c r="M135" s="1"/>
      <c r="O135" s="1"/>
      <c r="P135" s="1"/>
      <c r="Q135" s="1"/>
      <c r="R135" s="1"/>
      <c r="S135" s="4">
        <v>29</v>
      </c>
      <c r="T135" s="57">
        <v>6</v>
      </c>
      <c r="U135" s="58">
        <v>10</v>
      </c>
      <c r="V135" s="59"/>
      <c r="W135" s="60"/>
      <c r="X135" s="61"/>
      <c r="Y135" s="4"/>
      <c r="Z135" s="21"/>
      <c r="AA135" s="4">
        <f t="shared" si="7"/>
        <v>45</v>
      </c>
      <c r="AB135" s="4" t="str">
        <f t="shared" si="8"/>
        <v>F</v>
      </c>
      <c r="AC135" s="7">
        <f t="shared" si="3"/>
        <v>65.322580645161295</v>
      </c>
      <c r="AD135" s="7" t="str">
        <f t="shared" si="4"/>
        <v>C</v>
      </c>
    </row>
    <row r="136" spans="2:30" ht="17">
      <c r="B136" s="45" t="s">
        <v>103</v>
      </c>
      <c r="C136" s="43"/>
      <c r="D136" s="24" t="s">
        <v>83</v>
      </c>
      <c r="E136" s="24" t="s">
        <v>176</v>
      </c>
      <c r="F136" s="1"/>
      <c r="G136" s="93"/>
      <c r="H136" s="94"/>
      <c r="I136" s="1"/>
      <c r="J136" s="1"/>
      <c r="K136" s="93"/>
      <c r="L136" s="94"/>
      <c r="M136" s="1"/>
      <c r="O136" s="1"/>
      <c r="P136" s="1"/>
      <c r="Q136" s="1"/>
      <c r="R136" s="1"/>
      <c r="S136" s="4">
        <v>0</v>
      </c>
      <c r="T136" s="57">
        <v>0</v>
      </c>
      <c r="U136" s="58"/>
      <c r="V136" s="59"/>
      <c r="W136" s="60"/>
      <c r="X136" s="61"/>
      <c r="Y136" s="4"/>
      <c r="Z136" s="21"/>
      <c r="AA136" s="4">
        <f t="shared" si="7"/>
        <v>0</v>
      </c>
      <c r="AB136" s="4" t="str">
        <f t="shared" si="8"/>
        <v>F</v>
      </c>
      <c r="AC136" s="7">
        <f t="shared" si="3"/>
        <v>0</v>
      </c>
      <c r="AD136" s="7" t="str">
        <f t="shared" si="4"/>
        <v>F</v>
      </c>
    </row>
    <row r="137" spans="2:30" ht="17">
      <c r="B137" s="45" t="s">
        <v>238</v>
      </c>
      <c r="C137" s="43"/>
      <c r="D137" s="24" t="s">
        <v>123</v>
      </c>
      <c r="E137" s="24" t="s">
        <v>177</v>
      </c>
      <c r="F137" s="1"/>
      <c r="G137" s="93"/>
      <c r="H137" s="94"/>
      <c r="I137" s="1"/>
      <c r="J137" s="1"/>
      <c r="K137" s="93"/>
      <c r="L137" s="94"/>
      <c r="M137" s="1"/>
      <c r="O137" s="1"/>
      <c r="P137" s="1"/>
      <c r="Q137" s="1"/>
      <c r="R137" s="1"/>
      <c r="S137" s="4">
        <v>10</v>
      </c>
      <c r="T137" s="57">
        <v>5</v>
      </c>
      <c r="U137" s="58"/>
      <c r="V137" s="59"/>
      <c r="W137" s="60"/>
      <c r="X137" s="61"/>
      <c r="Y137" s="4"/>
      <c r="Z137" s="21"/>
      <c r="AA137" s="4">
        <f t="shared" si="7"/>
        <v>15</v>
      </c>
      <c r="AB137" s="4" t="str">
        <f t="shared" si="8"/>
        <v>F</v>
      </c>
      <c r="AC137" s="7">
        <f t="shared" si="3"/>
        <v>21.774193548387096</v>
      </c>
      <c r="AD137" s="7" t="str">
        <f t="shared" si="4"/>
        <v>F</v>
      </c>
    </row>
    <row r="138" spans="2:30" ht="17">
      <c r="B138" s="45" t="s">
        <v>239</v>
      </c>
      <c r="C138" s="43"/>
      <c r="D138" s="24" t="s">
        <v>178</v>
      </c>
      <c r="E138" s="24" t="s">
        <v>179</v>
      </c>
      <c r="F138" s="1"/>
      <c r="G138" s="93"/>
      <c r="H138" s="94"/>
      <c r="I138" s="1"/>
      <c r="J138" s="1"/>
      <c r="K138" s="93"/>
      <c r="L138" s="94"/>
      <c r="M138" s="1"/>
      <c r="O138" s="1"/>
      <c r="P138" s="1"/>
      <c r="Q138" s="1"/>
      <c r="R138" s="1"/>
      <c r="S138" s="4">
        <v>14</v>
      </c>
      <c r="T138" s="57">
        <v>3</v>
      </c>
      <c r="U138" s="58">
        <v>3</v>
      </c>
      <c r="V138" s="59"/>
      <c r="W138" s="60"/>
      <c r="X138" s="61"/>
      <c r="Y138" s="4"/>
      <c r="Z138" s="21"/>
      <c r="AA138" s="4">
        <f t="shared" si="7"/>
        <v>20</v>
      </c>
      <c r="AB138" s="4" t="str">
        <f t="shared" si="8"/>
        <v>F</v>
      </c>
      <c r="AC138" s="7">
        <f t="shared" si="3"/>
        <v>29.032258064516128</v>
      </c>
      <c r="AD138" s="7" t="str">
        <f t="shared" si="4"/>
        <v>F</v>
      </c>
    </row>
    <row r="139" spans="2:30" ht="17">
      <c r="B139" s="45" t="s">
        <v>240</v>
      </c>
      <c r="C139" s="43"/>
      <c r="D139" s="24" t="s">
        <v>180</v>
      </c>
      <c r="E139" s="24" t="s">
        <v>181</v>
      </c>
      <c r="F139" s="1"/>
      <c r="G139" s="93"/>
      <c r="H139" s="94"/>
      <c r="I139" s="1"/>
      <c r="J139" s="1"/>
      <c r="K139" s="93"/>
      <c r="L139" s="94"/>
      <c r="M139" s="1"/>
      <c r="O139" s="1"/>
      <c r="P139" s="1"/>
      <c r="Q139" s="1"/>
      <c r="R139" s="1"/>
      <c r="S139" s="4">
        <v>15</v>
      </c>
      <c r="T139" s="57">
        <v>3</v>
      </c>
      <c r="U139" s="58">
        <v>4</v>
      </c>
      <c r="V139" s="59"/>
      <c r="W139" s="60"/>
      <c r="X139" s="61"/>
      <c r="Y139" s="4"/>
      <c r="Z139" s="21"/>
      <c r="AA139" s="4">
        <f t="shared" si="7"/>
        <v>22</v>
      </c>
      <c r="AB139" s="4" t="str">
        <f t="shared" si="8"/>
        <v>F</v>
      </c>
      <c r="AC139" s="7">
        <f t="shared" si="3"/>
        <v>31.93548387096774</v>
      </c>
      <c r="AD139" s="7" t="str">
        <f t="shared" si="4"/>
        <v>F</v>
      </c>
    </row>
    <row r="140" spans="2:30" ht="17">
      <c r="B140" s="45" t="s">
        <v>241</v>
      </c>
      <c r="C140" s="43"/>
      <c r="D140" s="24" t="s">
        <v>158</v>
      </c>
      <c r="E140" s="24" t="s">
        <v>182</v>
      </c>
      <c r="F140" s="1"/>
      <c r="G140" s="93"/>
      <c r="H140" s="94"/>
      <c r="I140" s="1"/>
      <c r="J140" s="1"/>
      <c r="K140" s="93"/>
      <c r="L140" s="94"/>
      <c r="M140" s="1"/>
      <c r="O140" s="1"/>
      <c r="P140" s="1"/>
      <c r="Q140" s="1"/>
      <c r="R140" s="1"/>
      <c r="S140" s="4">
        <v>17</v>
      </c>
      <c r="T140" s="57">
        <v>8</v>
      </c>
      <c r="U140" s="58">
        <v>8</v>
      </c>
      <c r="V140" s="59"/>
      <c r="W140" s="60"/>
      <c r="X140" s="61"/>
      <c r="Y140" s="4"/>
      <c r="Z140" s="21"/>
      <c r="AA140" s="4">
        <f t="shared" si="7"/>
        <v>33</v>
      </c>
      <c r="AB140" s="4" t="str">
        <f t="shared" si="8"/>
        <v>F</v>
      </c>
      <c r="AC140" s="7">
        <f t="shared" si="3"/>
        <v>47.903225806451616</v>
      </c>
      <c r="AD140" s="7" t="str">
        <f t="shared" si="4"/>
        <v>E</v>
      </c>
    </row>
    <row r="141" spans="2:30" ht="17">
      <c r="B141" s="45" t="s">
        <v>242</v>
      </c>
      <c r="C141" s="43"/>
      <c r="D141" s="24" t="s">
        <v>183</v>
      </c>
      <c r="E141" s="24" t="s">
        <v>184</v>
      </c>
      <c r="F141" s="1"/>
      <c r="G141" s="93"/>
      <c r="H141" s="94"/>
      <c r="I141" s="1"/>
      <c r="J141" s="1"/>
      <c r="K141" s="93"/>
      <c r="L141" s="94"/>
      <c r="M141" s="1"/>
      <c r="O141" s="1"/>
      <c r="P141" s="1"/>
      <c r="Q141" s="1"/>
      <c r="R141" s="1"/>
      <c r="S141" s="4">
        <v>0</v>
      </c>
      <c r="T141" s="57">
        <v>0</v>
      </c>
      <c r="U141" s="58"/>
      <c r="V141" s="59"/>
      <c r="W141" s="60"/>
      <c r="X141" s="61"/>
      <c r="Y141" s="4"/>
      <c r="Z141" s="21"/>
      <c r="AA141" s="4">
        <f t="shared" si="7"/>
        <v>0</v>
      </c>
      <c r="AB141" s="4" t="str">
        <f t="shared" si="8"/>
        <v>F</v>
      </c>
      <c r="AC141" s="7">
        <f t="shared" si="3"/>
        <v>0</v>
      </c>
      <c r="AD141" s="7" t="str">
        <f t="shared" si="4"/>
        <v>F</v>
      </c>
    </row>
    <row r="142" spans="2:30" ht="17">
      <c r="B142" s="45" t="s">
        <v>243</v>
      </c>
      <c r="C142" s="43"/>
      <c r="D142" s="24" t="s">
        <v>185</v>
      </c>
      <c r="E142" s="24" t="s">
        <v>186</v>
      </c>
      <c r="F142" s="1"/>
      <c r="G142" s="93"/>
      <c r="H142" s="94"/>
      <c r="I142" s="1"/>
      <c r="J142" s="1"/>
      <c r="K142" s="93"/>
      <c r="L142" s="94"/>
      <c r="M142" s="1"/>
      <c r="O142" s="1"/>
      <c r="P142" s="1"/>
      <c r="Q142" s="1"/>
      <c r="R142" s="1"/>
      <c r="S142" s="4">
        <v>32</v>
      </c>
      <c r="T142" s="57">
        <v>0</v>
      </c>
      <c r="U142" s="58">
        <v>9</v>
      </c>
      <c r="V142" s="59"/>
      <c r="W142" s="60"/>
      <c r="X142" s="61"/>
      <c r="Y142" s="4"/>
      <c r="Z142" s="21"/>
      <c r="AA142" s="4">
        <f t="shared" si="7"/>
        <v>41</v>
      </c>
      <c r="AB142" s="4" t="str">
        <f t="shared" si="8"/>
        <v>F</v>
      </c>
      <c r="AC142" s="7">
        <f t="shared" si="3"/>
        <v>59.516129032258064</v>
      </c>
      <c r="AD142" s="7" t="str">
        <f t="shared" si="4"/>
        <v>D</v>
      </c>
    </row>
    <row r="143" spans="2:30" ht="17">
      <c r="B143" s="45" t="s">
        <v>244</v>
      </c>
      <c r="C143" s="43"/>
      <c r="D143" s="24" t="s">
        <v>187</v>
      </c>
      <c r="E143" s="24" t="s">
        <v>188</v>
      </c>
      <c r="F143" s="1"/>
      <c r="G143" s="93"/>
      <c r="H143" s="94"/>
      <c r="I143" s="1"/>
      <c r="J143" s="1"/>
      <c r="K143" s="93"/>
      <c r="L143" s="94"/>
      <c r="M143" s="1"/>
      <c r="O143" s="1"/>
      <c r="P143" s="1"/>
      <c r="Q143" s="1"/>
      <c r="R143" s="1"/>
      <c r="S143" s="4">
        <v>9</v>
      </c>
      <c r="T143" s="57">
        <v>3</v>
      </c>
      <c r="U143" s="58">
        <v>8</v>
      </c>
      <c r="V143" s="59"/>
      <c r="W143" s="60"/>
      <c r="X143" s="61"/>
      <c r="Y143" s="4"/>
      <c r="Z143" s="21"/>
      <c r="AA143" s="4">
        <f t="shared" si="7"/>
        <v>20</v>
      </c>
      <c r="AB143" s="4" t="str">
        <f t="shared" si="8"/>
        <v>F</v>
      </c>
      <c r="AC143" s="7">
        <f t="shared" ref="AC143:AC162" si="9">AA143*90/62</f>
        <v>29.032258064516128</v>
      </c>
      <c r="AD143" s="7" t="str">
        <f t="shared" ref="AD143:AD162" si="10">IF(AC143&lt;41,"F",IF(AC143&lt;52,"E",IF(AC143&lt;63,"D",IF(AC143&lt;74,"C", IF(AC143&lt;85,"B","A")))))</f>
        <v>F</v>
      </c>
    </row>
    <row r="144" spans="2:30" ht="17">
      <c r="B144" s="45" t="s">
        <v>245</v>
      </c>
      <c r="C144" s="43"/>
      <c r="D144" s="24" t="s">
        <v>147</v>
      </c>
      <c r="E144" s="24" t="s">
        <v>189</v>
      </c>
      <c r="F144" s="1"/>
      <c r="G144" s="93"/>
      <c r="H144" s="94"/>
      <c r="I144" s="1"/>
      <c r="J144" s="1"/>
      <c r="K144" s="93"/>
      <c r="L144" s="94"/>
      <c r="M144" s="1"/>
      <c r="O144" s="1"/>
      <c r="P144" s="1"/>
      <c r="Q144" s="1"/>
      <c r="R144" s="1"/>
      <c r="S144" s="4">
        <v>19</v>
      </c>
      <c r="T144" s="57">
        <v>5</v>
      </c>
      <c r="U144" s="58">
        <v>10</v>
      </c>
      <c r="V144" s="59"/>
      <c r="W144" s="60"/>
      <c r="X144" s="61"/>
      <c r="Y144" s="4"/>
      <c r="Z144" s="21"/>
      <c r="AA144" s="4">
        <f t="shared" si="7"/>
        <v>34</v>
      </c>
      <c r="AB144" s="4" t="str">
        <f t="shared" si="8"/>
        <v>F</v>
      </c>
      <c r="AC144" s="7">
        <f t="shared" si="9"/>
        <v>49.354838709677416</v>
      </c>
      <c r="AD144" s="7" t="str">
        <f t="shared" si="10"/>
        <v>E</v>
      </c>
    </row>
    <row r="145" spans="2:30" ht="17">
      <c r="B145" s="45" t="s">
        <v>246</v>
      </c>
      <c r="C145" s="43"/>
      <c r="D145" s="24" t="s">
        <v>190</v>
      </c>
      <c r="E145" s="24" t="s">
        <v>129</v>
      </c>
      <c r="F145" s="1"/>
      <c r="G145" s="93"/>
      <c r="H145" s="94"/>
      <c r="I145" s="1"/>
      <c r="J145" s="1"/>
      <c r="K145" s="93"/>
      <c r="L145" s="94"/>
      <c r="M145" s="1"/>
      <c r="O145" s="1"/>
      <c r="P145" s="1"/>
      <c r="Q145" s="1"/>
      <c r="R145" s="1"/>
      <c r="S145" s="4">
        <v>3</v>
      </c>
      <c r="T145" s="57">
        <v>5</v>
      </c>
      <c r="U145" s="58">
        <v>6</v>
      </c>
      <c r="V145" s="59"/>
      <c r="W145" s="60"/>
      <c r="X145" s="61"/>
      <c r="Y145" s="4"/>
      <c r="Z145" s="21"/>
      <c r="AA145" s="4">
        <f t="shared" si="7"/>
        <v>14</v>
      </c>
      <c r="AB145" s="4" t="str">
        <f t="shared" si="8"/>
        <v>F</v>
      </c>
      <c r="AC145" s="7">
        <f t="shared" si="9"/>
        <v>20.322580645161292</v>
      </c>
      <c r="AD145" s="7" t="str">
        <f t="shared" si="10"/>
        <v>F</v>
      </c>
    </row>
    <row r="146" spans="2:30" ht="17">
      <c r="B146" s="45" t="s">
        <v>247</v>
      </c>
      <c r="C146" s="43"/>
      <c r="D146" s="24" t="s">
        <v>173</v>
      </c>
      <c r="E146" s="24" t="s">
        <v>129</v>
      </c>
      <c r="F146" s="1"/>
      <c r="G146" s="93"/>
      <c r="H146" s="94"/>
      <c r="I146" s="1"/>
      <c r="J146" s="1"/>
      <c r="K146" s="93"/>
      <c r="L146" s="94"/>
      <c r="M146" s="1"/>
      <c r="O146" s="1"/>
      <c r="P146" s="1"/>
      <c r="Q146" s="1"/>
      <c r="R146" s="1"/>
      <c r="S146" s="4">
        <v>13</v>
      </c>
      <c r="T146" s="57">
        <v>14</v>
      </c>
      <c r="U146" s="58">
        <v>8</v>
      </c>
      <c r="V146" s="59"/>
      <c r="W146" s="60"/>
      <c r="X146" s="61"/>
      <c r="Y146" s="4"/>
      <c r="Z146" s="21"/>
      <c r="AA146" s="4">
        <f t="shared" si="7"/>
        <v>35</v>
      </c>
      <c r="AB146" s="4" t="str">
        <f t="shared" si="8"/>
        <v>F</v>
      </c>
      <c r="AC146" s="7">
        <f t="shared" si="9"/>
        <v>50.806451612903224</v>
      </c>
      <c r="AD146" s="7" t="str">
        <f t="shared" si="10"/>
        <v>E</v>
      </c>
    </row>
    <row r="147" spans="2:30" ht="17">
      <c r="B147" s="45" t="s">
        <v>248</v>
      </c>
      <c r="C147" s="43"/>
      <c r="D147" s="24" t="s">
        <v>191</v>
      </c>
      <c r="E147" s="24" t="s">
        <v>192</v>
      </c>
      <c r="F147" s="1"/>
      <c r="G147" s="93"/>
      <c r="H147" s="94"/>
      <c r="I147" s="1"/>
      <c r="J147" s="1"/>
      <c r="K147" s="93"/>
      <c r="L147" s="94"/>
      <c r="M147" s="1"/>
      <c r="O147" s="1"/>
      <c r="P147" s="1"/>
      <c r="Q147" s="1"/>
      <c r="R147" s="1"/>
      <c r="S147" s="4">
        <v>13</v>
      </c>
      <c r="T147" s="57">
        <v>0</v>
      </c>
      <c r="U147" s="58">
        <v>7</v>
      </c>
      <c r="V147" s="59"/>
      <c r="W147" s="60"/>
      <c r="X147" s="61"/>
      <c r="Y147" s="4"/>
      <c r="Z147" s="21"/>
      <c r="AA147" s="4">
        <f t="shared" si="7"/>
        <v>20</v>
      </c>
      <c r="AB147" s="4" t="str">
        <f t="shared" si="8"/>
        <v>F</v>
      </c>
      <c r="AC147" s="7">
        <f t="shared" si="9"/>
        <v>29.032258064516128</v>
      </c>
      <c r="AD147" s="7" t="str">
        <f t="shared" si="10"/>
        <v>F</v>
      </c>
    </row>
    <row r="148" spans="2:30" ht="17">
      <c r="B148" s="45" t="s">
        <v>249</v>
      </c>
      <c r="C148" s="43"/>
      <c r="D148" s="24" t="s">
        <v>193</v>
      </c>
      <c r="E148" s="24" t="s">
        <v>194</v>
      </c>
      <c r="F148" s="1"/>
      <c r="G148" s="93"/>
      <c r="H148" s="94"/>
      <c r="I148" s="1"/>
      <c r="J148" s="1"/>
      <c r="K148" s="93"/>
      <c r="L148" s="94"/>
      <c r="M148" s="1"/>
      <c r="O148" s="1"/>
      <c r="P148" s="1"/>
      <c r="Q148" s="1"/>
      <c r="R148" s="1"/>
      <c r="S148" s="4">
        <v>0</v>
      </c>
      <c r="T148" s="57">
        <v>0</v>
      </c>
      <c r="U148" s="58"/>
      <c r="V148" s="59"/>
      <c r="W148" s="60"/>
      <c r="X148" s="61"/>
      <c r="Y148" s="4"/>
      <c r="Z148" s="21"/>
      <c r="AA148" s="4">
        <f t="shared" si="7"/>
        <v>0</v>
      </c>
      <c r="AB148" s="4" t="str">
        <f t="shared" si="8"/>
        <v>F</v>
      </c>
      <c r="AC148" s="7">
        <f t="shared" si="9"/>
        <v>0</v>
      </c>
      <c r="AD148" s="7" t="str">
        <f t="shared" si="10"/>
        <v>F</v>
      </c>
    </row>
    <row r="149" spans="2:30" ht="17">
      <c r="B149" s="45" t="s">
        <v>250</v>
      </c>
      <c r="C149" s="43"/>
      <c r="D149" s="24" t="s">
        <v>173</v>
      </c>
      <c r="E149" s="24" t="s">
        <v>130</v>
      </c>
      <c r="F149" s="1"/>
      <c r="G149" s="93"/>
      <c r="H149" s="94"/>
      <c r="I149" s="1"/>
      <c r="J149" s="1"/>
      <c r="K149" s="93"/>
      <c r="L149" s="94"/>
      <c r="M149" s="1"/>
      <c r="O149" s="1"/>
      <c r="P149" s="1"/>
      <c r="Q149" s="1"/>
      <c r="R149" s="1"/>
      <c r="S149" s="4">
        <v>19</v>
      </c>
      <c r="T149" s="57">
        <v>3</v>
      </c>
      <c r="U149" s="58">
        <v>7</v>
      </c>
      <c r="V149" s="59"/>
      <c r="W149" s="60"/>
      <c r="X149" s="61"/>
      <c r="Y149" s="4"/>
      <c r="Z149" s="21"/>
      <c r="AA149" s="4">
        <f t="shared" si="7"/>
        <v>29</v>
      </c>
      <c r="AB149" s="4" t="str">
        <f t="shared" si="8"/>
        <v>F</v>
      </c>
      <c r="AC149" s="7">
        <f t="shared" si="9"/>
        <v>42.096774193548384</v>
      </c>
      <c r="AD149" s="7" t="str">
        <f t="shared" si="10"/>
        <v>E</v>
      </c>
    </row>
    <row r="150" spans="2:30" ht="17">
      <c r="B150" s="45" t="s">
        <v>251</v>
      </c>
      <c r="C150" s="43"/>
      <c r="D150" s="24" t="s">
        <v>133</v>
      </c>
      <c r="E150" s="24" t="s">
        <v>195</v>
      </c>
      <c r="F150" s="1"/>
      <c r="G150" s="93"/>
      <c r="H150" s="94"/>
      <c r="I150" s="1"/>
      <c r="J150" s="1"/>
      <c r="K150" s="93"/>
      <c r="L150" s="94"/>
      <c r="M150" s="1"/>
      <c r="O150" s="1"/>
      <c r="P150" s="1"/>
      <c r="Q150" s="1"/>
      <c r="R150" s="1"/>
      <c r="S150" s="4">
        <v>9</v>
      </c>
      <c r="T150" s="57">
        <v>6</v>
      </c>
      <c r="U150" s="58">
        <v>2</v>
      </c>
      <c r="V150" s="59"/>
      <c r="W150" s="60"/>
      <c r="X150" s="61"/>
      <c r="Y150" s="4"/>
      <c r="Z150" s="21"/>
      <c r="AA150" s="4">
        <f t="shared" si="7"/>
        <v>17</v>
      </c>
      <c r="AB150" s="4" t="str">
        <f t="shared" si="8"/>
        <v>F</v>
      </c>
      <c r="AC150" s="7">
        <f t="shared" si="9"/>
        <v>24.677419354838708</v>
      </c>
      <c r="AD150" s="7" t="str">
        <f t="shared" si="10"/>
        <v>F</v>
      </c>
    </row>
    <row r="151" spans="2:30" ht="17">
      <c r="B151" s="45" t="s">
        <v>252</v>
      </c>
      <c r="C151" s="43"/>
      <c r="D151" s="24" t="s">
        <v>107</v>
      </c>
      <c r="E151" s="24" t="s">
        <v>196</v>
      </c>
      <c r="F151" s="1"/>
      <c r="G151" s="93"/>
      <c r="H151" s="94"/>
      <c r="I151" s="1"/>
      <c r="J151" s="1"/>
      <c r="K151" s="93"/>
      <c r="L151" s="94"/>
      <c r="M151" s="1"/>
      <c r="O151" s="1"/>
      <c r="P151" s="1"/>
      <c r="Q151" s="1"/>
      <c r="R151" s="1"/>
      <c r="S151" s="4">
        <v>16</v>
      </c>
      <c r="T151" s="57">
        <v>0</v>
      </c>
      <c r="U151" s="58"/>
      <c r="V151" s="59"/>
      <c r="W151" s="60"/>
      <c r="X151" s="61"/>
      <c r="Y151" s="4"/>
      <c r="Z151" s="21"/>
      <c r="AA151" s="4">
        <f t="shared" si="7"/>
        <v>16</v>
      </c>
      <c r="AB151" s="4" t="str">
        <f t="shared" si="8"/>
        <v>F</v>
      </c>
      <c r="AC151" s="7">
        <f t="shared" si="9"/>
        <v>23.225806451612904</v>
      </c>
      <c r="AD151" s="7" t="str">
        <f t="shared" si="10"/>
        <v>F</v>
      </c>
    </row>
    <row r="152" spans="2:30" ht="17">
      <c r="B152" s="45" t="s">
        <v>253</v>
      </c>
      <c r="C152" s="43"/>
      <c r="D152" s="24" t="s">
        <v>197</v>
      </c>
      <c r="E152" s="24" t="s">
        <v>108</v>
      </c>
      <c r="F152" s="1"/>
      <c r="G152" s="93"/>
      <c r="H152" s="94"/>
      <c r="I152" s="1"/>
      <c r="J152" s="1"/>
      <c r="K152" s="93"/>
      <c r="L152" s="94"/>
      <c r="M152" s="1"/>
      <c r="O152" s="1"/>
      <c r="P152" s="1"/>
      <c r="Q152" s="1"/>
      <c r="R152" s="1"/>
      <c r="S152" s="4">
        <v>31</v>
      </c>
      <c r="T152" s="57">
        <v>15</v>
      </c>
      <c r="U152" s="58">
        <v>8</v>
      </c>
      <c r="V152" s="59"/>
      <c r="W152" s="60"/>
      <c r="X152" s="61"/>
      <c r="Y152" s="4"/>
      <c r="Z152" s="21"/>
      <c r="AA152" s="4">
        <f t="shared" si="7"/>
        <v>54</v>
      </c>
      <c r="AB152" s="4" t="str">
        <f t="shared" si="8"/>
        <v>E</v>
      </c>
      <c r="AC152" s="7">
        <f t="shared" si="9"/>
        <v>78.387096774193552</v>
      </c>
      <c r="AD152" s="7" t="str">
        <f t="shared" si="10"/>
        <v>B</v>
      </c>
    </row>
    <row r="153" spans="2:30" ht="17">
      <c r="B153" s="45" t="s">
        <v>254</v>
      </c>
      <c r="C153" s="43"/>
      <c r="D153" s="24" t="s">
        <v>198</v>
      </c>
      <c r="E153" s="24" t="s">
        <v>199</v>
      </c>
      <c r="F153" s="1"/>
      <c r="G153" s="93"/>
      <c r="H153" s="94"/>
      <c r="I153" s="1"/>
      <c r="J153" s="1"/>
      <c r="K153" s="93"/>
      <c r="L153" s="94"/>
      <c r="M153" s="1"/>
      <c r="O153" s="1"/>
      <c r="P153" s="1"/>
      <c r="Q153" s="1"/>
      <c r="R153" s="1"/>
      <c r="S153" s="4">
        <v>0</v>
      </c>
      <c r="T153" s="57">
        <v>0</v>
      </c>
      <c r="U153" s="58">
        <v>7</v>
      </c>
      <c r="V153" s="59"/>
      <c r="W153" s="60"/>
      <c r="X153" s="61"/>
      <c r="Y153" s="4"/>
      <c r="Z153" s="21"/>
      <c r="AA153" s="4">
        <f t="shared" si="7"/>
        <v>7</v>
      </c>
      <c r="AB153" s="4" t="str">
        <f t="shared" si="8"/>
        <v>F</v>
      </c>
      <c r="AC153" s="7">
        <f t="shared" si="9"/>
        <v>10.161290322580646</v>
      </c>
      <c r="AD153" s="7" t="str">
        <f t="shared" si="10"/>
        <v>F</v>
      </c>
    </row>
    <row r="154" spans="2:30" ht="17">
      <c r="B154" s="45" t="s">
        <v>255</v>
      </c>
      <c r="C154" s="43"/>
      <c r="D154" s="24" t="s">
        <v>93</v>
      </c>
      <c r="E154" s="24" t="s">
        <v>200</v>
      </c>
      <c r="F154" s="1"/>
      <c r="G154" s="93"/>
      <c r="H154" s="94"/>
      <c r="I154" s="1"/>
      <c r="J154" s="1"/>
      <c r="K154" s="93"/>
      <c r="L154" s="94"/>
      <c r="M154" s="1"/>
      <c r="O154" s="1"/>
      <c r="P154" s="1"/>
      <c r="Q154" s="1"/>
      <c r="R154" s="1"/>
      <c r="S154" s="4">
        <v>10</v>
      </c>
      <c r="T154" s="57">
        <v>3</v>
      </c>
      <c r="U154" s="58">
        <v>7</v>
      </c>
      <c r="V154" s="59"/>
      <c r="W154" s="60"/>
      <c r="X154" s="61"/>
      <c r="Y154" s="4"/>
      <c r="Z154" s="21"/>
      <c r="AA154" s="4">
        <f t="shared" si="7"/>
        <v>20</v>
      </c>
      <c r="AB154" s="4" t="str">
        <f t="shared" si="8"/>
        <v>F</v>
      </c>
      <c r="AC154" s="7">
        <f t="shared" si="9"/>
        <v>29.032258064516128</v>
      </c>
      <c r="AD154" s="7" t="str">
        <f t="shared" si="10"/>
        <v>F</v>
      </c>
    </row>
    <row r="155" spans="2:30" ht="17">
      <c r="B155" s="45" t="s">
        <v>256</v>
      </c>
      <c r="C155" s="43"/>
      <c r="D155" s="24" t="s">
        <v>131</v>
      </c>
      <c r="E155" s="24" t="s">
        <v>201</v>
      </c>
      <c r="F155" s="1"/>
      <c r="G155" s="93"/>
      <c r="H155" s="94"/>
      <c r="I155" s="1"/>
      <c r="J155" s="1"/>
      <c r="K155" s="93"/>
      <c r="L155" s="94"/>
      <c r="M155" s="1"/>
      <c r="O155" s="1"/>
      <c r="P155" s="1"/>
      <c r="Q155" s="1"/>
      <c r="R155" s="1"/>
      <c r="S155" s="4">
        <v>0</v>
      </c>
      <c r="T155" s="57">
        <v>0</v>
      </c>
      <c r="U155" s="58">
        <v>7</v>
      </c>
      <c r="V155" s="59"/>
      <c r="W155" s="60"/>
      <c r="X155" s="61"/>
      <c r="Y155" s="4"/>
      <c r="Z155" s="21"/>
      <c r="AA155" s="4">
        <f t="shared" si="7"/>
        <v>7</v>
      </c>
      <c r="AB155" s="4" t="str">
        <f t="shared" si="8"/>
        <v>F</v>
      </c>
      <c r="AC155" s="7">
        <f t="shared" si="9"/>
        <v>10.161290322580646</v>
      </c>
      <c r="AD155" s="7" t="str">
        <f t="shared" si="10"/>
        <v>F</v>
      </c>
    </row>
    <row r="156" spans="2:30" ht="17">
      <c r="B156" s="45" t="s">
        <v>257</v>
      </c>
      <c r="C156" s="43"/>
      <c r="D156" s="24" t="s">
        <v>202</v>
      </c>
      <c r="E156" s="24" t="s">
        <v>203</v>
      </c>
      <c r="F156" s="1"/>
      <c r="G156" s="93"/>
      <c r="H156" s="94"/>
      <c r="I156" s="1"/>
      <c r="J156" s="1"/>
      <c r="K156" s="93"/>
      <c r="L156" s="94"/>
      <c r="M156" s="1"/>
      <c r="O156" s="1"/>
      <c r="P156" s="1"/>
      <c r="Q156" s="1"/>
      <c r="R156" s="1"/>
      <c r="S156" s="4">
        <v>0</v>
      </c>
      <c r="T156" s="57">
        <v>8</v>
      </c>
      <c r="U156" s="58">
        <v>5</v>
      </c>
      <c r="V156" s="59"/>
      <c r="W156" s="60"/>
      <c r="X156" s="61"/>
      <c r="Y156" s="4"/>
      <c r="Z156" s="21"/>
      <c r="AA156" s="4">
        <f t="shared" si="7"/>
        <v>13</v>
      </c>
      <c r="AB156" s="4" t="str">
        <f t="shared" si="8"/>
        <v>F</v>
      </c>
      <c r="AC156" s="7">
        <f t="shared" si="9"/>
        <v>18.870967741935484</v>
      </c>
      <c r="AD156" s="7" t="str">
        <f t="shared" si="10"/>
        <v>F</v>
      </c>
    </row>
    <row r="157" spans="2:30" ht="17">
      <c r="B157" s="45" t="s">
        <v>258</v>
      </c>
      <c r="C157" s="43"/>
      <c r="D157" s="24" t="s">
        <v>204</v>
      </c>
      <c r="E157" s="24" t="s">
        <v>205</v>
      </c>
      <c r="F157" s="1"/>
      <c r="G157" s="93"/>
      <c r="H157" s="94"/>
      <c r="I157" s="1"/>
      <c r="J157" s="1"/>
      <c r="K157" s="93"/>
      <c r="L157" s="94"/>
      <c r="M157" s="1"/>
      <c r="O157" s="1"/>
      <c r="P157" s="1"/>
      <c r="Q157" s="1"/>
      <c r="R157" s="1"/>
      <c r="S157" s="4">
        <v>0</v>
      </c>
      <c r="T157" s="57">
        <v>0</v>
      </c>
      <c r="U157" s="58"/>
      <c r="V157" s="59"/>
      <c r="W157" s="60"/>
      <c r="X157" s="61"/>
      <c r="Y157" s="4"/>
      <c r="Z157" s="21"/>
      <c r="AA157" s="4">
        <f t="shared" si="7"/>
        <v>0</v>
      </c>
      <c r="AB157" s="4" t="str">
        <f t="shared" si="8"/>
        <v>F</v>
      </c>
      <c r="AC157" s="7">
        <f t="shared" si="9"/>
        <v>0</v>
      </c>
      <c r="AD157" s="7" t="str">
        <f t="shared" si="10"/>
        <v>F</v>
      </c>
    </row>
    <row r="158" spans="2:30" ht="17">
      <c r="B158" s="45" t="s">
        <v>259</v>
      </c>
      <c r="C158" s="43"/>
      <c r="D158" s="24" t="s">
        <v>206</v>
      </c>
      <c r="E158" s="24" t="s">
        <v>207</v>
      </c>
      <c r="F158" s="1"/>
      <c r="G158" s="93"/>
      <c r="H158" s="94"/>
      <c r="I158" s="1"/>
      <c r="J158" s="1"/>
      <c r="K158" s="93"/>
      <c r="L158" s="94"/>
      <c r="M158" s="1"/>
      <c r="O158" s="1"/>
      <c r="P158" s="1"/>
      <c r="Q158" s="1"/>
      <c r="R158" s="1"/>
      <c r="S158" s="4">
        <v>0</v>
      </c>
      <c r="T158" s="57">
        <v>0</v>
      </c>
      <c r="U158" s="58"/>
      <c r="V158" s="59"/>
      <c r="W158" s="60"/>
      <c r="X158" s="61"/>
      <c r="Y158" s="4"/>
      <c r="Z158" s="21"/>
      <c r="AA158" s="4">
        <f t="shared" si="7"/>
        <v>0</v>
      </c>
      <c r="AB158" s="4" t="str">
        <f t="shared" si="8"/>
        <v>F</v>
      </c>
      <c r="AC158" s="7">
        <f t="shared" si="9"/>
        <v>0</v>
      </c>
      <c r="AD158" s="7" t="str">
        <f t="shared" si="10"/>
        <v>F</v>
      </c>
    </row>
    <row r="159" spans="2:30" ht="15.65" customHeight="1">
      <c r="B159" s="45" t="s">
        <v>260</v>
      </c>
      <c r="C159" s="43"/>
      <c r="D159" s="24" t="s">
        <v>208</v>
      </c>
      <c r="E159" s="24" t="s">
        <v>209</v>
      </c>
      <c r="F159" s="1"/>
      <c r="G159" s="93"/>
      <c r="H159" s="94"/>
      <c r="I159" s="1"/>
      <c r="J159" s="1"/>
      <c r="K159" s="93"/>
      <c r="L159" s="94"/>
      <c r="M159" s="1"/>
      <c r="O159" s="1"/>
      <c r="P159" s="1"/>
      <c r="Q159" s="1"/>
      <c r="R159" s="1"/>
      <c r="S159" s="4">
        <v>27</v>
      </c>
      <c r="T159" s="57">
        <v>0</v>
      </c>
      <c r="U159" s="58">
        <v>8</v>
      </c>
      <c r="V159" s="59"/>
      <c r="W159" s="60"/>
      <c r="X159" s="61"/>
      <c r="Y159" s="4"/>
      <c r="Z159" s="21"/>
      <c r="AA159" s="4">
        <f t="shared" si="7"/>
        <v>35</v>
      </c>
      <c r="AB159" s="4"/>
      <c r="AC159" s="7">
        <f t="shared" si="9"/>
        <v>50.806451612903224</v>
      </c>
      <c r="AD159" s="7" t="str">
        <f t="shared" si="10"/>
        <v>E</v>
      </c>
    </row>
    <row r="160" spans="2:30" ht="17">
      <c r="B160" s="45" t="s">
        <v>261</v>
      </c>
      <c r="C160" s="43"/>
      <c r="D160" s="24" t="s">
        <v>210</v>
      </c>
      <c r="E160" s="24" t="s">
        <v>211</v>
      </c>
      <c r="F160" s="1"/>
      <c r="G160" s="93"/>
      <c r="H160" s="94"/>
      <c r="I160" s="1"/>
      <c r="J160" s="1"/>
      <c r="K160" s="93"/>
      <c r="L160" s="94"/>
      <c r="M160" s="1"/>
      <c r="O160" s="1"/>
      <c r="P160" s="1"/>
      <c r="Q160" s="1"/>
      <c r="R160" s="1"/>
      <c r="S160" s="4">
        <v>9</v>
      </c>
      <c r="T160" s="57">
        <v>4</v>
      </c>
      <c r="U160" s="58">
        <v>7</v>
      </c>
      <c r="V160" s="59"/>
      <c r="W160" s="97"/>
      <c r="X160" s="98"/>
      <c r="Y160" s="4"/>
      <c r="Z160" s="22"/>
      <c r="AA160" s="4">
        <f t="shared" si="7"/>
        <v>20</v>
      </c>
      <c r="AB160" s="12"/>
      <c r="AC160" s="7">
        <f t="shared" si="9"/>
        <v>29.032258064516128</v>
      </c>
      <c r="AD160" s="7" t="str">
        <f t="shared" si="10"/>
        <v>F</v>
      </c>
    </row>
    <row r="161" spans="2:36" ht="17">
      <c r="B161" s="45" t="s">
        <v>262</v>
      </c>
      <c r="C161" s="43"/>
      <c r="D161" s="24" t="s">
        <v>212</v>
      </c>
      <c r="E161" s="24" t="s">
        <v>213</v>
      </c>
      <c r="F161" s="1"/>
      <c r="G161" s="93"/>
      <c r="H161" s="94"/>
      <c r="I161" s="1"/>
      <c r="J161" s="1"/>
      <c r="K161" s="93"/>
      <c r="L161" s="94"/>
      <c r="M161" s="1"/>
      <c r="O161" s="1"/>
      <c r="P161" s="1"/>
      <c r="Q161" s="1"/>
      <c r="R161" s="1"/>
      <c r="S161" s="4">
        <v>0</v>
      </c>
      <c r="T161" s="57">
        <v>0</v>
      </c>
      <c r="U161" s="58"/>
      <c r="V161" s="59"/>
      <c r="W161" s="96"/>
      <c r="X161" s="95"/>
      <c r="Y161" s="4"/>
      <c r="Z161" s="12"/>
      <c r="AA161" s="4">
        <f t="shared" si="7"/>
        <v>0</v>
      </c>
      <c r="AB161" s="12"/>
      <c r="AC161" s="7">
        <f t="shared" si="9"/>
        <v>0</v>
      </c>
      <c r="AD161" s="7" t="str">
        <f t="shared" si="10"/>
        <v>F</v>
      </c>
      <c r="AE161" s="5"/>
      <c r="AF161" s="5"/>
      <c r="AG161" s="5"/>
      <c r="AH161" s="5"/>
      <c r="AI161" s="5"/>
      <c r="AJ161" s="5"/>
    </row>
    <row r="162" spans="2:36" ht="17">
      <c r="B162" s="45" t="s">
        <v>263</v>
      </c>
      <c r="C162" s="43"/>
      <c r="D162" s="24" t="s">
        <v>214</v>
      </c>
      <c r="E162" s="24" t="s">
        <v>215</v>
      </c>
      <c r="F162" s="1"/>
      <c r="G162" s="93"/>
      <c r="H162" s="94"/>
      <c r="I162" s="1"/>
      <c r="J162" s="1"/>
      <c r="K162" s="93"/>
      <c r="L162" s="94"/>
      <c r="M162" s="1"/>
      <c r="O162" s="1"/>
      <c r="P162" s="1"/>
      <c r="Q162" s="1"/>
      <c r="R162" s="1"/>
      <c r="S162" s="4">
        <v>25</v>
      </c>
      <c r="T162" s="57">
        <v>4</v>
      </c>
      <c r="U162" s="58">
        <v>9</v>
      </c>
      <c r="V162" s="59"/>
      <c r="W162" s="96"/>
      <c r="X162" s="95"/>
      <c r="Y162" s="4"/>
      <c r="Z162" s="12"/>
      <c r="AA162" s="4">
        <f t="shared" si="7"/>
        <v>38</v>
      </c>
      <c r="AB162" s="12"/>
      <c r="AC162" s="7">
        <f t="shared" si="9"/>
        <v>55.161290322580648</v>
      </c>
      <c r="AD162" s="7" t="str">
        <f t="shared" si="10"/>
        <v>D</v>
      </c>
      <c r="AE162" s="5"/>
      <c r="AF162" s="5"/>
      <c r="AG162" s="5"/>
      <c r="AH162" s="5"/>
      <c r="AI162" s="5"/>
      <c r="AJ162" s="5"/>
    </row>
    <row r="163" spans="2:36" ht="17">
      <c r="B163" s="45" t="s">
        <v>264</v>
      </c>
      <c r="C163" s="43"/>
      <c r="D163" s="24" t="s">
        <v>216</v>
      </c>
      <c r="E163" s="24" t="s">
        <v>217</v>
      </c>
      <c r="F163" s="1"/>
      <c r="G163" s="93"/>
      <c r="H163" s="94"/>
      <c r="I163" s="1"/>
      <c r="J163" s="1"/>
      <c r="K163" s="93"/>
      <c r="L163" s="94"/>
      <c r="M163" s="1"/>
      <c r="O163" s="1"/>
      <c r="P163" s="1"/>
      <c r="Q163" s="1"/>
      <c r="R163" s="1"/>
      <c r="S163" s="4"/>
      <c r="T163" s="56">
        <v>0</v>
      </c>
      <c r="U163" s="58"/>
      <c r="V163" s="59"/>
      <c r="W163" s="96"/>
      <c r="X163" s="95"/>
      <c r="Y163" s="12"/>
      <c r="Z163" s="12"/>
      <c r="AA163" s="12"/>
      <c r="AB163" s="12"/>
      <c r="AC163" s="5"/>
      <c r="AD163" s="5"/>
      <c r="AE163" s="5"/>
      <c r="AF163" s="5"/>
      <c r="AG163" s="5"/>
      <c r="AH163" s="5"/>
      <c r="AI163" s="5"/>
      <c r="AJ163" s="5"/>
    </row>
    <row r="164" spans="2:36" ht="17">
      <c r="B164" s="45" t="s">
        <v>265</v>
      </c>
      <c r="C164" s="43"/>
      <c r="D164" s="24" t="s">
        <v>218</v>
      </c>
      <c r="E164" s="24" t="s">
        <v>219</v>
      </c>
      <c r="F164" s="1"/>
      <c r="G164" s="93"/>
      <c r="H164" s="94"/>
      <c r="I164" s="1"/>
      <c r="J164" s="1"/>
      <c r="K164" s="93"/>
      <c r="L164" s="94"/>
      <c r="M164" s="1"/>
      <c r="N164" s="1"/>
      <c r="O164" s="1"/>
      <c r="P164" s="1"/>
      <c r="Q164" s="1"/>
      <c r="R164" s="1"/>
      <c r="S164" s="4"/>
      <c r="T164" s="6"/>
      <c r="U164" s="58"/>
      <c r="V164" s="59"/>
      <c r="W164" s="95"/>
      <c r="X164" s="95"/>
      <c r="Y164" s="12"/>
      <c r="Z164" s="12"/>
      <c r="AA164" s="12"/>
      <c r="AB164" s="12"/>
      <c r="AC164" s="5"/>
      <c r="AD164" s="5"/>
      <c r="AE164" s="5"/>
      <c r="AF164" s="5"/>
      <c r="AG164" s="5"/>
      <c r="AH164" s="5"/>
      <c r="AI164" s="5"/>
      <c r="AJ164" s="5"/>
    </row>
    <row r="165" spans="2:36" ht="17">
      <c r="B165" s="45" t="s">
        <v>266</v>
      </c>
      <c r="C165" s="43"/>
      <c r="D165" s="24" t="s">
        <v>220</v>
      </c>
      <c r="E165" s="24" t="s">
        <v>221</v>
      </c>
      <c r="F165" s="1"/>
      <c r="G165" s="93"/>
      <c r="H165" s="94"/>
      <c r="I165" s="1"/>
      <c r="J165" s="1"/>
      <c r="K165" s="93"/>
      <c r="L165" s="94"/>
      <c r="M165" s="1"/>
      <c r="N165" s="1"/>
      <c r="O165" s="1"/>
      <c r="P165" s="1"/>
      <c r="Q165" s="1"/>
      <c r="R165" s="1"/>
      <c r="S165" s="4"/>
      <c r="T165" s="6"/>
      <c r="U165" s="58"/>
      <c r="V165" s="59"/>
      <c r="W165" s="95"/>
      <c r="X165" s="95"/>
      <c r="Y165" s="12"/>
      <c r="Z165" s="12"/>
      <c r="AA165" s="12"/>
      <c r="AB165" s="12"/>
      <c r="AC165" s="5"/>
      <c r="AD165" s="5"/>
      <c r="AE165" s="5"/>
      <c r="AF165" s="5"/>
      <c r="AG165" s="5"/>
      <c r="AH165" s="5"/>
      <c r="AI165" s="5"/>
      <c r="AJ165" s="5"/>
    </row>
    <row r="166" spans="2:36" ht="15.5">
      <c r="B166" s="5"/>
      <c r="C166" s="9"/>
      <c r="D166" s="99"/>
      <c r="E166" s="99"/>
      <c r="F166" s="10"/>
      <c r="G166" s="100"/>
      <c r="H166" s="100"/>
      <c r="I166" s="10"/>
      <c r="J166" s="10"/>
      <c r="K166" s="100"/>
      <c r="L166" s="100"/>
      <c r="M166" s="10"/>
      <c r="N166" s="10"/>
      <c r="O166" s="10"/>
      <c r="P166" s="10"/>
      <c r="Q166" s="10"/>
      <c r="R166" s="10"/>
      <c r="S166" s="12"/>
      <c r="T166" s="11"/>
      <c r="U166" s="101"/>
      <c r="V166" s="101"/>
      <c r="W166" s="95"/>
      <c r="X166" s="95"/>
      <c r="Y166" s="12"/>
      <c r="Z166" s="12"/>
      <c r="AA166" s="12"/>
      <c r="AB166" s="12"/>
      <c r="AC166" s="5"/>
      <c r="AD166" s="5"/>
      <c r="AE166" s="5"/>
      <c r="AF166" s="5"/>
      <c r="AG166" s="5"/>
      <c r="AH166" s="5"/>
      <c r="AI166" s="5"/>
      <c r="AJ166" s="5"/>
    </row>
    <row r="167" spans="2:36" ht="15.5">
      <c r="B167" s="5"/>
      <c r="C167" s="9"/>
      <c r="D167" s="99"/>
      <c r="E167" s="99"/>
      <c r="F167" s="10"/>
      <c r="G167" s="100"/>
      <c r="H167" s="100"/>
      <c r="I167" s="10"/>
      <c r="J167" s="10"/>
      <c r="K167" s="100"/>
      <c r="L167" s="100"/>
      <c r="M167" s="10"/>
      <c r="N167" s="10"/>
      <c r="O167" s="10"/>
      <c r="P167" s="10"/>
      <c r="Q167" s="10"/>
      <c r="R167" s="10"/>
      <c r="S167" s="12"/>
      <c r="T167" s="11"/>
      <c r="U167" s="101"/>
      <c r="V167" s="101"/>
      <c r="W167" s="95"/>
      <c r="X167" s="95"/>
      <c r="Y167" s="12"/>
      <c r="Z167" s="12"/>
      <c r="AA167" s="12"/>
      <c r="AB167" s="12"/>
      <c r="AC167" s="5"/>
      <c r="AD167" s="5"/>
      <c r="AE167" s="5"/>
      <c r="AF167" s="5"/>
      <c r="AG167" s="5"/>
      <c r="AH167" s="5"/>
      <c r="AI167" s="5"/>
      <c r="AJ167" s="5"/>
    </row>
    <row r="168" spans="2:36" ht="15.5">
      <c r="B168" s="5"/>
      <c r="C168" s="9"/>
      <c r="D168" s="99"/>
      <c r="E168" s="99"/>
      <c r="F168" s="10"/>
      <c r="G168" s="100"/>
      <c r="H168" s="100"/>
      <c r="I168" s="10"/>
      <c r="J168" s="10"/>
      <c r="K168" s="100"/>
      <c r="L168" s="100"/>
      <c r="M168" s="10"/>
      <c r="N168" s="10"/>
      <c r="O168" s="10"/>
      <c r="P168" s="10"/>
      <c r="Q168" s="10"/>
      <c r="R168" s="10"/>
      <c r="S168" s="10"/>
      <c r="T168" s="11"/>
      <c r="U168" s="101"/>
      <c r="V168" s="101"/>
      <c r="W168" s="100"/>
      <c r="X168" s="100"/>
      <c r="Y168" s="12"/>
      <c r="Z168" s="12"/>
      <c r="AA168" s="12"/>
      <c r="AB168" s="12"/>
      <c r="AC168" s="5"/>
      <c r="AD168" s="5"/>
      <c r="AE168" s="5"/>
      <c r="AF168" s="5"/>
      <c r="AG168" s="5"/>
      <c r="AH168" s="5"/>
      <c r="AI168" s="5"/>
      <c r="AJ168" s="5"/>
    </row>
    <row r="169" spans="2:36" ht="15.5">
      <c r="B169" s="5"/>
      <c r="C169" s="9"/>
      <c r="D169" s="99"/>
      <c r="E169" s="99"/>
      <c r="F169" s="10"/>
      <c r="G169" s="100"/>
      <c r="H169" s="100"/>
      <c r="I169" s="10"/>
      <c r="J169" s="10"/>
      <c r="K169" s="100"/>
      <c r="L169" s="100"/>
      <c r="M169" s="10"/>
      <c r="N169" s="10"/>
      <c r="O169" s="10"/>
      <c r="P169" s="10"/>
      <c r="Q169" s="10"/>
      <c r="R169" s="10"/>
      <c r="S169" s="10"/>
      <c r="T169" s="11"/>
      <c r="U169" s="101"/>
      <c r="V169" s="101"/>
      <c r="W169" s="100"/>
      <c r="X169" s="100"/>
      <c r="Y169" s="12"/>
      <c r="Z169" s="12"/>
      <c r="AA169" s="12"/>
      <c r="AB169" s="12"/>
      <c r="AC169" s="5"/>
      <c r="AD169" s="5"/>
      <c r="AE169" s="5"/>
      <c r="AF169" s="5"/>
      <c r="AG169" s="5"/>
      <c r="AH169" s="5"/>
      <c r="AI169" s="5"/>
      <c r="AJ169" s="5"/>
    </row>
    <row r="170" spans="2:36" ht="15.5">
      <c r="B170" s="5"/>
      <c r="C170" s="9"/>
      <c r="D170" s="99"/>
      <c r="E170" s="99"/>
      <c r="F170" s="10"/>
      <c r="G170" s="100"/>
      <c r="H170" s="100"/>
      <c r="I170" s="10"/>
      <c r="J170" s="10"/>
      <c r="K170" s="100"/>
      <c r="L170" s="100"/>
      <c r="M170" s="10"/>
      <c r="N170" s="10"/>
      <c r="O170" s="10"/>
      <c r="P170" s="10"/>
      <c r="Q170" s="10"/>
      <c r="R170" s="10"/>
      <c r="S170" s="10"/>
      <c r="T170" s="11"/>
      <c r="U170" s="101"/>
      <c r="V170" s="101"/>
      <c r="W170" s="100"/>
      <c r="X170" s="100"/>
      <c r="Y170" s="12"/>
      <c r="Z170" s="12"/>
      <c r="AA170" s="12"/>
      <c r="AB170" s="12"/>
      <c r="AC170" s="5"/>
      <c r="AD170" s="5"/>
      <c r="AE170" s="5"/>
      <c r="AF170" s="5"/>
      <c r="AG170" s="5"/>
      <c r="AH170" s="5"/>
      <c r="AI170" s="5"/>
      <c r="AJ170" s="5"/>
    </row>
    <row r="171" spans="2:36" ht="15.5">
      <c r="B171" s="5"/>
      <c r="C171" s="9"/>
      <c r="D171" s="99"/>
      <c r="E171" s="99"/>
      <c r="F171" s="10"/>
      <c r="G171" s="100"/>
      <c r="H171" s="100"/>
      <c r="I171" s="10"/>
      <c r="J171" s="10"/>
      <c r="K171" s="100"/>
      <c r="L171" s="100"/>
      <c r="M171" s="10"/>
      <c r="N171" s="10"/>
      <c r="O171" s="10"/>
      <c r="P171" s="10"/>
      <c r="Q171" s="10"/>
      <c r="R171" s="10"/>
      <c r="S171" s="10"/>
      <c r="T171" s="11"/>
      <c r="U171" s="101"/>
      <c r="V171" s="101"/>
      <c r="W171" s="100"/>
      <c r="X171" s="100"/>
      <c r="Y171" s="12"/>
      <c r="Z171" s="12"/>
      <c r="AA171" s="12"/>
      <c r="AB171" s="12"/>
      <c r="AC171" s="5"/>
      <c r="AD171" s="5"/>
      <c r="AE171" s="5"/>
      <c r="AF171" s="5"/>
      <c r="AG171" s="5"/>
      <c r="AH171" s="5"/>
      <c r="AI171" s="5"/>
      <c r="AJ171" s="5"/>
    </row>
    <row r="172" spans="2:36" ht="15.5">
      <c r="B172" s="5"/>
      <c r="C172" s="9"/>
      <c r="D172" s="99"/>
      <c r="E172" s="99"/>
      <c r="F172" s="10"/>
      <c r="G172" s="100"/>
      <c r="H172" s="100"/>
      <c r="I172" s="10"/>
      <c r="J172" s="10"/>
      <c r="K172" s="100"/>
      <c r="L172" s="100"/>
      <c r="M172" s="10"/>
      <c r="N172" s="10"/>
      <c r="O172" s="10"/>
      <c r="P172" s="10"/>
      <c r="Q172" s="10"/>
      <c r="R172" s="10"/>
      <c r="S172" s="10"/>
      <c r="T172" s="11"/>
      <c r="U172" s="101"/>
      <c r="V172" s="101"/>
      <c r="W172" s="100"/>
      <c r="X172" s="100"/>
      <c r="Y172" s="12"/>
      <c r="Z172" s="12"/>
      <c r="AA172" s="12"/>
      <c r="AB172" s="12"/>
      <c r="AC172" s="5"/>
      <c r="AD172" s="5"/>
      <c r="AE172" s="5"/>
      <c r="AF172" s="5"/>
      <c r="AG172" s="5"/>
      <c r="AH172" s="5"/>
      <c r="AI172" s="5"/>
      <c r="AJ172" s="5"/>
    </row>
    <row r="173" spans="2:36" ht="15.5">
      <c r="B173" s="5"/>
      <c r="C173" s="9"/>
      <c r="D173" s="99"/>
      <c r="E173" s="99"/>
      <c r="F173" s="10"/>
      <c r="G173" s="100"/>
      <c r="H173" s="100"/>
      <c r="I173" s="10"/>
      <c r="J173" s="10"/>
      <c r="K173" s="100"/>
      <c r="L173" s="100"/>
      <c r="M173" s="10"/>
      <c r="N173" s="10"/>
      <c r="O173" s="10"/>
      <c r="P173" s="10"/>
      <c r="Q173" s="10"/>
      <c r="R173" s="10"/>
      <c r="S173" s="10"/>
      <c r="T173" s="11"/>
      <c r="U173" s="101"/>
      <c r="V173" s="101"/>
      <c r="W173" s="100"/>
      <c r="X173" s="100"/>
      <c r="Y173" s="12"/>
      <c r="Z173" s="12"/>
      <c r="AA173" s="12"/>
      <c r="AB173" s="12"/>
      <c r="AC173" s="5"/>
      <c r="AD173" s="5"/>
      <c r="AE173" s="5"/>
      <c r="AF173" s="5"/>
      <c r="AG173" s="5"/>
      <c r="AH173" s="5"/>
      <c r="AI173" s="5"/>
      <c r="AJ173" s="5"/>
    </row>
    <row r="174" spans="2:36" ht="15.5">
      <c r="B174" s="5"/>
      <c r="C174" s="9"/>
      <c r="D174" s="99"/>
      <c r="E174" s="99"/>
      <c r="F174" s="10"/>
      <c r="G174" s="100"/>
      <c r="H174" s="100"/>
      <c r="I174" s="10"/>
      <c r="J174" s="10"/>
      <c r="K174" s="100"/>
      <c r="L174" s="100"/>
      <c r="M174" s="10"/>
      <c r="N174" s="10"/>
      <c r="O174" s="10"/>
      <c r="P174" s="10"/>
      <c r="Q174" s="10"/>
      <c r="R174" s="10"/>
      <c r="S174" s="10"/>
      <c r="T174" s="11"/>
      <c r="U174" s="101"/>
      <c r="V174" s="101"/>
      <c r="W174" s="100"/>
      <c r="X174" s="100"/>
      <c r="Y174" s="12"/>
      <c r="Z174" s="12"/>
      <c r="AA174" s="12"/>
      <c r="AB174" s="12"/>
      <c r="AC174" s="5"/>
      <c r="AD174" s="5"/>
      <c r="AE174" s="5"/>
      <c r="AF174" s="5"/>
      <c r="AG174" s="5"/>
      <c r="AH174" s="5"/>
      <c r="AI174" s="5"/>
      <c r="AJ174" s="5"/>
    </row>
    <row r="175" spans="2:36" ht="15.5">
      <c r="B175" s="5"/>
      <c r="C175" s="9"/>
      <c r="D175" s="99"/>
      <c r="E175" s="99"/>
      <c r="F175" s="10"/>
      <c r="G175" s="100"/>
      <c r="H175" s="100"/>
      <c r="I175" s="10"/>
      <c r="J175" s="10"/>
      <c r="K175" s="100"/>
      <c r="L175" s="100"/>
      <c r="M175" s="10"/>
      <c r="N175" s="10"/>
      <c r="O175" s="10"/>
      <c r="P175" s="10"/>
      <c r="Q175" s="10"/>
      <c r="R175" s="10"/>
      <c r="S175" s="10"/>
      <c r="T175" s="11"/>
      <c r="U175" s="101"/>
      <c r="V175" s="101"/>
      <c r="W175" s="100"/>
      <c r="X175" s="100"/>
      <c r="Y175" s="12"/>
      <c r="Z175" s="12"/>
      <c r="AA175" s="12"/>
      <c r="AB175" s="12"/>
      <c r="AC175" s="5"/>
      <c r="AD175" s="5"/>
      <c r="AE175" s="5"/>
      <c r="AF175" s="5"/>
      <c r="AG175" s="5"/>
      <c r="AH175" s="5"/>
      <c r="AI175" s="5"/>
      <c r="AJ175" s="5"/>
    </row>
    <row r="176" spans="2:36" ht="15.5">
      <c r="B176" s="5"/>
      <c r="C176" s="9"/>
      <c r="D176" s="99"/>
      <c r="E176" s="99"/>
      <c r="F176" s="10"/>
      <c r="G176" s="100"/>
      <c r="H176" s="100"/>
      <c r="I176" s="10"/>
      <c r="J176" s="10"/>
      <c r="K176" s="100"/>
      <c r="L176" s="100"/>
      <c r="M176" s="10"/>
      <c r="N176" s="10"/>
      <c r="O176" s="10"/>
      <c r="P176" s="10"/>
      <c r="Q176" s="10"/>
      <c r="R176" s="10"/>
      <c r="S176" s="10"/>
      <c r="T176" s="11"/>
      <c r="U176" s="101"/>
      <c r="V176" s="101"/>
      <c r="W176" s="100"/>
      <c r="X176" s="100"/>
      <c r="Y176" s="12"/>
      <c r="Z176" s="12"/>
      <c r="AA176" s="12"/>
      <c r="AB176" s="12"/>
      <c r="AC176" s="5"/>
      <c r="AD176" s="5"/>
      <c r="AE176" s="5"/>
      <c r="AF176" s="5"/>
      <c r="AG176" s="5"/>
      <c r="AH176" s="5"/>
      <c r="AI176" s="5"/>
      <c r="AJ176" s="5"/>
    </row>
    <row r="177" spans="2:36" ht="15.5">
      <c r="B177" s="5"/>
      <c r="C177" s="9"/>
      <c r="D177" s="99"/>
      <c r="E177" s="99"/>
      <c r="F177" s="10"/>
      <c r="G177" s="100"/>
      <c r="H177" s="100"/>
      <c r="I177" s="10"/>
      <c r="J177" s="10"/>
      <c r="K177" s="100"/>
      <c r="L177" s="100"/>
      <c r="M177" s="10"/>
      <c r="N177" s="10"/>
      <c r="O177" s="10"/>
      <c r="P177" s="10"/>
      <c r="Q177" s="10"/>
      <c r="R177" s="10"/>
      <c r="S177" s="10"/>
      <c r="T177" s="11"/>
      <c r="U177" s="101"/>
      <c r="V177" s="101"/>
      <c r="W177" s="100"/>
      <c r="X177" s="100"/>
      <c r="Y177" s="12"/>
      <c r="Z177" s="12"/>
      <c r="AA177" s="12"/>
      <c r="AB177" s="12"/>
      <c r="AC177" s="5"/>
      <c r="AD177" s="5"/>
      <c r="AE177" s="5"/>
      <c r="AF177" s="5"/>
      <c r="AG177" s="5"/>
      <c r="AH177" s="5"/>
      <c r="AI177" s="5"/>
      <c r="AJ177" s="5"/>
    </row>
    <row r="178" spans="2:36" ht="15.5">
      <c r="B178" s="5"/>
      <c r="C178" s="9"/>
      <c r="D178" s="99"/>
      <c r="E178" s="99"/>
      <c r="F178" s="10"/>
      <c r="G178" s="100"/>
      <c r="H178" s="100"/>
      <c r="I178" s="10"/>
      <c r="J178" s="10"/>
      <c r="K178" s="100"/>
      <c r="L178" s="100"/>
      <c r="M178" s="10"/>
      <c r="N178" s="10"/>
      <c r="O178" s="10"/>
      <c r="P178" s="10"/>
      <c r="Q178" s="10"/>
      <c r="R178" s="10"/>
      <c r="S178" s="10"/>
      <c r="T178" s="11"/>
      <c r="U178" s="101"/>
      <c r="V178" s="101"/>
      <c r="W178" s="100"/>
      <c r="X178" s="100"/>
      <c r="Y178" s="12"/>
      <c r="Z178" s="12"/>
      <c r="AA178" s="12"/>
      <c r="AB178" s="12"/>
      <c r="AC178" s="5"/>
      <c r="AD178" s="5"/>
      <c r="AE178" s="5"/>
      <c r="AF178" s="5"/>
      <c r="AG178" s="5"/>
      <c r="AH178" s="5"/>
      <c r="AI178" s="5"/>
      <c r="AJ178" s="5"/>
    </row>
    <row r="179" spans="2:36" ht="15.5">
      <c r="B179" s="5"/>
      <c r="C179" s="9"/>
      <c r="D179" s="99"/>
      <c r="E179" s="99"/>
      <c r="F179" s="10"/>
      <c r="G179" s="100"/>
      <c r="H179" s="100"/>
      <c r="I179" s="10"/>
      <c r="J179" s="10"/>
      <c r="K179" s="100"/>
      <c r="L179" s="100"/>
      <c r="M179" s="10"/>
      <c r="N179" s="10"/>
      <c r="O179" s="10"/>
      <c r="P179" s="10"/>
      <c r="Q179" s="10"/>
      <c r="R179" s="10"/>
      <c r="S179" s="10"/>
      <c r="T179" s="11"/>
      <c r="U179" s="101"/>
      <c r="V179" s="101"/>
      <c r="W179" s="100"/>
      <c r="X179" s="100"/>
      <c r="Y179" s="12"/>
      <c r="Z179" s="12"/>
      <c r="AA179" s="12"/>
      <c r="AB179" s="12"/>
      <c r="AC179" s="5"/>
      <c r="AD179" s="5"/>
      <c r="AE179" s="5"/>
      <c r="AF179" s="5"/>
      <c r="AG179" s="5"/>
      <c r="AH179" s="5"/>
      <c r="AI179" s="5"/>
      <c r="AJ179" s="5"/>
    </row>
    <row r="180" spans="2:36" ht="15.5">
      <c r="B180" s="5"/>
      <c r="C180" s="9"/>
      <c r="D180" s="99"/>
      <c r="E180" s="99"/>
      <c r="F180" s="10"/>
      <c r="G180" s="100"/>
      <c r="H180" s="100"/>
      <c r="I180" s="10"/>
      <c r="J180" s="10"/>
      <c r="K180" s="100"/>
      <c r="L180" s="100"/>
      <c r="M180" s="10"/>
      <c r="N180" s="10"/>
      <c r="O180" s="10"/>
      <c r="P180" s="10"/>
      <c r="Q180" s="10"/>
      <c r="R180" s="10"/>
      <c r="S180" s="10"/>
      <c r="T180" s="11"/>
      <c r="U180" s="101"/>
      <c r="V180" s="101"/>
      <c r="W180" s="100"/>
      <c r="X180" s="100"/>
      <c r="Y180" s="12"/>
      <c r="Z180" s="12"/>
      <c r="AA180" s="12"/>
      <c r="AB180" s="12"/>
      <c r="AC180" s="5"/>
      <c r="AD180" s="5"/>
      <c r="AE180" s="5"/>
      <c r="AF180" s="5"/>
      <c r="AG180" s="5"/>
      <c r="AH180" s="5"/>
      <c r="AI180" s="5"/>
      <c r="AJ180" s="5"/>
    </row>
    <row r="181" spans="2:36" ht="15.5">
      <c r="B181" s="5"/>
      <c r="C181" s="9"/>
      <c r="D181" s="99"/>
      <c r="E181" s="99"/>
      <c r="F181" s="10"/>
      <c r="G181" s="100"/>
      <c r="H181" s="100"/>
      <c r="I181" s="10"/>
      <c r="J181" s="10"/>
      <c r="K181" s="100"/>
      <c r="L181" s="100"/>
      <c r="M181" s="10"/>
      <c r="N181" s="10"/>
      <c r="O181" s="10"/>
      <c r="P181" s="10"/>
      <c r="Q181" s="10"/>
      <c r="R181" s="10"/>
      <c r="S181" s="10"/>
      <c r="T181" s="11"/>
      <c r="U181" s="101"/>
      <c r="V181" s="101"/>
      <c r="W181" s="100"/>
      <c r="X181" s="100"/>
      <c r="Y181" s="12"/>
      <c r="Z181" s="12"/>
      <c r="AA181" s="12"/>
      <c r="AB181" s="12"/>
      <c r="AC181" s="5"/>
      <c r="AD181" s="5"/>
      <c r="AE181" s="5"/>
      <c r="AF181" s="5"/>
      <c r="AG181" s="5"/>
      <c r="AH181" s="5"/>
      <c r="AI181" s="5"/>
      <c r="AJ181" s="5"/>
    </row>
    <row r="182" spans="2:36" ht="15.5">
      <c r="B182" s="5"/>
      <c r="C182" s="9"/>
      <c r="D182" s="99"/>
      <c r="E182" s="99"/>
      <c r="F182" s="10"/>
      <c r="G182" s="100"/>
      <c r="H182" s="100"/>
      <c r="I182" s="10"/>
      <c r="J182" s="10"/>
      <c r="K182" s="100"/>
      <c r="L182" s="100"/>
      <c r="M182" s="10"/>
      <c r="N182" s="10"/>
      <c r="O182" s="10"/>
      <c r="P182" s="10"/>
      <c r="Q182" s="10"/>
      <c r="R182" s="10"/>
      <c r="S182" s="10"/>
      <c r="T182" s="11"/>
      <c r="U182" s="101"/>
      <c r="V182" s="101"/>
      <c r="W182" s="100"/>
      <c r="X182" s="100"/>
      <c r="Y182" s="12"/>
      <c r="Z182" s="12"/>
      <c r="AA182" s="12"/>
      <c r="AB182" s="12"/>
      <c r="AC182" s="5"/>
      <c r="AD182" s="5"/>
      <c r="AE182" s="5"/>
      <c r="AF182" s="5"/>
      <c r="AG182" s="5"/>
      <c r="AH182" s="5"/>
      <c r="AI182" s="5"/>
      <c r="AJ182" s="5"/>
    </row>
    <row r="183" spans="2:36" ht="15.5">
      <c r="B183" s="5"/>
      <c r="C183" s="9"/>
      <c r="D183" s="99"/>
      <c r="E183" s="99"/>
      <c r="F183" s="10"/>
      <c r="G183" s="100"/>
      <c r="H183" s="100"/>
      <c r="I183" s="10"/>
      <c r="J183" s="10"/>
      <c r="K183" s="100"/>
      <c r="L183" s="100"/>
      <c r="M183" s="10"/>
      <c r="N183" s="10"/>
      <c r="O183" s="10"/>
      <c r="P183" s="10"/>
      <c r="Q183" s="10"/>
      <c r="R183" s="10"/>
      <c r="S183" s="10"/>
      <c r="T183" s="11"/>
      <c r="U183" s="101"/>
      <c r="V183" s="101"/>
      <c r="W183" s="100"/>
      <c r="X183" s="100"/>
      <c r="Y183" s="12"/>
      <c r="Z183" s="12"/>
      <c r="AA183" s="12"/>
      <c r="AB183" s="12"/>
      <c r="AC183" s="5"/>
      <c r="AD183" s="5"/>
      <c r="AE183" s="5"/>
      <c r="AF183" s="5"/>
      <c r="AG183" s="5"/>
      <c r="AH183" s="5"/>
      <c r="AI183" s="5"/>
      <c r="AJ183" s="5"/>
    </row>
    <row r="184" spans="2:36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2:36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2:36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2:36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2:36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2:36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2:36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2:36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2:36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2:36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2:36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2:36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2:36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</sheetData>
  <sortState ref="B33:F51">
    <sortCondition ref="B14"/>
  </sortState>
  <mergeCells count="648">
    <mergeCell ref="D181:E181"/>
    <mergeCell ref="G181:H181"/>
    <mergeCell ref="K181:L181"/>
    <mergeCell ref="U181:V181"/>
    <mergeCell ref="W181:X181"/>
    <mergeCell ref="D180:E180"/>
    <mergeCell ref="G180:H180"/>
    <mergeCell ref="K180:L180"/>
    <mergeCell ref="Q6:AB6"/>
    <mergeCell ref="D177:E177"/>
    <mergeCell ref="G177:H177"/>
    <mergeCell ref="K177:L177"/>
    <mergeCell ref="U177:V177"/>
    <mergeCell ref="W177:X177"/>
    <mergeCell ref="D173:E173"/>
    <mergeCell ref="G173:H173"/>
    <mergeCell ref="K173:L173"/>
    <mergeCell ref="U173:V173"/>
    <mergeCell ref="W173:X173"/>
    <mergeCell ref="D176:E176"/>
    <mergeCell ref="G176:H176"/>
    <mergeCell ref="K176:L176"/>
    <mergeCell ref="U176:V176"/>
    <mergeCell ref="W176:X176"/>
    <mergeCell ref="D183:E183"/>
    <mergeCell ref="G183:H183"/>
    <mergeCell ref="K183:L183"/>
    <mergeCell ref="U183:V183"/>
    <mergeCell ref="W183:X183"/>
    <mergeCell ref="D182:E182"/>
    <mergeCell ref="G182:H182"/>
    <mergeCell ref="K182:L182"/>
    <mergeCell ref="U182:V182"/>
    <mergeCell ref="W182:X182"/>
    <mergeCell ref="B10:C12"/>
    <mergeCell ref="B5:Z5"/>
    <mergeCell ref="B6:D6"/>
    <mergeCell ref="B7:G8"/>
    <mergeCell ref="B9:AB9"/>
    <mergeCell ref="F11:F12"/>
    <mergeCell ref="S11:X11"/>
    <mergeCell ref="U180:V180"/>
    <mergeCell ref="W180:X180"/>
    <mergeCell ref="D179:E179"/>
    <mergeCell ref="G179:H179"/>
    <mergeCell ref="K179:L179"/>
    <mergeCell ref="U179:V179"/>
    <mergeCell ref="W179:X179"/>
    <mergeCell ref="D178:E178"/>
    <mergeCell ref="G178:H178"/>
    <mergeCell ref="K178:L178"/>
    <mergeCell ref="U178:V178"/>
    <mergeCell ref="W178:X178"/>
    <mergeCell ref="D174:E174"/>
    <mergeCell ref="G174:H174"/>
    <mergeCell ref="K174:L174"/>
    <mergeCell ref="U174:V174"/>
    <mergeCell ref="W174:X174"/>
    <mergeCell ref="D175:E175"/>
    <mergeCell ref="G175:H175"/>
    <mergeCell ref="K175:L175"/>
    <mergeCell ref="U175:V175"/>
    <mergeCell ref="W175:X175"/>
    <mergeCell ref="D170:E170"/>
    <mergeCell ref="G170:H170"/>
    <mergeCell ref="K170:L170"/>
    <mergeCell ref="U170:V170"/>
    <mergeCell ref="W170:X170"/>
    <mergeCell ref="D169:E169"/>
    <mergeCell ref="G169:H169"/>
    <mergeCell ref="K169:L169"/>
    <mergeCell ref="U169:V169"/>
    <mergeCell ref="W169:X169"/>
    <mergeCell ref="D172:E172"/>
    <mergeCell ref="G172:H172"/>
    <mergeCell ref="K172:L172"/>
    <mergeCell ref="U172:V172"/>
    <mergeCell ref="W172:X172"/>
    <mergeCell ref="D171:E171"/>
    <mergeCell ref="G171:H171"/>
    <mergeCell ref="K171:L171"/>
    <mergeCell ref="U171:V171"/>
    <mergeCell ref="W171:X171"/>
    <mergeCell ref="D166:E166"/>
    <mergeCell ref="G166:H166"/>
    <mergeCell ref="K166:L166"/>
    <mergeCell ref="U166:V166"/>
    <mergeCell ref="W166:X166"/>
    <mergeCell ref="G165:H165"/>
    <mergeCell ref="K165:L165"/>
    <mergeCell ref="U165:V165"/>
    <mergeCell ref="W165:X165"/>
    <mergeCell ref="D168:E168"/>
    <mergeCell ref="G168:H168"/>
    <mergeCell ref="K168:L168"/>
    <mergeCell ref="U168:V168"/>
    <mergeCell ref="W168:X168"/>
    <mergeCell ref="D167:E167"/>
    <mergeCell ref="G167:H167"/>
    <mergeCell ref="K167:L167"/>
    <mergeCell ref="U167:V167"/>
    <mergeCell ref="W167:X167"/>
    <mergeCell ref="G157:H157"/>
    <mergeCell ref="K157:L157"/>
    <mergeCell ref="U157:V157"/>
    <mergeCell ref="W157:X157"/>
    <mergeCell ref="G164:H164"/>
    <mergeCell ref="K164:L164"/>
    <mergeCell ref="U164:V164"/>
    <mergeCell ref="W164:X164"/>
    <mergeCell ref="G163:H163"/>
    <mergeCell ref="K163:L163"/>
    <mergeCell ref="U163:V163"/>
    <mergeCell ref="W163:X163"/>
    <mergeCell ref="G162:H162"/>
    <mergeCell ref="K162:L162"/>
    <mergeCell ref="U162:V162"/>
    <mergeCell ref="W162:X162"/>
    <mergeCell ref="G161:H161"/>
    <mergeCell ref="K161:L161"/>
    <mergeCell ref="U161:V161"/>
    <mergeCell ref="W161:X161"/>
    <mergeCell ref="G160:H160"/>
    <mergeCell ref="K160:L160"/>
    <mergeCell ref="U160:V160"/>
    <mergeCell ref="W160:X160"/>
    <mergeCell ref="G159:H159"/>
    <mergeCell ref="K159:L159"/>
    <mergeCell ref="U159:V159"/>
    <mergeCell ref="W159:X159"/>
    <mergeCell ref="G158:H158"/>
    <mergeCell ref="K158:L158"/>
    <mergeCell ref="U158:V158"/>
    <mergeCell ref="W158:X158"/>
    <mergeCell ref="G149:H149"/>
    <mergeCell ref="K149:L149"/>
    <mergeCell ref="U149:V149"/>
    <mergeCell ref="W149:X149"/>
    <mergeCell ref="G156:H156"/>
    <mergeCell ref="K156:L156"/>
    <mergeCell ref="U156:V156"/>
    <mergeCell ref="W156:X156"/>
    <mergeCell ref="G155:H155"/>
    <mergeCell ref="K155:L155"/>
    <mergeCell ref="U155:V155"/>
    <mergeCell ref="W155:X155"/>
    <mergeCell ref="G154:H154"/>
    <mergeCell ref="K154:L154"/>
    <mergeCell ref="U154:V154"/>
    <mergeCell ref="W154:X154"/>
    <mergeCell ref="G153:H153"/>
    <mergeCell ref="K153:L153"/>
    <mergeCell ref="U153:V153"/>
    <mergeCell ref="W153:X153"/>
    <mergeCell ref="G152:H152"/>
    <mergeCell ref="K152:L152"/>
    <mergeCell ref="U152:V152"/>
    <mergeCell ref="W152:X152"/>
    <mergeCell ref="G151:H151"/>
    <mergeCell ref="K151:L151"/>
    <mergeCell ref="U151:V151"/>
    <mergeCell ref="W151:X151"/>
    <mergeCell ref="G150:H150"/>
    <mergeCell ref="K150:L150"/>
    <mergeCell ref="U150:V150"/>
    <mergeCell ref="W150:X150"/>
    <mergeCell ref="G141:H141"/>
    <mergeCell ref="K141:L141"/>
    <mergeCell ref="U141:V141"/>
    <mergeCell ref="W141:X141"/>
    <mergeCell ref="G148:H148"/>
    <mergeCell ref="K148:L148"/>
    <mergeCell ref="U148:V148"/>
    <mergeCell ref="W148:X148"/>
    <mergeCell ref="G147:H147"/>
    <mergeCell ref="K147:L147"/>
    <mergeCell ref="U147:V147"/>
    <mergeCell ref="W147:X147"/>
    <mergeCell ref="G146:H146"/>
    <mergeCell ref="K146:L146"/>
    <mergeCell ref="U146:V146"/>
    <mergeCell ref="W146:X146"/>
    <mergeCell ref="G145:H145"/>
    <mergeCell ref="K145:L145"/>
    <mergeCell ref="U145:V145"/>
    <mergeCell ref="W145:X145"/>
    <mergeCell ref="G144:H144"/>
    <mergeCell ref="K144:L144"/>
    <mergeCell ref="U144:V144"/>
    <mergeCell ref="W144:X144"/>
    <mergeCell ref="G143:H143"/>
    <mergeCell ref="K143:L143"/>
    <mergeCell ref="U143:V143"/>
    <mergeCell ref="W143:X143"/>
    <mergeCell ref="G142:H142"/>
    <mergeCell ref="K142:L142"/>
    <mergeCell ref="U142:V142"/>
    <mergeCell ref="W142:X142"/>
    <mergeCell ref="G133:H133"/>
    <mergeCell ref="K133:L133"/>
    <mergeCell ref="U133:V133"/>
    <mergeCell ref="W133:X133"/>
    <mergeCell ref="G140:H140"/>
    <mergeCell ref="K140:L140"/>
    <mergeCell ref="U140:V140"/>
    <mergeCell ref="W140:X140"/>
    <mergeCell ref="G139:H139"/>
    <mergeCell ref="K139:L139"/>
    <mergeCell ref="U139:V139"/>
    <mergeCell ref="W139:X139"/>
    <mergeCell ref="G138:H138"/>
    <mergeCell ref="K138:L138"/>
    <mergeCell ref="U138:V138"/>
    <mergeCell ref="W138:X138"/>
    <mergeCell ref="G137:H137"/>
    <mergeCell ref="K137:L137"/>
    <mergeCell ref="U137:V137"/>
    <mergeCell ref="W137:X137"/>
    <mergeCell ref="G136:H136"/>
    <mergeCell ref="K136:L136"/>
    <mergeCell ref="U136:V136"/>
    <mergeCell ref="W136:X136"/>
    <mergeCell ref="G135:H135"/>
    <mergeCell ref="K135:L135"/>
    <mergeCell ref="U135:V135"/>
    <mergeCell ref="W135:X135"/>
    <mergeCell ref="G134:H134"/>
    <mergeCell ref="K134:L134"/>
    <mergeCell ref="U134:V134"/>
    <mergeCell ref="W134:X134"/>
    <mergeCell ref="G125:H125"/>
    <mergeCell ref="K125:L125"/>
    <mergeCell ref="U125:V125"/>
    <mergeCell ref="W125:X125"/>
    <mergeCell ref="G132:H132"/>
    <mergeCell ref="K132:L132"/>
    <mergeCell ref="U132:V132"/>
    <mergeCell ref="W132:X132"/>
    <mergeCell ref="G131:H131"/>
    <mergeCell ref="K131:L131"/>
    <mergeCell ref="U131:V131"/>
    <mergeCell ref="W131:X131"/>
    <mergeCell ref="G130:H130"/>
    <mergeCell ref="K130:L130"/>
    <mergeCell ref="U130:V130"/>
    <mergeCell ref="W130:X130"/>
    <mergeCell ref="G129:H129"/>
    <mergeCell ref="K129:L129"/>
    <mergeCell ref="U129:V129"/>
    <mergeCell ref="W129:X129"/>
    <mergeCell ref="G128:H128"/>
    <mergeCell ref="K128:L128"/>
    <mergeCell ref="U128:V128"/>
    <mergeCell ref="W128:X128"/>
    <mergeCell ref="G127:H127"/>
    <mergeCell ref="K127:L127"/>
    <mergeCell ref="U127:V127"/>
    <mergeCell ref="W127:X127"/>
    <mergeCell ref="G126:H126"/>
    <mergeCell ref="K126:L126"/>
    <mergeCell ref="U126:V126"/>
    <mergeCell ref="W126:X126"/>
    <mergeCell ref="G117:H117"/>
    <mergeCell ref="K117:L117"/>
    <mergeCell ref="U117:V117"/>
    <mergeCell ref="W117:X117"/>
    <mergeCell ref="G124:H124"/>
    <mergeCell ref="K124:L124"/>
    <mergeCell ref="U124:V124"/>
    <mergeCell ref="W124:X124"/>
    <mergeCell ref="G123:H123"/>
    <mergeCell ref="K123:L123"/>
    <mergeCell ref="U123:V123"/>
    <mergeCell ref="W123:X123"/>
    <mergeCell ref="G122:H122"/>
    <mergeCell ref="K122:L122"/>
    <mergeCell ref="U122:V122"/>
    <mergeCell ref="W122:X122"/>
    <mergeCell ref="G121:H121"/>
    <mergeCell ref="K121:L121"/>
    <mergeCell ref="U121:V121"/>
    <mergeCell ref="W121:X121"/>
    <mergeCell ref="G120:H120"/>
    <mergeCell ref="K120:L120"/>
    <mergeCell ref="U120:V120"/>
    <mergeCell ref="W120:X120"/>
    <mergeCell ref="G119:H119"/>
    <mergeCell ref="K119:L119"/>
    <mergeCell ref="U119:V119"/>
    <mergeCell ref="W119:X119"/>
    <mergeCell ref="G118:H118"/>
    <mergeCell ref="K118:L118"/>
    <mergeCell ref="U118:V118"/>
    <mergeCell ref="W118:X118"/>
    <mergeCell ref="G109:H109"/>
    <mergeCell ref="K109:L109"/>
    <mergeCell ref="U109:V109"/>
    <mergeCell ref="W109:X109"/>
    <mergeCell ref="G116:H116"/>
    <mergeCell ref="K116:L116"/>
    <mergeCell ref="U116:V116"/>
    <mergeCell ref="W116:X116"/>
    <mergeCell ref="G115:H115"/>
    <mergeCell ref="K115:L115"/>
    <mergeCell ref="U115:V115"/>
    <mergeCell ref="W115:X115"/>
    <mergeCell ref="G114:H114"/>
    <mergeCell ref="K114:L114"/>
    <mergeCell ref="U114:V114"/>
    <mergeCell ref="W114:X114"/>
    <mergeCell ref="G113:H113"/>
    <mergeCell ref="K113:L113"/>
    <mergeCell ref="U113:V113"/>
    <mergeCell ref="W113:X113"/>
    <mergeCell ref="G112:H112"/>
    <mergeCell ref="K112:L112"/>
    <mergeCell ref="U112:V112"/>
    <mergeCell ref="W112:X112"/>
    <mergeCell ref="G111:H111"/>
    <mergeCell ref="K111:L111"/>
    <mergeCell ref="U111:V111"/>
    <mergeCell ref="W111:X111"/>
    <mergeCell ref="G110:H110"/>
    <mergeCell ref="K110:L110"/>
    <mergeCell ref="U110:V110"/>
    <mergeCell ref="W110:X110"/>
    <mergeCell ref="G101:H101"/>
    <mergeCell ref="K101:L101"/>
    <mergeCell ref="U101:V101"/>
    <mergeCell ref="W101:X101"/>
    <mergeCell ref="G108:H108"/>
    <mergeCell ref="K108:L108"/>
    <mergeCell ref="U108:V108"/>
    <mergeCell ref="W108:X108"/>
    <mergeCell ref="G107:H107"/>
    <mergeCell ref="K107:L107"/>
    <mergeCell ref="U107:V107"/>
    <mergeCell ref="W107:X107"/>
    <mergeCell ref="G106:H106"/>
    <mergeCell ref="K106:L106"/>
    <mergeCell ref="U106:V106"/>
    <mergeCell ref="W106:X106"/>
    <mergeCell ref="G105:H105"/>
    <mergeCell ref="K105:L105"/>
    <mergeCell ref="U105:V105"/>
    <mergeCell ref="W105:X105"/>
    <mergeCell ref="G104:H104"/>
    <mergeCell ref="K104:L104"/>
    <mergeCell ref="U104:V104"/>
    <mergeCell ref="W104:X104"/>
    <mergeCell ref="G103:H103"/>
    <mergeCell ref="K103:L103"/>
    <mergeCell ref="U103:V103"/>
    <mergeCell ref="W103:X103"/>
    <mergeCell ref="G102:H102"/>
    <mergeCell ref="K102:L102"/>
    <mergeCell ref="U102:V102"/>
    <mergeCell ref="W102:X102"/>
    <mergeCell ref="G93:H93"/>
    <mergeCell ref="K93:L93"/>
    <mergeCell ref="U93:V93"/>
    <mergeCell ref="W93:X93"/>
    <mergeCell ref="G100:H100"/>
    <mergeCell ref="K100:L100"/>
    <mergeCell ref="U100:V100"/>
    <mergeCell ref="W100:X100"/>
    <mergeCell ref="G99:H99"/>
    <mergeCell ref="K99:L99"/>
    <mergeCell ref="U99:V99"/>
    <mergeCell ref="W99:X99"/>
    <mergeCell ref="G98:H98"/>
    <mergeCell ref="K98:L98"/>
    <mergeCell ref="U98:V98"/>
    <mergeCell ref="W98:X98"/>
    <mergeCell ref="G97:H97"/>
    <mergeCell ref="K97:L97"/>
    <mergeCell ref="U97:V97"/>
    <mergeCell ref="W97:X97"/>
    <mergeCell ref="G96:H96"/>
    <mergeCell ref="K96:L96"/>
    <mergeCell ref="U96:V96"/>
    <mergeCell ref="W96:X96"/>
    <mergeCell ref="G95:H95"/>
    <mergeCell ref="K95:L95"/>
    <mergeCell ref="U95:V95"/>
    <mergeCell ref="W95:X95"/>
    <mergeCell ref="G94:H94"/>
    <mergeCell ref="K94:L94"/>
    <mergeCell ref="U94:V94"/>
    <mergeCell ref="W94:X94"/>
    <mergeCell ref="G85:H85"/>
    <mergeCell ref="K85:L85"/>
    <mergeCell ref="U85:V85"/>
    <mergeCell ref="W85:X85"/>
    <mergeCell ref="G92:H92"/>
    <mergeCell ref="K92:L92"/>
    <mergeCell ref="U92:V92"/>
    <mergeCell ref="W92:X92"/>
    <mergeCell ref="G91:H91"/>
    <mergeCell ref="K91:L91"/>
    <mergeCell ref="U91:V91"/>
    <mergeCell ref="W91:X91"/>
    <mergeCell ref="G90:H90"/>
    <mergeCell ref="K90:L90"/>
    <mergeCell ref="U90:V90"/>
    <mergeCell ref="W90:X90"/>
    <mergeCell ref="G89:H89"/>
    <mergeCell ref="K89:L89"/>
    <mergeCell ref="U89:V89"/>
    <mergeCell ref="W89:X89"/>
    <mergeCell ref="G88:H88"/>
    <mergeCell ref="K88:L88"/>
    <mergeCell ref="U88:V88"/>
    <mergeCell ref="W88:X88"/>
    <mergeCell ref="G87:H87"/>
    <mergeCell ref="K87:L87"/>
    <mergeCell ref="U87:V87"/>
    <mergeCell ref="W87:X87"/>
    <mergeCell ref="G86:H86"/>
    <mergeCell ref="K86:L86"/>
    <mergeCell ref="U86:V86"/>
    <mergeCell ref="W86:X86"/>
    <mergeCell ref="G77:H77"/>
    <mergeCell ref="K77:L77"/>
    <mergeCell ref="U77:V77"/>
    <mergeCell ref="W77:X77"/>
    <mergeCell ref="G84:H84"/>
    <mergeCell ref="K84:L84"/>
    <mergeCell ref="U84:V84"/>
    <mergeCell ref="W84:X84"/>
    <mergeCell ref="G83:H83"/>
    <mergeCell ref="K83:L83"/>
    <mergeCell ref="U83:V83"/>
    <mergeCell ref="W83:X83"/>
    <mergeCell ref="G82:H82"/>
    <mergeCell ref="K82:L82"/>
    <mergeCell ref="U82:V82"/>
    <mergeCell ref="W82:X82"/>
    <mergeCell ref="G81:H81"/>
    <mergeCell ref="K81:L81"/>
    <mergeCell ref="U81:V81"/>
    <mergeCell ref="W81:X81"/>
    <mergeCell ref="G80:H80"/>
    <mergeCell ref="K80:L80"/>
    <mergeCell ref="U80:V80"/>
    <mergeCell ref="W80:X80"/>
    <mergeCell ref="G79:H79"/>
    <mergeCell ref="K79:L79"/>
    <mergeCell ref="U79:V79"/>
    <mergeCell ref="W79:X79"/>
    <mergeCell ref="G78:H78"/>
    <mergeCell ref="K78:L78"/>
    <mergeCell ref="U78:V78"/>
    <mergeCell ref="W78:X78"/>
    <mergeCell ref="G69:H69"/>
    <mergeCell ref="K69:L69"/>
    <mergeCell ref="U69:V69"/>
    <mergeCell ref="W69:X69"/>
    <mergeCell ref="G76:H76"/>
    <mergeCell ref="K76:L76"/>
    <mergeCell ref="U76:V76"/>
    <mergeCell ref="W76:X76"/>
    <mergeCell ref="G75:H75"/>
    <mergeCell ref="K75:L75"/>
    <mergeCell ref="U75:V75"/>
    <mergeCell ref="W75:X75"/>
    <mergeCell ref="G74:H74"/>
    <mergeCell ref="K74:L74"/>
    <mergeCell ref="U74:V74"/>
    <mergeCell ref="W74:X74"/>
    <mergeCell ref="G73:H73"/>
    <mergeCell ref="K73:L73"/>
    <mergeCell ref="U73:V73"/>
    <mergeCell ref="W73:X73"/>
    <mergeCell ref="G72:H72"/>
    <mergeCell ref="K72:L72"/>
    <mergeCell ref="U72:V72"/>
    <mergeCell ref="W72:X72"/>
    <mergeCell ref="G71:H71"/>
    <mergeCell ref="K71:L71"/>
    <mergeCell ref="U71:V71"/>
    <mergeCell ref="W71:X71"/>
    <mergeCell ref="G70:H70"/>
    <mergeCell ref="K70:L70"/>
    <mergeCell ref="U70:V70"/>
    <mergeCell ref="W70:X70"/>
    <mergeCell ref="G61:H61"/>
    <mergeCell ref="K61:L61"/>
    <mergeCell ref="U61:V61"/>
    <mergeCell ref="W61:X61"/>
    <mergeCell ref="G68:H68"/>
    <mergeCell ref="K68:L68"/>
    <mergeCell ref="U68:V68"/>
    <mergeCell ref="W68:X68"/>
    <mergeCell ref="G67:H67"/>
    <mergeCell ref="K67:L67"/>
    <mergeCell ref="U67:V67"/>
    <mergeCell ref="W67:X67"/>
    <mergeCell ref="G66:H66"/>
    <mergeCell ref="K66:L66"/>
    <mergeCell ref="U66:V66"/>
    <mergeCell ref="W66:X66"/>
    <mergeCell ref="G65:H65"/>
    <mergeCell ref="K65:L65"/>
    <mergeCell ref="U65:V65"/>
    <mergeCell ref="W65:X65"/>
    <mergeCell ref="G64:H64"/>
    <mergeCell ref="K64:L64"/>
    <mergeCell ref="U64:V64"/>
    <mergeCell ref="W64:X64"/>
    <mergeCell ref="G63:H63"/>
    <mergeCell ref="K63:L63"/>
    <mergeCell ref="U63:V63"/>
    <mergeCell ref="W63:X63"/>
    <mergeCell ref="G62:H62"/>
    <mergeCell ref="K62:L62"/>
    <mergeCell ref="U62:V62"/>
    <mergeCell ref="W62:X62"/>
    <mergeCell ref="U53:V53"/>
    <mergeCell ref="W53:X53"/>
    <mergeCell ref="G60:H60"/>
    <mergeCell ref="K60:L60"/>
    <mergeCell ref="U60:V60"/>
    <mergeCell ref="W60:X60"/>
    <mergeCell ref="G59:H59"/>
    <mergeCell ref="K59:L59"/>
    <mergeCell ref="U59:V59"/>
    <mergeCell ref="W59:X59"/>
    <mergeCell ref="G58:H58"/>
    <mergeCell ref="K58:L58"/>
    <mergeCell ref="U58:V58"/>
    <mergeCell ref="W58:X58"/>
    <mergeCell ref="G57:H57"/>
    <mergeCell ref="K57:L57"/>
    <mergeCell ref="U57:V57"/>
    <mergeCell ref="W57:X57"/>
    <mergeCell ref="G56:H56"/>
    <mergeCell ref="K56:L56"/>
    <mergeCell ref="U56:V56"/>
    <mergeCell ref="W56:X56"/>
    <mergeCell ref="U49:V49"/>
    <mergeCell ref="W49:X49"/>
    <mergeCell ref="U48:V48"/>
    <mergeCell ref="W48:X48"/>
    <mergeCell ref="U47:V47"/>
    <mergeCell ref="W47:X47"/>
    <mergeCell ref="G55:H55"/>
    <mergeCell ref="K55:L55"/>
    <mergeCell ref="U55:V55"/>
    <mergeCell ref="W55:X55"/>
    <mergeCell ref="G54:H54"/>
    <mergeCell ref="K54:L54"/>
    <mergeCell ref="U54:V54"/>
    <mergeCell ref="W54:X54"/>
    <mergeCell ref="G52:H52"/>
    <mergeCell ref="K52:L52"/>
    <mergeCell ref="U52:V52"/>
    <mergeCell ref="W52:X52"/>
    <mergeCell ref="U51:V51"/>
    <mergeCell ref="W51:X51"/>
    <mergeCell ref="U50:V50"/>
    <mergeCell ref="W50:X50"/>
    <mergeCell ref="G53:H53"/>
    <mergeCell ref="K53:L53"/>
    <mergeCell ref="U40:V40"/>
    <mergeCell ref="W40:X40"/>
    <mergeCell ref="U39:V39"/>
    <mergeCell ref="W39:X39"/>
    <mergeCell ref="U38:V38"/>
    <mergeCell ref="W38:X38"/>
    <mergeCell ref="U36:V36"/>
    <mergeCell ref="W36:X36"/>
    <mergeCell ref="U46:V46"/>
    <mergeCell ref="W46:X46"/>
    <mergeCell ref="U37:V37"/>
    <mergeCell ref="W37:X37"/>
    <mergeCell ref="U44:V44"/>
    <mergeCell ref="W44:X44"/>
    <mergeCell ref="U43:V43"/>
    <mergeCell ref="W43:X43"/>
    <mergeCell ref="U42:V42"/>
    <mergeCell ref="W42:X42"/>
    <mergeCell ref="U41:V41"/>
    <mergeCell ref="W41:X41"/>
    <mergeCell ref="U45:V45"/>
    <mergeCell ref="W45:X45"/>
    <mergeCell ref="U35:V35"/>
    <mergeCell ref="W35:X35"/>
    <mergeCell ref="U34:V34"/>
    <mergeCell ref="W34:X34"/>
    <mergeCell ref="U31:V31"/>
    <mergeCell ref="W31:X31"/>
    <mergeCell ref="U21:V21"/>
    <mergeCell ref="W21:X21"/>
    <mergeCell ref="U23:V23"/>
    <mergeCell ref="W23:X23"/>
    <mergeCell ref="U22:V22"/>
    <mergeCell ref="W22:X22"/>
    <mergeCell ref="U30:V30"/>
    <mergeCell ref="W30:X30"/>
    <mergeCell ref="U29:V29"/>
    <mergeCell ref="W29:X29"/>
    <mergeCell ref="U32:V32"/>
    <mergeCell ref="W32:X32"/>
    <mergeCell ref="U33:V33"/>
    <mergeCell ref="W33:X33"/>
    <mergeCell ref="U15:V15"/>
    <mergeCell ref="W15:X15"/>
    <mergeCell ref="U20:V20"/>
    <mergeCell ref="W20:X20"/>
    <mergeCell ref="U28:V28"/>
    <mergeCell ref="W28:X28"/>
    <mergeCell ref="U27:V27"/>
    <mergeCell ref="W27:X27"/>
    <mergeCell ref="U26:V26"/>
    <mergeCell ref="W26:X26"/>
    <mergeCell ref="U25:V25"/>
    <mergeCell ref="W25:X25"/>
    <mergeCell ref="U19:V19"/>
    <mergeCell ref="W19:X19"/>
    <mergeCell ref="U18:V18"/>
    <mergeCell ref="W18:X18"/>
    <mergeCell ref="U16:V16"/>
    <mergeCell ref="W16:X16"/>
    <mergeCell ref="U17:V17"/>
    <mergeCell ref="W17:X17"/>
    <mergeCell ref="U24:V24"/>
    <mergeCell ref="W24:X24"/>
    <mergeCell ref="U14:V14"/>
    <mergeCell ref="W14:X14"/>
    <mergeCell ref="AA5:AB5"/>
    <mergeCell ref="E6:P6"/>
    <mergeCell ref="U12:V12"/>
    <mergeCell ref="W12:X12"/>
    <mergeCell ref="U13:V13"/>
    <mergeCell ref="W13:X13"/>
    <mergeCell ref="F10:Z10"/>
    <mergeCell ref="G11:M11"/>
    <mergeCell ref="N11:P11"/>
    <mergeCell ref="Y11:Z11"/>
    <mergeCell ref="G12:H12"/>
    <mergeCell ref="K12:L12"/>
    <mergeCell ref="H7:K8"/>
    <mergeCell ref="L7:U8"/>
    <mergeCell ref="V7:AB8"/>
    <mergeCell ref="D10:E12"/>
    <mergeCell ref="AA10:AA12"/>
    <mergeCell ref="AB10:AB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J159"/>
  <sheetViews>
    <sheetView workbookViewId="0">
      <selection activeCell="D13" sqref="D13"/>
    </sheetView>
  </sheetViews>
  <sheetFormatPr defaultRowHeight="14.5"/>
  <cols>
    <col min="4" max="4" width="11.1796875" style="7" customWidth="1"/>
    <col min="5" max="5" width="12" customWidth="1"/>
    <col min="6" max="6" width="21.81640625" customWidth="1"/>
    <col min="7" max="9" width="10.1796875" bestFit="1" customWidth="1"/>
    <col min="10" max="10" width="18.54296875" customWidth="1"/>
  </cols>
  <sheetData>
    <row r="5" spans="3:10" ht="17.5" customHeight="1">
      <c r="C5" s="124" t="s">
        <v>32</v>
      </c>
      <c r="D5" s="124"/>
      <c r="E5" s="124"/>
      <c r="F5" s="124"/>
      <c r="G5" s="124"/>
      <c r="H5" s="124"/>
      <c r="I5" s="124"/>
      <c r="J5" s="23"/>
    </row>
    <row r="6" spans="3:10">
      <c r="C6" s="125" t="s">
        <v>33</v>
      </c>
      <c r="D6" s="125"/>
      <c r="E6" s="125"/>
      <c r="F6" s="125"/>
      <c r="G6" s="125"/>
      <c r="H6" s="125"/>
      <c r="I6" s="125"/>
      <c r="J6" s="125"/>
    </row>
    <row r="7" spans="3:10" ht="31.25" customHeight="1">
      <c r="C7" s="125" t="s">
        <v>34</v>
      </c>
      <c r="D7" s="125"/>
      <c r="E7" s="125"/>
      <c r="F7" s="125"/>
      <c r="G7" s="122" t="s">
        <v>85</v>
      </c>
      <c r="H7" s="122"/>
      <c r="I7" s="122"/>
      <c r="J7" s="122"/>
    </row>
    <row r="8" spans="3:10" ht="15.65" customHeight="1">
      <c r="C8" s="122" t="s">
        <v>86</v>
      </c>
      <c r="D8" s="122"/>
      <c r="E8" s="122"/>
      <c r="F8" s="122"/>
      <c r="G8" s="123" t="s">
        <v>42</v>
      </c>
      <c r="H8" s="123"/>
      <c r="I8" s="123"/>
      <c r="J8" s="123"/>
    </row>
    <row r="9" spans="3:10" ht="15.5">
      <c r="C9" s="126"/>
      <c r="D9" s="126"/>
      <c r="E9" s="126"/>
      <c r="F9" s="126"/>
      <c r="G9" s="127"/>
      <c r="H9" s="127"/>
      <c r="I9" s="127"/>
      <c r="J9" s="127"/>
    </row>
    <row r="10" spans="3:10" ht="21.65" customHeight="1">
      <c r="C10" s="128" t="s">
        <v>35</v>
      </c>
      <c r="D10" s="128" t="s">
        <v>16</v>
      </c>
      <c r="E10" s="128"/>
      <c r="F10" s="129" t="s">
        <v>36</v>
      </c>
      <c r="G10" s="129" t="s">
        <v>37</v>
      </c>
      <c r="H10" s="129"/>
      <c r="I10" s="129"/>
      <c r="J10" s="129" t="s">
        <v>38</v>
      </c>
    </row>
    <row r="11" spans="3:10" ht="31.5">
      <c r="C11" s="128"/>
      <c r="D11" s="128"/>
      <c r="E11" s="128"/>
      <c r="F11" s="129"/>
      <c r="G11" s="8" t="s">
        <v>39</v>
      </c>
      <c r="H11" s="8" t="s">
        <v>40</v>
      </c>
      <c r="I11" s="8" t="s">
        <v>41</v>
      </c>
      <c r="J11" s="129"/>
    </row>
    <row r="12" spans="3:10" ht="15.5">
      <c r="C12" s="14">
        <v>1</v>
      </c>
      <c r="D12" s="15" t="str">
        <f>'Spisak studenata'!B22</f>
        <v>11/20</v>
      </c>
      <c r="E12" s="14" t="str">
        <f>'Spisak studenata'!B22</f>
        <v>11/20</v>
      </c>
      <c r="F12" s="17" t="str">
        <f>CONCATENATE('Spisak studenata'!D22," ",'Spisak studenata'!E22)</f>
        <v>Topuzović Ajna</v>
      </c>
      <c r="G12" s="4" t="str">
        <f>+IF(ISBLANK('Spisak studenata'!T13),'Spisak studenata'!S22,'Spisak studenata'!T13)</f>
        <v>test</v>
      </c>
      <c r="H12" s="4">
        <f>IF(ISBLANK('Spisak studenata'!Z13),'Spisak studenata'!Y13,'Spisak studenata'!Z13)</f>
        <v>0</v>
      </c>
      <c r="I12" s="4">
        <f>SUM(G12:H12)</f>
        <v>0</v>
      </c>
      <c r="J12" s="4" t="str">
        <f>IF(I12&lt;50,"F",IF(I12&lt;60,"E",IF(I12&lt;70,"D",IF(I12&lt;80,"C",IF(I12&lt;90,"B","A")))))</f>
        <v>F</v>
      </c>
    </row>
    <row r="13" spans="3:10" ht="15.5">
      <c r="C13" s="14">
        <v>2</v>
      </c>
      <c r="D13" s="15" t="str">
        <f>'Spisak studenata'!B23</f>
        <v>12/20</v>
      </c>
      <c r="E13" s="14">
        <f>'Spisak studenata'!C23</f>
        <v>0</v>
      </c>
      <c r="F13" s="17" t="str">
        <f>CONCATENATE('Spisak studenata'!D23," ",'Spisak studenata'!E23)</f>
        <v>Anđela Maraš</v>
      </c>
      <c r="G13" s="4">
        <f>+IF(ISBLANK('Spisak studenata'!N22),'Spisak studenata'!S23,'Spisak studenata'!N22)</f>
        <v>5</v>
      </c>
      <c r="H13" s="4">
        <f>IF(ISBLANK('Spisak studenata'!Z14),'Spisak studenata'!Y14,'Spisak studenata'!Z14)</f>
        <v>0</v>
      </c>
      <c r="I13" s="4">
        <f t="shared" ref="I13:I76" si="0">SUM(G13:H13)</f>
        <v>5</v>
      </c>
      <c r="J13" s="4" t="str">
        <f t="shared" ref="J13:J76" si="1">IF(I13&lt;50,"F",IF(I13&lt;60,"E",IF(I13&lt;70,"D",IF(I13&lt;80,"C",IF(I13&lt;90,"B","A")))))</f>
        <v>F</v>
      </c>
    </row>
    <row r="14" spans="3:10" ht="15.5">
      <c r="C14" s="14">
        <v>3</v>
      </c>
      <c r="D14" s="15" t="str">
        <f>'Spisak studenata'!B24</f>
        <v>15/20</v>
      </c>
      <c r="E14" s="14">
        <f>'Spisak studenata'!C24</f>
        <v>0</v>
      </c>
      <c r="F14" s="17" t="str">
        <f>CONCATENATE('Spisak studenata'!D24," ",'Spisak studenata'!E24)</f>
        <v>Ražnatović Jelena</v>
      </c>
      <c r="G14" s="4">
        <f>+IF(ISBLANK('Spisak studenata'!N23),'Spisak studenata'!S24,'Spisak studenata'!N23)</f>
        <v>9</v>
      </c>
      <c r="H14" s="4">
        <f>IF(ISBLANK('Spisak studenata'!Z15),'Spisak studenata'!Y15,'Spisak studenata'!Z15)</f>
        <v>0</v>
      </c>
      <c r="I14" s="4">
        <f t="shared" si="0"/>
        <v>9</v>
      </c>
      <c r="J14" s="4" t="str">
        <f t="shared" si="1"/>
        <v>F</v>
      </c>
    </row>
    <row r="15" spans="3:10" ht="15.5">
      <c r="C15" s="14">
        <v>4</v>
      </c>
      <c r="D15" s="15" t="str">
        <f>'Spisak studenata'!B25</f>
        <v>16/20</v>
      </c>
      <c r="E15" s="14">
        <f>'Spisak studenata'!C25</f>
        <v>0</v>
      </c>
      <c r="F15" s="17" t="str">
        <f>CONCATENATE('Spisak studenata'!D25," ",'Spisak studenata'!E25)</f>
        <v>Emina  Grbović</v>
      </c>
      <c r="G15" s="4">
        <f>+IF(ISBLANK('Spisak studenata'!N24),'Spisak studenata'!S25,'Spisak studenata'!N24)</f>
        <v>14</v>
      </c>
      <c r="H15" s="4">
        <f>IF(ISBLANK('Spisak studenata'!Z16),'Spisak studenata'!Y16,'Spisak studenata'!Z16)</f>
        <v>0</v>
      </c>
      <c r="I15" s="4">
        <f t="shared" si="0"/>
        <v>14</v>
      </c>
      <c r="J15" s="4" t="str">
        <f t="shared" si="1"/>
        <v>F</v>
      </c>
    </row>
    <row r="16" spans="3:10" ht="15.5">
      <c r="C16" s="14">
        <v>5</v>
      </c>
      <c r="D16" s="15" t="str">
        <f>'Spisak studenata'!B26</f>
        <v>18/20</v>
      </c>
      <c r="E16" s="14">
        <f>'Spisak studenata'!C26</f>
        <v>0</v>
      </c>
      <c r="F16" s="17" t="str">
        <f>CONCATENATE('Spisak studenata'!D26," ",'Spisak studenata'!E26)</f>
        <v>Andrija  Jovanović</v>
      </c>
      <c r="G16" s="4">
        <f>+IF(ISBLANK('Spisak studenata'!N25),'Spisak studenata'!S26,'Spisak studenata'!N25)</f>
        <v>6</v>
      </c>
      <c r="H16" s="4">
        <f>IF(ISBLANK('Spisak studenata'!Z17),'Spisak studenata'!Y17,'Spisak studenata'!Z17)</f>
        <v>0</v>
      </c>
      <c r="I16" s="4">
        <f t="shared" si="0"/>
        <v>6</v>
      </c>
      <c r="J16" s="4" t="str">
        <f t="shared" si="1"/>
        <v>F</v>
      </c>
    </row>
    <row r="17" spans="3:10" ht="15.5">
      <c r="C17" s="14">
        <v>6</v>
      </c>
      <c r="D17" s="15" t="str">
        <f>'Spisak studenata'!B27</f>
        <v>19/20</v>
      </c>
      <c r="E17" s="14">
        <f>'Spisak studenata'!C27</f>
        <v>0</v>
      </c>
      <c r="F17" s="17" t="str">
        <f>CONCATENATE('Spisak studenata'!D27," ",'Spisak studenata'!E27)</f>
        <v>Sava Lučić</v>
      </c>
      <c r="G17" s="4">
        <f>+IF(ISBLANK('Spisak studenata'!N26),'Spisak studenata'!S27,'Spisak studenata'!N26)</f>
        <v>9</v>
      </c>
      <c r="H17" s="4">
        <f>IF(ISBLANK('Spisak studenata'!Z18),'Spisak studenata'!Y18,'Spisak studenata'!Z18)</f>
        <v>0</v>
      </c>
      <c r="I17" s="4">
        <f t="shared" si="0"/>
        <v>9</v>
      </c>
      <c r="J17" s="4" t="str">
        <f t="shared" si="1"/>
        <v>F</v>
      </c>
    </row>
    <row r="18" spans="3:10" ht="15.5">
      <c r="C18" s="14">
        <v>7</v>
      </c>
      <c r="D18" s="15" t="str">
        <f>'Spisak studenata'!B28</f>
        <v>21/20</v>
      </c>
      <c r="E18" s="14">
        <f>'Spisak studenata'!C28</f>
        <v>0</v>
      </c>
      <c r="F18" s="17" t="str">
        <f>CONCATENATE('Spisak studenata'!D28," ",'Spisak studenata'!E28)</f>
        <v>Tijana Jokanović</v>
      </c>
      <c r="G18" s="4">
        <f>+IF(ISBLANK('Spisak studenata'!N27),'Spisak studenata'!S28,'Spisak studenata'!N27)</f>
        <v>6</v>
      </c>
      <c r="H18" s="4">
        <f>IF(ISBLANK('Spisak studenata'!Z19),'Spisak studenata'!Y19,'Spisak studenata'!Z19)</f>
        <v>0</v>
      </c>
      <c r="I18" s="4">
        <f t="shared" si="0"/>
        <v>6</v>
      </c>
      <c r="J18" s="4" t="str">
        <f t="shared" si="1"/>
        <v>F</v>
      </c>
    </row>
    <row r="19" spans="3:10" ht="15.5">
      <c r="C19" s="14">
        <v>8</v>
      </c>
      <c r="D19" s="15" t="str">
        <f>'Spisak studenata'!B29</f>
        <v>22/20</v>
      </c>
      <c r="E19" s="14">
        <f>'Spisak studenata'!C29</f>
        <v>0</v>
      </c>
      <c r="F19" s="17" t="str">
        <f>CONCATENATE('Spisak studenata'!D29," ",'Spisak studenata'!E29)</f>
        <v>Ilda  Hasković</v>
      </c>
      <c r="G19" s="4">
        <f>+IF(ISBLANK('Spisak studenata'!N28),'Spisak studenata'!S29,'Spisak studenata'!N28)</f>
        <v>9</v>
      </c>
      <c r="H19" s="4">
        <f>IF(ISBLANK('Spisak studenata'!Z20),'Spisak studenata'!Y20,'Spisak studenata'!Z20)</f>
        <v>0</v>
      </c>
      <c r="I19" s="4">
        <f t="shared" si="0"/>
        <v>9</v>
      </c>
      <c r="J19" s="4" t="str">
        <f t="shared" si="1"/>
        <v>F</v>
      </c>
    </row>
    <row r="20" spans="3:10" ht="15.5">
      <c r="C20" s="14">
        <v>9</v>
      </c>
      <c r="D20" s="15" t="str">
        <f>'Spisak studenata'!B30</f>
        <v>24/20</v>
      </c>
      <c r="E20" s="14">
        <f>'Spisak studenata'!C30</f>
        <v>0</v>
      </c>
      <c r="F20" s="17" t="str">
        <f>CONCATENATE('Spisak studenata'!D30," ",'Spisak studenata'!E30)</f>
        <v>Bijelić Anđela</v>
      </c>
      <c r="G20" s="4">
        <f>+IF(ISBLANK('Spisak studenata'!N29),'Spisak studenata'!S30,'Spisak studenata'!N29)</f>
        <v>8</v>
      </c>
      <c r="H20" s="4">
        <f>IF(ISBLANK('Spisak studenata'!Z21),'Spisak studenata'!Y21,'Spisak studenata'!Z21)</f>
        <v>0</v>
      </c>
      <c r="I20" s="4">
        <f t="shared" si="0"/>
        <v>8</v>
      </c>
      <c r="J20" s="4" t="str">
        <f t="shared" si="1"/>
        <v>F</v>
      </c>
    </row>
    <row r="21" spans="3:10" ht="15.5">
      <c r="C21" s="14">
        <v>10</v>
      </c>
      <c r="D21" s="15" t="str">
        <f>'Spisak studenata'!B31</f>
        <v>25/20</v>
      </c>
      <c r="E21" s="14">
        <f>'Spisak studenata'!C31</f>
        <v>0</v>
      </c>
      <c r="F21" s="17" t="str">
        <f>CONCATENATE('Spisak studenata'!D31," ",'Spisak studenata'!E31)</f>
        <v>Dragana  Ćipranić</v>
      </c>
      <c r="G21" s="4">
        <f>+IF(ISBLANK('Spisak studenata'!N30),'Spisak studenata'!S31,'Spisak studenata'!N30)</f>
        <v>9</v>
      </c>
      <c r="H21" s="4">
        <f>IF(ISBLANK('Spisak studenata'!Z22),'Spisak studenata'!Y22,'Spisak studenata'!Z22)</f>
        <v>0</v>
      </c>
      <c r="I21" s="4">
        <f t="shared" si="0"/>
        <v>9</v>
      </c>
      <c r="J21" s="4" t="str">
        <f t="shared" si="1"/>
        <v>F</v>
      </c>
    </row>
    <row r="22" spans="3:10" ht="15.5">
      <c r="C22" s="14">
        <v>11</v>
      </c>
      <c r="D22" s="15" t="str">
        <f>'Spisak studenata'!B32</f>
        <v>27/20</v>
      </c>
      <c r="E22" s="14">
        <f>'Spisak studenata'!C32</f>
        <v>0</v>
      </c>
      <c r="F22" s="17" t="str">
        <f>CONCATENATE('Spisak studenata'!D32," ",'Spisak studenata'!E32)</f>
        <v>Rajković Nikolina</v>
      </c>
      <c r="G22" s="4">
        <f>+IF(ISBLANK('Spisak studenata'!N31),'Spisak studenata'!S32,'Spisak studenata'!N31)</f>
        <v>8</v>
      </c>
      <c r="H22" s="4">
        <f>IF(ISBLANK('Spisak studenata'!Z23),'Spisak studenata'!Y23,'Spisak studenata'!Z23)</f>
        <v>0</v>
      </c>
      <c r="I22" s="4">
        <f t="shared" si="0"/>
        <v>8</v>
      </c>
      <c r="J22" s="4" t="str">
        <f t="shared" si="1"/>
        <v>F</v>
      </c>
    </row>
    <row r="23" spans="3:10" ht="15.5">
      <c r="C23" s="14">
        <v>12</v>
      </c>
      <c r="D23" s="15" t="str">
        <f>'Spisak studenata'!B33</f>
        <v>3/20</v>
      </c>
      <c r="E23" s="14">
        <f>'Spisak studenata'!C33</f>
        <v>0</v>
      </c>
      <c r="F23" s="17" t="str">
        <f>CONCATENATE('Spisak studenata'!D33," ",'Spisak studenata'!E33)</f>
        <v>Miladin Knežević</v>
      </c>
      <c r="G23" s="4">
        <f>+IF(ISBLANK('Spisak studenata'!N32),'Spisak studenata'!S33,'Spisak studenata'!N32)</f>
        <v>9</v>
      </c>
      <c r="H23" s="4">
        <f>IF(ISBLANK('Spisak studenata'!Z24),'Spisak studenata'!Y24,'Spisak studenata'!Z24)</f>
        <v>0</v>
      </c>
      <c r="I23" s="4">
        <f t="shared" si="0"/>
        <v>9</v>
      </c>
      <c r="J23" s="4" t="str">
        <f t="shared" si="1"/>
        <v>F</v>
      </c>
    </row>
    <row r="24" spans="3:10" ht="15.5">
      <c r="C24" s="14">
        <v>13</v>
      </c>
      <c r="D24" s="15" t="str">
        <f>'Spisak studenata'!B34</f>
        <v>30/20</v>
      </c>
      <c r="E24" s="14">
        <f>'Spisak studenata'!C34</f>
        <v>0</v>
      </c>
      <c r="F24" s="17" t="str">
        <f>CONCATENATE('Spisak studenata'!D34," ",'Spisak studenata'!E34)</f>
        <v>Sanja  Brajković</v>
      </c>
      <c r="G24" s="4">
        <f>+IF(ISBLANK('Spisak studenata'!N33),'Spisak studenata'!S34,'Spisak studenata'!N33)</f>
        <v>10</v>
      </c>
      <c r="H24" s="4">
        <f>IF(ISBLANK('Spisak studenata'!Z25),'Spisak studenata'!Y25,'Spisak studenata'!Z25)</f>
        <v>0</v>
      </c>
      <c r="I24" s="4">
        <f t="shared" si="0"/>
        <v>10</v>
      </c>
      <c r="J24" s="4" t="str">
        <f t="shared" si="1"/>
        <v>F</v>
      </c>
    </row>
    <row r="25" spans="3:10" ht="15.5">
      <c r="C25" s="14">
        <v>14</v>
      </c>
      <c r="D25" s="15" t="str">
        <f>'Spisak studenata'!B35</f>
        <v>31/20</v>
      </c>
      <c r="E25" s="14">
        <f>'Spisak studenata'!C35</f>
        <v>0</v>
      </c>
      <c r="F25" s="17" t="str">
        <f>CONCATENATE('Spisak studenata'!D35," ",'Spisak studenata'!E35)</f>
        <v>Veljko  Keljanović</v>
      </c>
      <c r="G25" s="4">
        <f>+IF(ISBLANK('Spisak studenata'!N34),'Spisak studenata'!S35,'Spisak studenata'!N34)</f>
        <v>4</v>
      </c>
      <c r="H25" s="4">
        <f>IF(ISBLANK('Spisak studenata'!Z26),'Spisak studenata'!Y26,'Spisak studenata'!Z26)</f>
        <v>0</v>
      </c>
      <c r="I25" s="4">
        <f t="shared" si="0"/>
        <v>4</v>
      </c>
      <c r="J25" s="4" t="str">
        <f t="shared" si="1"/>
        <v>F</v>
      </c>
    </row>
    <row r="26" spans="3:10" ht="15.5">
      <c r="C26" s="14">
        <v>15</v>
      </c>
      <c r="D26" s="15" t="str">
        <f>'Spisak studenata'!B36</f>
        <v>32/20</v>
      </c>
      <c r="E26" s="14">
        <f>'Spisak studenata'!C36</f>
        <v>0</v>
      </c>
      <c r="F26" s="17" t="str">
        <f>CONCATENATE('Spisak studenata'!D36," ",'Spisak studenata'!E36)</f>
        <v>Nađa Mitrović</v>
      </c>
      <c r="G26" s="4">
        <f>+IF(ISBLANK('Spisak studenata'!N35),'Spisak studenata'!S36,'Spisak studenata'!N35)</f>
        <v>8</v>
      </c>
      <c r="H26" s="4">
        <f>IF(ISBLANK('Spisak studenata'!Z27),'Spisak studenata'!Y27,'Spisak studenata'!Z27)</f>
        <v>0</v>
      </c>
      <c r="I26" s="4">
        <f t="shared" si="0"/>
        <v>8</v>
      </c>
      <c r="J26" s="4" t="str">
        <f t="shared" si="1"/>
        <v>F</v>
      </c>
    </row>
    <row r="27" spans="3:10" ht="15.5">
      <c r="C27" s="14">
        <v>16</v>
      </c>
      <c r="D27" s="15" t="str">
        <f>'Spisak studenata'!B37</f>
        <v>33/20</v>
      </c>
      <c r="E27" s="14">
        <f>'Spisak studenata'!C37</f>
        <v>0</v>
      </c>
      <c r="F27" s="17" t="str">
        <f>CONCATENATE('Spisak studenata'!D37," ",'Spisak studenata'!E37)</f>
        <v>Aleksandra  Međedović</v>
      </c>
      <c r="G27" s="4">
        <f>+IF(ISBLANK('Spisak studenata'!N36),'Spisak studenata'!S37,'Spisak studenata'!N36)</f>
        <v>8</v>
      </c>
      <c r="H27" s="4">
        <f>IF(ISBLANK('Spisak studenata'!Z28),'Spisak studenata'!Y28,'Spisak studenata'!Z28)</f>
        <v>0</v>
      </c>
      <c r="I27" s="4">
        <f t="shared" si="0"/>
        <v>8</v>
      </c>
      <c r="J27" s="4" t="str">
        <f t="shared" si="1"/>
        <v>F</v>
      </c>
    </row>
    <row r="28" spans="3:10" ht="15.5">
      <c r="C28" s="14">
        <v>17</v>
      </c>
      <c r="D28" s="15" t="str">
        <f>'Spisak studenata'!B38</f>
        <v>35/20</v>
      </c>
      <c r="E28" s="14">
        <f>'Spisak studenata'!C38</f>
        <v>0</v>
      </c>
      <c r="F28" s="17" t="str">
        <f>CONCATENATE('Spisak studenata'!D38," ",'Spisak studenata'!E38)</f>
        <v>Dedejić  Bojana</v>
      </c>
      <c r="G28" s="4">
        <f>+IF(ISBLANK('Spisak studenata'!N37),'Spisak studenata'!S38,'Spisak studenata'!N37)</f>
        <v>10</v>
      </c>
      <c r="H28" s="4">
        <f>IF(ISBLANK('Spisak studenata'!Z29),'Spisak studenata'!Y29,'Spisak studenata'!Z29)</f>
        <v>0</v>
      </c>
      <c r="I28" s="4">
        <f t="shared" si="0"/>
        <v>10</v>
      </c>
      <c r="J28" s="4" t="str">
        <f t="shared" si="1"/>
        <v>F</v>
      </c>
    </row>
    <row r="29" spans="3:10" ht="15.5">
      <c r="C29" s="14">
        <v>18</v>
      </c>
      <c r="D29" s="15" t="str">
        <f>'Spisak studenata'!B18</f>
        <v>7/20</v>
      </c>
      <c r="E29" s="14">
        <f>'Spisak studenata'!C18</f>
        <v>0</v>
      </c>
      <c r="F29" s="17" t="str">
        <f>CONCATENATE('Spisak studenata'!D18," ",'Spisak studenata'!E18)</f>
        <v>Indira  Muhović</v>
      </c>
      <c r="G29" s="4">
        <f>+IF(ISBLANK('Spisak studenata'!N38),'Spisak studenata'!S18,'Spisak studenata'!N38)</f>
        <v>8</v>
      </c>
      <c r="H29" s="4">
        <f>IF(ISBLANK('Spisak studenata'!Z30),'Spisak studenata'!Y30,'Spisak studenata'!Z30)</f>
        <v>0</v>
      </c>
      <c r="I29" s="4">
        <f t="shared" si="0"/>
        <v>8</v>
      </c>
      <c r="J29" s="4" t="str">
        <f t="shared" si="1"/>
        <v>F</v>
      </c>
    </row>
    <row r="30" spans="3:10" ht="15.5">
      <c r="C30" s="14">
        <v>19</v>
      </c>
      <c r="D30" s="15" t="str">
        <f>'Spisak studenata'!B19</f>
        <v>9/20</v>
      </c>
      <c r="E30" s="14">
        <f>'Spisak studenata'!C19</f>
        <v>0</v>
      </c>
      <c r="F30" s="17" t="str">
        <f>CONCATENATE('Spisak studenata'!D19," ",'Spisak studenata'!E19)</f>
        <v>Vasilije Đurić</v>
      </c>
      <c r="G30" s="4">
        <f>+IF(ISBLANK('Spisak studenata'!N18),'Spisak studenata'!S19,'Spisak studenata'!N18)</f>
        <v>7</v>
      </c>
      <c r="H30" s="4">
        <f>IF(ISBLANK('Spisak studenata'!Z31),'Spisak studenata'!Y31,'Spisak studenata'!Z31)</f>
        <v>0</v>
      </c>
      <c r="I30" s="4">
        <f t="shared" si="0"/>
        <v>7</v>
      </c>
      <c r="J30" s="4" t="str">
        <f t="shared" si="1"/>
        <v>F</v>
      </c>
    </row>
    <row r="31" spans="3:10" ht="15.5">
      <c r="C31" s="14">
        <v>20</v>
      </c>
      <c r="D31" s="15" t="e">
        <f>'Spisak studenata'!#REF!</f>
        <v>#REF!</v>
      </c>
      <c r="E31" s="14" t="e">
        <f>'Spisak studenata'!#REF!</f>
        <v>#REF!</v>
      </c>
      <c r="F31" s="17" t="e">
        <f>CONCATENATE('Spisak studenata'!#REF!," ",'Spisak studenata'!#REF!)</f>
        <v>#REF!</v>
      </c>
      <c r="G31" s="4">
        <f>+IF(ISBLANK('Spisak studenata'!N19),'Spisak studenata'!#REF!,'Spisak studenata'!N19)</f>
        <v>9</v>
      </c>
      <c r="H31" s="4">
        <f>IF(ISBLANK('Spisak studenata'!Z32),'Spisak studenata'!Y32,'Spisak studenata'!Z32)</f>
        <v>0</v>
      </c>
      <c r="I31" s="4">
        <f t="shared" si="0"/>
        <v>9</v>
      </c>
      <c r="J31" s="4" t="str">
        <f t="shared" si="1"/>
        <v>F</v>
      </c>
    </row>
    <row r="32" spans="3:10" ht="15.5">
      <c r="C32" s="14">
        <v>21</v>
      </c>
      <c r="D32" s="15" t="e">
        <f>'Spisak studenata'!#REF!</f>
        <v>#REF!</v>
      </c>
      <c r="E32" s="14" t="e">
        <f>'Spisak studenata'!#REF!</f>
        <v>#REF!</v>
      </c>
      <c r="F32" s="17" t="e">
        <f>CONCATENATE('Spisak studenata'!#REF!," ",'Spisak studenata'!#REF!)</f>
        <v>#REF!</v>
      </c>
      <c r="G32" s="4" t="e">
        <f>+IF(ISBLANK('Spisak studenata'!#REF!),'Spisak studenata'!#REF!,'Spisak studenata'!#REF!)</f>
        <v>#REF!</v>
      </c>
      <c r="H32" s="4">
        <f>IF(ISBLANK('Spisak studenata'!Z33),'Spisak studenata'!Y33,'Spisak studenata'!Z33)</f>
        <v>0</v>
      </c>
      <c r="I32" s="4" t="e">
        <f t="shared" si="0"/>
        <v>#REF!</v>
      </c>
      <c r="J32" s="4" t="e">
        <f t="shared" si="1"/>
        <v>#REF!</v>
      </c>
    </row>
    <row r="33" spans="3:10" ht="15.5">
      <c r="C33" s="14">
        <v>22</v>
      </c>
      <c r="D33" s="15" t="e">
        <f>'Spisak studenata'!#REF!</f>
        <v>#REF!</v>
      </c>
      <c r="E33" s="14" t="e">
        <f>'Spisak studenata'!#REF!</f>
        <v>#REF!</v>
      </c>
      <c r="F33" s="17" t="e">
        <f>CONCATENATE('Spisak studenata'!#REF!," ",'Spisak studenata'!#REF!)</f>
        <v>#REF!</v>
      </c>
      <c r="G33" s="4" t="e">
        <f>+IF(ISBLANK('Spisak studenata'!#REF!),'Spisak studenata'!#REF!,'Spisak studenata'!#REF!)</f>
        <v>#REF!</v>
      </c>
      <c r="H33" s="4">
        <f>IF(ISBLANK('Spisak studenata'!Z34),'Spisak studenata'!Y34,'Spisak studenata'!Z34)</f>
        <v>0</v>
      </c>
      <c r="I33" s="4" t="e">
        <f t="shared" si="0"/>
        <v>#REF!</v>
      </c>
      <c r="J33" s="4" t="e">
        <f t="shared" si="1"/>
        <v>#REF!</v>
      </c>
    </row>
    <row r="34" spans="3:10" ht="15.5">
      <c r="C34" s="14">
        <v>23</v>
      </c>
      <c r="D34" s="15" t="e">
        <f>'Spisak studenata'!#REF!</f>
        <v>#REF!</v>
      </c>
      <c r="E34" s="14" t="e">
        <f>'Spisak studenata'!#REF!</f>
        <v>#REF!</v>
      </c>
      <c r="F34" s="17" t="e">
        <f>CONCATENATE('Spisak studenata'!#REF!," ",'Spisak studenata'!#REF!)</f>
        <v>#REF!</v>
      </c>
      <c r="G34" s="4" t="e">
        <f>+IF(ISBLANK('Spisak studenata'!#REF!),'Spisak studenata'!#REF!,'Spisak studenata'!#REF!)</f>
        <v>#REF!</v>
      </c>
      <c r="H34" s="4">
        <f>IF(ISBLANK('Spisak studenata'!Z35),'Spisak studenata'!Y35,'Spisak studenata'!Z35)</f>
        <v>0</v>
      </c>
      <c r="I34" s="4" t="e">
        <f t="shared" si="0"/>
        <v>#REF!</v>
      </c>
      <c r="J34" s="4" t="e">
        <f t="shared" si="1"/>
        <v>#REF!</v>
      </c>
    </row>
    <row r="35" spans="3:10" ht="15.5">
      <c r="C35" s="14">
        <v>24</v>
      </c>
      <c r="D35" s="15" t="e">
        <f>'Spisak studenata'!#REF!</f>
        <v>#REF!</v>
      </c>
      <c r="E35" s="14" t="e">
        <f>'Spisak studenata'!#REF!</f>
        <v>#REF!</v>
      </c>
      <c r="F35" s="17" t="e">
        <f>CONCATENATE('Spisak studenata'!#REF!," ",'Spisak studenata'!#REF!)</f>
        <v>#REF!</v>
      </c>
      <c r="G35" s="4" t="e">
        <f>+IF(ISBLANK('Spisak studenata'!#REF!),'Spisak studenata'!#REF!,'Spisak studenata'!#REF!)</f>
        <v>#REF!</v>
      </c>
      <c r="H35" s="4">
        <f>IF(ISBLANK('Spisak studenata'!Z36),'Spisak studenata'!Y36,'Spisak studenata'!Z36)</f>
        <v>0</v>
      </c>
      <c r="I35" s="4" t="e">
        <f t="shared" si="0"/>
        <v>#REF!</v>
      </c>
      <c r="J35" s="4" t="e">
        <f t="shared" si="1"/>
        <v>#REF!</v>
      </c>
    </row>
    <row r="36" spans="3:10" ht="15.5">
      <c r="C36" s="14">
        <v>25</v>
      </c>
      <c r="D36" s="15" t="e">
        <f>'Spisak studenata'!#REF!</f>
        <v>#REF!</v>
      </c>
      <c r="E36" s="14" t="e">
        <f>'Spisak studenata'!#REF!</f>
        <v>#REF!</v>
      </c>
      <c r="F36" s="17" t="e">
        <f>CONCATENATE('Spisak studenata'!#REF!," ",'Spisak studenata'!#REF!)</f>
        <v>#REF!</v>
      </c>
      <c r="G36" s="4" t="e">
        <f>+IF(ISBLANK('Spisak studenata'!#REF!),'Spisak studenata'!#REF!,'Spisak studenata'!#REF!)</f>
        <v>#REF!</v>
      </c>
      <c r="H36" s="4">
        <f>IF(ISBLANK('Spisak studenata'!Z37),'Spisak studenata'!Y37,'Spisak studenata'!Z37)</f>
        <v>0</v>
      </c>
      <c r="I36" s="4" t="e">
        <f t="shared" si="0"/>
        <v>#REF!</v>
      </c>
      <c r="J36" s="4" t="e">
        <f t="shared" si="1"/>
        <v>#REF!</v>
      </c>
    </row>
    <row r="37" spans="3:10" ht="15.5">
      <c r="C37" s="14">
        <v>26</v>
      </c>
      <c r="D37" s="15" t="e">
        <f>'Spisak studenata'!#REF!</f>
        <v>#REF!</v>
      </c>
      <c r="E37" s="14" t="e">
        <f>'Spisak studenata'!#REF!</f>
        <v>#REF!</v>
      </c>
      <c r="F37" s="17" t="e">
        <f>CONCATENATE('Spisak studenata'!#REF!," ",'Spisak studenata'!#REF!)</f>
        <v>#REF!</v>
      </c>
      <c r="G37" s="4" t="e">
        <f>+IF(ISBLANK('Spisak studenata'!#REF!),'Spisak studenata'!#REF!,'Spisak studenata'!#REF!)</f>
        <v>#REF!</v>
      </c>
      <c r="H37" s="4">
        <f>IF(ISBLANK('Spisak studenata'!Z38),'Spisak studenata'!Y38,'Spisak studenata'!Z38)</f>
        <v>0</v>
      </c>
      <c r="I37" s="4" t="e">
        <f t="shared" si="0"/>
        <v>#REF!</v>
      </c>
      <c r="J37" s="4" t="e">
        <f t="shared" si="1"/>
        <v>#REF!</v>
      </c>
    </row>
    <row r="38" spans="3:10" ht="15.5">
      <c r="C38" s="14">
        <v>27</v>
      </c>
      <c r="D38" s="15" t="e">
        <f>'Spisak studenata'!#REF!</f>
        <v>#REF!</v>
      </c>
      <c r="E38" s="14" t="e">
        <f>'Spisak studenata'!#REF!</f>
        <v>#REF!</v>
      </c>
      <c r="F38" s="17" t="e">
        <f>CONCATENATE('Spisak studenata'!#REF!," ",'Spisak studenata'!#REF!)</f>
        <v>#REF!</v>
      </c>
      <c r="G38" s="4" t="e">
        <f>+IF(ISBLANK('Spisak studenata'!#REF!),'Spisak studenata'!#REF!,'Spisak studenata'!#REF!)</f>
        <v>#REF!</v>
      </c>
      <c r="H38" s="4">
        <f>IF(ISBLANK('Spisak studenata'!Z39),'Spisak studenata'!Y39,'Spisak studenata'!Z39)</f>
        <v>0</v>
      </c>
      <c r="I38" s="4" t="e">
        <f t="shared" si="0"/>
        <v>#REF!</v>
      </c>
      <c r="J38" s="4" t="e">
        <f t="shared" si="1"/>
        <v>#REF!</v>
      </c>
    </row>
    <row r="39" spans="3:10" ht="15.5">
      <c r="C39" s="14">
        <v>28</v>
      </c>
      <c r="D39" s="15" t="e">
        <f>'Spisak studenata'!#REF!</f>
        <v>#REF!</v>
      </c>
      <c r="E39" s="14" t="e">
        <f>'Spisak studenata'!#REF!</f>
        <v>#REF!</v>
      </c>
      <c r="F39" s="17" t="e">
        <f>CONCATENATE('Spisak studenata'!#REF!," ",'Spisak studenata'!#REF!)</f>
        <v>#REF!</v>
      </c>
      <c r="G39" s="4" t="e">
        <f>+IF(ISBLANK('Spisak studenata'!#REF!),'Spisak studenata'!#REF!,'Spisak studenata'!#REF!)</f>
        <v>#REF!</v>
      </c>
      <c r="H39" s="4">
        <f>IF(ISBLANK('Spisak studenata'!Z40),'Spisak studenata'!Y40,'Spisak studenata'!Z40)</f>
        <v>0</v>
      </c>
      <c r="I39" s="4" t="e">
        <f t="shared" si="0"/>
        <v>#REF!</v>
      </c>
      <c r="J39" s="4" t="e">
        <f t="shared" si="1"/>
        <v>#REF!</v>
      </c>
    </row>
    <row r="40" spans="3:10" ht="15.5">
      <c r="C40" s="14">
        <v>29</v>
      </c>
      <c r="D40" s="15" t="e">
        <f>'Spisak studenata'!#REF!</f>
        <v>#REF!</v>
      </c>
      <c r="E40" s="14" t="e">
        <f>'Spisak studenata'!#REF!</f>
        <v>#REF!</v>
      </c>
      <c r="F40" s="17" t="e">
        <f>CONCATENATE('Spisak studenata'!#REF!," ",'Spisak studenata'!#REF!)</f>
        <v>#REF!</v>
      </c>
      <c r="G40" s="4" t="e">
        <f>+IF(ISBLANK('Spisak studenata'!#REF!),'Spisak studenata'!#REF!,'Spisak studenata'!#REF!)</f>
        <v>#REF!</v>
      </c>
      <c r="H40" s="4">
        <f>IF(ISBLANK('Spisak studenata'!Z41),'Spisak studenata'!Y41,'Spisak studenata'!Z41)</f>
        <v>0</v>
      </c>
      <c r="I40" s="4" t="e">
        <f t="shared" si="0"/>
        <v>#REF!</v>
      </c>
      <c r="J40" s="4" t="e">
        <f t="shared" si="1"/>
        <v>#REF!</v>
      </c>
    </row>
    <row r="41" spans="3:10" ht="15.5">
      <c r="C41" s="14">
        <v>30</v>
      </c>
      <c r="D41" s="15" t="e">
        <f>'Spisak studenata'!#REF!</f>
        <v>#REF!</v>
      </c>
      <c r="E41" s="14" t="e">
        <f>'Spisak studenata'!#REF!</f>
        <v>#REF!</v>
      </c>
      <c r="F41" s="17" t="e">
        <f>CONCATENATE('Spisak studenata'!#REF!," ",'Spisak studenata'!#REF!)</f>
        <v>#REF!</v>
      </c>
      <c r="G41" s="4" t="e">
        <f>+IF(ISBLANK('Spisak studenata'!#REF!),'Spisak studenata'!#REF!,'Spisak studenata'!#REF!)</f>
        <v>#REF!</v>
      </c>
      <c r="H41" s="4">
        <f>IF(ISBLANK('Spisak studenata'!Z42),'Spisak studenata'!Y42,'Spisak studenata'!Z42)</f>
        <v>0</v>
      </c>
      <c r="I41" s="4" t="e">
        <f t="shared" si="0"/>
        <v>#REF!</v>
      </c>
      <c r="J41" s="4" t="e">
        <f t="shared" si="1"/>
        <v>#REF!</v>
      </c>
    </row>
    <row r="42" spans="3:10" ht="17">
      <c r="C42" s="16">
        <f>C41+1</f>
        <v>31</v>
      </c>
      <c r="D42" s="15" t="e">
        <f>'Spisak studenata'!#REF!</f>
        <v>#REF!</v>
      </c>
      <c r="E42" s="14" t="e">
        <f>'Spisak studenata'!#REF!</f>
        <v>#REF!</v>
      </c>
      <c r="F42" s="17" t="e">
        <f>CONCATENATE('Spisak studenata'!#REF!," ",'Spisak studenata'!#REF!)</f>
        <v>#REF!</v>
      </c>
      <c r="G42" s="4" t="e">
        <f>+IF(ISBLANK('Spisak studenata'!#REF!),'Spisak studenata'!#REF!,'Spisak studenata'!#REF!)</f>
        <v>#REF!</v>
      </c>
      <c r="H42" s="4">
        <f>IF(ISBLANK('Spisak studenata'!Z43),'Spisak studenata'!Y43,'Spisak studenata'!Z43)</f>
        <v>0</v>
      </c>
      <c r="I42" s="4" t="e">
        <f t="shared" si="0"/>
        <v>#REF!</v>
      </c>
      <c r="J42" s="4" t="e">
        <f t="shared" si="1"/>
        <v>#REF!</v>
      </c>
    </row>
    <row r="43" spans="3:10" ht="17">
      <c r="C43" s="16">
        <f t="shared" ref="C43:C106" si="2">C42+1</f>
        <v>32</v>
      </c>
      <c r="D43" s="15" t="e">
        <f>'Spisak studenata'!#REF!</f>
        <v>#REF!</v>
      </c>
      <c r="E43" s="14" t="e">
        <f>'Spisak studenata'!#REF!</f>
        <v>#REF!</v>
      </c>
      <c r="F43" s="17" t="e">
        <f>CONCATENATE('Spisak studenata'!#REF!," ",'Spisak studenata'!#REF!)</f>
        <v>#REF!</v>
      </c>
      <c r="G43" s="4" t="e">
        <f>+IF(ISBLANK('Spisak studenata'!#REF!),'Spisak studenata'!#REF!,'Spisak studenata'!#REF!)</f>
        <v>#REF!</v>
      </c>
      <c r="H43" s="4">
        <f>IF(ISBLANK('Spisak studenata'!Z44),'Spisak studenata'!Y44,'Spisak studenata'!Z44)</f>
        <v>0</v>
      </c>
      <c r="I43" s="4" t="e">
        <f t="shared" si="0"/>
        <v>#REF!</v>
      </c>
      <c r="J43" s="4" t="e">
        <f t="shared" si="1"/>
        <v>#REF!</v>
      </c>
    </row>
    <row r="44" spans="3:10" ht="17">
      <c r="C44" s="16">
        <f t="shared" si="2"/>
        <v>33</v>
      </c>
      <c r="D44" s="15" t="e">
        <f>'Spisak studenata'!#REF!</f>
        <v>#REF!</v>
      </c>
      <c r="E44" s="14" t="e">
        <f>'Spisak studenata'!#REF!</f>
        <v>#REF!</v>
      </c>
      <c r="F44" s="17" t="e">
        <f>CONCATENATE('Spisak studenata'!#REF!," ",'Spisak studenata'!#REF!)</f>
        <v>#REF!</v>
      </c>
      <c r="G44" s="4" t="e">
        <f>+IF(ISBLANK('Spisak studenata'!#REF!),'Spisak studenata'!#REF!,'Spisak studenata'!#REF!)</f>
        <v>#REF!</v>
      </c>
      <c r="H44" s="4">
        <f>IF(ISBLANK('Spisak studenata'!Z45),'Spisak studenata'!Y45,'Spisak studenata'!Z45)</f>
        <v>0</v>
      </c>
      <c r="I44" s="4" t="e">
        <f t="shared" si="0"/>
        <v>#REF!</v>
      </c>
      <c r="J44" s="4" t="e">
        <f t="shared" si="1"/>
        <v>#REF!</v>
      </c>
    </row>
    <row r="45" spans="3:10" ht="17">
      <c r="C45" s="16">
        <f t="shared" si="2"/>
        <v>34</v>
      </c>
      <c r="D45" s="15" t="e">
        <f>'Spisak studenata'!#REF!</f>
        <v>#REF!</v>
      </c>
      <c r="E45" s="14" t="e">
        <f>'Spisak studenata'!#REF!</f>
        <v>#REF!</v>
      </c>
      <c r="F45" s="17" t="e">
        <f>CONCATENATE('Spisak studenata'!#REF!," ",'Spisak studenata'!#REF!)</f>
        <v>#REF!</v>
      </c>
      <c r="G45" s="4" t="e">
        <f>+IF(ISBLANK('Spisak studenata'!#REF!),'Spisak studenata'!#REF!,'Spisak studenata'!#REF!)</f>
        <v>#REF!</v>
      </c>
      <c r="H45" s="4">
        <f>IF(ISBLANK('Spisak studenata'!Z46),'Spisak studenata'!Y46,'Spisak studenata'!Z46)</f>
        <v>0</v>
      </c>
      <c r="I45" s="4" t="e">
        <f t="shared" si="0"/>
        <v>#REF!</v>
      </c>
      <c r="J45" s="4" t="e">
        <f t="shared" si="1"/>
        <v>#REF!</v>
      </c>
    </row>
    <row r="46" spans="3:10" ht="17">
      <c r="C46" s="16">
        <f t="shared" si="2"/>
        <v>35</v>
      </c>
      <c r="D46" s="15" t="e">
        <f>'Spisak studenata'!#REF!</f>
        <v>#REF!</v>
      </c>
      <c r="E46" s="14" t="e">
        <f>'Spisak studenata'!#REF!</f>
        <v>#REF!</v>
      </c>
      <c r="F46" s="17" t="e">
        <f>CONCATENATE('Spisak studenata'!#REF!," ",'Spisak studenata'!#REF!)</f>
        <v>#REF!</v>
      </c>
      <c r="G46" s="4" t="e">
        <f>+IF(ISBLANK('Spisak studenata'!#REF!),'Spisak studenata'!#REF!,'Spisak studenata'!#REF!)</f>
        <v>#REF!</v>
      </c>
      <c r="H46" s="4">
        <f>IF(ISBLANK('Spisak studenata'!Z47),'Spisak studenata'!Y47,'Spisak studenata'!Z47)</f>
        <v>0</v>
      </c>
      <c r="I46" s="4" t="e">
        <f t="shared" si="0"/>
        <v>#REF!</v>
      </c>
      <c r="J46" s="4" t="e">
        <f t="shared" si="1"/>
        <v>#REF!</v>
      </c>
    </row>
    <row r="47" spans="3:10" ht="17">
      <c r="C47" s="16">
        <f t="shared" si="2"/>
        <v>36</v>
      </c>
      <c r="D47" s="15" t="e">
        <f>'Spisak studenata'!#REF!</f>
        <v>#REF!</v>
      </c>
      <c r="E47" s="14" t="e">
        <f>'Spisak studenata'!#REF!</f>
        <v>#REF!</v>
      </c>
      <c r="F47" s="17" t="e">
        <f>CONCATENATE('Spisak studenata'!#REF!," ",'Spisak studenata'!#REF!)</f>
        <v>#REF!</v>
      </c>
      <c r="G47" s="4" t="e">
        <f>+IF(ISBLANK('Spisak studenata'!#REF!),'Spisak studenata'!#REF!,'Spisak studenata'!#REF!)</f>
        <v>#REF!</v>
      </c>
      <c r="H47" s="4">
        <f>IF(ISBLANK('Spisak studenata'!Z48),'Spisak studenata'!Y48,'Spisak studenata'!Z48)</f>
        <v>0</v>
      </c>
      <c r="I47" s="4" t="e">
        <f t="shared" si="0"/>
        <v>#REF!</v>
      </c>
      <c r="J47" s="4" t="e">
        <f t="shared" si="1"/>
        <v>#REF!</v>
      </c>
    </row>
    <row r="48" spans="3:10" ht="17">
      <c r="C48" s="16">
        <f t="shared" si="2"/>
        <v>37</v>
      </c>
      <c r="D48" s="15" t="e">
        <f>'Spisak studenata'!#REF!</f>
        <v>#REF!</v>
      </c>
      <c r="E48" s="14" t="e">
        <f>'Spisak studenata'!#REF!</f>
        <v>#REF!</v>
      </c>
      <c r="F48" s="17" t="e">
        <f>CONCATENATE('Spisak studenata'!#REF!," ",'Spisak studenata'!#REF!)</f>
        <v>#REF!</v>
      </c>
      <c r="G48" s="4" t="e">
        <f>+IF(ISBLANK('Spisak studenata'!#REF!),'Spisak studenata'!#REF!,'Spisak studenata'!#REF!)</f>
        <v>#REF!</v>
      </c>
      <c r="H48" s="4">
        <f>IF(ISBLANK('Spisak studenata'!Z49),'Spisak studenata'!Y49,'Spisak studenata'!Z49)</f>
        <v>0</v>
      </c>
      <c r="I48" s="4" t="e">
        <f t="shared" si="0"/>
        <v>#REF!</v>
      </c>
      <c r="J48" s="4" t="e">
        <f t="shared" si="1"/>
        <v>#REF!</v>
      </c>
    </row>
    <row r="49" spans="3:10" ht="17">
      <c r="C49" s="16">
        <f t="shared" si="2"/>
        <v>38</v>
      </c>
      <c r="D49" s="15" t="e">
        <f>'Spisak studenata'!#REF!</f>
        <v>#REF!</v>
      </c>
      <c r="E49" s="14" t="e">
        <f>'Spisak studenata'!#REF!</f>
        <v>#REF!</v>
      </c>
      <c r="F49" s="17" t="e">
        <f>CONCATENATE('Spisak studenata'!#REF!," ",'Spisak studenata'!#REF!)</f>
        <v>#REF!</v>
      </c>
      <c r="G49" s="4" t="e">
        <f>+IF(ISBLANK('Spisak studenata'!#REF!),'Spisak studenata'!#REF!,'Spisak studenata'!#REF!)</f>
        <v>#REF!</v>
      </c>
      <c r="H49" s="4">
        <f>IF(ISBLANK('Spisak studenata'!Z50),'Spisak studenata'!Y50,'Spisak studenata'!Z50)</f>
        <v>0</v>
      </c>
      <c r="I49" s="4" t="e">
        <f t="shared" si="0"/>
        <v>#REF!</v>
      </c>
      <c r="J49" s="4" t="e">
        <f t="shared" si="1"/>
        <v>#REF!</v>
      </c>
    </row>
    <row r="50" spans="3:10" ht="17">
      <c r="C50" s="16">
        <f t="shared" si="2"/>
        <v>39</v>
      </c>
      <c r="D50" s="15" t="e">
        <f>'Spisak studenata'!#REF!</f>
        <v>#REF!</v>
      </c>
      <c r="E50" s="14" t="e">
        <f>'Spisak studenata'!#REF!</f>
        <v>#REF!</v>
      </c>
      <c r="F50" s="17" t="e">
        <f>CONCATENATE('Spisak studenata'!#REF!," ",'Spisak studenata'!#REF!)</f>
        <v>#REF!</v>
      </c>
      <c r="G50" s="4" t="e">
        <f>+IF(ISBLANK('Spisak studenata'!#REF!),'Spisak studenata'!#REF!,'Spisak studenata'!#REF!)</f>
        <v>#REF!</v>
      </c>
      <c r="H50" s="4">
        <f>IF(ISBLANK('Spisak studenata'!Z51),'Spisak studenata'!Y51,'Spisak studenata'!Z51)</f>
        <v>0</v>
      </c>
      <c r="I50" s="4" t="e">
        <f t="shared" si="0"/>
        <v>#REF!</v>
      </c>
      <c r="J50" s="4" t="e">
        <f t="shared" si="1"/>
        <v>#REF!</v>
      </c>
    </row>
    <row r="51" spans="3:10" ht="17">
      <c r="C51" s="16">
        <f t="shared" si="2"/>
        <v>40</v>
      </c>
      <c r="D51" s="15">
        <f>'Spisak studenata'!B52</f>
        <v>0</v>
      </c>
      <c r="E51" s="14">
        <f>'Spisak studenata'!C52</f>
        <v>0</v>
      </c>
      <c r="F51" s="17" t="str">
        <f>CONCATENATE('Spisak studenata'!D52," ",'Spisak studenata'!E52)</f>
        <v xml:space="preserve"> </v>
      </c>
      <c r="G51" s="4">
        <f>+IF(ISBLANK('Spisak studenata'!T52),'Spisak studenata'!S52,'Spisak studenata'!T52)</f>
        <v>0</v>
      </c>
      <c r="H51" s="4">
        <f>IF(ISBLANK('Spisak studenata'!Z52),'Spisak studenata'!Y52,'Spisak studenata'!Z52)</f>
        <v>0</v>
      </c>
      <c r="I51" s="4">
        <f t="shared" si="0"/>
        <v>0</v>
      </c>
      <c r="J51" s="4" t="str">
        <f t="shared" si="1"/>
        <v>F</v>
      </c>
    </row>
    <row r="52" spans="3:10" ht="17">
      <c r="C52" s="16">
        <f t="shared" si="2"/>
        <v>41</v>
      </c>
      <c r="D52" s="15">
        <f>'Spisak studenata'!B53</f>
        <v>0</v>
      </c>
      <c r="E52" s="14">
        <f>'Spisak studenata'!C53</f>
        <v>0</v>
      </c>
      <c r="F52" s="17" t="str">
        <f>CONCATENATE('Spisak studenata'!D53," ",'Spisak studenata'!E53)</f>
        <v xml:space="preserve"> </v>
      </c>
      <c r="G52" s="4">
        <f>+IF(ISBLANK('Spisak studenata'!T53),'Spisak studenata'!S53,'Spisak studenata'!T53)</f>
        <v>0</v>
      </c>
      <c r="H52" s="4">
        <f>IF(ISBLANK('Spisak studenata'!Z53),'Spisak studenata'!Y53,'Spisak studenata'!Z53)</f>
        <v>0</v>
      </c>
      <c r="I52" s="4">
        <f t="shared" si="0"/>
        <v>0</v>
      </c>
      <c r="J52" s="4" t="str">
        <f t="shared" si="1"/>
        <v>F</v>
      </c>
    </row>
    <row r="53" spans="3:10" ht="17">
      <c r="C53" s="16">
        <f t="shared" si="2"/>
        <v>42</v>
      </c>
      <c r="D53" s="15">
        <f>'Spisak studenata'!B54</f>
        <v>0</v>
      </c>
      <c r="E53" s="14">
        <f>'Spisak studenata'!C54</f>
        <v>0</v>
      </c>
      <c r="F53" s="17" t="str">
        <f>CONCATENATE('Spisak studenata'!D54," ",'Spisak studenata'!E54)</f>
        <v xml:space="preserve"> </v>
      </c>
      <c r="G53" s="4">
        <f>+IF(ISBLANK('Spisak studenata'!T54),'Spisak studenata'!S54,'Spisak studenata'!T54)</f>
        <v>0</v>
      </c>
      <c r="H53" s="4">
        <f>IF(ISBLANK('Spisak studenata'!Z54),'Spisak studenata'!Y54,'Spisak studenata'!Z54)</f>
        <v>0</v>
      </c>
      <c r="I53" s="4">
        <f t="shared" si="0"/>
        <v>0</v>
      </c>
      <c r="J53" s="4" t="str">
        <f t="shared" si="1"/>
        <v>F</v>
      </c>
    </row>
    <row r="54" spans="3:10" ht="17">
      <c r="C54" s="16">
        <f t="shared" si="2"/>
        <v>43</v>
      </c>
      <c r="D54" s="15">
        <f>'Spisak studenata'!B55</f>
        <v>0</v>
      </c>
      <c r="E54" s="14">
        <f>'Spisak studenata'!C55</f>
        <v>0</v>
      </c>
      <c r="F54" s="17" t="str">
        <f>CONCATENATE('Spisak studenata'!D55," ",'Spisak studenata'!E55)</f>
        <v xml:space="preserve"> </v>
      </c>
      <c r="G54" s="4">
        <f>+IF(ISBLANK('Spisak studenata'!T55),'Spisak studenata'!S55,'Spisak studenata'!T55)</f>
        <v>0</v>
      </c>
      <c r="H54" s="4">
        <f>IF(ISBLANK('Spisak studenata'!Z55),'Spisak studenata'!Y55,'Spisak studenata'!Z55)</f>
        <v>0</v>
      </c>
      <c r="I54" s="4">
        <f t="shared" si="0"/>
        <v>0</v>
      </c>
      <c r="J54" s="4" t="str">
        <f t="shared" si="1"/>
        <v>F</v>
      </c>
    </row>
    <row r="55" spans="3:10" ht="17">
      <c r="C55" s="16">
        <f t="shared" si="2"/>
        <v>44</v>
      </c>
      <c r="D55" s="15">
        <f>'Spisak studenata'!B56</f>
        <v>0</v>
      </c>
      <c r="E55" s="14">
        <f>'Spisak studenata'!C56</f>
        <v>0</v>
      </c>
      <c r="F55" s="17" t="str">
        <f>CONCATENATE('Spisak studenata'!D56," ",'Spisak studenata'!E56)</f>
        <v xml:space="preserve"> </v>
      </c>
      <c r="G55" s="4">
        <f>+IF(ISBLANK('Spisak studenata'!T56),'Spisak studenata'!S56,'Spisak studenata'!T56)</f>
        <v>0</v>
      </c>
      <c r="H55" s="4">
        <f>IF(ISBLANK('Spisak studenata'!Z56),'Spisak studenata'!Y56,'Spisak studenata'!Z56)</f>
        <v>0</v>
      </c>
      <c r="I55" s="4">
        <f t="shared" si="0"/>
        <v>0</v>
      </c>
      <c r="J55" s="4" t="str">
        <f t="shared" si="1"/>
        <v>F</v>
      </c>
    </row>
    <row r="56" spans="3:10" ht="17">
      <c r="C56" s="16">
        <f t="shared" si="2"/>
        <v>45</v>
      </c>
      <c r="D56" s="15">
        <f>'Spisak studenata'!B57</f>
        <v>0</v>
      </c>
      <c r="E56" s="14">
        <f>'Spisak studenata'!C57</f>
        <v>0</v>
      </c>
      <c r="F56" s="17" t="str">
        <f>CONCATENATE('Spisak studenata'!D57," ",'Spisak studenata'!E57)</f>
        <v xml:space="preserve"> </v>
      </c>
      <c r="G56" s="4">
        <f>+IF(ISBLANK('Spisak studenata'!T57),'Spisak studenata'!S57,'Spisak studenata'!T57)</f>
        <v>0</v>
      </c>
      <c r="H56" s="4">
        <f>IF(ISBLANK('Spisak studenata'!Z57),'Spisak studenata'!Y57,'Spisak studenata'!Z57)</f>
        <v>0</v>
      </c>
      <c r="I56" s="4">
        <f t="shared" si="0"/>
        <v>0</v>
      </c>
      <c r="J56" s="4" t="str">
        <f t="shared" si="1"/>
        <v>F</v>
      </c>
    </row>
    <row r="57" spans="3:10" ht="17">
      <c r="C57" s="16">
        <f t="shared" si="2"/>
        <v>46</v>
      </c>
      <c r="D57" s="15">
        <f>'Spisak studenata'!B58</f>
        <v>0</v>
      </c>
      <c r="E57" s="14">
        <f>'Spisak studenata'!C58</f>
        <v>0</v>
      </c>
      <c r="F57" s="17" t="str">
        <f>CONCATENATE('Spisak studenata'!D58," ",'Spisak studenata'!E58)</f>
        <v xml:space="preserve"> </v>
      </c>
      <c r="G57" s="4">
        <f>+IF(ISBLANK('Spisak studenata'!T58),'Spisak studenata'!S58,'Spisak studenata'!T58)</f>
        <v>0</v>
      </c>
      <c r="H57" s="4">
        <f>IF(ISBLANK('Spisak studenata'!Z58),'Spisak studenata'!Y58,'Spisak studenata'!Z58)</f>
        <v>0</v>
      </c>
      <c r="I57" s="4">
        <f t="shared" si="0"/>
        <v>0</v>
      </c>
      <c r="J57" s="4" t="str">
        <f t="shared" si="1"/>
        <v>F</v>
      </c>
    </row>
    <row r="58" spans="3:10" ht="17">
      <c r="C58" s="16">
        <f t="shared" si="2"/>
        <v>47</v>
      </c>
      <c r="D58" s="15">
        <f>'Spisak studenata'!B59</f>
        <v>0</v>
      </c>
      <c r="E58" s="14">
        <f>'Spisak studenata'!C59</f>
        <v>0</v>
      </c>
      <c r="F58" s="17" t="str">
        <f>CONCATENATE('Spisak studenata'!D59," ",'Spisak studenata'!E59)</f>
        <v xml:space="preserve"> </v>
      </c>
      <c r="G58" s="4">
        <f>+IF(ISBLANK('Spisak studenata'!T59),'Spisak studenata'!S59,'Spisak studenata'!T59)</f>
        <v>0</v>
      </c>
      <c r="H58" s="4">
        <f>IF(ISBLANK('Spisak studenata'!Z59),'Spisak studenata'!Y59,'Spisak studenata'!Z59)</f>
        <v>0</v>
      </c>
      <c r="I58" s="4">
        <f t="shared" si="0"/>
        <v>0</v>
      </c>
      <c r="J58" s="4" t="str">
        <f t="shared" si="1"/>
        <v>F</v>
      </c>
    </row>
    <row r="59" spans="3:10" ht="17">
      <c r="C59" s="16">
        <f t="shared" si="2"/>
        <v>48</v>
      </c>
      <c r="D59" s="15">
        <f>'Spisak studenata'!B60</f>
        <v>0</v>
      </c>
      <c r="E59" s="14">
        <f>'Spisak studenata'!C60</f>
        <v>0</v>
      </c>
      <c r="F59" s="17" t="str">
        <f>CONCATENATE('Spisak studenata'!D60," ",'Spisak studenata'!E60)</f>
        <v xml:space="preserve"> </v>
      </c>
      <c r="G59" s="4">
        <f>+IF(ISBLANK('Spisak studenata'!T60),'Spisak studenata'!S60,'Spisak studenata'!T60)</f>
        <v>0</v>
      </c>
      <c r="H59" s="4">
        <f>IF(ISBLANK('Spisak studenata'!Z60),'Spisak studenata'!Y60,'Spisak studenata'!Z60)</f>
        <v>0</v>
      </c>
      <c r="I59" s="4">
        <f t="shared" si="0"/>
        <v>0</v>
      </c>
      <c r="J59" s="4" t="str">
        <f t="shared" si="1"/>
        <v>F</v>
      </c>
    </row>
    <row r="60" spans="3:10" ht="17">
      <c r="C60" s="16">
        <f t="shared" si="2"/>
        <v>49</v>
      </c>
      <c r="D60" s="15">
        <f>'Spisak studenata'!B61</f>
        <v>0</v>
      </c>
      <c r="E60" s="14">
        <f>'Spisak studenata'!C61</f>
        <v>0</v>
      </c>
      <c r="F60" s="17" t="str">
        <f>CONCATENATE('Spisak studenata'!D61," ",'Spisak studenata'!E61)</f>
        <v xml:space="preserve"> </v>
      </c>
      <c r="G60" s="4">
        <f>+IF(ISBLANK('Spisak studenata'!T61),'Spisak studenata'!S61,'Spisak studenata'!T61)</f>
        <v>0</v>
      </c>
      <c r="H60" s="4">
        <f>IF(ISBLANK('Spisak studenata'!Z61),'Spisak studenata'!Y61,'Spisak studenata'!Z61)</f>
        <v>0</v>
      </c>
      <c r="I60" s="4">
        <f t="shared" si="0"/>
        <v>0</v>
      </c>
      <c r="J60" s="4" t="str">
        <f t="shared" si="1"/>
        <v>F</v>
      </c>
    </row>
    <row r="61" spans="3:10" ht="17">
      <c r="C61" s="16">
        <f t="shared" si="2"/>
        <v>50</v>
      </c>
      <c r="D61" s="15">
        <f>'Spisak studenata'!B62</f>
        <v>0</v>
      </c>
      <c r="E61" s="14">
        <f>'Spisak studenata'!C62</f>
        <v>0</v>
      </c>
      <c r="F61" s="17" t="str">
        <f>CONCATENATE('Spisak studenata'!D62," ",'Spisak studenata'!E62)</f>
        <v xml:space="preserve"> </v>
      </c>
      <c r="G61" s="4">
        <f>+IF(ISBLANK('Spisak studenata'!T62),'Spisak studenata'!S62,'Spisak studenata'!T62)</f>
        <v>0</v>
      </c>
      <c r="H61" s="4">
        <f>IF(ISBLANK('Spisak studenata'!Z62),'Spisak studenata'!Y62,'Spisak studenata'!Z62)</f>
        <v>0</v>
      </c>
      <c r="I61" s="4">
        <f t="shared" si="0"/>
        <v>0</v>
      </c>
      <c r="J61" s="4" t="str">
        <f t="shared" si="1"/>
        <v>F</v>
      </c>
    </row>
    <row r="62" spans="3:10" ht="17">
      <c r="C62" s="16">
        <f t="shared" si="2"/>
        <v>51</v>
      </c>
      <c r="D62" s="15">
        <f>'Spisak studenata'!B63</f>
        <v>0</v>
      </c>
      <c r="E62" s="14">
        <f>'Spisak studenata'!C63</f>
        <v>0</v>
      </c>
      <c r="F62" s="17" t="str">
        <f>CONCATENATE('Spisak studenata'!D63," ",'Spisak studenata'!E63)</f>
        <v xml:space="preserve"> </v>
      </c>
      <c r="G62" s="4">
        <f>+IF(ISBLANK('Spisak studenata'!T63),'Spisak studenata'!S63,'Spisak studenata'!T63)</f>
        <v>0</v>
      </c>
      <c r="H62" s="4">
        <f>IF(ISBLANK('Spisak studenata'!Z63),'Spisak studenata'!Y63,'Spisak studenata'!Z63)</f>
        <v>0</v>
      </c>
      <c r="I62" s="4">
        <f t="shared" si="0"/>
        <v>0</v>
      </c>
      <c r="J62" s="4" t="str">
        <f t="shared" si="1"/>
        <v>F</v>
      </c>
    </row>
    <row r="63" spans="3:10" ht="17">
      <c r="C63" s="16">
        <f t="shared" si="2"/>
        <v>52</v>
      </c>
      <c r="D63" s="15">
        <f>'Spisak studenata'!B64</f>
        <v>0</v>
      </c>
      <c r="E63" s="14">
        <f>'Spisak studenata'!C64</f>
        <v>0</v>
      </c>
      <c r="F63" s="17" t="str">
        <f>CONCATENATE('Spisak studenata'!D64," ",'Spisak studenata'!E64)</f>
        <v xml:space="preserve"> </v>
      </c>
      <c r="G63" s="4">
        <f>+IF(ISBLANK('Spisak studenata'!T64),'Spisak studenata'!S64,'Spisak studenata'!T64)</f>
        <v>0</v>
      </c>
      <c r="H63" s="4">
        <f>IF(ISBLANK('Spisak studenata'!Z64),'Spisak studenata'!Y64,'Spisak studenata'!Z64)</f>
        <v>0</v>
      </c>
      <c r="I63" s="4">
        <f t="shared" si="0"/>
        <v>0</v>
      </c>
      <c r="J63" s="4" t="str">
        <f t="shared" si="1"/>
        <v>F</v>
      </c>
    </row>
    <row r="64" spans="3:10" ht="17">
      <c r="C64" s="16">
        <f t="shared" si="2"/>
        <v>53</v>
      </c>
      <c r="D64" s="15">
        <f>'Spisak studenata'!B65</f>
        <v>0</v>
      </c>
      <c r="E64" s="14">
        <f>'Spisak studenata'!C65</f>
        <v>0</v>
      </c>
      <c r="F64" s="17" t="str">
        <f>CONCATENATE('Spisak studenata'!D65," ",'Spisak studenata'!E65)</f>
        <v xml:space="preserve"> </v>
      </c>
      <c r="G64" s="4">
        <f>+IF(ISBLANK('Spisak studenata'!T65),'Spisak studenata'!S65,'Spisak studenata'!T65)</f>
        <v>0</v>
      </c>
      <c r="H64" s="4">
        <f>IF(ISBLANK('Spisak studenata'!Z65),'Spisak studenata'!Y65,'Spisak studenata'!Z65)</f>
        <v>0</v>
      </c>
      <c r="I64" s="4">
        <f t="shared" si="0"/>
        <v>0</v>
      </c>
      <c r="J64" s="4" t="str">
        <f t="shared" si="1"/>
        <v>F</v>
      </c>
    </row>
    <row r="65" spans="3:10" ht="17">
      <c r="C65" s="16">
        <f t="shared" si="2"/>
        <v>54</v>
      </c>
      <c r="D65" s="15">
        <f>'Spisak studenata'!B66</f>
        <v>0</v>
      </c>
      <c r="E65" s="14">
        <f>'Spisak studenata'!C66</f>
        <v>0</v>
      </c>
      <c r="F65" s="17" t="str">
        <f>CONCATENATE('Spisak studenata'!D66," ",'Spisak studenata'!E66)</f>
        <v xml:space="preserve"> </v>
      </c>
      <c r="G65" s="4">
        <f>+IF(ISBLANK('Spisak studenata'!T66),'Spisak studenata'!S66,'Spisak studenata'!T66)</f>
        <v>0</v>
      </c>
      <c r="H65" s="4">
        <f>IF(ISBLANK('Spisak studenata'!Z66),'Spisak studenata'!Y66,'Spisak studenata'!Z66)</f>
        <v>0</v>
      </c>
      <c r="I65" s="4">
        <f t="shared" si="0"/>
        <v>0</v>
      </c>
      <c r="J65" s="4" t="str">
        <f t="shared" si="1"/>
        <v>F</v>
      </c>
    </row>
    <row r="66" spans="3:10" ht="17">
      <c r="C66" s="16">
        <f t="shared" si="2"/>
        <v>55</v>
      </c>
      <c r="D66" s="15">
        <f>'Spisak studenata'!B67</f>
        <v>0</v>
      </c>
      <c r="E66" s="14">
        <f>'Spisak studenata'!C67</f>
        <v>0</v>
      </c>
      <c r="F66" s="17" t="str">
        <f>CONCATENATE('Spisak studenata'!D67," ",'Spisak studenata'!E67)</f>
        <v xml:space="preserve"> </v>
      </c>
      <c r="G66" s="4">
        <f>+IF(ISBLANK('Spisak studenata'!T67),'Spisak studenata'!S67,'Spisak studenata'!T67)</f>
        <v>0</v>
      </c>
      <c r="H66" s="4">
        <f>IF(ISBLANK('Spisak studenata'!Z67),'Spisak studenata'!Y67,'Spisak studenata'!Z67)</f>
        <v>0</v>
      </c>
      <c r="I66" s="4">
        <f t="shared" si="0"/>
        <v>0</v>
      </c>
      <c r="J66" s="4" t="str">
        <f t="shared" si="1"/>
        <v>F</v>
      </c>
    </row>
    <row r="67" spans="3:10" ht="17">
      <c r="C67" s="16">
        <f t="shared" si="2"/>
        <v>56</v>
      </c>
      <c r="D67" s="15">
        <f>'Spisak studenata'!B68</f>
        <v>0</v>
      </c>
      <c r="E67" s="14">
        <f>'Spisak studenata'!C68</f>
        <v>0</v>
      </c>
      <c r="F67" s="17" t="str">
        <f>CONCATENATE('Spisak studenata'!D68," ",'Spisak studenata'!E68)</f>
        <v xml:space="preserve"> </v>
      </c>
      <c r="G67" s="4">
        <f>+IF(ISBLANK('Spisak studenata'!T68),'Spisak studenata'!S68,'Spisak studenata'!T68)</f>
        <v>0</v>
      </c>
      <c r="H67" s="4">
        <f>IF(ISBLANK('Spisak studenata'!Z68),'Spisak studenata'!Y68,'Spisak studenata'!Z68)</f>
        <v>0</v>
      </c>
      <c r="I67" s="4">
        <f t="shared" si="0"/>
        <v>0</v>
      </c>
      <c r="J67" s="4" t="str">
        <f t="shared" si="1"/>
        <v>F</v>
      </c>
    </row>
    <row r="68" spans="3:10" ht="17">
      <c r="C68" s="16">
        <f t="shared" si="2"/>
        <v>57</v>
      </c>
      <c r="D68" s="15">
        <f>'Spisak studenata'!B69</f>
        <v>0</v>
      </c>
      <c r="E68" s="14">
        <f>'Spisak studenata'!C69</f>
        <v>0</v>
      </c>
      <c r="F68" s="17" t="str">
        <f>CONCATENATE('Spisak studenata'!D69," ",'Spisak studenata'!E69)</f>
        <v xml:space="preserve"> </v>
      </c>
      <c r="G68" s="4">
        <f>+IF(ISBLANK('Spisak studenata'!T69),'Spisak studenata'!S69,'Spisak studenata'!T69)</f>
        <v>0</v>
      </c>
      <c r="H68" s="4">
        <f>IF(ISBLANK('Spisak studenata'!Z69),'Spisak studenata'!Y69,'Spisak studenata'!Z69)</f>
        <v>0</v>
      </c>
      <c r="I68" s="4">
        <f t="shared" si="0"/>
        <v>0</v>
      </c>
      <c r="J68" s="4" t="str">
        <f t="shared" si="1"/>
        <v>F</v>
      </c>
    </row>
    <row r="69" spans="3:10" ht="17">
      <c r="C69" s="16">
        <f t="shared" si="2"/>
        <v>58</v>
      </c>
      <c r="D69" s="15">
        <f>'Spisak studenata'!B70</f>
        <v>0</v>
      </c>
      <c r="E69" s="14">
        <f>'Spisak studenata'!C70</f>
        <v>0</v>
      </c>
      <c r="F69" s="17" t="str">
        <f>CONCATENATE('Spisak studenata'!D70," ",'Spisak studenata'!E70)</f>
        <v xml:space="preserve"> </v>
      </c>
      <c r="G69" s="4">
        <f>+IF(ISBLANK('Spisak studenata'!T70),'Spisak studenata'!S70,'Spisak studenata'!T70)</f>
        <v>0</v>
      </c>
      <c r="H69" s="4">
        <f>IF(ISBLANK('Spisak studenata'!Z70),'Spisak studenata'!Y70,'Spisak studenata'!Z70)</f>
        <v>0</v>
      </c>
      <c r="I69" s="4">
        <f t="shared" si="0"/>
        <v>0</v>
      </c>
      <c r="J69" s="4" t="str">
        <f t="shared" si="1"/>
        <v>F</v>
      </c>
    </row>
    <row r="70" spans="3:10" ht="17">
      <c r="C70" s="16">
        <f t="shared" si="2"/>
        <v>59</v>
      </c>
      <c r="D70" s="15">
        <f>'Spisak studenata'!B71</f>
        <v>0</v>
      </c>
      <c r="E70" s="14">
        <f>'Spisak studenata'!C71</f>
        <v>0</v>
      </c>
      <c r="F70" s="17" t="str">
        <f>CONCATENATE('Spisak studenata'!D71," ",'Spisak studenata'!E71)</f>
        <v xml:space="preserve"> </v>
      </c>
      <c r="G70" s="4">
        <f>+IF(ISBLANK('Spisak studenata'!T71),'Spisak studenata'!S71,'Spisak studenata'!T71)</f>
        <v>0</v>
      </c>
      <c r="H70" s="4">
        <f>IF(ISBLANK('Spisak studenata'!Z71),'Spisak studenata'!Y71,'Spisak studenata'!Z71)</f>
        <v>0</v>
      </c>
      <c r="I70" s="4">
        <f t="shared" si="0"/>
        <v>0</v>
      </c>
      <c r="J70" s="4" t="str">
        <f t="shared" si="1"/>
        <v>F</v>
      </c>
    </row>
    <row r="71" spans="3:10" ht="17">
      <c r="C71" s="16">
        <f t="shared" si="2"/>
        <v>60</v>
      </c>
      <c r="D71" s="15">
        <f>'Spisak studenata'!B72</f>
        <v>0</v>
      </c>
      <c r="E71" s="14">
        <f>'Spisak studenata'!C72</f>
        <v>0</v>
      </c>
      <c r="F71" s="17" t="str">
        <f>CONCATENATE('Spisak studenata'!D72," ",'Spisak studenata'!E72)</f>
        <v xml:space="preserve"> </v>
      </c>
      <c r="G71" s="4">
        <f>+IF(ISBLANK('Spisak studenata'!T72),'Spisak studenata'!S72,'Spisak studenata'!T72)</f>
        <v>0</v>
      </c>
      <c r="H71" s="4">
        <f>IF(ISBLANK('Spisak studenata'!Z72),'Spisak studenata'!Y72,'Spisak studenata'!Z72)</f>
        <v>0</v>
      </c>
      <c r="I71" s="4">
        <f t="shared" si="0"/>
        <v>0</v>
      </c>
      <c r="J71" s="4" t="str">
        <f t="shared" si="1"/>
        <v>F</v>
      </c>
    </row>
    <row r="72" spans="3:10" ht="17">
      <c r="C72" s="16">
        <f t="shared" si="2"/>
        <v>61</v>
      </c>
      <c r="D72" s="15">
        <f>'Spisak studenata'!B73</f>
        <v>0</v>
      </c>
      <c r="E72" s="14">
        <f>'Spisak studenata'!C73</f>
        <v>0</v>
      </c>
      <c r="F72" s="17" t="str">
        <f>CONCATENATE('Spisak studenata'!D73," ",'Spisak studenata'!E73)</f>
        <v xml:space="preserve"> </v>
      </c>
      <c r="G72" s="4">
        <f>+IF(ISBLANK('Spisak studenata'!T73),'Spisak studenata'!S73,'Spisak studenata'!T73)</f>
        <v>0</v>
      </c>
      <c r="H72" s="4">
        <f>IF(ISBLANK('Spisak studenata'!Z73),'Spisak studenata'!Y73,'Spisak studenata'!Z73)</f>
        <v>0</v>
      </c>
      <c r="I72" s="4">
        <f t="shared" si="0"/>
        <v>0</v>
      </c>
      <c r="J72" s="4" t="str">
        <f t="shared" si="1"/>
        <v>F</v>
      </c>
    </row>
    <row r="73" spans="3:10" ht="17">
      <c r="C73" s="16">
        <f t="shared" si="2"/>
        <v>62</v>
      </c>
      <c r="D73" s="15">
        <f>'Spisak studenata'!B74</f>
        <v>0</v>
      </c>
      <c r="E73" s="14">
        <f>'Spisak studenata'!C74</f>
        <v>0</v>
      </c>
      <c r="F73" s="17" t="str">
        <f>CONCATENATE('Spisak studenata'!D74," ",'Spisak studenata'!E74)</f>
        <v xml:space="preserve"> </v>
      </c>
      <c r="G73" s="4">
        <f>+IF(ISBLANK('Spisak studenata'!T74),'Spisak studenata'!S74,'Spisak studenata'!T74)</f>
        <v>0</v>
      </c>
      <c r="H73" s="4">
        <f>IF(ISBLANK('Spisak studenata'!Z74),'Spisak studenata'!Y74,'Spisak studenata'!Z74)</f>
        <v>0</v>
      </c>
      <c r="I73" s="4">
        <f t="shared" si="0"/>
        <v>0</v>
      </c>
      <c r="J73" s="4" t="str">
        <f t="shared" si="1"/>
        <v>F</v>
      </c>
    </row>
    <row r="74" spans="3:10" ht="17">
      <c r="C74" s="16">
        <f t="shared" si="2"/>
        <v>63</v>
      </c>
      <c r="D74" s="15">
        <f>'Spisak studenata'!B75</f>
        <v>0</v>
      </c>
      <c r="E74" s="14">
        <f>'Spisak studenata'!C75</f>
        <v>0</v>
      </c>
      <c r="F74" s="17" t="str">
        <f>CONCATENATE('Spisak studenata'!D75," ",'Spisak studenata'!E75)</f>
        <v xml:space="preserve"> </v>
      </c>
      <c r="G74" s="4">
        <f>+IF(ISBLANK('Spisak studenata'!T75),'Spisak studenata'!S75,'Spisak studenata'!T75)</f>
        <v>0</v>
      </c>
      <c r="H74" s="4">
        <f>IF(ISBLANK('Spisak studenata'!Z75),'Spisak studenata'!Y75,'Spisak studenata'!Z75)</f>
        <v>0</v>
      </c>
      <c r="I74" s="4">
        <f t="shared" si="0"/>
        <v>0</v>
      </c>
      <c r="J74" s="4" t="str">
        <f t="shared" si="1"/>
        <v>F</v>
      </c>
    </row>
    <row r="75" spans="3:10" ht="17">
      <c r="C75" s="16">
        <f t="shared" si="2"/>
        <v>64</v>
      </c>
      <c r="D75" s="15">
        <f>'Spisak studenata'!B76</f>
        <v>0</v>
      </c>
      <c r="E75" s="14">
        <f>'Spisak studenata'!C76</f>
        <v>0</v>
      </c>
      <c r="F75" s="17" t="str">
        <f>CONCATENATE('Spisak studenata'!D76," ",'Spisak studenata'!E76)</f>
        <v xml:space="preserve"> </v>
      </c>
      <c r="G75" s="4">
        <f>+IF(ISBLANK('Spisak studenata'!T76),'Spisak studenata'!S76,'Spisak studenata'!T76)</f>
        <v>0</v>
      </c>
      <c r="H75" s="4">
        <f>IF(ISBLANK('Spisak studenata'!Z76),'Spisak studenata'!Y76,'Spisak studenata'!Z76)</f>
        <v>0</v>
      </c>
      <c r="I75" s="4">
        <f t="shared" si="0"/>
        <v>0</v>
      </c>
      <c r="J75" s="4" t="str">
        <f t="shared" si="1"/>
        <v>F</v>
      </c>
    </row>
    <row r="76" spans="3:10" ht="17">
      <c r="C76" s="16">
        <f t="shared" si="2"/>
        <v>65</v>
      </c>
      <c r="D76" s="15">
        <f>'Spisak studenata'!B77</f>
        <v>0</v>
      </c>
      <c r="E76" s="14">
        <f>'Spisak studenata'!C77</f>
        <v>0</v>
      </c>
      <c r="F76" s="17" t="str">
        <f>CONCATENATE('Spisak studenata'!D77," ",'Spisak studenata'!E77)</f>
        <v xml:space="preserve"> </v>
      </c>
      <c r="G76" s="4">
        <f>+IF(ISBLANK('Spisak studenata'!T77),'Spisak studenata'!S77,'Spisak studenata'!T77)</f>
        <v>0</v>
      </c>
      <c r="H76" s="4">
        <f>IF(ISBLANK('Spisak studenata'!Z77),'Spisak studenata'!Y77,'Spisak studenata'!Z77)</f>
        <v>0</v>
      </c>
      <c r="I76" s="4">
        <f t="shared" si="0"/>
        <v>0</v>
      </c>
      <c r="J76" s="4" t="str">
        <f t="shared" si="1"/>
        <v>F</v>
      </c>
    </row>
    <row r="77" spans="3:10" ht="17">
      <c r="C77" s="16">
        <f t="shared" si="2"/>
        <v>66</v>
      </c>
      <c r="D77" s="15">
        <f>'Spisak studenata'!B78</f>
        <v>0</v>
      </c>
      <c r="E77" s="14">
        <f>'Spisak studenata'!C78</f>
        <v>0</v>
      </c>
      <c r="F77" s="17" t="str">
        <f>CONCATENATE('Spisak studenata'!D78," ",'Spisak studenata'!E78)</f>
        <v xml:space="preserve"> </v>
      </c>
      <c r="G77" s="4">
        <f>+IF(ISBLANK('Spisak studenata'!T78),'Spisak studenata'!S78,'Spisak studenata'!T78)</f>
        <v>0</v>
      </c>
      <c r="H77" s="4">
        <f>IF(ISBLANK('Spisak studenata'!Z78),'Spisak studenata'!Y78,'Spisak studenata'!Z78)</f>
        <v>0</v>
      </c>
      <c r="I77" s="4">
        <f t="shared" ref="I77:I140" si="3">SUM(G77:H77)</f>
        <v>0</v>
      </c>
      <c r="J77" s="4" t="str">
        <f t="shared" ref="J77:J140" si="4">IF(I77&lt;50,"F",IF(I77&lt;60,"E",IF(I77&lt;70,"D",IF(I77&lt;80,"C",IF(I77&lt;90,"B","A")))))</f>
        <v>F</v>
      </c>
    </row>
    <row r="78" spans="3:10" ht="17">
      <c r="C78" s="16">
        <f t="shared" si="2"/>
        <v>67</v>
      </c>
      <c r="D78" s="15">
        <f>'Spisak studenata'!B79</f>
        <v>0</v>
      </c>
      <c r="E78" s="14">
        <f>'Spisak studenata'!C79</f>
        <v>0</v>
      </c>
      <c r="F78" s="17" t="str">
        <f>CONCATENATE('Spisak studenata'!D79," ",'Spisak studenata'!E79)</f>
        <v xml:space="preserve"> </v>
      </c>
      <c r="G78" s="4">
        <f>+IF(ISBLANK('Spisak studenata'!T79),'Spisak studenata'!S79,'Spisak studenata'!T79)</f>
        <v>0</v>
      </c>
      <c r="H78" s="4">
        <f>IF(ISBLANK('Spisak studenata'!Z79),'Spisak studenata'!Y79,'Spisak studenata'!Z79)</f>
        <v>0</v>
      </c>
      <c r="I78" s="4">
        <f t="shared" si="3"/>
        <v>0</v>
      </c>
      <c r="J78" s="4" t="str">
        <f t="shared" si="4"/>
        <v>F</v>
      </c>
    </row>
    <row r="79" spans="3:10" ht="17">
      <c r="C79" s="16">
        <f t="shared" si="2"/>
        <v>68</v>
      </c>
      <c r="D79" s="15">
        <f>'Spisak studenata'!B80</f>
        <v>0</v>
      </c>
      <c r="E79" s="14">
        <f>'Spisak studenata'!C80</f>
        <v>0</v>
      </c>
      <c r="F79" s="17" t="str">
        <f>CONCATENATE('Spisak studenata'!D80," ",'Spisak studenata'!E80)</f>
        <v xml:space="preserve"> </v>
      </c>
      <c r="G79" s="4">
        <f>+IF(ISBLANK('Spisak studenata'!T80),'Spisak studenata'!S80,'Spisak studenata'!T80)</f>
        <v>0</v>
      </c>
      <c r="H79" s="4">
        <f>IF(ISBLANK('Spisak studenata'!Z80),'Spisak studenata'!Y80,'Spisak studenata'!Z80)</f>
        <v>0</v>
      </c>
      <c r="I79" s="4">
        <f t="shared" si="3"/>
        <v>0</v>
      </c>
      <c r="J79" s="4" t="str">
        <f t="shared" si="4"/>
        <v>F</v>
      </c>
    </row>
    <row r="80" spans="3:10" ht="17">
      <c r="C80" s="16">
        <f t="shared" si="2"/>
        <v>69</v>
      </c>
      <c r="D80" s="15">
        <f>'Spisak studenata'!B81</f>
        <v>0</v>
      </c>
      <c r="E80" s="14">
        <f>'Spisak studenata'!C81</f>
        <v>0</v>
      </c>
      <c r="F80" s="17" t="str">
        <f>CONCATENATE('Spisak studenata'!D81," ",'Spisak studenata'!E81)</f>
        <v xml:space="preserve"> </v>
      </c>
      <c r="G80" s="4">
        <f>+IF(ISBLANK('Spisak studenata'!T81),'Spisak studenata'!S81,'Spisak studenata'!T81)</f>
        <v>0</v>
      </c>
      <c r="H80" s="4">
        <f>IF(ISBLANK('Spisak studenata'!Z81),'Spisak studenata'!Y81,'Spisak studenata'!Z81)</f>
        <v>0</v>
      </c>
      <c r="I80" s="4">
        <f t="shared" si="3"/>
        <v>0</v>
      </c>
      <c r="J80" s="4" t="str">
        <f t="shared" si="4"/>
        <v>F</v>
      </c>
    </row>
    <row r="81" spans="3:10" ht="17">
      <c r="C81" s="16">
        <f t="shared" si="2"/>
        <v>70</v>
      </c>
      <c r="D81" s="15">
        <f>'Spisak studenata'!B82</f>
        <v>0</v>
      </c>
      <c r="E81" s="14">
        <f>'Spisak studenata'!C82</f>
        <v>0</v>
      </c>
      <c r="F81" s="17" t="str">
        <f>CONCATENATE('Spisak studenata'!D82," ",'Spisak studenata'!E82)</f>
        <v xml:space="preserve"> </v>
      </c>
      <c r="G81" s="4">
        <f>+IF(ISBLANK('Spisak studenata'!T82),'Spisak studenata'!S82,'Spisak studenata'!T82)</f>
        <v>0</v>
      </c>
      <c r="H81" s="4">
        <f>IF(ISBLANK('Spisak studenata'!Z82),'Spisak studenata'!Y82,'Spisak studenata'!Z82)</f>
        <v>0</v>
      </c>
      <c r="I81" s="4">
        <f t="shared" si="3"/>
        <v>0</v>
      </c>
      <c r="J81" s="4" t="str">
        <f t="shared" si="4"/>
        <v>F</v>
      </c>
    </row>
    <row r="82" spans="3:10" ht="17">
      <c r="C82" s="16">
        <f t="shared" si="2"/>
        <v>71</v>
      </c>
      <c r="D82" s="15">
        <f>'Spisak studenata'!B83</f>
        <v>0</v>
      </c>
      <c r="E82" s="14">
        <f>'Spisak studenata'!C83</f>
        <v>0</v>
      </c>
      <c r="F82" s="17" t="str">
        <f>CONCATENATE('Spisak studenata'!D83," ",'Spisak studenata'!E83)</f>
        <v xml:space="preserve"> </v>
      </c>
      <c r="G82" s="4">
        <f>+IF(ISBLANK('Spisak studenata'!T83),'Spisak studenata'!S83,'Spisak studenata'!T83)</f>
        <v>0</v>
      </c>
      <c r="H82" s="4">
        <f>IF(ISBLANK('Spisak studenata'!Z83),'Spisak studenata'!Y83,'Spisak studenata'!Z83)</f>
        <v>0</v>
      </c>
      <c r="I82" s="4">
        <f t="shared" si="3"/>
        <v>0</v>
      </c>
      <c r="J82" s="4" t="str">
        <f t="shared" si="4"/>
        <v>F</v>
      </c>
    </row>
    <row r="83" spans="3:10" ht="17">
      <c r="C83" s="16">
        <f t="shared" si="2"/>
        <v>72</v>
      </c>
      <c r="D83" s="15">
        <f>'Spisak studenata'!B84</f>
        <v>0</v>
      </c>
      <c r="E83" s="14">
        <f>'Spisak studenata'!C84</f>
        <v>0</v>
      </c>
      <c r="F83" s="17" t="str">
        <f>CONCATENATE('Spisak studenata'!D84," ",'Spisak studenata'!E84)</f>
        <v xml:space="preserve"> </v>
      </c>
      <c r="G83" s="4">
        <f>+IF(ISBLANK('Spisak studenata'!T84),'Spisak studenata'!S84,'Spisak studenata'!T84)</f>
        <v>0</v>
      </c>
      <c r="H83" s="4">
        <f>IF(ISBLANK('Spisak studenata'!Z84),'Spisak studenata'!Y84,'Spisak studenata'!Z84)</f>
        <v>0</v>
      </c>
      <c r="I83" s="4">
        <f t="shared" si="3"/>
        <v>0</v>
      </c>
      <c r="J83" s="4" t="str">
        <f t="shared" si="4"/>
        <v>F</v>
      </c>
    </row>
    <row r="84" spans="3:10" ht="17">
      <c r="C84" s="16">
        <f t="shared" si="2"/>
        <v>73</v>
      </c>
      <c r="D84" s="15">
        <f>'Spisak studenata'!B85</f>
        <v>0</v>
      </c>
      <c r="E84" s="14">
        <f>'Spisak studenata'!C85</f>
        <v>0</v>
      </c>
      <c r="F84" s="17" t="str">
        <f>CONCATENATE('Spisak studenata'!D85," ",'Spisak studenata'!E85)</f>
        <v xml:space="preserve"> </v>
      </c>
      <c r="G84" s="4">
        <f>+IF(ISBLANK('Spisak studenata'!T85),'Spisak studenata'!S85,'Spisak studenata'!T85)</f>
        <v>0</v>
      </c>
      <c r="H84" s="4">
        <f>IF(ISBLANK('Spisak studenata'!Z85),'Spisak studenata'!Y85,'Spisak studenata'!Z85)</f>
        <v>0</v>
      </c>
      <c r="I84" s="4">
        <f t="shared" si="3"/>
        <v>0</v>
      </c>
      <c r="J84" s="4" t="str">
        <f t="shared" si="4"/>
        <v>F</v>
      </c>
    </row>
    <row r="85" spans="3:10" ht="17">
      <c r="C85" s="16">
        <f t="shared" si="2"/>
        <v>74</v>
      </c>
      <c r="D85" s="15">
        <f>'Spisak studenata'!B86</f>
        <v>0</v>
      </c>
      <c r="E85" s="14">
        <f>'Spisak studenata'!C86</f>
        <v>0</v>
      </c>
      <c r="F85" s="17" t="str">
        <f>CONCATENATE('Spisak studenata'!D86," ",'Spisak studenata'!E86)</f>
        <v xml:space="preserve"> </v>
      </c>
      <c r="G85" s="4">
        <f>+IF(ISBLANK('Spisak studenata'!T86),'Spisak studenata'!S86,'Spisak studenata'!T86)</f>
        <v>0</v>
      </c>
      <c r="H85" s="4">
        <f>IF(ISBLANK('Spisak studenata'!Z86),'Spisak studenata'!Y86,'Spisak studenata'!Z86)</f>
        <v>0</v>
      </c>
      <c r="I85" s="4">
        <f t="shared" si="3"/>
        <v>0</v>
      </c>
      <c r="J85" s="4" t="str">
        <f t="shared" si="4"/>
        <v>F</v>
      </c>
    </row>
    <row r="86" spans="3:10" ht="17">
      <c r="C86" s="16">
        <f t="shared" si="2"/>
        <v>75</v>
      </c>
      <c r="D86" s="15">
        <f>'Spisak studenata'!B87</f>
        <v>0</v>
      </c>
      <c r="E86" s="14">
        <f>'Spisak studenata'!C87</f>
        <v>0</v>
      </c>
      <c r="F86" s="17" t="str">
        <f>CONCATENATE('Spisak studenata'!D87," ",'Spisak studenata'!E87)</f>
        <v xml:space="preserve"> </v>
      </c>
      <c r="G86" s="4">
        <f>+IF(ISBLANK('Spisak studenata'!T87),'Spisak studenata'!S87,'Spisak studenata'!T87)</f>
        <v>0</v>
      </c>
      <c r="H86" s="4">
        <f>IF(ISBLANK('Spisak studenata'!Z87),'Spisak studenata'!Y87,'Spisak studenata'!Z87)</f>
        <v>0</v>
      </c>
      <c r="I86" s="4">
        <f t="shared" si="3"/>
        <v>0</v>
      </c>
      <c r="J86" s="4" t="str">
        <f t="shared" si="4"/>
        <v>F</v>
      </c>
    </row>
    <row r="87" spans="3:10" ht="17">
      <c r="C87" s="16">
        <f t="shared" si="2"/>
        <v>76</v>
      </c>
      <c r="D87" s="15">
        <f>'Spisak studenata'!B88</f>
        <v>0</v>
      </c>
      <c r="E87" s="14">
        <f>'Spisak studenata'!C88</f>
        <v>0</v>
      </c>
      <c r="F87" s="17" t="str">
        <f>CONCATENATE('Spisak studenata'!D88," ",'Spisak studenata'!E88)</f>
        <v xml:space="preserve"> </v>
      </c>
      <c r="G87" s="4">
        <f>+IF(ISBLANK('Spisak studenata'!T88),'Spisak studenata'!S88,'Spisak studenata'!T88)</f>
        <v>0</v>
      </c>
      <c r="H87" s="4">
        <f>IF(ISBLANK('Spisak studenata'!Z88),'Spisak studenata'!Y88,'Spisak studenata'!Z88)</f>
        <v>0</v>
      </c>
      <c r="I87" s="4">
        <f t="shared" si="3"/>
        <v>0</v>
      </c>
      <c r="J87" s="4" t="str">
        <f t="shared" si="4"/>
        <v>F</v>
      </c>
    </row>
    <row r="88" spans="3:10" ht="17">
      <c r="C88" s="16">
        <f t="shared" si="2"/>
        <v>77</v>
      </c>
      <c r="D88" s="15">
        <f>'Spisak studenata'!B89</f>
        <v>0</v>
      </c>
      <c r="E88" s="14">
        <f>'Spisak studenata'!C89</f>
        <v>0</v>
      </c>
      <c r="F88" s="17" t="str">
        <f>CONCATENATE('Spisak studenata'!D89," ",'Spisak studenata'!E89)</f>
        <v xml:space="preserve"> </v>
      </c>
      <c r="G88" s="4">
        <f>+IF(ISBLANK('Spisak studenata'!T89),'Spisak studenata'!S89,'Spisak studenata'!T89)</f>
        <v>0</v>
      </c>
      <c r="H88" s="4">
        <f>IF(ISBLANK('Spisak studenata'!Z89),'Spisak studenata'!Y89,'Spisak studenata'!Z89)</f>
        <v>0</v>
      </c>
      <c r="I88" s="4">
        <f t="shared" si="3"/>
        <v>0</v>
      </c>
      <c r="J88" s="4" t="str">
        <f t="shared" si="4"/>
        <v>F</v>
      </c>
    </row>
    <row r="89" spans="3:10" ht="17">
      <c r="C89" s="16">
        <f t="shared" si="2"/>
        <v>78</v>
      </c>
      <c r="D89" s="15">
        <f>'Spisak studenata'!B90</f>
        <v>0</v>
      </c>
      <c r="E89" s="14">
        <f>'Spisak studenata'!C90</f>
        <v>0</v>
      </c>
      <c r="F89" s="17" t="str">
        <f>CONCATENATE('Spisak studenata'!D90," ",'Spisak studenata'!E90)</f>
        <v xml:space="preserve"> </v>
      </c>
      <c r="G89" s="4">
        <f>+IF(ISBLANK('Spisak studenata'!T90),'Spisak studenata'!S90,'Spisak studenata'!T90)</f>
        <v>0</v>
      </c>
      <c r="H89" s="4">
        <f>IF(ISBLANK('Spisak studenata'!Z90),'Spisak studenata'!Y90,'Spisak studenata'!Z90)</f>
        <v>0</v>
      </c>
      <c r="I89" s="4">
        <f t="shared" si="3"/>
        <v>0</v>
      </c>
      <c r="J89" s="4" t="str">
        <f t="shared" si="4"/>
        <v>F</v>
      </c>
    </row>
    <row r="90" spans="3:10" ht="17">
      <c r="C90" s="16">
        <f t="shared" si="2"/>
        <v>79</v>
      </c>
      <c r="D90" s="15">
        <f>'Spisak studenata'!B91</f>
        <v>0</v>
      </c>
      <c r="E90" s="14">
        <f>'Spisak studenata'!C91</f>
        <v>0</v>
      </c>
      <c r="F90" s="17" t="str">
        <f>CONCATENATE('Spisak studenata'!D91," ",'Spisak studenata'!E91)</f>
        <v xml:space="preserve"> </v>
      </c>
      <c r="G90" s="4">
        <f>+IF(ISBLANK('Spisak studenata'!T91),'Spisak studenata'!S91,'Spisak studenata'!T91)</f>
        <v>0</v>
      </c>
      <c r="H90" s="4">
        <f>IF(ISBLANK('Spisak studenata'!Z91),'Spisak studenata'!Y91,'Spisak studenata'!Z91)</f>
        <v>0</v>
      </c>
      <c r="I90" s="4">
        <f t="shared" si="3"/>
        <v>0</v>
      </c>
      <c r="J90" s="4" t="str">
        <f t="shared" si="4"/>
        <v>F</v>
      </c>
    </row>
    <row r="91" spans="3:10" ht="17">
      <c r="C91" s="16">
        <f t="shared" si="2"/>
        <v>80</v>
      </c>
      <c r="D91" s="15">
        <f>'Spisak studenata'!B92</f>
        <v>0</v>
      </c>
      <c r="E91" s="14">
        <f>'Spisak studenata'!C92</f>
        <v>0</v>
      </c>
      <c r="F91" s="17" t="str">
        <f>CONCATENATE('Spisak studenata'!D92," ",'Spisak studenata'!E92)</f>
        <v xml:space="preserve"> </v>
      </c>
      <c r="G91" s="4">
        <f>+IF(ISBLANK('Spisak studenata'!T92),'Spisak studenata'!S92,'Spisak studenata'!T92)</f>
        <v>0</v>
      </c>
      <c r="H91" s="4">
        <f>IF(ISBLANK('Spisak studenata'!Z92),'Spisak studenata'!Y92,'Spisak studenata'!Z92)</f>
        <v>0</v>
      </c>
      <c r="I91" s="4">
        <f t="shared" si="3"/>
        <v>0</v>
      </c>
      <c r="J91" s="4" t="str">
        <f t="shared" si="4"/>
        <v>F</v>
      </c>
    </row>
    <row r="92" spans="3:10" ht="17">
      <c r="C92" s="16">
        <f t="shared" si="2"/>
        <v>81</v>
      </c>
      <c r="D92" s="15">
        <f>'Spisak studenata'!B93</f>
        <v>0</v>
      </c>
      <c r="E92" s="14">
        <f>'Spisak studenata'!C93</f>
        <v>0</v>
      </c>
      <c r="F92" s="17" t="str">
        <f>CONCATENATE('Spisak studenata'!D93," ",'Spisak studenata'!E93)</f>
        <v xml:space="preserve"> </v>
      </c>
      <c r="G92" s="4">
        <f>+IF(ISBLANK('Spisak studenata'!T93),'Spisak studenata'!S93,'Spisak studenata'!T93)</f>
        <v>0</v>
      </c>
      <c r="H92" s="4">
        <f>IF(ISBLANK('Spisak studenata'!Z93),'Spisak studenata'!Y93,'Spisak studenata'!Z93)</f>
        <v>0</v>
      </c>
      <c r="I92" s="4">
        <f t="shared" si="3"/>
        <v>0</v>
      </c>
      <c r="J92" s="4" t="str">
        <f t="shared" si="4"/>
        <v>F</v>
      </c>
    </row>
    <row r="93" spans="3:10" ht="17">
      <c r="C93" s="16">
        <f t="shared" si="2"/>
        <v>82</v>
      </c>
      <c r="D93" s="15">
        <f>'Spisak studenata'!B94</f>
        <v>0</v>
      </c>
      <c r="E93" s="14">
        <f>'Spisak studenata'!C94</f>
        <v>0</v>
      </c>
      <c r="F93" s="17" t="str">
        <f>CONCATENATE('Spisak studenata'!D94," ",'Spisak studenata'!E94)</f>
        <v xml:space="preserve"> </v>
      </c>
      <c r="G93" s="4">
        <f>+IF(ISBLANK('Spisak studenata'!T94),'Spisak studenata'!S94,'Spisak studenata'!T94)</f>
        <v>0</v>
      </c>
      <c r="H93" s="4">
        <f>IF(ISBLANK('Spisak studenata'!Z94),'Spisak studenata'!Y94,'Spisak studenata'!Z94)</f>
        <v>0</v>
      </c>
      <c r="I93" s="4">
        <f t="shared" si="3"/>
        <v>0</v>
      </c>
      <c r="J93" s="4" t="str">
        <f t="shared" si="4"/>
        <v>F</v>
      </c>
    </row>
    <row r="94" spans="3:10" ht="17">
      <c r="C94" s="16">
        <f t="shared" si="2"/>
        <v>83</v>
      </c>
      <c r="D94" s="15">
        <f>'Spisak studenata'!B95</f>
        <v>0</v>
      </c>
      <c r="E94" s="14">
        <f>'Spisak studenata'!C95</f>
        <v>0</v>
      </c>
      <c r="F94" s="17" t="str">
        <f>CONCATENATE('Spisak studenata'!D95," ",'Spisak studenata'!E95)</f>
        <v xml:space="preserve"> </v>
      </c>
      <c r="G94" s="4">
        <f>+IF(ISBLANK('Spisak studenata'!T95),'Spisak studenata'!S95,'Spisak studenata'!T95)</f>
        <v>0</v>
      </c>
      <c r="H94" s="4">
        <f>IF(ISBLANK('Spisak studenata'!Z95),'Spisak studenata'!Y95,'Spisak studenata'!Z95)</f>
        <v>0</v>
      </c>
      <c r="I94" s="4">
        <f t="shared" si="3"/>
        <v>0</v>
      </c>
      <c r="J94" s="4" t="str">
        <f t="shared" si="4"/>
        <v>F</v>
      </c>
    </row>
    <row r="95" spans="3:10" ht="17">
      <c r="C95" s="16">
        <f t="shared" si="2"/>
        <v>84</v>
      </c>
      <c r="D95" s="15">
        <f>'Spisak studenata'!B96</f>
        <v>0</v>
      </c>
      <c r="E95" s="14">
        <f>'Spisak studenata'!C96</f>
        <v>0</v>
      </c>
      <c r="F95" s="17" t="str">
        <f>CONCATENATE('Spisak studenata'!D96," ",'Spisak studenata'!E96)</f>
        <v xml:space="preserve"> </v>
      </c>
      <c r="G95" s="4">
        <f>+IF(ISBLANK('Spisak studenata'!T96),'Spisak studenata'!S96,'Spisak studenata'!T96)</f>
        <v>0</v>
      </c>
      <c r="H95" s="4">
        <f>IF(ISBLANK('Spisak studenata'!Z96),'Spisak studenata'!Y96,'Spisak studenata'!Z96)</f>
        <v>0</v>
      </c>
      <c r="I95" s="4">
        <f t="shared" si="3"/>
        <v>0</v>
      </c>
      <c r="J95" s="4" t="str">
        <f t="shared" si="4"/>
        <v>F</v>
      </c>
    </row>
    <row r="96" spans="3:10" ht="17">
      <c r="C96" s="16">
        <f t="shared" si="2"/>
        <v>85</v>
      </c>
      <c r="D96" s="15">
        <f>'Spisak studenata'!B97</f>
        <v>0</v>
      </c>
      <c r="E96" s="14">
        <f>'Spisak studenata'!C97</f>
        <v>0</v>
      </c>
      <c r="F96" s="17" t="str">
        <f>CONCATENATE('Spisak studenata'!D97," ",'Spisak studenata'!E97)</f>
        <v xml:space="preserve"> </v>
      </c>
      <c r="G96" s="4">
        <f>+IF(ISBLANK('Spisak studenata'!T97),'Spisak studenata'!S97,'Spisak studenata'!T97)</f>
        <v>0</v>
      </c>
      <c r="H96" s="4">
        <f>IF(ISBLANK('Spisak studenata'!Z97),'Spisak studenata'!Y97,'Spisak studenata'!Z97)</f>
        <v>0</v>
      </c>
      <c r="I96" s="4">
        <f t="shared" si="3"/>
        <v>0</v>
      </c>
      <c r="J96" s="4" t="str">
        <f t="shared" si="4"/>
        <v>F</v>
      </c>
    </row>
    <row r="97" spans="3:10" ht="17">
      <c r="C97" s="16">
        <f t="shared" si="2"/>
        <v>86</v>
      </c>
      <c r="D97" s="15">
        <f>'Spisak studenata'!B98</f>
        <v>0</v>
      </c>
      <c r="E97" s="14">
        <f>'Spisak studenata'!C98</f>
        <v>0</v>
      </c>
      <c r="F97" s="17" t="str">
        <f>CONCATENATE('Spisak studenata'!D98," ",'Spisak studenata'!E98)</f>
        <v xml:space="preserve"> </v>
      </c>
      <c r="G97" s="4">
        <f>+IF(ISBLANK('Spisak studenata'!T98),'Spisak studenata'!S98,'Spisak studenata'!T98)</f>
        <v>0</v>
      </c>
      <c r="H97" s="4">
        <f>IF(ISBLANK('Spisak studenata'!Z98),'Spisak studenata'!Y98,'Spisak studenata'!Z98)</f>
        <v>0</v>
      </c>
      <c r="I97" s="4">
        <f t="shared" si="3"/>
        <v>0</v>
      </c>
      <c r="J97" s="4" t="str">
        <f t="shared" si="4"/>
        <v>F</v>
      </c>
    </row>
    <row r="98" spans="3:10" ht="17">
      <c r="C98" s="16">
        <f t="shared" si="2"/>
        <v>87</v>
      </c>
      <c r="D98" s="15">
        <f>'Spisak studenata'!B99</f>
        <v>0</v>
      </c>
      <c r="E98" s="14">
        <f>'Spisak studenata'!C99</f>
        <v>0</v>
      </c>
      <c r="F98" s="17" t="str">
        <f>CONCATENATE('Spisak studenata'!D99," ",'Spisak studenata'!E99)</f>
        <v xml:space="preserve"> </v>
      </c>
      <c r="G98" s="4">
        <f>+IF(ISBLANK('Spisak studenata'!T99),'Spisak studenata'!S99,'Spisak studenata'!T99)</f>
        <v>0</v>
      </c>
      <c r="H98" s="4">
        <f>IF(ISBLANK('Spisak studenata'!Z99),'Spisak studenata'!Y99,'Spisak studenata'!Z99)</f>
        <v>0</v>
      </c>
      <c r="I98" s="4">
        <f t="shared" si="3"/>
        <v>0</v>
      </c>
      <c r="J98" s="4" t="str">
        <f t="shared" si="4"/>
        <v>F</v>
      </c>
    </row>
    <row r="99" spans="3:10" ht="17">
      <c r="C99" s="16">
        <f t="shared" si="2"/>
        <v>88</v>
      </c>
      <c r="D99" s="15">
        <f>'Spisak studenata'!B100</f>
        <v>0</v>
      </c>
      <c r="E99" s="14">
        <f>'Spisak studenata'!C100</f>
        <v>0</v>
      </c>
      <c r="F99" s="17" t="str">
        <f>CONCATENATE('Spisak studenata'!D100," ",'Spisak studenata'!E100)</f>
        <v xml:space="preserve"> </v>
      </c>
      <c r="G99" s="4">
        <f>+IF(ISBLANK('Spisak studenata'!T100),'Spisak studenata'!S100,'Spisak studenata'!T100)</f>
        <v>0</v>
      </c>
      <c r="H99" s="4">
        <f>IF(ISBLANK('Spisak studenata'!Z100),'Spisak studenata'!Y100,'Spisak studenata'!Z100)</f>
        <v>0</v>
      </c>
      <c r="I99" s="4">
        <f t="shared" si="3"/>
        <v>0</v>
      </c>
      <c r="J99" s="4" t="str">
        <f t="shared" si="4"/>
        <v>F</v>
      </c>
    </row>
    <row r="100" spans="3:10" ht="17">
      <c r="C100" s="16">
        <f t="shared" si="2"/>
        <v>89</v>
      </c>
      <c r="D100" s="15">
        <f>'Spisak studenata'!B101</f>
        <v>0</v>
      </c>
      <c r="E100" s="14">
        <f>'Spisak studenata'!C101</f>
        <v>0</v>
      </c>
      <c r="F100" s="17" t="str">
        <f>CONCATENATE('Spisak studenata'!D101," ",'Spisak studenata'!E101)</f>
        <v xml:space="preserve">Biljna </v>
      </c>
      <c r="G100" s="4" t="str">
        <f>+IF(ISBLANK('Spisak studenata'!T101),'Spisak studenata'!S101,'Spisak studenata'!T101)</f>
        <v>II kol</v>
      </c>
      <c r="H100" s="4">
        <f>IF(ISBLANK('Spisak studenata'!Z101),'Spisak studenata'!Y101,'Spisak studenata'!Z101)</f>
        <v>0</v>
      </c>
      <c r="I100" s="4">
        <f t="shared" si="3"/>
        <v>0</v>
      </c>
      <c r="J100" s="4" t="str">
        <f t="shared" si="4"/>
        <v>F</v>
      </c>
    </row>
    <row r="101" spans="3:10" ht="17">
      <c r="C101" s="16">
        <f t="shared" si="2"/>
        <v>90</v>
      </c>
      <c r="D101" s="15" t="str">
        <f>'Spisak studenata'!B102</f>
        <v>1/20</v>
      </c>
      <c r="E101" s="14">
        <f>'Spisak studenata'!C102</f>
        <v>0</v>
      </c>
      <c r="F101" s="17" t="str">
        <f>CONCATENATE('Spisak studenata'!D102," ",'Spisak studenata'!E102)</f>
        <v>Milena Ljumović</v>
      </c>
      <c r="G101" s="4">
        <f>+IF(ISBLANK('Spisak studenata'!T102),'Spisak studenata'!S102,'Spisak studenata'!T102)</f>
        <v>6</v>
      </c>
      <c r="H101" s="4">
        <f>IF(ISBLANK('Spisak studenata'!Z102),'Spisak studenata'!Y102,'Spisak studenata'!Z102)</f>
        <v>0</v>
      </c>
      <c r="I101" s="4">
        <f t="shared" si="3"/>
        <v>6</v>
      </c>
      <c r="J101" s="4" t="str">
        <f t="shared" si="4"/>
        <v>F</v>
      </c>
    </row>
    <row r="102" spans="3:10" ht="17">
      <c r="C102" s="16">
        <f t="shared" si="2"/>
        <v>91</v>
      </c>
      <c r="D102" s="15" t="str">
        <f>'Spisak studenata'!B103</f>
        <v>2/20</v>
      </c>
      <c r="E102" s="14">
        <f>'Spisak studenata'!C103</f>
        <v>0</v>
      </c>
      <c r="F102" s="17" t="str">
        <f>CONCATENATE('Spisak studenata'!D103," ",'Spisak studenata'!E103)</f>
        <v>Marija Ljumović</v>
      </c>
      <c r="G102" s="4">
        <f>+IF(ISBLANK('Spisak studenata'!T103),'Spisak studenata'!S103,'Spisak studenata'!T103)</f>
        <v>0</v>
      </c>
      <c r="H102" s="4">
        <f>IF(ISBLANK('Spisak studenata'!Z103),'Spisak studenata'!Y103,'Spisak studenata'!Z103)</f>
        <v>0</v>
      </c>
      <c r="I102" s="4">
        <f t="shared" si="3"/>
        <v>0</v>
      </c>
      <c r="J102" s="4" t="str">
        <f t="shared" si="4"/>
        <v>F</v>
      </c>
    </row>
    <row r="103" spans="3:10" ht="17">
      <c r="C103" s="16">
        <f t="shared" si="2"/>
        <v>92</v>
      </c>
      <c r="D103" s="15" t="str">
        <f>'Spisak studenata'!B104</f>
        <v>3/20</v>
      </c>
      <c r="E103" s="14">
        <f>'Spisak studenata'!C104</f>
        <v>0</v>
      </c>
      <c r="F103" s="17" t="str">
        <f>CONCATENATE('Spisak studenata'!D104," ",'Spisak studenata'!E104)</f>
        <v>Jelena Ljumović</v>
      </c>
      <c r="G103" s="4">
        <f>+IF(ISBLANK('Spisak studenata'!T104),'Spisak studenata'!S104,'Spisak studenata'!T104)</f>
        <v>0</v>
      </c>
      <c r="H103" s="4">
        <f>IF(ISBLANK('Spisak studenata'!Z104),'Spisak studenata'!Y104,'Spisak studenata'!Z104)</f>
        <v>0</v>
      </c>
      <c r="I103" s="4">
        <f t="shared" si="3"/>
        <v>0</v>
      </c>
      <c r="J103" s="4" t="str">
        <f t="shared" si="4"/>
        <v>F</v>
      </c>
    </row>
    <row r="104" spans="3:10" ht="17">
      <c r="C104" s="16">
        <f t="shared" si="2"/>
        <v>93</v>
      </c>
      <c r="D104" s="15" t="str">
        <f>'Spisak studenata'!B105</f>
        <v>4/20</v>
      </c>
      <c r="E104" s="14">
        <f>'Spisak studenata'!C105</f>
        <v>0</v>
      </c>
      <c r="F104" s="17" t="str">
        <f>CONCATENATE('Spisak studenata'!D105," ",'Spisak studenata'!E105)</f>
        <v>Blažo Vešović</v>
      </c>
      <c r="G104" s="4">
        <f>+IF(ISBLANK('Spisak studenata'!T105),'Spisak studenata'!S105,'Spisak studenata'!T105)</f>
        <v>0</v>
      </c>
      <c r="H104" s="4">
        <f>IF(ISBLANK('Spisak studenata'!Z105),'Spisak studenata'!Y105,'Spisak studenata'!Z105)</f>
        <v>0</v>
      </c>
      <c r="I104" s="4">
        <f t="shared" si="3"/>
        <v>0</v>
      </c>
      <c r="J104" s="4" t="str">
        <f t="shared" si="4"/>
        <v>F</v>
      </c>
    </row>
    <row r="105" spans="3:10" ht="17">
      <c r="C105" s="16">
        <f t="shared" si="2"/>
        <v>94</v>
      </c>
      <c r="D105" s="15" t="str">
        <f>'Spisak studenata'!B106</f>
        <v>5/20</v>
      </c>
      <c r="E105" s="14">
        <f>'Spisak studenata'!C106</f>
        <v>0</v>
      </c>
      <c r="F105" s="17" t="str">
        <f>CONCATENATE('Spisak studenata'!D106," ",'Spisak studenata'!E106)</f>
        <v>Anđela Šaković</v>
      </c>
      <c r="G105" s="4">
        <f>+IF(ISBLANK('Spisak studenata'!T106),'Spisak studenata'!S106,'Spisak studenata'!T106)</f>
        <v>8</v>
      </c>
      <c r="H105" s="4">
        <f>IF(ISBLANK('Spisak studenata'!Z106),'Spisak studenata'!Y106,'Spisak studenata'!Z106)</f>
        <v>0</v>
      </c>
      <c r="I105" s="4">
        <f t="shared" si="3"/>
        <v>8</v>
      </c>
      <c r="J105" s="4" t="str">
        <f t="shared" si="4"/>
        <v>F</v>
      </c>
    </row>
    <row r="106" spans="3:10" ht="17">
      <c r="C106" s="16">
        <f t="shared" si="2"/>
        <v>95</v>
      </c>
      <c r="D106" s="15" t="str">
        <f>'Spisak studenata'!B107</f>
        <v>6/20</v>
      </c>
      <c r="E106" s="14">
        <f>'Spisak studenata'!C107</f>
        <v>0</v>
      </c>
      <c r="F106" s="17" t="str">
        <f>CONCATENATE('Spisak studenata'!D107," ",'Spisak studenata'!E107)</f>
        <v>Bojana Đurišić</v>
      </c>
      <c r="G106" s="4">
        <f>+IF(ISBLANK('Spisak studenata'!T107),'Spisak studenata'!S107,'Spisak studenata'!T107)</f>
        <v>6</v>
      </c>
      <c r="H106" s="4">
        <f>IF(ISBLANK('Spisak studenata'!Z107),'Spisak studenata'!Y107,'Spisak studenata'!Z107)</f>
        <v>0</v>
      </c>
      <c r="I106" s="4">
        <f t="shared" si="3"/>
        <v>6</v>
      </c>
      <c r="J106" s="4" t="str">
        <f t="shared" si="4"/>
        <v>F</v>
      </c>
    </row>
    <row r="107" spans="3:10" ht="17">
      <c r="C107" s="16">
        <f t="shared" ref="C107:C157" si="5">C106+1</f>
        <v>96</v>
      </c>
      <c r="D107" s="15" t="str">
        <f>'Spisak studenata'!B108</f>
        <v>7/20</v>
      </c>
      <c r="E107" s="14">
        <f>'Spisak studenata'!C108</f>
        <v>0</v>
      </c>
      <c r="F107" s="17" t="str">
        <f>CONCATENATE('Spisak studenata'!D108," ",'Spisak studenata'!E108)</f>
        <v>Darijan Popović</v>
      </c>
      <c r="G107" s="4">
        <f>+IF(ISBLANK('Spisak studenata'!T108),'Spisak studenata'!S108,'Spisak studenata'!T108)</f>
        <v>0</v>
      </c>
      <c r="H107" s="4">
        <f>IF(ISBLANK('Spisak studenata'!Z108),'Spisak studenata'!Y108,'Spisak studenata'!Z108)</f>
        <v>0</v>
      </c>
      <c r="I107" s="4">
        <f t="shared" si="3"/>
        <v>0</v>
      </c>
      <c r="J107" s="4" t="str">
        <f t="shared" si="4"/>
        <v>F</v>
      </c>
    </row>
    <row r="108" spans="3:10" ht="17">
      <c r="C108" s="16">
        <f t="shared" si="5"/>
        <v>97</v>
      </c>
      <c r="D108" s="15" t="str">
        <f>'Spisak studenata'!B109</f>
        <v>8/20</v>
      </c>
      <c r="E108" s="14">
        <f>'Spisak studenata'!C109</f>
        <v>0</v>
      </c>
      <c r="F108" s="17" t="str">
        <f>CONCATENATE('Spisak studenata'!D109," ",'Spisak studenata'!E109)</f>
        <v>Nikolina Džaković</v>
      </c>
      <c r="G108" s="4">
        <f>+IF(ISBLANK('Spisak studenata'!T109),'Spisak studenata'!S109,'Spisak studenata'!T109)</f>
        <v>10</v>
      </c>
      <c r="H108" s="4">
        <f>IF(ISBLANK('Spisak studenata'!Z109),'Spisak studenata'!Y109,'Spisak studenata'!Z109)</f>
        <v>0</v>
      </c>
      <c r="I108" s="4">
        <f t="shared" si="3"/>
        <v>10</v>
      </c>
      <c r="J108" s="4" t="str">
        <f t="shared" si="4"/>
        <v>F</v>
      </c>
    </row>
    <row r="109" spans="3:10" ht="17">
      <c r="C109" s="16">
        <f t="shared" si="5"/>
        <v>98</v>
      </c>
      <c r="D109" s="15" t="str">
        <f>'Spisak studenata'!B110</f>
        <v>9/20</v>
      </c>
      <c r="E109" s="14">
        <f>'Spisak studenata'!C110</f>
        <v>0</v>
      </c>
      <c r="F109" s="17" t="str">
        <f>CONCATENATE('Spisak studenata'!D110," ",'Spisak studenata'!E110)</f>
        <v>Milica Drakić</v>
      </c>
      <c r="G109" s="4">
        <f>+IF(ISBLANK('Spisak studenata'!T110),'Spisak studenata'!S110,'Spisak studenata'!T110)</f>
        <v>0</v>
      </c>
      <c r="H109" s="4">
        <f>IF(ISBLANK('Spisak studenata'!Z110),'Spisak studenata'!Y110,'Spisak studenata'!Z110)</f>
        <v>0</v>
      </c>
      <c r="I109" s="4">
        <f t="shared" si="3"/>
        <v>0</v>
      </c>
      <c r="J109" s="4" t="str">
        <f t="shared" si="4"/>
        <v>F</v>
      </c>
    </row>
    <row r="110" spans="3:10" ht="17">
      <c r="C110" s="16">
        <f t="shared" si="5"/>
        <v>99</v>
      </c>
      <c r="D110" s="15" t="str">
        <f>'Spisak studenata'!B111</f>
        <v>10/20</v>
      </c>
      <c r="E110" s="14">
        <f>'Spisak studenata'!C111</f>
        <v>0</v>
      </c>
      <c r="F110" s="17" t="str">
        <f>CONCATENATE('Spisak studenata'!D111," ",'Spisak studenata'!E111)</f>
        <v>Luka Radunović</v>
      </c>
      <c r="G110" s="4">
        <f>+IF(ISBLANK('Spisak studenata'!T111),'Spisak studenata'!S111,'Spisak studenata'!T111)</f>
        <v>0</v>
      </c>
      <c r="H110" s="4">
        <f>IF(ISBLANK('Spisak studenata'!Z111),'Spisak studenata'!Y111,'Spisak studenata'!Z111)</f>
        <v>0</v>
      </c>
      <c r="I110" s="4">
        <f t="shared" si="3"/>
        <v>0</v>
      </c>
      <c r="J110" s="4" t="str">
        <f t="shared" si="4"/>
        <v>F</v>
      </c>
    </row>
    <row r="111" spans="3:10" ht="17">
      <c r="C111" s="16">
        <f t="shared" si="5"/>
        <v>100</v>
      </c>
      <c r="D111" s="15" t="str">
        <f>'Spisak studenata'!B112</f>
        <v>11/20</v>
      </c>
      <c r="E111" s="14">
        <f>'Spisak studenata'!C112</f>
        <v>0</v>
      </c>
      <c r="F111" s="17" t="str">
        <f>CONCATENATE('Spisak studenata'!D112," ",'Spisak studenata'!E112)</f>
        <v>Jovana Pavlović</v>
      </c>
      <c r="G111" s="4">
        <f>+IF(ISBLANK('Spisak studenata'!T112),'Spisak studenata'!S112,'Spisak studenata'!T112)</f>
        <v>0</v>
      </c>
      <c r="H111" s="4">
        <f>IF(ISBLANK('Spisak studenata'!Z112),'Spisak studenata'!Y112,'Spisak studenata'!Z112)</f>
        <v>0</v>
      </c>
      <c r="I111" s="4">
        <f t="shared" si="3"/>
        <v>0</v>
      </c>
      <c r="J111" s="4" t="str">
        <f t="shared" si="4"/>
        <v>F</v>
      </c>
    </row>
    <row r="112" spans="3:10" ht="17">
      <c r="C112" s="16">
        <f t="shared" si="5"/>
        <v>101</v>
      </c>
      <c r="D112" s="15" t="str">
        <f>'Spisak studenata'!B113</f>
        <v>12/20</v>
      </c>
      <c r="E112" s="14">
        <f>'Spisak studenata'!C113</f>
        <v>0</v>
      </c>
      <c r="F112" s="17" t="str">
        <f>CONCATENATE('Spisak studenata'!D113," ",'Spisak studenata'!E113)</f>
        <v>Stefan Konatar</v>
      </c>
      <c r="G112" s="4">
        <f>+IF(ISBLANK('Spisak studenata'!T113),'Spisak studenata'!S113,'Spisak studenata'!T113)</f>
        <v>14</v>
      </c>
      <c r="H112" s="4">
        <f>IF(ISBLANK('Spisak studenata'!Z113),'Spisak studenata'!Y113,'Spisak studenata'!Z113)</f>
        <v>0</v>
      </c>
      <c r="I112" s="4">
        <f t="shared" si="3"/>
        <v>14</v>
      </c>
      <c r="J112" s="4" t="str">
        <f t="shared" si="4"/>
        <v>F</v>
      </c>
    </row>
    <row r="113" spans="3:10" ht="17">
      <c r="C113" s="16">
        <f t="shared" si="5"/>
        <v>102</v>
      </c>
      <c r="D113" s="15" t="str">
        <f>'Spisak studenata'!B114</f>
        <v>13/20</v>
      </c>
      <c r="E113" s="14">
        <f>'Spisak studenata'!C114</f>
        <v>0</v>
      </c>
      <c r="F113" s="17" t="str">
        <f>CONCATENATE('Spisak studenata'!D114," ",'Spisak studenata'!E114)</f>
        <v>Veljko Škatarić</v>
      </c>
      <c r="G113" s="4">
        <f>+IF(ISBLANK('Spisak studenata'!T114),'Spisak studenata'!S114,'Spisak studenata'!T114)</f>
        <v>0</v>
      </c>
      <c r="H113" s="4">
        <f>IF(ISBLANK('Spisak studenata'!Z114),'Spisak studenata'!Y114,'Spisak studenata'!Z114)</f>
        <v>0</v>
      </c>
      <c r="I113" s="4">
        <f t="shared" si="3"/>
        <v>0</v>
      </c>
      <c r="J113" s="4" t="str">
        <f t="shared" si="4"/>
        <v>F</v>
      </c>
    </row>
    <row r="114" spans="3:10" ht="17">
      <c r="C114" s="16">
        <f t="shared" si="5"/>
        <v>103</v>
      </c>
      <c r="D114" s="15" t="str">
        <f>'Spisak studenata'!B115</f>
        <v>14/20</v>
      </c>
      <c r="E114" s="14">
        <f>'Spisak studenata'!C115</f>
        <v>0</v>
      </c>
      <c r="F114" s="17" t="str">
        <f>CONCATENATE('Spisak studenata'!D115," ",'Spisak studenata'!E115)</f>
        <v>Iva Radulović</v>
      </c>
      <c r="G114" s="4">
        <f>+IF(ISBLANK('Spisak studenata'!T115),'Spisak studenata'!S115,'Spisak studenata'!T115)</f>
        <v>0</v>
      </c>
      <c r="H114" s="4">
        <f>IF(ISBLANK('Spisak studenata'!Z115),'Spisak studenata'!Y115,'Spisak studenata'!Z115)</f>
        <v>0</v>
      </c>
      <c r="I114" s="4">
        <f t="shared" si="3"/>
        <v>0</v>
      </c>
      <c r="J114" s="4" t="str">
        <f t="shared" si="4"/>
        <v>F</v>
      </c>
    </row>
    <row r="115" spans="3:10" ht="17">
      <c r="C115" s="16">
        <f t="shared" si="5"/>
        <v>104</v>
      </c>
      <c r="D115" s="15" t="str">
        <f>'Spisak studenata'!B116</f>
        <v>15/20</v>
      </c>
      <c r="E115" s="14">
        <f>'Spisak studenata'!C116</f>
        <v>0</v>
      </c>
      <c r="F115" s="17" t="str">
        <f>CONCATENATE('Spisak studenata'!D116," ",'Spisak studenata'!E116)</f>
        <v>Stana Kovačević</v>
      </c>
      <c r="G115" s="4">
        <f>+IF(ISBLANK('Spisak studenata'!T116),'Spisak studenata'!S116,'Spisak studenata'!T116)</f>
        <v>6</v>
      </c>
      <c r="H115" s="4">
        <f>IF(ISBLANK('Spisak studenata'!Z116),'Spisak studenata'!Y116,'Spisak studenata'!Z116)</f>
        <v>0</v>
      </c>
      <c r="I115" s="4">
        <f t="shared" si="3"/>
        <v>6</v>
      </c>
      <c r="J115" s="4" t="str">
        <f t="shared" si="4"/>
        <v>F</v>
      </c>
    </row>
    <row r="116" spans="3:10" ht="17">
      <c r="C116" s="16">
        <f t="shared" si="5"/>
        <v>105</v>
      </c>
      <c r="D116" s="15" t="str">
        <f>'Spisak studenata'!B117</f>
        <v>16/20</v>
      </c>
      <c r="E116" s="14">
        <f>'Spisak studenata'!C117</f>
        <v>0</v>
      </c>
      <c r="F116" s="17" t="str">
        <f>CONCATENATE('Spisak studenata'!D117," ",'Spisak studenata'!E117)</f>
        <v>Miloš Sekulić</v>
      </c>
      <c r="G116" s="4">
        <f>+IF(ISBLANK('Spisak studenata'!T117),'Spisak studenata'!S117,'Spisak studenata'!T117)</f>
        <v>3</v>
      </c>
      <c r="H116" s="4">
        <f>IF(ISBLANK('Spisak studenata'!Z117),'Spisak studenata'!Y117,'Spisak studenata'!Z117)</f>
        <v>0</v>
      </c>
      <c r="I116" s="4">
        <f t="shared" si="3"/>
        <v>3</v>
      </c>
      <c r="J116" s="4" t="str">
        <f t="shared" si="4"/>
        <v>F</v>
      </c>
    </row>
    <row r="117" spans="3:10" ht="17">
      <c r="C117" s="16">
        <f t="shared" si="5"/>
        <v>106</v>
      </c>
      <c r="D117" s="15" t="str">
        <f>'Spisak studenata'!B118</f>
        <v>17/20</v>
      </c>
      <c r="E117" s="14">
        <f>'Spisak studenata'!C118</f>
        <v>0</v>
      </c>
      <c r="F117" s="17" t="str">
        <f>CONCATENATE('Spisak studenata'!D118," ",'Spisak studenata'!E118)</f>
        <v>Nina Drobnjak</v>
      </c>
      <c r="G117" s="4">
        <f>+IF(ISBLANK('Spisak studenata'!T118),'Spisak studenata'!S118,'Spisak studenata'!T118)</f>
        <v>6</v>
      </c>
      <c r="H117" s="4">
        <f>IF(ISBLANK('Spisak studenata'!Z118),'Spisak studenata'!Y118,'Spisak studenata'!Z118)</f>
        <v>0</v>
      </c>
      <c r="I117" s="4">
        <f t="shared" si="3"/>
        <v>6</v>
      </c>
      <c r="J117" s="4" t="str">
        <f t="shared" si="4"/>
        <v>F</v>
      </c>
    </row>
    <row r="118" spans="3:10" ht="17">
      <c r="C118" s="16">
        <f t="shared" si="5"/>
        <v>107</v>
      </c>
      <c r="D118" s="15" t="str">
        <f>'Spisak studenata'!B119</f>
        <v>18/20</v>
      </c>
      <c r="E118" s="14">
        <f>'Spisak studenata'!C119</f>
        <v>0</v>
      </c>
      <c r="F118" s="17" t="str">
        <f>CONCATENATE('Spisak studenata'!D119," ",'Spisak studenata'!E119)</f>
        <v>Amina Adžibulić</v>
      </c>
      <c r="G118" s="4">
        <f>+IF(ISBLANK('Spisak studenata'!T119),'Spisak studenata'!S119,'Spisak studenata'!T119)</f>
        <v>10</v>
      </c>
      <c r="H118" s="4">
        <f>IF(ISBLANK('Spisak studenata'!Z119),'Spisak studenata'!Y119,'Spisak studenata'!Z119)</f>
        <v>0</v>
      </c>
      <c r="I118" s="4">
        <f t="shared" si="3"/>
        <v>10</v>
      </c>
      <c r="J118" s="4" t="str">
        <f t="shared" si="4"/>
        <v>F</v>
      </c>
    </row>
    <row r="119" spans="3:10" ht="17">
      <c r="C119" s="16">
        <f t="shared" si="5"/>
        <v>108</v>
      </c>
      <c r="D119" s="15" t="str">
        <f>'Spisak studenata'!B120</f>
        <v>19/20</v>
      </c>
      <c r="E119" s="14">
        <f>'Spisak studenata'!C120</f>
        <v>0</v>
      </c>
      <c r="F119" s="17" t="str">
        <f>CONCATENATE('Spisak studenata'!D120," ",'Spisak studenata'!E120)</f>
        <v xml:space="preserve">Jovan </v>
      </c>
      <c r="G119" s="4">
        <f>+IF(ISBLANK('Spisak studenata'!T120),'Spisak studenata'!S120,'Spisak studenata'!T120)</f>
        <v>0</v>
      </c>
      <c r="H119" s="4">
        <f>IF(ISBLANK('Spisak studenata'!Z120),'Spisak studenata'!Y120,'Spisak studenata'!Z120)</f>
        <v>0</v>
      </c>
      <c r="I119" s="4">
        <f t="shared" si="3"/>
        <v>0</v>
      </c>
      <c r="J119" s="4" t="str">
        <f t="shared" si="4"/>
        <v>F</v>
      </c>
    </row>
    <row r="120" spans="3:10" ht="17">
      <c r="C120" s="16">
        <f t="shared" si="5"/>
        <v>109</v>
      </c>
      <c r="D120" s="15" t="str">
        <f>'Spisak studenata'!B121</f>
        <v>20/20</v>
      </c>
      <c r="E120" s="14">
        <f>'Spisak studenata'!C121</f>
        <v>0</v>
      </c>
      <c r="F120" s="17" t="str">
        <f>CONCATENATE('Spisak studenata'!D121," ",'Spisak studenata'!E121)</f>
        <v>Velimir Spalević</v>
      </c>
      <c r="G120" s="4">
        <f>+IF(ISBLANK('Spisak studenata'!T121),'Spisak studenata'!S121,'Spisak studenata'!T121)</f>
        <v>3</v>
      </c>
      <c r="H120" s="4">
        <f>IF(ISBLANK('Spisak studenata'!Z121),'Spisak studenata'!Y121,'Spisak studenata'!Z121)</f>
        <v>0</v>
      </c>
      <c r="I120" s="4">
        <f t="shared" si="3"/>
        <v>3</v>
      </c>
      <c r="J120" s="4" t="str">
        <f t="shared" si="4"/>
        <v>F</v>
      </c>
    </row>
    <row r="121" spans="3:10" ht="17">
      <c r="C121" s="16">
        <f t="shared" si="5"/>
        <v>110</v>
      </c>
      <c r="D121" s="15" t="str">
        <f>'Spisak studenata'!B122</f>
        <v>21/20</v>
      </c>
      <c r="E121" s="14">
        <f>'Spisak studenata'!C122</f>
        <v>0</v>
      </c>
      <c r="F121" s="17" t="str">
        <f>CONCATENATE('Spisak studenata'!D122," ",'Spisak studenata'!E122)</f>
        <v>Ivona Ivančević</v>
      </c>
      <c r="G121" s="4">
        <f>+IF(ISBLANK('Spisak studenata'!T122),'Spisak studenata'!S122,'Spisak studenata'!T122)</f>
        <v>0</v>
      </c>
      <c r="H121" s="4">
        <f>IF(ISBLANK('Spisak studenata'!Z122),'Spisak studenata'!Y122,'Spisak studenata'!Z122)</f>
        <v>0</v>
      </c>
      <c r="I121" s="4">
        <f t="shared" si="3"/>
        <v>0</v>
      </c>
      <c r="J121" s="4" t="str">
        <f t="shared" si="4"/>
        <v>F</v>
      </c>
    </row>
    <row r="122" spans="3:10" ht="17">
      <c r="C122" s="16">
        <f t="shared" si="5"/>
        <v>111</v>
      </c>
      <c r="D122" s="15" t="str">
        <f>'Spisak studenata'!B123</f>
        <v>22/20</v>
      </c>
      <c r="E122" s="14">
        <f>'Spisak studenata'!C123</f>
        <v>0</v>
      </c>
      <c r="F122" s="17" t="str">
        <f>CONCATENATE('Spisak studenata'!D123," ",'Spisak studenata'!E123)</f>
        <v>Ana Lalić</v>
      </c>
      <c r="G122" s="4">
        <f>+IF(ISBLANK('Spisak studenata'!T123),'Spisak studenata'!S123,'Spisak studenata'!T123)</f>
        <v>0</v>
      </c>
      <c r="H122" s="4">
        <f>IF(ISBLANK('Spisak studenata'!Z123),'Spisak studenata'!Y123,'Spisak studenata'!Z123)</f>
        <v>0</v>
      </c>
      <c r="I122" s="4">
        <f t="shared" si="3"/>
        <v>0</v>
      </c>
      <c r="J122" s="4" t="str">
        <f t="shared" si="4"/>
        <v>F</v>
      </c>
    </row>
    <row r="123" spans="3:10" ht="17">
      <c r="C123" s="16">
        <f t="shared" si="5"/>
        <v>112</v>
      </c>
      <c r="D123" s="15" t="str">
        <f>'Spisak studenata'!B124</f>
        <v>23/20</v>
      </c>
      <c r="E123" s="14">
        <f>'Spisak studenata'!C124</f>
        <v>0</v>
      </c>
      <c r="F123" s="17" t="str">
        <f>CONCATENATE('Spisak studenata'!D124," ",'Spisak studenata'!E124)</f>
        <v>Ivana Milović</v>
      </c>
      <c r="G123" s="4">
        <f>+IF(ISBLANK('Spisak studenata'!T124),'Spisak studenata'!S124,'Spisak studenata'!T124)</f>
        <v>13</v>
      </c>
      <c r="H123" s="4">
        <f>IF(ISBLANK('Spisak studenata'!Z124),'Spisak studenata'!Y124,'Spisak studenata'!Z124)</f>
        <v>0</v>
      </c>
      <c r="I123" s="4">
        <f t="shared" si="3"/>
        <v>13</v>
      </c>
      <c r="J123" s="4" t="str">
        <f t="shared" si="4"/>
        <v>F</v>
      </c>
    </row>
    <row r="124" spans="3:10" ht="17">
      <c r="C124" s="16">
        <f t="shared" si="5"/>
        <v>113</v>
      </c>
      <c r="D124" s="15" t="str">
        <f>'Spisak studenata'!B125</f>
        <v>24/20</v>
      </c>
      <c r="E124" s="14">
        <f>'Spisak studenata'!C125</f>
        <v>0</v>
      </c>
      <c r="F124" s="17" t="str">
        <f>CONCATENATE('Spisak studenata'!D125," ",'Spisak studenata'!E125)</f>
        <v>Andrijana Marsenić</v>
      </c>
      <c r="G124" s="4">
        <f>+IF(ISBLANK('Spisak studenata'!T125),'Spisak studenata'!S125,'Spisak studenata'!T125)</f>
        <v>15</v>
      </c>
      <c r="H124" s="4">
        <f>IF(ISBLANK('Spisak studenata'!Z125),'Spisak studenata'!Y125,'Spisak studenata'!Z125)</f>
        <v>0</v>
      </c>
      <c r="I124" s="4">
        <f t="shared" si="3"/>
        <v>15</v>
      </c>
      <c r="J124" s="4" t="str">
        <f t="shared" si="4"/>
        <v>F</v>
      </c>
    </row>
    <row r="125" spans="3:10" ht="17">
      <c r="C125" s="16">
        <f t="shared" si="5"/>
        <v>114</v>
      </c>
      <c r="D125" s="15" t="str">
        <f>'Spisak studenata'!B126</f>
        <v>25/20</v>
      </c>
      <c r="E125" s="14">
        <f>'Spisak studenata'!C126</f>
        <v>0</v>
      </c>
      <c r="F125" s="17" t="str">
        <f>CONCATENATE('Spisak studenata'!D126," ",'Spisak studenata'!E126)</f>
        <v>Milena Đuranović</v>
      </c>
      <c r="G125" s="4">
        <f>+IF(ISBLANK('Spisak studenata'!T126),'Spisak studenata'!S126,'Spisak studenata'!T126)</f>
        <v>6</v>
      </c>
      <c r="H125" s="4">
        <f>IF(ISBLANK('Spisak studenata'!Z126),'Spisak studenata'!Y126,'Spisak studenata'!Z126)</f>
        <v>0</v>
      </c>
      <c r="I125" s="4">
        <f t="shared" si="3"/>
        <v>6</v>
      </c>
      <c r="J125" s="4" t="str">
        <f t="shared" si="4"/>
        <v>F</v>
      </c>
    </row>
    <row r="126" spans="3:10" ht="17">
      <c r="C126" s="16">
        <f t="shared" si="5"/>
        <v>115</v>
      </c>
      <c r="D126" s="15" t="str">
        <f>'Spisak studenata'!B127</f>
        <v>26/20</v>
      </c>
      <c r="E126" s="14">
        <f>'Spisak studenata'!C127</f>
        <v>0</v>
      </c>
      <c r="F126" s="17" t="str">
        <f>CONCATENATE('Spisak studenata'!D127," ",'Spisak studenata'!E127)</f>
        <v>Ana-Marija Vađon</v>
      </c>
      <c r="G126" s="4">
        <f>+IF(ISBLANK('Spisak studenata'!T127),'Spisak studenata'!S127,'Spisak studenata'!T127)</f>
        <v>0</v>
      </c>
      <c r="H126" s="4">
        <f>IF(ISBLANK('Spisak studenata'!Z127),'Spisak studenata'!Y127,'Spisak studenata'!Z127)</f>
        <v>0</v>
      </c>
      <c r="I126" s="4">
        <f t="shared" si="3"/>
        <v>0</v>
      </c>
      <c r="J126" s="4" t="str">
        <f t="shared" si="4"/>
        <v>F</v>
      </c>
    </row>
    <row r="127" spans="3:10" ht="17">
      <c r="C127" s="16">
        <f t="shared" si="5"/>
        <v>116</v>
      </c>
      <c r="D127" s="15" t="str">
        <f>'Spisak studenata'!B128</f>
        <v>27/20</v>
      </c>
      <c r="E127" s="14">
        <f>'Spisak studenata'!C128</f>
        <v>0</v>
      </c>
      <c r="F127" s="17" t="str">
        <f>CONCATENATE('Spisak studenata'!D128," ",'Spisak studenata'!E128)</f>
        <v>Ksenija Irić</v>
      </c>
      <c r="G127" s="4">
        <f>+IF(ISBLANK('Spisak studenata'!T128),'Spisak studenata'!S128,'Spisak studenata'!T128)</f>
        <v>0</v>
      </c>
      <c r="H127" s="4">
        <f>IF(ISBLANK('Spisak studenata'!Z128),'Spisak studenata'!Y128,'Spisak studenata'!Z128)</f>
        <v>0</v>
      </c>
      <c r="I127" s="4">
        <f t="shared" si="3"/>
        <v>0</v>
      </c>
      <c r="J127" s="4" t="str">
        <f t="shared" si="4"/>
        <v>F</v>
      </c>
    </row>
    <row r="128" spans="3:10" ht="17">
      <c r="C128" s="16">
        <f t="shared" si="5"/>
        <v>117</v>
      </c>
      <c r="D128" s="15" t="str">
        <f>'Spisak studenata'!B129</f>
        <v>28/20</v>
      </c>
      <c r="E128" s="14">
        <f>'Spisak studenata'!C129</f>
        <v>0</v>
      </c>
      <c r="F128" s="17" t="str">
        <f>CONCATENATE('Spisak studenata'!D129," ",'Spisak studenata'!E129)</f>
        <v>Miloš Ječmenica</v>
      </c>
      <c r="G128" s="4">
        <f>+IF(ISBLANK('Spisak studenata'!T129),'Spisak studenata'!S129,'Spisak studenata'!T129)</f>
        <v>0</v>
      </c>
      <c r="H128" s="4">
        <f>IF(ISBLANK('Spisak studenata'!Z129),'Spisak studenata'!Y129,'Spisak studenata'!Z129)</f>
        <v>0</v>
      </c>
      <c r="I128" s="4">
        <f t="shared" si="3"/>
        <v>0</v>
      </c>
      <c r="J128" s="4" t="str">
        <f t="shared" si="4"/>
        <v>F</v>
      </c>
    </row>
    <row r="129" spans="3:10" ht="17">
      <c r="C129" s="16">
        <f t="shared" si="5"/>
        <v>118</v>
      </c>
      <c r="D129" s="15" t="str">
        <f>'Spisak studenata'!B130</f>
        <v>29/20</v>
      </c>
      <c r="E129" s="14">
        <f>'Spisak studenata'!C130</f>
        <v>0</v>
      </c>
      <c r="F129" s="17" t="str">
        <f>CONCATENATE('Spisak studenata'!D130," ",'Spisak studenata'!E130)</f>
        <v>Vladimir Koprivica</v>
      </c>
      <c r="G129" s="4">
        <f>+IF(ISBLANK('Spisak studenata'!T130),'Spisak studenata'!S130,'Spisak studenata'!T130)</f>
        <v>27</v>
      </c>
      <c r="H129" s="4">
        <f>IF(ISBLANK('Spisak studenata'!Z130),'Spisak studenata'!Y130,'Spisak studenata'!Z130)</f>
        <v>0</v>
      </c>
      <c r="I129" s="4">
        <f t="shared" si="3"/>
        <v>27</v>
      </c>
      <c r="J129" s="4" t="str">
        <f t="shared" si="4"/>
        <v>F</v>
      </c>
    </row>
    <row r="130" spans="3:10" ht="17">
      <c r="C130" s="16">
        <f t="shared" si="5"/>
        <v>119</v>
      </c>
      <c r="D130" s="15" t="str">
        <f>'Spisak studenata'!B131</f>
        <v>30/20</v>
      </c>
      <c r="E130" s="14">
        <f>'Spisak studenata'!C131</f>
        <v>0</v>
      </c>
      <c r="F130" s="17" t="str">
        <f>CONCATENATE('Spisak studenata'!D131," ",'Spisak studenata'!E131)</f>
        <v>Veljko Glomazić</v>
      </c>
      <c r="G130" s="4">
        <f>+IF(ISBLANK('Spisak studenata'!T131),'Spisak studenata'!S131,'Spisak studenata'!T131)</f>
        <v>0</v>
      </c>
      <c r="H130" s="4">
        <f>IF(ISBLANK('Spisak studenata'!Z131),'Spisak studenata'!Y131,'Spisak studenata'!Z131)</f>
        <v>0</v>
      </c>
      <c r="I130" s="4">
        <f t="shared" si="3"/>
        <v>0</v>
      </c>
      <c r="J130" s="4" t="str">
        <f t="shared" si="4"/>
        <v>F</v>
      </c>
    </row>
    <row r="131" spans="3:10" ht="17">
      <c r="C131" s="16">
        <f t="shared" si="5"/>
        <v>120</v>
      </c>
      <c r="D131" s="15" t="str">
        <f>'Spisak studenata'!B132</f>
        <v>31/20</v>
      </c>
      <c r="E131" s="14">
        <f>'Spisak studenata'!C132</f>
        <v>0</v>
      </c>
      <c r="F131" s="17" t="str">
        <f>CONCATENATE('Spisak studenata'!D132," ",'Spisak studenata'!E132)</f>
        <v>Ivona Škatarić</v>
      </c>
      <c r="G131" s="4">
        <f>+IF(ISBLANK('Spisak studenata'!T132),'Spisak studenata'!S132,'Spisak studenata'!T132)</f>
        <v>0</v>
      </c>
      <c r="H131" s="4">
        <f>IF(ISBLANK('Spisak studenata'!Z132),'Spisak studenata'!Y132,'Spisak studenata'!Z132)</f>
        <v>0</v>
      </c>
      <c r="I131" s="4">
        <f t="shared" si="3"/>
        <v>0</v>
      </c>
      <c r="J131" s="4" t="str">
        <f t="shared" si="4"/>
        <v>F</v>
      </c>
    </row>
    <row r="132" spans="3:10" ht="17">
      <c r="C132" s="16">
        <f t="shared" si="5"/>
        <v>121</v>
      </c>
      <c r="D132" s="15" t="str">
        <f>'Spisak studenata'!B133</f>
        <v>32/20</v>
      </c>
      <c r="E132" s="14">
        <f>'Spisak studenata'!C133</f>
        <v>0</v>
      </c>
      <c r="F132" s="17" t="str">
        <f>CONCATENATE('Spisak studenata'!D133," ",'Spisak studenata'!E133)</f>
        <v>Veronika Lukić</v>
      </c>
      <c r="G132" s="4">
        <f>+IF(ISBLANK('Spisak studenata'!T133),'Spisak studenata'!S133,'Spisak studenata'!T133)</f>
        <v>6</v>
      </c>
      <c r="H132" s="4">
        <f>IF(ISBLANK('Spisak studenata'!Z133),'Spisak studenata'!Y133,'Spisak studenata'!Z133)</f>
        <v>0</v>
      </c>
      <c r="I132" s="4">
        <f t="shared" si="3"/>
        <v>6</v>
      </c>
      <c r="J132" s="4" t="str">
        <f t="shared" si="4"/>
        <v>F</v>
      </c>
    </row>
    <row r="133" spans="3:10" ht="17">
      <c r="C133" s="16">
        <f t="shared" si="5"/>
        <v>122</v>
      </c>
      <c r="D133" s="15" t="str">
        <f>'Spisak studenata'!B134</f>
        <v>33/20</v>
      </c>
      <c r="E133" s="14">
        <f>'Spisak studenata'!C134</f>
        <v>0</v>
      </c>
      <c r="F133" s="17" t="str">
        <f>CONCATENATE('Spisak studenata'!D134," ",'Spisak studenata'!E134)</f>
        <v>Aleksa Manović</v>
      </c>
      <c r="G133" s="4">
        <f>+IF(ISBLANK('Spisak studenata'!T134),'Spisak studenata'!S134,'Spisak studenata'!T134)</f>
        <v>6</v>
      </c>
      <c r="H133" s="4">
        <f>IF(ISBLANK('Spisak studenata'!Z134),'Spisak studenata'!Y134,'Spisak studenata'!Z134)</f>
        <v>0</v>
      </c>
      <c r="I133" s="4">
        <f t="shared" si="3"/>
        <v>6</v>
      </c>
      <c r="J133" s="4" t="str">
        <f t="shared" si="4"/>
        <v>F</v>
      </c>
    </row>
    <row r="134" spans="3:10" ht="17">
      <c r="C134" s="16">
        <f t="shared" si="5"/>
        <v>123</v>
      </c>
      <c r="D134" s="15" t="str">
        <f>'Spisak studenata'!B135</f>
        <v>34/20</v>
      </c>
      <c r="E134" s="14">
        <f>'Spisak studenata'!C135</f>
        <v>0</v>
      </c>
      <c r="F134" s="17" t="str">
        <f>CONCATENATE('Spisak studenata'!D135," ",'Spisak studenata'!E135)</f>
        <v>Nina Vulićević</v>
      </c>
      <c r="G134" s="4">
        <f>+IF(ISBLANK('Spisak studenata'!T135),'Spisak studenata'!S135,'Spisak studenata'!T135)</f>
        <v>6</v>
      </c>
      <c r="H134" s="4">
        <f>IF(ISBLANK('Spisak studenata'!Z135),'Spisak studenata'!Y135,'Spisak studenata'!Z135)</f>
        <v>0</v>
      </c>
      <c r="I134" s="4">
        <f t="shared" si="3"/>
        <v>6</v>
      </c>
      <c r="J134" s="4" t="str">
        <f t="shared" si="4"/>
        <v>F</v>
      </c>
    </row>
    <row r="135" spans="3:10" ht="17">
      <c r="C135" s="16">
        <f t="shared" si="5"/>
        <v>124</v>
      </c>
      <c r="D135" s="15" t="str">
        <f>'Spisak studenata'!B136</f>
        <v>35/20</v>
      </c>
      <c r="E135" s="14">
        <f>'Spisak studenata'!C136</f>
        <v>0</v>
      </c>
      <c r="F135" s="17" t="str">
        <f>CONCATENATE('Spisak studenata'!D136," ",'Spisak studenata'!E136)</f>
        <v>Nikolina Đurović</v>
      </c>
      <c r="G135" s="4">
        <f>+IF(ISBLANK('Spisak studenata'!T136),'Spisak studenata'!S136,'Spisak studenata'!T136)</f>
        <v>0</v>
      </c>
      <c r="H135" s="4">
        <f>IF(ISBLANK('Spisak studenata'!Z136),'Spisak studenata'!Y136,'Spisak studenata'!Z136)</f>
        <v>0</v>
      </c>
      <c r="I135" s="4">
        <f t="shared" si="3"/>
        <v>0</v>
      </c>
      <c r="J135" s="4" t="str">
        <f t="shared" si="4"/>
        <v>F</v>
      </c>
    </row>
    <row r="136" spans="3:10" ht="17">
      <c r="C136" s="16">
        <f t="shared" si="5"/>
        <v>125</v>
      </c>
      <c r="D136" s="15" t="str">
        <f>'Spisak studenata'!B137</f>
        <v>36/20</v>
      </c>
      <c r="E136" s="14">
        <f>'Spisak studenata'!C137</f>
        <v>0</v>
      </c>
      <c r="F136" s="17" t="str">
        <f>CONCATENATE('Spisak studenata'!D137," ",'Spisak studenata'!E137)</f>
        <v>Marija Radanović</v>
      </c>
      <c r="G136" s="4">
        <f>+IF(ISBLANK('Spisak studenata'!T137),'Spisak studenata'!S137,'Spisak studenata'!T137)</f>
        <v>5</v>
      </c>
      <c r="H136" s="4">
        <f>IF(ISBLANK('Spisak studenata'!Z137),'Spisak studenata'!Y137,'Spisak studenata'!Z137)</f>
        <v>0</v>
      </c>
      <c r="I136" s="4">
        <f t="shared" si="3"/>
        <v>5</v>
      </c>
      <c r="J136" s="4" t="str">
        <f t="shared" si="4"/>
        <v>F</v>
      </c>
    </row>
    <row r="137" spans="3:10" ht="17">
      <c r="C137" s="16">
        <f t="shared" si="5"/>
        <v>126</v>
      </c>
      <c r="D137" s="15" t="str">
        <f>'Spisak studenata'!B138</f>
        <v>37/20</v>
      </c>
      <c r="E137" s="14">
        <f>'Spisak studenata'!C138</f>
        <v>0</v>
      </c>
      <c r="F137" s="17" t="str">
        <f>CONCATENATE('Spisak studenata'!D138," ",'Spisak studenata'!E138)</f>
        <v>Nika Savović</v>
      </c>
      <c r="G137" s="4">
        <f>+IF(ISBLANK('Spisak studenata'!T138),'Spisak studenata'!S138,'Spisak studenata'!T138)</f>
        <v>3</v>
      </c>
      <c r="H137" s="4">
        <f>IF(ISBLANK('Spisak studenata'!Z138),'Spisak studenata'!Y138,'Spisak studenata'!Z138)</f>
        <v>0</v>
      </c>
      <c r="I137" s="4">
        <f t="shared" si="3"/>
        <v>3</v>
      </c>
      <c r="J137" s="4" t="str">
        <f t="shared" si="4"/>
        <v>F</v>
      </c>
    </row>
    <row r="138" spans="3:10" ht="17">
      <c r="C138" s="16">
        <f t="shared" si="5"/>
        <v>127</v>
      </c>
      <c r="D138" s="15" t="str">
        <f>'Spisak studenata'!B139</f>
        <v>38/20</v>
      </c>
      <c r="E138" s="14">
        <f>'Spisak studenata'!C139</f>
        <v>0</v>
      </c>
      <c r="F138" s="17" t="str">
        <f>CONCATENATE('Spisak studenata'!D139," ",'Spisak studenata'!E139)</f>
        <v>Ivan Stanišić</v>
      </c>
      <c r="G138" s="4">
        <f>+IF(ISBLANK('Spisak studenata'!T139),'Spisak studenata'!S139,'Spisak studenata'!T139)</f>
        <v>3</v>
      </c>
      <c r="H138" s="4">
        <f>IF(ISBLANK('Spisak studenata'!Z139),'Spisak studenata'!Y139,'Spisak studenata'!Z139)</f>
        <v>0</v>
      </c>
      <c r="I138" s="4">
        <f t="shared" si="3"/>
        <v>3</v>
      </c>
      <c r="J138" s="4" t="str">
        <f t="shared" si="4"/>
        <v>F</v>
      </c>
    </row>
    <row r="139" spans="3:10" ht="17">
      <c r="C139" s="16">
        <f t="shared" si="5"/>
        <v>128</v>
      </c>
      <c r="D139" s="15" t="str">
        <f>'Spisak studenata'!B140</f>
        <v>39/20</v>
      </c>
      <c r="E139" s="14">
        <f>'Spisak studenata'!C140</f>
        <v>0</v>
      </c>
      <c r="F139" s="17" t="str">
        <f>CONCATENATE('Spisak studenata'!D140," ",'Spisak studenata'!E140)</f>
        <v>Ivana Nikolić</v>
      </c>
      <c r="G139" s="4">
        <f>+IF(ISBLANK('Spisak studenata'!T140),'Spisak studenata'!S140,'Spisak studenata'!T140)</f>
        <v>8</v>
      </c>
      <c r="H139" s="4">
        <f>IF(ISBLANK('Spisak studenata'!Z140),'Spisak studenata'!Y140,'Spisak studenata'!Z140)</f>
        <v>0</v>
      </c>
      <c r="I139" s="4">
        <f t="shared" si="3"/>
        <v>8</v>
      </c>
      <c r="J139" s="4" t="str">
        <f t="shared" si="4"/>
        <v>F</v>
      </c>
    </row>
    <row r="140" spans="3:10" ht="17">
      <c r="C140" s="16">
        <f t="shared" si="5"/>
        <v>129</v>
      </c>
      <c r="D140" s="15" t="str">
        <f>'Spisak studenata'!B141</f>
        <v>40/20</v>
      </c>
      <c r="E140" s="14">
        <f>'Spisak studenata'!C141</f>
        <v>0</v>
      </c>
      <c r="F140" s="17" t="str">
        <f>CONCATENATE('Spisak studenata'!D141," ",'Spisak studenata'!E141)</f>
        <v>Marko Adžić</v>
      </c>
      <c r="G140" s="4">
        <f>+IF(ISBLANK('Spisak studenata'!T141),'Spisak studenata'!S141,'Spisak studenata'!T141)</f>
        <v>0</v>
      </c>
      <c r="H140" s="4">
        <f>IF(ISBLANK('Spisak studenata'!Z141),'Spisak studenata'!Y141,'Spisak studenata'!Z141)</f>
        <v>0</v>
      </c>
      <c r="I140" s="4">
        <f t="shared" si="3"/>
        <v>0</v>
      </c>
      <c r="J140" s="4" t="str">
        <f t="shared" si="4"/>
        <v>F</v>
      </c>
    </row>
    <row r="141" spans="3:10" ht="17">
      <c r="C141" s="16">
        <f t="shared" si="5"/>
        <v>130</v>
      </c>
      <c r="D141" s="15" t="str">
        <f>'Spisak studenata'!B142</f>
        <v>41/20</v>
      </c>
      <c r="E141" s="14">
        <f>'Spisak studenata'!C142</f>
        <v>0</v>
      </c>
      <c r="F141" s="17" t="str">
        <f>CONCATENATE('Spisak studenata'!D142," ",'Spisak studenata'!E142)</f>
        <v>Igor Rakočević</v>
      </c>
      <c r="G141" s="4">
        <f>+IF(ISBLANK('Spisak studenata'!T142),'Spisak studenata'!S142,'Spisak studenata'!T142)</f>
        <v>0</v>
      </c>
      <c r="H141" s="4">
        <f>IF(ISBLANK('Spisak studenata'!Z142),'Spisak studenata'!Y142,'Spisak studenata'!Z142)</f>
        <v>0</v>
      </c>
      <c r="I141" s="4">
        <f t="shared" ref="I141:I157" si="6">SUM(G141:H141)</f>
        <v>0</v>
      </c>
      <c r="J141" s="4" t="str">
        <f t="shared" ref="J141:J157" si="7">IF(I141&lt;50,"F",IF(I141&lt;60,"E",IF(I141&lt;70,"D",IF(I141&lt;80,"C",IF(I141&lt;90,"B","A")))))</f>
        <v>F</v>
      </c>
    </row>
    <row r="142" spans="3:10" ht="17">
      <c r="C142" s="16">
        <f t="shared" si="5"/>
        <v>131</v>
      </c>
      <c r="D142" s="15" t="str">
        <f>'Spisak studenata'!B143</f>
        <v>42/20</v>
      </c>
      <c r="E142" s="14">
        <f>'Spisak studenata'!C143</f>
        <v>0</v>
      </c>
      <c r="F142" s="17" t="str">
        <f>CONCATENATE('Spisak studenata'!D143," ",'Spisak studenata'!E143)</f>
        <v>Katarina Šoškić</v>
      </c>
      <c r="G142" s="4">
        <f>+IF(ISBLANK('Spisak studenata'!T143),'Spisak studenata'!S143,'Spisak studenata'!T143)</f>
        <v>3</v>
      </c>
      <c r="H142" s="4">
        <f>IF(ISBLANK('Spisak studenata'!Z143),'Spisak studenata'!Y143,'Spisak studenata'!Z143)</f>
        <v>0</v>
      </c>
      <c r="I142" s="4">
        <f t="shared" si="6"/>
        <v>3</v>
      </c>
      <c r="J142" s="4" t="str">
        <f t="shared" si="7"/>
        <v>F</v>
      </c>
    </row>
    <row r="143" spans="3:10" ht="17">
      <c r="C143" s="16">
        <f t="shared" si="5"/>
        <v>132</v>
      </c>
      <c r="D143" s="15" t="str">
        <f>'Spisak studenata'!B144</f>
        <v>43/20</v>
      </c>
      <c r="E143" s="14">
        <f>'Spisak studenata'!C144</f>
        <v>0</v>
      </c>
      <c r="F143" s="17" t="str">
        <f>CONCATENATE('Spisak studenata'!D144," ",'Spisak studenata'!E144)</f>
        <v>Nina Zarubica</v>
      </c>
      <c r="G143" s="4">
        <f>+IF(ISBLANK('Spisak studenata'!T144),'Spisak studenata'!S144,'Spisak studenata'!T144)</f>
        <v>5</v>
      </c>
      <c r="H143" s="4">
        <f>IF(ISBLANK('Spisak studenata'!Z144),'Spisak studenata'!Y144,'Spisak studenata'!Z144)</f>
        <v>0</v>
      </c>
      <c r="I143" s="4">
        <f t="shared" si="6"/>
        <v>5</v>
      </c>
      <c r="J143" s="4" t="str">
        <f t="shared" si="7"/>
        <v>F</v>
      </c>
    </row>
    <row r="144" spans="3:10" ht="17">
      <c r="C144" s="16">
        <f t="shared" si="5"/>
        <v>133</v>
      </c>
      <c r="D144" s="15" t="str">
        <f>'Spisak studenata'!B145</f>
        <v>44/20</v>
      </c>
      <c r="E144" s="14">
        <f>'Spisak studenata'!C145</f>
        <v>0</v>
      </c>
      <c r="F144" s="17" t="str">
        <f>CONCATENATE('Spisak studenata'!D145," ",'Spisak studenata'!E145)</f>
        <v>Mihajlo Popović</v>
      </c>
      <c r="G144" s="4">
        <f>+IF(ISBLANK('Spisak studenata'!T145),'Spisak studenata'!S145,'Spisak studenata'!T145)</f>
        <v>5</v>
      </c>
      <c r="H144" s="4">
        <f>IF(ISBLANK('Spisak studenata'!Z145),'Spisak studenata'!Y145,'Spisak studenata'!Z145)</f>
        <v>0</v>
      </c>
      <c r="I144" s="4">
        <f t="shared" si="6"/>
        <v>5</v>
      </c>
      <c r="J144" s="4" t="str">
        <f t="shared" si="7"/>
        <v>F</v>
      </c>
    </row>
    <row r="145" spans="3:10" ht="17">
      <c r="C145" s="16">
        <f t="shared" si="5"/>
        <v>134</v>
      </c>
      <c r="D145" s="15" t="str">
        <f>'Spisak studenata'!B146</f>
        <v>45/20</v>
      </c>
      <c r="E145" s="14">
        <f>'Spisak studenata'!C146</f>
        <v>0</v>
      </c>
      <c r="F145" s="17" t="str">
        <f>CONCATENATE('Spisak studenata'!D146," ",'Spisak studenata'!E146)</f>
        <v>Aleksa Popović</v>
      </c>
      <c r="G145" s="4">
        <f>+IF(ISBLANK('Spisak studenata'!T146),'Spisak studenata'!S146,'Spisak studenata'!T146)</f>
        <v>14</v>
      </c>
      <c r="H145" s="4">
        <f>IF(ISBLANK('Spisak studenata'!Z146),'Spisak studenata'!Y146,'Spisak studenata'!Z146)</f>
        <v>0</v>
      </c>
      <c r="I145" s="4">
        <f t="shared" si="6"/>
        <v>14</v>
      </c>
      <c r="J145" s="4" t="str">
        <f t="shared" si="7"/>
        <v>F</v>
      </c>
    </row>
    <row r="146" spans="3:10" ht="17">
      <c r="C146" s="16">
        <f t="shared" si="5"/>
        <v>135</v>
      </c>
      <c r="D146" s="15" t="str">
        <f>'Spisak studenata'!B147</f>
        <v>46/20</v>
      </c>
      <c r="E146" s="14">
        <f>'Spisak studenata'!C147</f>
        <v>0</v>
      </c>
      <c r="F146" s="17" t="str">
        <f>CONCATENATE('Spisak studenata'!D147," ",'Spisak studenata'!E147)</f>
        <v>Varvara Grbavčević</v>
      </c>
      <c r="G146" s="4">
        <f>+IF(ISBLANK('Spisak studenata'!T147),'Spisak studenata'!S147,'Spisak studenata'!T147)</f>
        <v>0</v>
      </c>
      <c r="H146" s="4">
        <f>IF(ISBLANK('Spisak studenata'!Z147),'Spisak studenata'!Y147,'Spisak studenata'!Z147)</f>
        <v>0</v>
      </c>
      <c r="I146" s="4">
        <f t="shared" si="6"/>
        <v>0</v>
      </c>
      <c r="J146" s="4" t="str">
        <f t="shared" si="7"/>
        <v>F</v>
      </c>
    </row>
    <row r="147" spans="3:10" ht="17">
      <c r="C147" s="16">
        <f t="shared" si="5"/>
        <v>136</v>
      </c>
      <c r="D147" s="15" t="str">
        <f>'Spisak studenata'!B148</f>
        <v>47/20</v>
      </c>
      <c r="E147" s="14">
        <f>'Spisak studenata'!C148</f>
        <v>0</v>
      </c>
      <c r="F147" s="17" t="str">
        <f>CONCATENATE('Spisak studenata'!D148," ",'Spisak studenata'!E148)</f>
        <v>Mirjana Stojaković</v>
      </c>
      <c r="G147" s="4">
        <f>+IF(ISBLANK('Spisak studenata'!T148),'Spisak studenata'!S148,'Spisak studenata'!T148)</f>
        <v>0</v>
      </c>
      <c r="H147" s="4">
        <f>IF(ISBLANK('Spisak studenata'!Z148),'Spisak studenata'!Y148,'Spisak studenata'!Z148)</f>
        <v>0</v>
      </c>
      <c r="I147" s="4">
        <f t="shared" si="6"/>
        <v>0</v>
      </c>
      <c r="J147" s="4" t="str">
        <f t="shared" si="7"/>
        <v>F</v>
      </c>
    </row>
    <row r="148" spans="3:10" ht="17">
      <c r="C148" s="16">
        <f t="shared" si="5"/>
        <v>137</v>
      </c>
      <c r="D148" s="15" t="str">
        <f>'Spisak studenata'!B149</f>
        <v>48/20</v>
      </c>
      <c r="E148" s="14">
        <f>'Spisak studenata'!C149</f>
        <v>0</v>
      </c>
      <c r="F148" s="17" t="str">
        <f>CONCATENATE('Spisak studenata'!D149," ",'Spisak studenata'!E149)</f>
        <v>Aleksa Džaković</v>
      </c>
      <c r="G148" s="4">
        <f>+IF(ISBLANK('Spisak studenata'!T149),'Spisak studenata'!S149,'Spisak studenata'!T149)</f>
        <v>3</v>
      </c>
      <c r="H148" s="4">
        <f>IF(ISBLANK('Spisak studenata'!Z149),'Spisak studenata'!Y149,'Spisak studenata'!Z149)</f>
        <v>0</v>
      </c>
      <c r="I148" s="4">
        <f t="shared" si="6"/>
        <v>3</v>
      </c>
      <c r="J148" s="4" t="str">
        <f t="shared" si="7"/>
        <v>F</v>
      </c>
    </row>
    <row r="149" spans="3:10" ht="17">
      <c r="C149" s="16">
        <f t="shared" si="5"/>
        <v>138</v>
      </c>
      <c r="D149" s="15" t="str">
        <f>'Spisak studenata'!B150</f>
        <v>49/20</v>
      </c>
      <c r="E149" s="14">
        <f>'Spisak studenata'!C150</f>
        <v>0</v>
      </c>
      <c r="F149" s="17" t="str">
        <f>CONCATENATE('Spisak studenata'!D150," ",'Spisak studenata'!E150)</f>
        <v>Luka Mugoša</v>
      </c>
      <c r="G149" s="4">
        <f>+IF(ISBLANK('Spisak studenata'!T150),'Spisak studenata'!S150,'Spisak studenata'!T150)</f>
        <v>6</v>
      </c>
      <c r="H149" s="4">
        <f>IF(ISBLANK('Spisak studenata'!Z150),'Spisak studenata'!Y150,'Spisak studenata'!Z150)</f>
        <v>0</v>
      </c>
      <c r="I149" s="4">
        <f t="shared" si="6"/>
        <v>6</v>
      </c>
      <c r="J149" s="4" t="str">
        <f t="shared" si="7"/>
        <v>F</v>
      </c>
    </row>
    <row r="150" spans="3:10" ht="17">
      <c r="C150" s="16">
        <f t="shared" si="5"/>
        <v>139</v>
      </c>
      <c r="D150" s="15" t="str">
        <f>'Spisak studenata'!B151</f>
        <v>50/20</v>
      </c>
      <c r="E150" s="14">
        <f>'Spisak studenata'!C151</f>
        <v>0</v>
      </c>
      <c r="F150" s="17" t="str">
        <f>CONCATENATE('Spisak studenata'!D151," ",'Spisak studenata'!E151)</f>
        <v>Nađa Ivanović</v>
      </c>
      <c r="G150" s="4">
        <f>+IF(ISBLANK('Spisak studenata'!T151),'Spisak studenata'!S151,'Spisak studenata'!T151)</f>
        <v>0</v>
      </c>
      <c r="H150" s="4">
        <f>IF(ISBLANK('Spisak studenata'!Z151),'Spisak studenata'!Y151,'Spisak studenata'!Z151)</f>
        <v>0</v>
      </c>
      <c r="I150" s="4">
        <f t="shared" si="6"/>
        <v>0</v>
      </c>
      <c r="J150" s="4" t="str">
        <f t="shared" si="7"/>
        <v>F</v>
      </c>
    </row>
    <row r="151" spans="3:10" ht="17">
      <c r="C151" s="16">
        <f t="shared" si="5"/>
        <v>140</v>
      </c>
      <c r="D151" s="15" t="str">
        <f>'Spisak studenata'!B152</f>
        <v>51/20</v>
      </c>
      <c r="E151" s="14">
        <f>'Spisak studenata'!C152</f>
        <v>0</v>
      </c>
      <c r="F151" s="17" t="str">
        <f>CONCATENATE('Spisak studenata'!D152," ",'Spisak studenata'!E152)</f>
        <v>Danijela Mitrović</v>
      </c>
      <c r="G151" s="4">
        <f>+IF(ISBLANK('Spisak studenata'!T152),'Spisak studenata'!S152,'Spisak studenata'!T152)</f>
        <v>15</v>
      </c>
      <c r="H151" s="4">
        <f>IF(ISBLANK('Spisak studenata'!Z152),'Spisak studenata'!Y152,'Spisak studenata'!Z152)</f>
        <v>0</v>
      </c>
      <c r="I151" s="4">
        <f t="shared" si="6"/>
        <v>15</v>
      </c>
      <c r="J151" s="4" t="str">
        <f t="shared" si="7"/>
        <v>F</v>
      </c>
    </row>
    <row r="152" spans="3:10" ht="17">
      <c r="C152" s="16">
        <f t="shared" si="5"/>
        <v>141</v>
      </c>
      <c r="D152" s="15" t="str">
        <f>'Spisak studenata'!B153</f>
        <v>52/20</v>
      </c>
      <c r="E152" s="14">
        <f>'Spisak studenata'!C153</f>
        <v>0</v>
      </c>
      <c r="F152" s="17" t="str">
        <f>CONCATENATE('Spisak studenata'!D153," ",'Spisak studenata'!E153)</f>
        <v>Jana Sandić</v>
      </c>
      <c r="G152" s="4">
        <f>+IF(ISBLANK('Spisak studenata'!T153),'Spisak studenata'!S153,'Spisak studenata'!T153)</f>
        <v>0</v>
      </c>
      <c r="H152" s="4">
        <f>IF(ISBLANK('Spisak studenata'!Z153),'Spisak studenata'!Y153,'Spisak studenata'!Z153)</f>
        <v>0</v>
      </c>
      <c r="I152" s="4">
        <f t="shared" si="6"/>
        <v>0</v>
      </c>
      <c r="J152" s="4" t="str">
        <f t="shared" si="7"/>
        <v>F</v>
      </c>
    </row>
    <row r="153" spans="3:10" ht="17">
      <c r="C153" s="16">
        <f t="shared" si="5"/>
        <v>142</v>
      </c>
      <c r="D153" s="15" t="str">
        <f>'Spisak studenata'!B154</f>
        <v>53/20</v>
      </c>
      <c r="E153" s="14">
        <f>'Spisak studenata'!C154</f>
        <v>0</v>
      </c>
      <c r="F153" s="17" t="str">
        <f>CONCATENATE('Spisak studenata'!D154," ",'Spisak studenata'!E154)</f>
        <v>Anđela Vuković</v>
      </c>
      <c r="G153" s="4">
        <f>+IF(ISBLANK('Spisak studenata'!T154),'Spisak studenata'!S154,'Spisak studenata'!T154)</f>
        <v>3</v>
      </c>
      <c r="H153" s="4">
        <f>IF(ISBLANK('Spisak studenata'!Z154),'Spisak studenata'!Y154,'Spisak studenata'!Z154)</f>
        <v>0</v>
      </c>
      <c r="I153" s="4">
        <f t="shared" si="6"/>
        <v>3</v>
      </c>
      <c r="J153" s="4" t="str">
        <f t="shared" si="7"/>
        <v>F</v>
      </c>
    </row>
    <row r="154" spans="3:10" ht="17">
      <c r="C154" s="16">
        <f t="shared" si="5"/>
        <v>143</v>
      </c>
      <c r="D154" s="15" t="str">
        <f>'Spisak studenata'!B155</f>
        <v>54/20</v>
      </c>
      <c r="E154" s="14">
        <f>'Spisak studenata'!C155</f>
        <v>0</v>
      </c>
      <c r="F154" s="17" t="str">
        <f>CONCATENATE('Spisak studenata'!D155," ",'Spisak studenata'!E155)</f>
        <v>Milica Starovlah</v>
      </c>
      <c r="G154" s="4">
        <f>+IF(ISBLANK('Spisak studenata'!T155),'Spisak studenata'!S155,'Spisak studenata'!T155)</f>
        <v>0</v>
      </c>
      <c r="H154" s="4">
        <f>IF(ISBLANK('Spisak studenata'!Z155),'Spisak studenata'!Y155,'Spisak studenata'!Z155)</f>
        <v>0</v>
      </c>
      <c r="I154" s="4">
        <f t="shared" si="6"/>
        <v>0</v>
      </c>
      <c r="J154" s="4" t="str">
        <f t="shared" si="7"/>
        <v>F</v>
      </c>
    </row>
    <row r="155" spans="3:10" ht="17">
      <c r="C155" s="16">
        <f t="shared" si="5"/>
        <v>144</v>
      </c>
      <c r="D155" s="15" t="str">
        <f>'Spisak studenata'!B156</f>
        <v>55/20</v>
      </c>
      <c r="E155" s="14">
        <f>'Spisak studenata'!C156</f>
        <v>0</v>
      </c>
      <c r="F155" s="17" t="str">
        <f>CONCATENATE('Spisak studenata'!D156," ",'Spisak studenata'!E156)</f>
        <v>Ilma Alispahić</v>
      </c>
      <c r="G155" s="4">
        <f>+IF(ISBLANK('Spisak studenata'!T156),'Spisak studenata'!S156,'Spisak studenata'!T156)</f>
        <v>8</v>
      </c>
      <c r="H155" s="4">
        <f>IF(ISBLANK('Spisak studenata'!Z156),'Spisak studenata'!Y156,'Spisak studenata'!Z156)</f>
        <v>0</v>
      </c>
      <c r="I155" s="4">
        <f t="shared" si="6"/>
        <v>8</v>
      </c>
      <c r="J155" s="4" t="str">
        <f t="shared" si="7"/>
        <v>F</v>
      </c>
    </row>
    <row r="156" spans="3:10" ht="17">
      <c r="C156" s="16">
        <f t="shared" si="5"/>
        <v>145</v>
      </c>
      <c r="D156" s="15" t="str">
        <f>'Spisak studenata'!B157</f>
        <v>56/20</v>
      </c>
      <c r="E156" s="14">
        <f>'Spisak studenata'!C157</f>
        <v>0</v>
      </c>
      <c r="F156" s="17" t="str">
        <f>CONCATENATE('Spisak studenata'!D157," ",'Spisak studenata'!E157)</f>
        <v>Amela Bekto</v>
      </c>
      <c r="G156" s="4">
        <f>+IF(ISBLANK('Spisak studenata'!T157),'Spisak studenata'!S157,'Spisak studenata'!T157)</f>
        <v>0</v>
      </c>
      <c r="H156" s="4">
        <f>IF(ISBLANK('Spisak studenata'!Z157),'Spisak studenata'!Y157,'Spisak studenata'!Z157)</f>
        <v>0</v>
      </c>
      <c r="I156" s="4">
        <f t="shared" si="6"/>
        <v>0</v>
      </c>
      <c r="J156" s="4" t="str">
        <f t="shared" si="7"/>
        <v>F</v>
      </c>
    </row>
    <row r="157" spans="3:10" ht="17">
      <c r="C157" s="16">
        <f t="shared" si="5"/>
        <v>146</v>
      </c>
      <c r="D157" s="15" t="str">
        <f>'Spisak studenata'!B158</f>
        <v>57/20</v>
      </c>
      <c r="E157" s="14">
        <f>'Spisak studenata'!C158</f>
        <v>0</v>
      </c>
      <c r="F157" s="17" t="str">
        <f>CONCATENATE('Spisak studenata'!D158," ",'Spisak studenata'!E158)</f>
        <v>Damir Šukurica</v>
      </c>
      <c r="G157" s="4">
        <f>+IF(ISBLANK('Spisak studenata'!T158),'Spisak studenata'!S158,'Spisak studenata'!T158)</f>
        <v>0</v>
      </c>
      <c r="H157" s="4">
        <f>IF(ISBLANK('Spisak studenata'!Z158),'Spisak studenata'!Y158,'Spisak studenata'!Z158)</f>
        <v>0</v>
      </c>
      <c r="I157" s="4">
        <f t="shared" si="6"/>
        <v>0</v>
      </c>
      <c r="J157" s="4" t="str">
        <f t="shared" si="7"/>
        <v>F</v>
      </c>
    </row>
    <row r="158" spans="3:10" ht="15.5">
      <c r="C158" s="13"/>
      <c r="D158" s="18"/>
      <c r="E158" s="19"/>
    </row>
    <row r="159" spans="3:10" ht="15.5">
      <c r="C159" s="13"/>
      <c r="D159" s="18"/>
      <c r="E159" s="19"/>
    </row>
  </sheetData>
  <mergeCells count="13">
    <mergeCell ref="C9:F9"/>
    <mergeCell ref="G9:J9"/>
    <mergeCell ref="C10:C11"/>
    <mergeCell ref="F10:F11"/>
    <mergeCell ref="G10:I10"/>
    <mergeCell ref="J10:J11"/>
    <mergeCell ref="D10:E11"/>
    <mergeCell ref="C8:F8"/>
    <mergeCell ref="G8:J8"/>
    <mergeCell ref="C5:I5"/>
    <mergeCell ref="C6:J6"/>
    <mergeCell ref="C7:F7"/>
    <mergeCell ref="G7:J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B16" sqref="B16"/>
    </sheetView>
  </sheetViews>
  <sheetFormatPr defaultRowHeight="14.5"/>
  <cols>
    <col min="1" max="1" width="13.453125" customWidth="1"/>
    <col min="2" max="2" width="13.1796875" customWidth="1"/>
    <col min="3" max="3" width="15.81640625" customWidth="1"/>
  </cols>
  <sheetData>
    <row r="1" spans="1:19">
      <c r="A1" s="25" t="s">
        <v>45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>
      <c r="A2" s="25" t="s">
        <v>88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>
      <c r="A3" s="25" t="s">
        <v>46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8">
      <c r="A4" s="35" t="s">
        <v>47</v>
      </c>
      <c r="B4" s="27" t="s">
        <v>87</v>
      </c>
      <c r="C4" s="27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>
      <c r="A5" s="25" t="s">
        <v>48</v>
      </c>
      <c r="B5" s="27" t="s">
        <v>49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>
      <c r="A6" s="25" t="s">
        <v>50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8">
      <c r="A8" s="132" t="s">
        <v>51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</row>
    <row r="9" spans="1:19">
      <c r="A9" s="133" t="s">
        <v>52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</row>
    <row r="10" spans="1:19">
      <c r="A10" s="133" t="s">
        <v>67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</row>
    <row r="11" spans="1:19" ht="15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19">
      <c r="A12" s="134" t="s">
        <v>53</v>
      </c>
      <c r="B12" s="137" t="s">
        <v>54</v>
      </c>
      <c r="C12" s="137" t="s">
        <v>55</v>
      </c>
      <c r="D12" s="140" t="s">
        <v>56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 t="s">
        <v>41</v>
      </c>
      <c r="Q12" s="140"/>
      <c r="R12" s="140"/>
      <c r="S12" s="141"/>
    </row>
    <row r="13" spans="1:19">
      <c r="A13" s="135"/>
      <c r="B13" s="138"/>
      <c r="C13" s="138"/>
      <c r="D13" s="130" t="s">
        <v>57</v>
      </c>
      <c r="E13" s="130"/>
      <c r="F13" s="130" t="s">
        <v>58</v>
      </c>
      <c r="G13" s="130"/>
      <c r="H13" s="130" t="s">
        <v>59</v>
      </c>
      <c r="I13" s="130"/>
      <c r="J13" s="130" t="s">
        <v>60</v>
      </c>
      <c r="K13" s="130"/>
      <c r="L13" s="130" t="s">
        <v>61</v>
      </c>
      <c r="M13" s="130"/>
      <c r="N13" s="130" t="s">
        <v>62</v>
      </c>
      <c r="O13" s="130"/>
      <c r="P13" s="130" t="s">
        <v>63</v>
      </c>
      <c r="Q13" s="130"/>
      <c r="R13" s="130" t="s">
        <v>64</v>
      </c>
      <c r="S13" s="131"/>
    </row>
    <row r="14" spans="1:19" ht="15" thickBot="1">
      <c r="A14" s="136"/>
      <c r="B14" s="139"/>
      <c r="C14" s="139"/>
      <c r="D14" s="28" t="s">
        <v>53</v>
      </c>
      <c r="E14" s="28" t="s">
        <v>65</v>
      </c>
      <c r="F14" s="28" t="s">
        <v>53</v>
      </c>
      <c r="G14" s="28" t="s">
        <v>65</v>
      </c>
      <c r="H14" s="28" t="s">
        <v>53</v>
      </c>
      <c r="I14" s="28" t="s">
        <v>65</v>
      </c>
      <c r="J14" s="28" t="s">
        <v>53</v>
      </c>
      <c r="K14" s="28" t="s">
        <v>65</v>
      </c>
      <c r="L14" s="28" t="s">
        <v>53</v>
      </c>
      <c r="M14" s="28" t="s">
        <v>65</v>
      </c>
      <c r="N14" s="28" t="s">
        <v>53</v>
      </c>
      <c r="O14" s="28" t="s">
        <v>65</v>
      </c>
      <c r="P14" s="28" t="s">
        <v>53</v>
      </c>
      <c r="Q14" s="28" t="s">
        <v>65</v>
      </c>
      <c r="R14" s="28" t="s">
        <v>53</v>
      </c>
      <c r="S14" s="29" t="s">
        <v>65</v>
      </c>
    </row>
    <row r="15" spans="1:19" ht="15" thickBot="1">
      <c r="A15" s="30">
        <v>1</v>
      </c>
      <c r="B15" s="31" t="s">
        <v>89</v>
      </c>
      <c r="C15" s="31">
        <v>146</v>
      </c>
      <c r="D15" s="31">
        <f>COUNTIF('Formular zakljucne ocjene'!J12:J157,"=A")</f>
        <v>0</v>
      </c>
      <c r="E15" s="31">
        <f>ROUND(D15/C15*100,1)</f>
        <v>0</v>
      </c>
      <c r="F15" s="31">
        <f>COUNTIF('Formular zakljucne ocjene'!J12:J157,"=B")</f>
        <v>0</v>
      </c>
      <c r="G15" s="31">
        <f>ROUND(F15/C15*100,1)</f>
        <v>0</v>
      </c>
      <c r="H15" s="31">
        <f>COUNTIF('Formular zakljucne ocjene'!J12:J157,"=C")</f>
        <v>0</v>
      </c>
      <c r="I15" s="31">
        <f>ROUND(H15/C15*100,1)</f>
        <v>0</v>
      </c>
      <c r="J15" s="31">
        <f>COUNTIF('Formular zakljucne ocjene'!J12:J157,"=D")</f>
        <v>0</v>
      </c>
      <c r="K15" s="31">
        <f>ROUND(J15/C15*100,1)</f>
        <v>0</v>
      </c>
      <c r="L15" s="31">
        <f>COUNTIF('Formular zakljucne ocjene'!J12:J157,"=E")</f>
        <v>0</v>
      </c>
      <c r="M15" s="31">
        <f>ROUND(L15/C15*100,1)</f>
        <v>0</v>
      </c>
      <c r="N15" s="31">
        <f>COUNTIF('Formular zakljucne ocjene'!J12:J157,"=F")</f>
        <v>127</v>
      </c>
      <c r="O15" s="31">
        <f>ROUND(N15/C15*100,1)</f>
        <v>87</v>
      </c>
      <c r="P15" s="31">
        <f>D15+F15+H15+J15+L15</f>
        <v>0</v>
      </c>
      <c r="Q15" s="31">
        <f>ROUND(P15/C15*100,1)</f>
        <v>0</v>
      </c>
      <c r="R15" s="31">
        <f>+N15</f>
        <v>127</v>
      </c>
      <c r="S15" s="32">
        <f>ROUND(R15/C15*100,1)</f>
        <v>87</v>
      </c>
    </row>
    <row r="16" spans="1:19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33"/>
      <c r="Q19" s="33"/>
      <c r="R19" s="33"/>
      <c r="S19" s="33"/>
    </row>
    <row r="20" spans="1:19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26"/>
      <c r="Q20" s="26"/>
      <c r="R20" s="26"/>
      <c r="S20" s="34" t="s">
        <v>66</v>
      </c>
    </row>
  </sheetData>
  <mergeCells count="16">
    <mergeCell ref="R13:S13"/>
    <mergeCell ref="A8:S8"/>
    <mergeCell ref="A9:S9"/>
    <mergeCell ref="A10:S10"/>
    <mergeCell ref="A12:A14"/>
    <mergeCell ref="B12:B14"/>
    <mergeCell ref="C12:C14"/>
    <mergeCell ref="D12:O12"/>
    <mergeCell ref="P12:S12"/>
    <mergeCell ref="D13:E13"/>
    <mergeCell ref="F13:G13"/>
    <mergeCell ref="H13:I13"/>
    <mergeCell ref="J13:K13"/>
    <mergeCell ref="L13:M13"/>
    <mergeCell ref="N13:O13"/>
    <mergeCell ref="P13:Q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Spisak studenata</vt:lpstr>
      <vt:lpstr>Formular zakljucne ocjene</vt:lpstr>
      <vt:lpstr>Statistika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2021-01-15T09:59:11Z</dcterms:modified>
</cp:coreProperties>
</file>