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Y23" i="1" l="1"/>
  <c r="Y29" i="1" l="1"/>
  <c r="Y38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D100" i="1" l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C100" i="1" l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AA98" i="1"/>
  <c r="AB98" i="1" s="1"/>
  <c r="AA99" i="1"/>
  <c r="AB99" i="1" s="1"/>
  <c r="AA100" i="1"/>
  <c r="AB100" i="1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<sst xmlns="http://schemas.openxmlformats.org/spreadsheetml/2006/main" count="170" uniqueCount="139">
  <si>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</si>
  <si>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</si>
  <si>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</si>
  <si>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</si>
  <si>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</si>
  <si>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</si>
  <si>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</si>
  <si>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</si>
  <si>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</si>
  <si>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</si>
  <si>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</si>
  <si>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</si>
  <si>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</si>
  <si>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</si>
  <si>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</si>
  <si>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</si>
  <si>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</si>
  <si>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</si>
  <si>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</si>
  <si>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</si>
  <si>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</si>
  <si>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</si>
  <si>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</si>
  <si>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</si>
  <si>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</si>
  <si>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</si>
  <si>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</si>
  <si>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</si>
  <si>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</si>
  <si>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</si>
  <si>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</si>
  <si>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</si>
  <si>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</si>
  <si>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</si>
  <si>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</si>
  <si>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</si>
  <si>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</si>
  <si>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</si>
  <si>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</si>
  <si>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</si>
  <si>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</si>
  <si>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</si>
  <si>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</si>
  <si>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</si>
  <si>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</si>
  <si>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</si>
  <si>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</si>
  <si>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</si>
  <si>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</si>
  <si>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</si>
  <si>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</si>
  <si>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</si>
  <si>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</si>
  <si>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</si>
  <si>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</si>
  <si>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</si>
  <si>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</si>
  <si>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</si>
  <si>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</si>
  <si>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</si>
  <si>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</si>
  <si>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</si>
  <si>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</si>
  <si>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</si>
  <si>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</si>
  <si>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</si>
  <si>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</si>
  <si>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</si>
  <si>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</si>
  <si>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</si>
  <si>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</si>
  <si>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</si>
  <si>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</si>
  <si>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</si>
  <si>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</si>
  <si>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</si>
  <si>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</si>
  <si>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</si>
  <si>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</si>
  <si>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</si>
  <si>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</si>
  <si>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</si>
  <si>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</si>
  <si>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</si>
  <si>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</si>
  <si>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</si>
  <si>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</si>
  <si>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</si>
  <si>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</si>
  <si>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</si>
  <si>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</si>
  <si>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</si>
  <si>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</si>
  <si>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</si>
  <si>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</si>
  <si>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</si>
  <si>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</si>
  <si>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</si>
  <si>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</si>
  <si>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</si>
  <si>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</si>
  <si>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</si>
  <si>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</si>
  <si>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</si>
  <si>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</si>
  <si>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</si>
  <si>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</si>
  <si>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</si>
  <si>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</si>
  <si>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</si>
  <si>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</si>
  <si>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</si>
  <si>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</si>
  <si>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</si>
  <si>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</si>
  <si>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</si>
  <si>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</si>
  <si>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</si>
  <si>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</si>
  <si>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</si>
  <si>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Nikola</t>
  </si>
  <si>
    <t>Krvavac</t>
  </si>
  <si>
    <t>Bogoljub</t>
  </si>
  <si>
    <t>Aranitović</t>
  </si>
  <si>
    <t>28/20</t>
  </si>
  <si>
    <t>28/17</t>
  </si>
  <si>
    <t>40/16</t>
  </si>
  <si>
    <t>Animalna</t>
  </si>
  <si>
    <t>svi zadaci</t>
  </si>
  <si>
    <t>Laličić</t>
  </si>
  <si>
    <t>Ljubica</t>
  </si>
  <si>
    <t>01/20</t>
  </si>
  <si>
    <t>Mijović</t>
  </si>
  <si>
    <t>popravni II</t>
  </si>
  <si>
    <t>popravni I</t>
  </si>
  <si>
    <t>skaliranje</t>
  </si>
  <si>
    <t>E</t>
  </si>
  <si>
    <t>Vasilija</t>
  </si>
  <si>
    <t>SARADNIK:  Rajko Ćalasan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</si>
</sst>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2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42" fillId="0" borderId="0" xfId="0" applyFont="1"/>
    <xf numFmtId="0" fontId="30" fillId="0" borderId="0" xfId="0" applyFont="1"/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J1" zoomScale="80" zoomScaleNormal="80" workbookViewId="0">
      <selection activeCell="AE23" sqref="AE23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1" width="11.54296875" style="7" customWidth="1"/>
    <col min="22" max="24" width="8.81640625" style="7"/>
    <col min="25" max="25" width="14.1796875" style="7" bestFit="1" customWidth="1"/>
    <col min="26" max="28" width="8.81640625" style="7"/>
  </cols>
  <sheetData>
    <row r="5" spans="1:30" ht="17.5" customHeight="1">
      <c r="B5" s="70" t="s">
        <v>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  <c r="AA5" s="102"/>
      <c r="AB5" s="103"/>
    </row>
    <row r="6" spans="1:30" ht="27.65" customHeight="1">
      <c r="B6" s="73" t="s">
        <v>1</v>
      </c>
      <c r="C6" s="74"/>
      <c r="D6" s="75"/>
      <c r="E6" s="104" t="s">
        <v>86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61" t="s">
        <v>43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</row>
    <row r="7" spans="1:30" ht="14.5" customHeight="1">
      <c r="B7" s="76" t="s">
        <v>89</v>
      </c>
      <c r="C7" s="77"/>
      <c r="D7" s="77"/>
      <c r="E7" s="77"/>
      <c r="F7" s="77"/>
      <c r="G7" s="78"/>
      <c r="H7" s="76" t="s">
        <v>20</v>
      </c>
      <c r="I7" s="77"/>
      <c r="J7" s="77"/>
      <c r="K7" s="78"/>
      <c r="L7" s="107" t="s">
        <v>90</v>
      </c>
      <c r="M7" s="108"/>
      <c r="N7" s="108"/>
      <c r="O7" s="108"/>
      <c r="P7" s="108"/>
      <c r="Q7" s="108"/>
      <c r="R7" s="108"/>
      <c r="S7" s="108"/>
      <c r="T7" s="108"/>
      <c r="U7" s="109"/>
      <c r="V7" s="107" t="s">
        <v>138</v>
      </c>
      <c r="W7" s="108"/>
      <c r="X7" s="108"/>
      <c r="Y7" s="108"/>
      <c r="Z7" s="108"/>
      <c r="AA7" s="108"/>
      <c r="AB7" s="109"/>
    </row>
    <row r="8" spans="1:30">
      <c r="B8" s="79"/>
      <c r="C8" s="80"/>
      <c r="D8" s="80"/>
      <c r="E8" s="80"/>
      <c r="F8" s="80"/>
      <c r="G8" s="81"/>
      <c r="H8" s="79"/>
      <c r="I8" s="80"/>
      <c r="J8" s="80"/>
      <c r="K8" s="81"/>
      <c r="L8" s="110"/>
      <c r="M8" s="111"/>
      <c r="N8" s="111"/>
      <c r="O8" s="111"/>
      <c r="P8" s="111"/>
      <c r="Q8" s="111"/>
      <c r="R8" s="111"/>
      <c r="S8" s="111"/>
      <c r="T8" s="111"/>
      <c r="U8" s="112"/>
      <c r="V8" s="110"/>
      <c r="W8" s="111"/>
      <c r="X8" s="111"/>
      <c r="Y8" s="111"/>
      <c r="Z8" s="111"/>
      <c r="AA8" s="111"/>
      <c r="AB8" s="112"/>
    </row>
    <row r="9" spans="1:30"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</row>
    <row r="10" spans="1:30" ht="44.5" customHeight="1">
      <c r="B10" s="64" t="s">
        <v>16</v>
      </c>
      <c r="C10" s="65"/>
      <c r="D10" s="113" t="s">
        <v>17</v>
      </c>
      <c r="E10" s="114"/>
      <c r="F10" s="87" t="s">
        <v>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119" t="s">
        <v>18</v>
      </c>
      <c r="AB10" s="119" t="s">
        <v>19</v>
      </c>
    </row>
    <row r="11" spans="1:30" ht="14.5" customHeight="1">
      <c r="B11" s="66"/>
      <c r="C11" s="67"/>
      <c r="D11" s="115"/>
      <c r="E11" s="116"/>
      <c r="F11" s="85" t="s">
        <v>3</v>
      </c>
      <c r="G11" s="87" t="s">
        <v>4</v>
      </c>
      <c r="H11" s="88"/>
      <c r="I11" s="88"/>
      <c r="J11" s="88"/>
      <c r="K11" s="88"/>
      <c r="L11" s="88"/>
      <c r="M11" s="89"/>
      <c r="N11" s="87" t="s">
        <v>5</v>
      </c>
      <c r="O11" s="88"/>
      <c r="P11" s="89"/>
      <c r="Q11" s="3" t="s">
        <v>6</v>
      </c>
      <c r="R11" s="3"/>
      <c r="S11" s="87" t="s">
        <v>7</v>
      </c>
      <c r="T11" s="88"/>
      <c r="U11" s="88"/>
      <c r="V11" s="88"/>
      <c r="W11" s="88"/>
      <c r="X11" s="89"/>
      <c r="Y11" s="87" t="s">
        <v>8</v>
      </c>
      <c r="Z11" s="88"/>
      <c r="AA11" s="120"/>
      <c r="AB11" s="120"/>
    </row>
    <row r="12" spans="1:30" ht="14.5" customHeight="1">
      <c r="B12" s="68"/>
      <c r="C12" s="69"/>
      <c r="D12" s="117"/>
      <c r="E12" s="118"/>
      <c r="F12" s="86"/>
      <c r="G12" s="87" t="s">
        <v>9</v>
      </c>
      <c r="H12" s="89"/>
      <c r="I12" s="2" t="s">
        <v>10</v>
      </c>
      <c r="J12" s="2" t="s">
        <v>11</v>
      </c>
      <c r="K12" s="87" t="s">
        <v>12</v>
      </c>
      <c r="L12" s="89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134</v>
      </c>
      <c r="U12" s="87" t="s">
        <v>10</v>
      </c>
      <c r="V12" s="89"/>
      <c r="W12" s="87" t="s">
        <v>133</v>
      </c>
      <c r="X12" s="89"/>
      <c r="Y12" s="8" t="s">
        <v>14</v>
      </c>
      <c r="Z12" s="20" t="s">
        <v>15</v>
      </c>
      <c r="AA12" s="121"/>
      <c r="AB12" s="121"/>
      <c r="AC12" t="s">
        <v>135</v>
      </c>
    </row>
    <row r="13" spans="1:30" ht="15.5">
      <c r="A13" s="40"/>
      <c r="B13" s="53"/>
      <c r="D13" s="46" t="s">
        <v>127</v>
      </c>
      <c r="S13" s="50" t="s">
        <v>128</v>
      </c>
      <c r="T13" s="48"/>
      <c r="U13" s="93"/>
      <c r="V13" s="94"/>
      <c r="W13" s="95"/>
      <c r="X13" s="96"/>
      <c r="Y13" s="4"/>
      <c r="Z13" s="21"/>
      <c r="AA13" s="4"/>
      <c r="AB13" s="4"/>
    </row>
    <row r="14" spans="1:30" ht="17">
      <c r="A14" s="40"/>
      <c r="B14" s="36" t="s">
        <v>131</v>
      </c>
      <c r="D14" s="7" t="s">
        <v>129</v>
      </c>
      <c r="E14" s="7" t="s">
        <v>130</v>
      </c>
      <c r="N14" s="40">
        <v>6</v>
      </c>
      <c r="U14" s="93">
        <v>7</v>
      </c>
      <c r="V14" s="94"/>
      <c r="W14" s="95"/>
      <c r="X14" s="96"/>
      <c r="Y14" s="4"/>
      <c r="Z14" s="21"/>
      <c r="AA14" s="4">
        <f>N14+MAX(S14,T14/(90/62))+MAX(U14,W14/(90/62))+Y14</f>
        <v>13</v>
      </c>
      <c r="AB14" s="4" t="s">
        <v>136</v>
      </c>
      <c r="AC14">
        <f>AA14*90/62</f>
        <v>18.870967741935484</v>
      </c>
      <c r="AD14" t="str">
        <f>IF(AC14&lt;41,"F",IF(AC14&lt;52,"E",IF(AC14&lt;63,"D",IF(AC14&lt;74,"C", IF(AC14&lt;85,"B","A")))))</f>
        <v>F</v>
      </c>
    </row>
    <row r="15" spans="1:30" ht="15.5">
      <c r="A15" s="40"/>
      <c r="B15" s="53"/>
      <c r="U15" s="93"/>
      <c r="V15" s="94"/>
      <c r="W15" s="95"/>
      <c r="X15" s="96"/>
      <c r="Y15" s="4"/>
      <c r="Z15" s="21"/>
      <c r="AA15" s="4">
        <f t="shared" ref="AA15:AA38" si="0">N15+MAX(S15,T15/(90/62))+MAX(U15,W15/(90/62))+Y15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">
      <c r="A16" s="40"/>
      <c r="B16" s="38" t="s">
        <v>68</v>
      </c>
      <c r="C16" s="39"/>
      <c r="D16" s="24" t="s">
        <v>67</v>
      </c>
      <c r="E16" s="24" t="s">
        <v>23</v>
      </c>
      <c r="F16" s="4"/>
      <c r="G16" s="41"/>
      <c r="H16" s="42"/>
      <c r="I16" s="1"/>
      <c r="J16" s="1"/>
      <c r="K16" s="41"/>
      <c r="L16" s="42"/>
      <c r="M16" s="1"/>
      <c r="N16" s="6"/>
      <c r="O16" s="1"/>
      <c r="P16" s="1"/>
      <c r="Q16" s="1"/>
      <c r="R16" s="1"/>
      <c r="S16" s="4">
        <v>0</v>
      </c>
      <c r="U16" s="100">
        <v>5</v>
      </c>
      <c r="V16" s="101"/>
      <c r="W16" s="95"/>
      <c r="X16" s="96"/>
      <c r="Y16" s="4"/>
      <c r="Z16" s="21"/>
      <c r="AA16" s="4">
        <f t="shared" si="0"/>
        <v>5</v>
      </c>
      <c r="AB16" s="4"/>
      <c r="AC16" s="7">
        <f>AA16*90/62</f>
        <v>7.258064516129032</v>
      </c>
      <c r="AD16" s="7" t="str">
        <f>IF(AC16&lt;41,"F",IF(AC16&lt;52,"E",IF(AC16&lt;63,"D",IF(AC16&lt;74,"C", IF(AC16&lt;85,"B","A")))))</f>
        <v>F</v>
      </c>
    </row>
    <row r="17" spans="1:30" ht="15.5">
      <c r="A17" s="40"/>
      <c r="B17" s="53"/>
      <c r="U17" s="93"/>
      <c r="V17" s="94"/>
      <c r="W17" s="95"/>
      <c r="X17" s="96"/>
      <c r="Y17" s="4"/>
      <c r="Z17" s="21"/>
      <c r="AA17" s="4">
        <f t="shared" si="0"/>
        <v>0</v>
      </c>
      <c r="AB17" s="4"/>
      <c r="AC17" s="7">
        <f t="shared" si="1"/>
        <v>0</v>
      </c>
      <c r="AD17" s="7" t="str">
        <f t="shared" si="2"/>
        <v>F</v>
      </c>
    </row>
    <row r="18" spans="1:30" ht="17">
      <c r="A18" s="40"/>
      <c r="B18" s="38" t="s">
        <v>111</v>
      </c>
      <c r="C18" s="39"/>
      <c r="D18" s="24" t="s">
        <v>112</v>
      </c>
      <c r="E18" s="24" t="s">
        <v>113</v>
      </c>
      <c r="F18" s="4"/>
      <c r="G18" s="51"/>
      <c r="H18" s="52"/>
      <c r="I18" s="1"/>
      <c r="J18" s="1"/>
      <c r="K18" s="51"/>
      <c r="L18" s="52"/>
      <c r="M18" s="1"/>
      <c r="N18" s="6">
        <v>7</v>
      </c>
      <c r="O18" s="1"/>
      <c r="P18" s="1"/>
      <c r="Q18" s="1"/>
      <c r="R18" s="1"/>
      <c r="S18" s="4">
        <v>8</v>
      </c>
      <c r="U18" s="93">
        <v>5</v>
      </c>
      <c r="V18" s="94"/>
      <c r="W18" s="95"/>
      <c r="X18" s="96"/>
      <c r="Y18" s="4"/>
      <c r="Z18" s="21"/>
      <c r="AA18" s="4">
        <f t="shared" si="0"/>
        <v>20</v>
      </c>
      <c r="AB18" s="4"/>
      <c r="AC18" s="7">
        <f t="shared" si="1"/>
        <v>29.032258064516128</v>
      </c>
      <c r="AD18" s="7" t="str">
        <f t="shared" si="2"/>
        <v>F</v>
      </c>
    </row>
    <row r="19" spans="1:30" ht="17">
      <c r="A19" s="40"/>
      <c r="B19" s="38" t="s">
        <v>79</v>
      </c>
      <c r="C19" s="39"/>
      <c r="D19" s="24" t="s">
        <v>137</v>
      </c>
      <c r="E19" s="24" t="s">
        <v>80</v>
      </c>
      <c r="F19" s="4"/>
      <c r="G19" s="51"/>
      <c r="H19" s="52"/>
      <c r="I19" s="1"/>
      <c r="J19" s="1"/>
      <c r="K19" s="51"/>
      <c r="L19" s="52"/>
      <c r="M19" s="1"/>
      <c r="N19" s="6">
        <v>9</v>
      </c>
      <c r="O19" s="1"/>
      <c r="P19" s="1"/>
      <c r="Q19" s="1"/>
      <c r="R19" s="1"/>
      <c r="S19" s="4">
        <v>15</v>
      </c>
      <c r="T19" s="7">
        <v>40</v>
      </c>
      <c r="U19" s="93">
        <v>7</v>
      </c>
      <c r="V19" s="94"/>
      <c r="W19" s="95"/>
      <c r="X19" s="96"/>
      <c r="Y19" s="4"/>
      <c r="Z19" s="21"/>
      <c r="AA19" s="4">
        <f t="shared" si="0"/>
        <v>43.555555555555557</v>
      </c>
      <c r="AB19" s="4"/>
      <c r="AC19" s="7">
        <f t="shared" si="1"/>
        <v>63.225806451612904</v>
      </c>
      <c r="AD19" s="7" t="str">
        <f t="shared" si="2"/>
        <v>C</v>
      </c>
    </row>
    <row r="20" spans="1:30" ht="15.5">
      <c r="A20" s="40"/>
      <c r="B20" s="53"/>
      <c r="U20" s="93"/>
      <c r="V20" s="94"/>
      <c r="W20" s="95"/>
      <c r="X20" s="96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5.5">
      <c r="A21" s="40"/>
      <c r="B21" s="53"/>
      <c r="U21" s="93"/>
      <c r="V21" s="94"/>
      <c r="W21" s="95"/>
      <c r="X21" s="96"/>
      <c r="Y21" s="4"/>
      <c r="Z21" s="21"/>
      <c r="AA21" s="4">
        <f t="shared" si="0"/>
        <v>0</v>
      </c>
      <c r="AB21" s="4"/>
      <c r="AC21" s="7">
        <f t="shared" si="1"/>
        <v>0</v>
      </c>
      <c r="AD21" s="7" t="str">
        <f t="shared" si="2"/>
        <v>F</v>
      </c>
    </row>
    <row r="22" spans="1:30" ht="17">
      <c r="A22" s="40"/>
      <c r="B22" s="36" t="s">
        <v>116</v>
      </c>
      <c r="C22" s="37"/>
      <c r="D22" s="24" t="s">
        <v>114</v>
      </c>
      <c r="E22" s="24" t="s">
        <v>115</v>
      </c>
      <c r="F22" s="4"/>
      <c r="G22" s="51"/>
      <c r="H22" s="52"/>
      <c r="I22" s="1"/>
      <c r="J22" s="1"/>
      <c r="K22" s="51"/>
      <c r="L22" s="52"/>
      <c r="M22" s="1"/>
      <c r="N22" s="6">
        <v>5</v>
      </c>
      <c r="O22" s="1"/>
      <c r="P22" s="1"/>
      <c r="Q22" s="1"/>
      <c r="R22" s="1"/>
      <c r="S22" s="4">
        <v>13</v>
      </c>
      <c r="U22" s="93">
        <v>0</v>
      </c>
      <c r="V22" s="94"/>
      <c r="W22" s="95"/>
      <c r="X22" s="96"/>
      <c r="Y22" s="4"/>
      <c r="Z22" s="21"/>
      <c r="AA22" s="4">
        <f t="shared" si="0"/>
        <v>18</v>
      </c>
      <c r="AB22" s="4"/>
      <c r="AC22" s="7">
        <f t="shared" si="1"/>
        <v>26.129032258064516</v>
      </c>
      <c r="AD22" s="7" t="str">
        <f t="shared" si="2"/>
        <v>F</v>
      </c>
    </row>
    <row r="23" spans="1:30" ht="17">
      <c r="A23" s="40"/>
      <c r="B23" s="38" t="s">
        <v>91</v>
      </c>
      <c r="C23" s="39"/>
      <c r="D23" s="24" t="s">
        <v>92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6">
        <v>9</v>
      </c>
      <c r="O23" s="1"/>
      <c r="P23" s="1"/>
      <c r="Q23" s="1"/>
      <c r="R23" s="1"/>
      <c r="S23" s="4">
        <v>27</v>
      </c>
      <c r="U23" s="93">
        <v>12</v>
      </c>
      <c r="V23" s="94"/>
      <c r="W23" s="95"/>
      <c r="X23" s="96"/>
      <c r="Y23" s="4">
        <f>8/(90/62)</f>
        <v>5.5111111111111111</v>
      </c>
      <c r="Z23" s="21"/>
      <c r="AA23" s="4">
        <f t="shared" si="0"/>
        <v>53.511111111111113</v>
      </c>
      <c r="AB23" s="4"/>
      <c r="AC23" s="7">
        <f t="shared" si="1"/>
        <v>77.677419354838705</v>
      </c>
      <c r="AD23" s="7" t="str">
        <f t="shared" si="2"/>
        <v>B</v>
      </c>
    </row>
    <row r="24" spans="1:30" ht="17">
      <c r="A24" s="40"/>
      <c r="B24" s="38" t="s">
        <v>69</v>
      </c>
      <c r="C24" s="39"/>
      <c r="D24" s="24" t="s">
        <v>70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6"/>
      <c r="O24" s="1"/>
      <c r="P24" s="1"/>
      <c r="Q24" s="1"/>
      <c r="R24" s="1"/>
      <c r="S24" s="4">
        <v>0</v>
      </c>
      <c r="U24" s="93">
        <v>5</v>
      </c>
      <c r="V24" s="94"/>
      <c r="W24" s="95"/>
      <c r="X24" s="96"/>
      <c r="Y24" s="4"/>
      <c r="Z24" s="21"/>
      <c r="AA24" s="4">
        <f t="shared" si="0"/>
        <v>5</v>
      </c>
      <c r="AB24" s="4"/>
      <c r="AC24" s="7">
        <f t="shared" si="1"/>
        <v>7.258064516129032</v>
      </c>
      <c r="AD24" s="7" t="str">
        <f t="shared" si="2"/>
        <v>F</v>
      </c>
    </row>
    <row r="25" spans="1:30" ht="17">
      <c r="A25" s="40"/>
      <c r="B25" s="38" t="s">
        <v>117</v>
      </c>
      <c r="C25" s="39"/>
      <c r="D25" s="24" t="s">
        <v>118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6">
        <v>6</v>
      </c>
      <c r="O25" s="1"/>
      <c r="P25" s="1"/>
      <c r="Q25" s="1"/>
      <c r="R25" s="1"/>
      <c r="S25" s="4">
        <v>14</v>
      </c>
      <c r="U25" s="93">
        <v>4</v>
      </c>
      <c r="V25" s="94"/>
      <c r="W25" s="95"/>
      <c r="X25" s="96"/>
      <c r="Y25" s="4"/>
      <c r="Z25" s="21"/>
      <c r="AA25" s="4">
        <f t="shared" si="0"/>
        <v>24</v>
      </c>
      <c r="AB25" s="4"/>
      <c r="AC25" s="7">
        <f t="shared" si="1"/>
        <v>34.838709677419352</v>
      </c>
      <c r="AD25" s="7" t="str">
        <f t="shared" si="2"/>
        <v>F</v>
      </c>
    </row>
    <row r="26" spans="1:30" ht="17">
      <c r="A26" s="40"/>
      <c r="B26" s="38" t="s">
        <v>110</v>
      </c>
      <c r="C26" s="39"/>
      <c r="D26" s="24" t="s">
        <v>109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6">
        <v>9</v>
      </c>
      <c r="O26" s="1"/>
      <c r="P26" s="1"/>
      <c r="Q26" s="1"/>
      <c r="R26" s="1"/>
      <c r="S26" s="4">
        <v>26</v>
      </c>
      <c r="U26" s="93">
        <v>13</v>
      </c>
      <c r="V26" s="94"/>
      <c r="W26" s="95"/>
      <c r="X26" s="96"/>
      <c r="Y26" s="4"/>
      <c r="Z26" s="21"/>
      <c r="AA26" s="4">
        <f t="shared" si="0"/>
        <v>48</v>
      </c>
      <c r="AB26" s="4"/>
      <c r="AC26" s="7">
        <f t="shared" si="1"/>
        <v>69.677419354838705</v>
      </c>
      <c r="AD26" s="7" t="str">
        <f t="shared" si="2"/>
        <v>C</v>
      </c>
    </row>
    <row r="27" spans="1:30" ht="17">
      <c r="A27" s="40"/>
      <c r="B27" s="38" t="s">
        <v>81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6">
        <v>6</v>
      </c>
      <c r="O27" s="1"/>
      <c r="P27" s="1"/>
      <c r="Q27" s="1"/>
      <c r="R27" s="1"/>
      <c r="S27" s="4">
        <v>28</v>
      </c>
      <c r="U27" s="93">
        <v>21</v>
      </c>
      <c r="V27" s="94"/>
      <c r="W27" s="95"/>
      <c r="X27" s="96"/>
      <c r="Y27" s="4"/>
      <c r="Z27" s="21"/>
      <c r="AA27" s="4">
        <f t="shared" si="0"/>
        <v>55</v>
      </c>
      <c r="AB27" s="4"/>
      <c r="AC27" s="7">
        <f t="shared" si="1"/>
        <v>79.838709677419359</v>
      </c>
      <c r="AD27" s="7" t="str">
        <f t="shared" si="2"/>
        <v>B</v>
      </c>
    </row>
    <row r="28" spans="1:30" ht="17">
      <c r="A28" s="40"/>
      <c r="B28" s="38" t="s">
        <v>74</v>
      </c>
      <c r="C28" s="39"/>
      <c r="D28" s="24" t="s">
        <v>21</v>
      </c>
      <c r="E28" s="24" t="s">
        <v>75</v>
      </c>
      <c r="F28" s="4"/>
      <c r="G28" s="41"/>
      <c r="H28" s="42"/>
      <c r="I28" s="1"/>
      <c r="J28" s="1"/>
      <c r="K28" s="41"/>
      <c r="L28" s="42"/>
      <c r="M28" s="1"/>
      <c r="N28" s="6">
        <v>9</v>
      </c>
      <c r="O28" s="1"/>
      <c r="P28" s="1"/>
      <c r="Q28" s="1"/>
      <c r="R28" s="1"/>
      <c r="S28" s="4">
        <v>23</v>
      </c>
      <c r="U28" s="93">
        <v>5</v>
      </c>
      <c r="V28" s="94"/>
      <c r="W28" s="95"/>
      <c r="X28" s="96"/>
      <c r="Y28" s="4"/>
      <c r="Z28" s="21"/>
      <c r="AA28" s="4">
        <f t="shared" si="0"/>
        <v>37</v>
      </c>
      <c r="AB28" s="4"/>
      <c r="AC28" s="7">
        <f t="shared" si="1"/>
        <v>53.70967741935484</v>
      </c>
      <c r="AD28" s="7" t="str">
        <f t="shared" si="2"/>
        <v>D</v>
      </c>
    </row>
    <row r="29" spans="1:30" ht="17">
      <c r="A29" s="40"/>
      <c r="B29" s="38" t="s">
        <v>103</v>
      </c>
      <c r="C29" s="39"/>
      <c r="D29" s="24" t="s">
        <v>104</v>
      </c>
      <c r="E29" s="24" t="s">
        <v>105</v>
      </c>
      <c r="F29" s="4"/>
      <c r="G29" s="41"/>
      <c r="H29" s="42"/>
      <c r="I29" s="1"/>
      <c r="J29" s="1"/>
      <c r="K29" s="41"/>
      <c r="L29" s="42"/>
      <c r="M29" s="1"/>
      <c r="N29" s="6">
        <v>8</v>
      </c>
      <c r="O29" s="1"/>
      <c r="P29" s="1"/>
      <c r="Q29" s="1"/>
      <c r="R29" s="1"/>
      <c r="S29" s="4">
        <v>18</v>
      </c>
      <c r="U29" s="93">
        <v>5</v>
      </c>
      <c r="V29" s="94"/>
      <c r="W29" s="95">
        <v>20</v>
      </c>
      <c r="X29" s="96"/>
      <c r="Y29" s="4">
        <f>7/(90/62)</f>
        <v>4.822222222222222</v>
      </c>
      <c r="Z29" s="21"/>
      <c r="AA29" s="4">
        <f t="shared" si="0"/>
        <v>44.6</v>
      </c>
      <c r="AB29" s="4"/>
      <c r="AC29" s="7">
        <f t="shared" si="1"/>
        <v>64.741935483870961</v>
      </c>
      <c r="AD29" s="7" t="str">
        <f t="shared" si="2"/>
        <v>C</v>
      </c>
    </row>
    <row r="30" spans="1:30" ht="17">
      <c r="A30" s="40"/>
      <c r="B30" s="38" t="s">
        <v>97</v>
      </c>
      <c r="C30" s="39"/>
      <c r="D30" s="24" t="s">
        <v>96</v>
      </c>
      <c r="E30" s="24" t="s">
        <v>92</v>
      </c>
      <c r="F30" s="4"/>
      <c r="G30" s="41"/>
      <c r="H30" s="42"/>
      <c r="I30" s="1"/>
      <c r="J30" s="1"/>
      <c r="K30" s="41"/>
      <c r="L30" s="42"/>
      <c r="M30" s="1"/>
      <c r="N30" s="6">
        <v>9</v>
      </c>
      <c r="O30" s="1"/>
      <c r="P30" s="1"/>
      <c r="Q30" s="1"/>
      <c r="R30" s="1"/>
      <c r="S30" s="4">
        <v>19</v>
      </c>
      <c r="U30" s="93"/>
      <c r="V30" s="94"/>
      <c r="W30" s="95"/>
      <c r="X30" s="96"/>
      <c r="Y30" s="4"/>
      <c r="Z30" s="21"/>
      <c r="AA30" s="4">
        <f t="shared" si="0"/>
        <v>28</v>
      </c>
      <c r="AB30" s="4" t="s">
        <v>136</v>
      </c>
      <c r="AC30" s="7">
        <f t="shared" si="1"/>
        <v>40.645161290322584</v>
      </c>
      <c r="AD30" s="7" t="str">
        <f t="shared" si="2"/>
        <v>F</v>
      </c>
    </row>
    <row r="31" spans="1:30" ht="17">
      <c r="A31" s="40"/>
      <c r="B31" s="38" t="s">
        <v>100</v>
      </c>
      <c r="C31" s="39"/>
      <c r="D31" s="24" t="s">
        <v>98</v>
      </c>
      <c r="E31" s="24" t="s">
        <v>99</v>
      </c>
      <c r="F31" s="4"/>
      <c r="G31" s="41"/>
      <c r="H31" s="42"/>
      <c r="I31" s="1"/>
      <c r="J31" s="1"/>
      <c r="K31" s="41"/>
      <c r="L31" s="42"/>
      <c r="M31" s="1"/>
      <c r="N31" s="6">
        <v>8</v>
      </c>
      <c r="O31" s="1"/>
      <c r="P31" s="1"/>
      <c r="Q31" s="1"/>
      <c r="R31" s="1"/>
      <c r="S31" s="4">
        <v>22</v>
      </c>
      <c r="U31" s="93">
        <v>24</v>
      </c>
      <c r="V31" s="94"/>
      <c r="W31" s="95"/>
      <c r="X31" s="96"/>
      <c r="Y31" s="4"/>
      <c r="Z31" s="21"/>
      <c r="AA31" s="4">
        <f t="shared" si="0"/>
        <v>54</v>
      </c>
      <c r="AB31" s="4"/>
      <c r="AC31" s="7">
        <f t="shared" si="1"/>
        <v>78.387096774193552</v>
      </c>
      <c r="AD31" s="7" t="str">
        <f t="shared" si="2"/>
        <v>B</v>
      </c>
    </row>
    <row r="32" spans="1:30" ht="17">
      <c r="A32" s="40"/>
      <c r="B32" s="38" t="s">
        <v>83</v>
      </c>
      <c r="C32" s="39"/>
      <c r="D32" s="24" t="s">
        <v>22</v>
      </c>
      <c r="E32" s="24" t="s">
        <v>82</v>
      </c>
      <c r="F32" s="4"/>
      <c r="G32" s="41"/>
      <c r="H32" s="42"/>
      <c r="I32" s="1"/>
      <c r="J32" s="1"/>
      <c r="K32" s="41"/>
      <c r="L32" s="42"/>
      <c r="M32" s="1"/>
      <c r="N32" s="6">
        <v>9</v>
      </c>
      <c r="O32" s="1"/>
      <c r="P32" s="1"/>
      <c r="Q32" s="1"/>
      <c r="R32" s="1"/>
      <c r="S32" s="4">
        <v>33</v>
      </c>
      <c r="U32" s="93">
        <v>20</v>
      </c>
      <c r="V32" s="94"/>
      <c r="W32" s="95"/>
      <c r="X32" s="96"/>
      <c r="Y32" s="4"/>
      <c r="Z32" s="21"/>
      <c r="AA32" s="4">
        <f t="shared" si="0"/>
        <v>62</v>
      </c>
      <c r="AB32" s="4"/>
      <c r="AC32" s="7">
        <f t="shared" si="1"/>
        <v>90</v>
      </c>
      <c r="AD32" s="7" t="str">
        <f t="shared" si="2"/>
        <v>A</v>
      </c>
    </row>
    <row r="33" spans="1:30" ht="17">
      <c r="A33" s="40"/>
      <c r="B33" s="54" t="s">
        <v>124</v>
      </c>
      <c r="D33" s="55" t="s">
        <v>24</v>
      </c>
      <c r="E33" s="55" t="s">
        <v>132</v>
      </c>
      <c r="U33" s="93">
        <v>0</v>
      </c>
      <c r="V33" s="94"/>
      <c r="W33" s="95"/>
      <c r="X33" s="96"/>
      <c r="Y33" s="4"/>
      <c r="Z33" s="21"/>
      <c r="AA33" s="4">
        <f t="shared" si="0"/>
        <v>0</v>
      </c>
    </row>
    <row r="34" spans="1:30" ht="17">
      <c r="A34" s="40"/>
      <c r="B34" s="38" t="s">
        <v>73</v>
      </c>
      <c r="C34" s="39"/>
      <c r="D34" s="24" t="s">
        <v>71</v>
      </c>
      <c r="E34" s="24" t="s">
        <v>72</v>
      </c>
      <c r="F34" s="4"/>
      <c r="G34" s="41"/>
      <c r="H34" s="42"/>
      <c r="I34" s="1"/>
      <c r="J34" s="1"/>
      <c r="K34" s="41"/>
      <c r="L34" s="42"/>
      <c r="M34" s="1"/>
      <c r="N34" s="6">
        <v>4</v>
      </c>
      <c r="O34" s="1"/>
      <c r="P34" s="1"/>
      <c r="Q34" s="1"/>
      <c r="R34" s="1"/>
      <c r="S34" s="4">
        <v>10</v>
      </c>
      <c r="U34" s="93">
        <v>0</v>
      </c>
      <c r="V34" s="94"/>
      <c r="W34" s="95"/>
      <c r="X34" s="96"/>
      <c r="Y34" s="4"/>
      <c r="Z34" s="21"/>
      <c r="AA34" s="4">
        <f t="shared" si="0"/>
        <v>14</v>
      </c>
      <c r="AB34" s="4"/>
      <c r="AC34" s="7">
        <f t="shared" si="1"/>
        <v>20.322580645161292</v>
      </c>
      <c r="AD34" s="7" t="str">
        <f t="shared" si="2"/>
        <v>F</v>
      </c>
    </row>
    <row r="35" spans="1:30" ht="17">
      <c r="A35" s="40"/>
      <c r="B35" s="38" t="s">
        <v>76</v>
      </c>
      <c r="C35" s="39"/>
      <c r="D35" s="24" t="s">
        <v>77</v>
      </c>
      <c r="E35" s="24" t="s">
        <v>78</v>
      </c>
      <c r="F35" s="4"/>
      <c r="G35" s="41"/>
      <c r="H35" s="42"/>
      <c r="I35" s="1"/>
      <c r="J35" s="1"/>
      <c r="K35" s="41"/>
      <c r="L35" s="42"/>
      <c r="M35" s="1"/>
      <c r="N35" s="6">
        <v>8</v>
      </c>
      <c r="O35" s="1"/>
      <c r="P35" s="1"/>
      <c r="Q35" s="1"/>
      <c r="R35" s="1"/>
      <c r="S35" s="4">
        <v>29</v>
      </c>
      <c r="U35" s="93">
        <v>10</v>
      </c>
      <c r="V35" s="94"/>
      <c r="W35" s="95"/>
      <c r="X35" s="96"/>
      <c r="Y35" s="4"/>
      <c r="Z35" s="21"/>
      <c r="AA35" s="4">
        <f t="shared" si="0"/>
        <v>47</v>
      </c>
      <c r="AB35" s="4"/>
      <c r="AC35" s="7">
        <f t="shared" si="1"/>
        <v>68.225806451612897</v>
      </c>
      <c r="AD35" s="7" t="str">
        <f t="shared" si="2"/>
        <v>C</v>
      </c>
    </row>
    <row r="36" spans="1:30" ht="17">
      <c r="A36" s="40"/>
      <c r="B36" s="38" t="s">
        <v>108</v>
      </c>
      <c r="C36" s="39"/>
      <c r="D36" s="24" t="s">
        <v>106</v>
      </c>
      <c r="E36" s="24" t="s">
        <v>107</v>
      </c>
      <c r="F36" s="4"/>
      <c r="G36" s="41"/>
      <c r="H36" s="42"/>
      <c r="I36" s="1"/>
      <c r="J36" s="1"/>
      <c r="K36" s="41"/>
      <c r="L36" s="42"/>
      <c r="M36" s="1"/>
      <c r="N36" s="6"/>
      <c r="O36" s="1"/>
      <c r="P36" s="1"/>
      <c r="Q36" s="1"/>
      <c r="R36" s="1"/>
      <c r="S36" s="4">
        <v>26</v>
      </c>
      <c r="U36" s="93"/>
      <c r="V36" s="94"/>
      <c r="W36" s="95"/>
      <c r="X36" s="96"/>
      <c r="Y36" s="4"/>
      <c r="Z36" s="21"/>
      <c r="AA36" s="4">
        <f t="shared" si="0"/>
        <v>26</v>
      </c>
      <c r="AB36" s="4"/>
      <c r="AC36" s="7">
        <f t="shared" si="1"/>
        <v>37.741935483870968</v>
      </c>
      <c r="AD36" s="7" t="str">
        <f t="shared" si="2"/>
        <v>F</v>
      </c>
    </row>
    <row r="37" spans="1:30" ht="17">
      <c r="A37" s="40"/>
      <c r="B37" s="38" t="s">
        <v>95</v>
      </c>
      <c r="C37" s="39"/>
      <c r="D37" s="24" t="s">
        <v>93</v>
      </c>
      <c r="E37" s="24" t="s">
        <v>94</v>
      </c>
      <c r="F37" s="4"/>
      <c r="G37" s="41"/>
      <c r="H37" s="42"/>
      <c r="I37" s="1"/>
      <c r="J37" s="1"/>
      <c r="K37" s="41"/>
      <c r="L37" s="42"/>
      <c r="M37" s="1"/>
      <c r="N37" s="6">
        <v>10</v>
      </c>
      <c r="O37" s="1"/>
      <c r="P37" s="1"/>
      <c r="Q37" s="1"/>
      <c r="R37" s="1"/>
      <c r="S37" s="4">
        <v>8</v>
      </c>
      <c r="T37" s="7">
        <v>38</v>
      </c>
      <c r="U37" s="93">
        <v>8</v>
      </c>
      <c r="V37" s="94"/>
      <c r="W37" s="95"/>
      <c r="X37" s="96"/>
      <c r="Y37" s="4"/>
      <c r="Z37" s="21"/>
      <c r="AA37" s="4">
        <f t="shared" si="0"/>
        <v>44.177777777777777</v>
      </c>
      <c r="AB37" s="4"/>
      <c r="AC37" s="7">
        <f t="shared" si="1"/>
        <v>64.129032258064512</v>
      </c>
      <c r="AD37" s="7" t="str">
        <f t="shared" si="2"/>
        <v>C</v>
      </c>
    </row>
    <row r="38" spans="1:30" ht="17">
      <c r="A38" s="40"/>
      <c r="B38" s="38" t="s">
        <v>102</v>
      </c>
      <c r="C38" s="39"/>
      <c r="D38" s="24" t="s">
        <v>101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6">
        <v>8</v>
      </c>
      <c r="O38" s="1"/>
      <c r="P38" s="1"/>
      <c r="Q38" s="1"/>
      <c r="R38" s="1"/>
      <c r="S38" s="4">
        <v>22</v>
      </c>
      <c r="U38" s="93">
        <v>7</v>
      </c>
      <c r="V38" s="94"/>
      <c r="W38" s="95">
        <v>13</v>
      </c>
      <c r="X38" s="96"/>
      <c r="Y38" s="4">
        <f>3/(90/62)</f>
        <v>2.0666666666666664</v>
      </c>
      <c r="Z38" s="21"/>
      <c r="AA38" s="4">
        <f t="shared" si="0"/>
        <v>41.022222222222226</v>
      </c>
      <c r="AB38" s="4"/>
      <c r="AC38" s="7">
        <f t="shared" si="1"/>
        <v>59.548387096774199</v>
      </c>
      <c r="AD38" s="7" t="str">
        <f t="shared" si="2"/>
        <v>D</v>
      </c>
    </row>
    <row r="39" spans="1:30" ht="15.5">
      <c r="AB39" s="4"/>
      <c r="AC39" s="7">
        <f>AA33*90/62</f>
        <v>0</v>
      </c>
      <c r="AD39" s="7" t="str">
        <f t="shared" si="2"/>
        <v>F</v>
      </c>
    </row>
    <row r="40" spans="1:30" ht="15.5">
      <c r="U40" s="93"/>
      <c r="V40" s="94"/>
      <c r="W40" s="95"/>
      <c r="X40" s="96"/>
      <c r="Y40" s="4"/>
      <c r="Z40" s="21"/>
      <c r="AA40" s="4"/>
      <c r="AB40" s="4"/>
      <c r="AC40" s="7">
        <f t="shared" si="1"/>
        <v>0</v>
      </c>
      <c r="AD40" s="7" t="str">
        <f t="shared" si="2"/>
        <v>F</v>
      </c>
    </row>
    <row r="41" spans="1:30" ht="15.5">
      <c r="U41" s="93"/>
      <c r="V41" s="94"/>
      <c r="W41" s="95"/>
      <c r="X41" s="96"/>
      <c r="Y41" s="4"/>
      <c r="Z41" s="21"/>
      <c r="AA41" s="4"/>
      <c r="AB41" s="4"/>
      <c r="AC41" s="7">
        <f t="shared" si="1"/>
        <v>0</v>
      </c>
      <c r="AD41" s="7" t="str">
        <f t="shared" si="2"/>
        <v>F</v>
      </c>
    </row>
    <row r="42" spans="1:30" ht="15.5">
      <c r="U42" s="93"/>
      <c r="V42" s="94"/>
      <c r="W42" s="95"/>
      <c r="X42" s="96"/>
      <c r="Y42" s="4"/>
      <c r="Z42" s="21"/>
      <c r="AA42" s="4"/>
      <c r="AB42" s="4"/>
      <c r="AC42" s="7">
        <f t="shared" si="1"/>
        <v>0</v>
      </c>
      <c r="AD42" s="7" t="str">
        <f t="shared" si="2"/>
        <v>F</v>
      </c>
    </row>
    <row r="43" spans="1:30" ht="15.5">
      <c r="U43" s="93"/>
      <c r="V43" s="94"/>
      <c r="W43" s="95"/>
      <c r="X43" s="96"/>
      <c r="Y43" s="4"/>
      <c r="Z43" s="21"/>
      <c r="AA43" s="4"/>
      <c r="AB43" s="4"/>
      <c r="AC43" s="7">
        <f t="shared" si="1"/>
        <v>0</v>
      </c>
      <c r="AD43" s="7" t="str">
        <f t="shared" si="2"/>
        <v>F</v>
      </c>
    </row>
    <row r="44" spans="1:30" ht="15.5">
      <c r="U44" s="93"/>
      <c r="V44" s="94"/>
      <c r="W44" s="95"/>
      <c r="X44" s="96"/>
      <c r="Y44" s="4"/>
      <c r="Z44" s="21"/>
      <c r="AA44" s="4"/>
      <c r="AB44" s="4"/>
      <c r="AC44" s="7">
        <f t="shared" si="1"/>
        <v>0</v>
      </c>
      <c r="AD44" s="7" t="str">
        <f t="shared" si="2"/>
        <v>F</v>
      </c>
    </row>
    <row r="45" spans="1:30" ht="15.5">
      <c r="U45" s="93"/>
      <c r="V45" s="94"/>
      <c r="W45" s="95"/>
      <c r="X45" s="96"/>
      <c r="Y45" s="4"/>
      <c r="Z45" s="21"/>
      <c r="AA45" s="4"/>
      <c r="AB45" s="4"/>
      <c r="AC45" s="7">
        <f t="shared" si="1"/>
        <v>0</v>
      </c>
      <c r="AD45" s="7" t="str">
        <f t="shared" si="2"/>
        <v>F</v>
      </c>
    </row>
    <row r="46" spans="1:30" ht="15.5">
      <c r="U46" s="93"/>
      <c r="V46" s="94"/>
      <c r="W46" s="95"/>
      <c r="X46" s="96"/>
      <c r="Y46" s="4"/>
      <c r="Z46" s="21"/>
      <c r="AA46" s="4"/>
      <c r="AB46" s="4"/>
      <c r="AC46" s="7">
        <f t="shared" si="1"/>
        <v>0</v>
      </c>
      <c r="AD46" s="7" t="str">
        <f t="shared" si="2"/>
        <v>F</v>
      </c>
    </row>
    <row r="47" spans="1:30" ht="15.5">
      <c r="U47" s="93"/>
      <c r="V47" s="94"/>
      <c r="W47" s="95"/>
      <c r="X47" s="96"/>
      <c r="Y47" s="4"/>
      <c r="Z47" s="21"/>
      <c r="AA47" s="4"/>
      <c r="AB47" s="4"/>
      <c r="AC47" s="7">
        <f t="shared" si="1"/>
        <v>0</v>
      </c>
      <c r="AD47" s="7" t="str">
        <f t="shared" si="2"/>
        <v>F</v>
      </c>
    </row>
    <row r="48" spans="1:30" ht="15.5">
      <c r="U48" s="93"/>
      <c r="V48" s="94"/>
      <c r="W48" s="95"/>
      <c r="X48" s="96"/>
      <c r="Y48" s="4"/>
      <c r="Z48" s="21"/>
      <c r="AA48" s="4"/>
      <c r="AB48" s="4"/>
      <c r="AC48" s="7">
        <f t="shared" si="1"/>
        <v>0</v>
      </c>
      <c r="AD48" s="7" t="str">
        <f t="shared" si="2"/>
        <v>F</v>
      </c>
    </row>
    <row r="49" spans="1:30" ht="15.5">
      <c r="U49" s="93"/>
      <c r="V49" s="94"/>
      <c r="W49" s="95"/>
      <c r="X49" s="96"/>
      <c r="Y49" s="4"/>
      <c r="Z49" s="21"/>
      <c r="AA49" s="4"/>
      <c r="AB49" s="4"/>
      <c r="AC49" s="7">
        <f t="shared" si="1"/>
        <v>0</v>
      </c>
      <c r="AD49" s="7" t="str">
        <f t="shared" si="2"/>
        <v>F</v>
      </c>
    </row>
    <row r="50" spans="1:30" ht="15.5">
      <c r="U50" s="93"/>
      <c r="V50" s="94"/>
      <c r="W50" s="95"/>
      <c r="X50" s="96"/>
      <c r="Y50" s="4"/>
      <c r="Z50" s="21"/>
      <c r="AA50" s="4"/>
      <c r="AB50" s="4"/>
      <c r="AC50" s="7">
        <f t="shared" si="1"/>
        <v>0</v>
      </c>
      <c r="AD50" s="7" t="str">
        <f t="shared" si="2"/>
        <v>F</v>
      </c>
    </row>
    <row r="51" spans="1:30" ht="15.5">
      <c r="A51" s="44" t="s">
        <v>119</v>
      </c>
      <c r="U51" s="93"/>
      <c r="V51" s="94"/>
      <c r="W51" s="95"/>
      <c r="X51" s="96"/>
      <c r="Y51" s="4"/>
      <c r="Z51" s="21"/>
      <c r="AA51" s="4"/>
      <c r="AB51" s="4"/>
      <c r="AC51" s="7">
        <f t="shared" si="1"/>
        <v>0</v>
      </c>
      <c r="AD51" s="7" t="str">
        <f t="shared" si="2"/>
        <v>F</v>
      </c>
    </row>
    <row r="52" spans="1:30" ht="17">
      <c r="B52" s="45"/>
      <c r="C52" s="43"/>
      <c r="D52" s="24"/>
      <c r="E52" s="24"/>
      <c r="F52" s="1"/>
      <c r="G52" s="91"/>
      <c r="H52" s="92"/>
      <c r="I52" s="1"/>
      <c r="J52" s="1"/>
      <c r="K52" s="91"/>
      <c r="L52" s="92"/>
      <c r="M52" s="1"/>
      <c r="N52" s="1"/>
      <c r="O52" s="1"/>
      <c r="P52" s="1"/>
      <c r="Q52" s="1"/>
      <c r="R52" s="1"/>
      <c r="S52" s="4"/>
      <c r="T52" s="6"/>
      <c r="U52" s="93"/>
      <c r="V52" s="94"/>
      <c r="W52" s="95"/>
      <c r="X52" s="96"/>
      <c r="Y52" s="4"/>
      <c r="Z52" s="21"/>
      <c r="AA52" s="4"/>
      <c r="AB52" s="4"/>
      <c r="AC52" s="7">
        <f t="shared" si="1"/>
        <v>0</v>
      </c>
      <c r="AD52" s="7" t="str">
        <f t="shared" si="2"/>
        <v>F</v>
      </c>
    </row>
    <row r="53" spans="1:30" ht="17">
      <c r="B53" s="45"/>
      <c r="C53" s="43"/>
      <c r="D53" s="24"/>
      <c r="E53" s="24"/>
      <c r="F53" s="1"/>
      <c r="G53" s="91"/>
      <c r="H53" s="92"/>
      <c r="I53" s="1"/>
      <c r="J53" s="1"/>
      <c r="K53" s="91"/>
      <c r="L53" s="92"/>
      <c r="M53" s="1"/>
      <c r="N53" s="1"/>
      <c r="O53" s="1"/>
      <c r="P53" s="1"/>
      <c r="Q53" s="1"/>
      <c r="R53" s="1"/>
      <c r="S53" s="4"/>
      <c r="T53" s="6"/>
      <c r="U53" s="93"/>
      <c r="V53" s="94"/>
      <c r="W53" s="95"/>
      <c r="X53" s="96"/>
      <c r="Y53" s="4"/>
      <c r="Z53" s="21"/>
      <c r="AA53" s="4"/>
      <c r="AB53" s="4"/>
      <c r="AC53" s="7">
        <f t="shared" si="1"/>
        <v>0</v>
      </c>
      <c r="AD53" s="7" t="str">
        <f t="shared" si="2"/>
        <v>F</v>
      </c>
    </row>
    <row r="54" spans="1:30" ht="17">
      <c r="B54" s="45"/>
      <c r="C54" s="43"/>
      <c r="D54" s="24"/>
      <c r="E54" s="24"/>
      <c r="F54" s="1"/>
      <c r="G54" s="91"/>
      <c r="H54" s="92"/>
      <c r="I54" s="1"/>
      <c r="J54" s="1"/>
      <c r="K54" s="91"/>
      <c r="L54" s="92"/>
      <c r="M54" s="1"/>
      <c r="N54" s="1"/>
      <c r="O54" s="1"/>
      <c r="P54" s="1"/>
      <c r="Q54" s="1"/>
      <c r="R54" s="1"/>
      <c r="S54" s="4"/>
      <c r="T54" s="6"/>
      <c r="U54" s="93"/>
      <c r="V54" s="94"/>
      <c r="W54" s="95"/>
      <c r="X54" s="96"/>
      <c r="Y54" s="4"/>
      <c r="Z54" s="21"/>
      <c r="AA54" s="4"/>
      <c r="AB54" s="4"/>
      <c r="AC54" s="7">
        <f t="shared" si="1"/>
        <v>0</v>
      </c>
      <c r="AD54" s="7" t="str">
        <f t="shared" si="2"/>
        <v>F</v>
      </c>
    </row>
    <row r="55" spans="1:30" ht="17">
      <c r="B55" s="45"/>
      <c r="C55" s="43"/>
      <c r="D55" s="24"/>
      <c r="E55" s="24"/>
      <c r="F55" s="1"/>
      <c r="G55" s="91"/>
      <c r="H55" s="92"/>
      <c r="I55" s="1"/>
      <c r="J55" s="1"/>
      <c r="K55" s="91"/>
      <c r="L55" s="92"/>
      <c r="M55" s="1"/>
      <c r="N55" s="1"/>
      <c r="O55" s="1"/>
      <c r="P55" s="1"/>
      <c r="Q55" s="1"/>
      <c r="R55" s="1"/>
      <c r="S55" s="4"/>
      <c r="T55" s="6"/>
      <c r="U55" s="93"/>
      <c r="V55" s="94"/>
      <c r="W55" s="95"/>
      <c r="X55" s="96"/>
      <c r="Y55" s="4"/>
      <c r="Z55" s="21"/>
      <c r="AA55" s="4"/>
      <c r="AB55" s="4"/>
      <c r="AC55" s="7">
        <f t="shared" si="1"/>
        <v>0</v>
      </c>
      <c r="AD55" s="7" t="str">
        <f t="shared" si="2"/>
        <v>F</v>
      </c>
    </row>
    <row r="56" spans="1:30" ht="17">
      <c r="B56" s="45"/>
      <c r="C56" s="43"/>
      <c r="D56" s="24"/>
      <c r="E56" s="24"/>
      <c r="F56" s="1"/>
      <c r="G56" s="91"/>
      <c r="H56" s="92"/>
      <c r="I56" s="1"/>
      <c r="J56" s="1"/>
      <c r="K56" s="91"/>
      <c r="L56" s="92"/>
      <c r="M56" s="1"/>
      <c r="N56" s="1"/>
      <c r="O56" s="1"/>
      <c r="P56" s="1"/>
      <c r="Q56" s="1"/>
      <c r="R56" s="1"/>
      <c r="S56" s="4"/>
      <c r="T56" s="6"/>
      <c r="U56" s="93"/>
      <c r="V56" s="94"/>
      <c r="W56" s="95"/>
      <c r="X56" s="96"/>
      <c r="Y56" s="4"/>
      <c r="Z56" s="21"/>
      <c r="AA56" s="4"/>
      <c r="AB56" s="4"/>
      <c r="AC56" s="7">
        <f t="shared" si="1"/>
        <v>0</v>
      </c>
      <c r="AD56" s="7" t="str">
        <f t="shared" si="2"/>
        <v>F</v>
      </c>
    </row>
    <row r="57" spans="1:30" ht="17">
      <c r="A57" s="44" t="s">
        <v>119</v>
      </c>
      <c r="B57" s="45"/>
      <c r="C57" s="43"/>
      <c r="D57" s="24"/>
      <c r="E57" s="24"/>
      <c r="F57" s="1"/>
      <c r="G57" s="91"/>
      <c r="H57" s="92"/>
      <c r="I57" s="1"/>
      <c r="J57" s="1"/>
      <c r="K57" s="91"/>
      <c r="L57" s="92"/>
      <c r="M57" s="1"/>
      <c r="N57" s="1"/>
      <c r="O57" s="1"/>
      <c r="P57" s="1"/>
      <c r="Q57" s="1"/>
      <c r="R57" s="1"/>
      <c r="S57" s="4"/>
      <c r="T57" s="6"/>
      <c r="U57" s="93"/>
      <c r="V57" s="94"/>
      <c r="W57" s="95"/>
      <c r="X57" s="96"/>
      <c r="Y57" s="4"/>
      <c r="Z57" s="21"/>
      <c r="AA57" s="4"/>
      <c r="AB57" s="4"/>
      <c r="AC57" s="7">
        <f t="shared" si="1"/>
        <v>0</v>
      </c>
      <c r="AD57" s="7" t="str">
        <f t="shared" si="2"/>
        <v>F</v>
      </c>
    </row>
    <row r="58" spans="1:30" ht="17">
      <c r="B58" s="45"/>
      <c r="C58" s="43"/>
      <c r="D58" s="24"/>
      <c r="E58" s="24"/>
      <c r="F58" s="1"/>
      <c r="G58" s="91"/>
      <c r="H58" s="92"/>
      <c r="I58" s="1"/>
      <c r="J58" s="1"/>
      <c r="K58" s="91"/>
      <c r="L58" s="92"/>
      <c r="M58" s="1"/>
      <c r="N58" s="1"/>
      <c r="O58" s="1"/>
      <c r="P58" s="1"/>
      <c r="Q58" s="1"/>
      <c r="R58" s="1"/>
      <c r="S58" s="4"/>
      <c r="T58" s="6"/>
      <c r="U58" s="93"/>
      <c r="V58" s="94"/>
      <c r="W58" s="95"/>
      <c r="X58" s="96"/>
      <c r="Y58" s="4"/>
      <c r="Z58" s="21"/>
      <c r="AA58" s="4"/>
      <c r="AB58" s="4"/>
      <c r="AC58" s="7">
        <f t="shared" si="1"/>
        <v>0</v>
      </c>
      <c r="AD58" s="7" t="str">
        <f t="shared" si="2"/>
        <v>F</v>
      </c>
    </row>
    <row r="59" spans="1:30" ht="17">
      <c r="B59" s="45"/>
      <c r="C59" s="43"/>
      <c r="D59" s="24"/>
      <c r="E59" s="24"/>
      <c r="F59" s="1"/>
      <c r="G59" s="91"/>
      <c r="H59" s="92"/>
      <c r="I59" s="1"/>
      <c r="J59" s="1"/>
      <c r="K59" s="91"/>
      <c r="L59" s="92"/>
      <c r="M59" s="1"/>
      <c r="N59" s="1"/>
      <c r="O59" s="1"/>
      <c r="P59" s="1"/>
      <c r="Q59" s="1"/>
      <c r="R59" s="1"/>
      <c r="S59" s="4"/>
      <c r="T59" s="6"/>
      <c r="U59" s="93"/>
      <c r="V59" s="94"/>
      <c r="W59" s="95"/>
      <c r="X59" s="96"/>
      <c r="Y59" s="4"/>
      <c r="Z59" s="21"/>
      <c r="AA59" s="4"/>
      <c r="AB59" s="4"/>
      <c r="AC59" s="7">
        <f t="shared" si="1"/>
        <v>0</v>
      </c>
      <c r="AD59" s="7" t="str">
        <f t="shared" si="2"/>
        <v>F</v>
      </c>
    </row>
    <row r="60" spans="1:30" ht="17">
      <c r="B60" s="45"/>
      <c r="C60" s="43"/>
      <c r="D60" s="24"/>
      <c r="E60" s="24"/>
      <c r="F60" s="1"/>
      <c r="G60" s="91"/>
      <c r="H60" s="92"/>
      <c r="I60" s="1"/>
      <c r="J60" s="1"/>
      <c r="K60" s="91"/>
      <c r="L60" s="92"/>
      <c r="M60" s="1"/>
      <c r="N60" s="1"/>
      <c r="O60" s="1"/>
      <c r="P60" s="1"/>
      <c r="Q60" s="1"/>
      <c r="R60" s="1"/>
      <c r="S60" s="4"/>
      <c r="T60" s="6"/>
      <c r="U60" s="93"/>
      <c r="V60" s="94"/>
      <c r="W60" s="95"/>
      <c r="X60" s="96"/>
      <c r="Y60" s="4"/>
      <c r="Z60" s="21"/>
      <c r="AA60" s="4"/>
      <c r="AB60" s="4"/>
      <c r="AC60" s="7">
        <f t="shared" si="1"/>
        <v>0</v>
      </c>
      <c r="AD60" s="7" t="str">
        <f t="shared" si="2"/>
        <v>F</v>
      </c>
    </row>
    <row r="61" spans="1:30" ht="17">
      <c r="B61" s="45"/>
      <c r="C61" s="43"/>
      <c r="D61" s="24"/>
      <c r="E61" s="24"/>
      <c r="F61" s="1"/>
      <c r="G61" s="91"/>
      <c r="H61" s="92"/>
      <c r="I61" s="1"/>
      <c r="J61" s="1"/>
      <c r="K61" s="91"/>
      <c r="L61" s="92"/>
      <c r="M61" s="1"/>
      <c r="N61" s="1"/>
      <c r="O61" s="1"/>
      <c r="P61" s="1"/>
      <c r="Q61" s="1"/>
      <c r="R61" s="1"/>
      <c r="S61" s="4"/>
      <c r="T61" s="6"/>
      <c r="U61" s="93"/>
      <c r="V61" s="94"/>
      <c r="W61" s="95"/>
      <c r="X61" s="96"/>
      <c r="Y61" s="4"/>
      <c r="Z61" s="21"/>
      <c r="AA61" s="4"/>
      <c r="AB61" s="4"/>
      <c r="AC61" s="7">
        <f t="shared" si="1"/>
        <v>0</v>
      </c>
      <c r="AD61" s="7" t="str">
        <f t="shared" si="2"/>
        <v>F</v>
      </c>
    </row>
    <row r="62" spans="1:30" ht="17">
      <c r="B62" s="45"/>
      <c r="C62" s="43"/>
      <c r="D62" s="24"/>
      <c r="E62" s="24"/>
      <c r="F62" s="1"/>
      <c r="G62" s="91"/>
      <c r="H62" s="92"/>
      <c r="I62" s="1"/>
      <c r="J62" s="1"/>
      <c r="K62" s="91"/>
      <c r="L62" s="92"/>
      <c r="M62" s="1"/>
      <c r="N62" s="1"/>
      <c r="O62" s="1"/>
      <c r="P62" s="1"/>
      <c r="Q62" s="1"/>
      <c r="R62" s="1"/>
      <c r="S62" s="4"/>
      <c r="T62" s="6"/>
      <c r="U62" s="93"/>
      <c r="V62" s="94"/>
      <c r="W62" s="95"/>
      <c r="X62" s="96"/>
      <c r="Y62" s="4"/>
      <c r="Z62" s="21"/>
      <c r="AA62" s="4"/>
      <c r="AB62" s="4"/>
      <c r="AC62" s="7">
        <f t="shared" si="1"/>
        <v>0</v>
      </c>
      <c r="AD62" s="7" t="str">
        <f t="shared" si="2"/>
        <v>F</v>
      </c>
    </row>
    <row r="63" spans="1:30" ht="17">
      <c r="B63" s="45"/>
      <c r="C63" s="43"/>
      <c r="D63" s="24"/>
      <c r="E63" s="24"/>
      <c r="F63" s="1"/>
      <c r="G63" s="91"/>
      <c r="H63" s="92"/>
      <c r="I63" s="1"/>
      <c r="J63" s="1"/>
      <c r="K63" s="91"/>
      <c r="L63" s="92"/>
      <c r="M63" s="1"/>
      <c r="N63" s="1"/>
      <c r="O63" s="1"/>
      <c r="P63" s="1"/>
      <c r="Q63" s="1"/>
      <c r="R63" s="1"/>
      <c r="S63" s="4"/>
      <c r="T63" s="6"/>
      <c r="U63" s="93"/>
      <c r="V63" s="94"/>
      <c r="W63" s="95"/>
      <c r="X63" s="96"/>
      <c r="Y63" s="4"/>
      <c r="Z63" s="21"/>
      <c r="AA63" s="4"/>
      <c r="AB63" s="4"/>
      <c r="AC63" s="7">
        <f t="shared" si="1"/>
        <v>0</v>
      </c>
      <c r="AD63" s="7" t="str">
        <f t="shared" si="2"/>
        <v>F</v>
      </c>
    </row>
    <row r="64" spans="1:30" ht="17">
      <c r="B64" s="45"/>
      <c r="C64" s="43"/>
      <c r="D64" s="24"/>
      <c r="E64" s="24"/>
      <c r="F64" s="1"/>
      <c r="G64" s="91"/>
      <c r="H64" s="92"/>
      <c r="I64" s="1"/>
      <c r="J64" s="1"/>
      <c r="K64" s="91"/>
      <c r="L64" s="92"/>
      <c r="M64" s="1"/>
      <c r="N64" s="1"/>
      <c r="O64" s="1"/>
      <c r="P64" s="1"/>
      <c r="Q64" s="1"/>
      <c r="R64" s="1"/>
      <c r="S64" s="4"/>
      <c r="T64" s="6"/>
      <c r="U64" s="93"/>
      <c r="V64" s="94"/>
      <c r="W64" s="95"/>
      <c r="X64" s="96"/>
      <c r="Y64" s="4"/>
      <c r="Z64" s="21"/>
      <c r="AA64" s="4"/>
      <c r="AB64" s="4"/>
      <c r="AC64" s="7">
        <f t="shared" si="1"/>
        <v>0</v>
      </c>
      <c r="AD64" s="7" t="str">
        <f t="shared" si="2"/>
        <v>F</v>
      </c>
    </row>
    <row r="65" spans="1:30" ht="17">
      <c r="B65" s="45"/>
      <c r="C65" s="43"/>
      <c r="D65" s="24"/>
      <c r="E65" s="24"/>
      <c r="F65" s="1"/>
      <c r="G65" s="91"/>
      <c r="H65" s="92"/>
      <c r="I65" s="1"/>
      <c r="J65" s="1"/>
      <c r="K65" s="91"/>
      <c r="L65" s="92"/>
      <c r="M65" s="1"/>
      <c r="N65" s="1"/>
      <c r="O65" s="1"/>
      <c r="P65" s="1"/>
      <c r="Q65" s="1"/>
      <c r="R65" s="1"/>
      <c r="S65" s="4"/>
      <c r="T65" s="6"/>
      <c r="U65" s="93"/>
      <c r="V65" s="94"/>
      <c r="W65" s="95"/>
      <c r="X65" s="96"/>
      <c r="Y65" s="4"/>
      <c r="Z65" s="21"/>
      <c r="AA65" s="4"/>
      <c r="AB65" s="4"/>
      <c r="AC65" s="7">
        <f t="shared" si="1"/>
        <v>0</v>
      </c>
      <c r="AD65" s="7" t="str">
        <f t="shared" si="2"/>
        <v>F</v>
      </c>
    </row>
    <row r="66" spans="1:30" ht="17">
      <c r="B66" s="45"/>
      <c r="C66" s="43"/>
      <c r="D66" s="24"/>
      <c r="E66" s="24"/>
      <c r="F66" s="1"/>
      <c r="G66" s="91"/>
      <c r="H66" s="92"/>
      <c r="I66" s="1"/>
      <c r="J66" s="1"/>
      <c r="K66" s="91"/>
      <c r="L66" s="92"/>
      <c r="M66" s="1"/>
      <c r="N66" s="1"/>
      <c r="O66" s="1"/>
      <c r="P66" s="1"/>
      <c r="Q66" s="1"/>
      <c r="R66" s="1"/>
      <c r="S66" s="4"/>
      <c r="T66" s="6"/>
      <c r="U66" s="93"/>
      <c r="V66" s="94"/>
      <c r="W66" s="95"/>
      <c r="X66" s="96"/>
      <c r="Y66" s="4"/>
      <c r="Z66" s="21"/>
      <c r="AA66" s="4"/>
      <c r="AB66" s="4"/>
      <c r="AC66" s="7">
        <f t="shared" si="1"/>
        <v>0</v>
      </c>
      <c r="AD66" s="7" t="str">
        <f t="shared" si="2"/>
        <v>F</v>
      </c>
    </row>
    <row r="67" spans="1:30" ht="17">
      <c r="A67" s="44" t="s">
        <v>119</v>
      </c>
      <c r="B67" s="45"/>
      <c r="C67" s="43"/>
      <c r="D67" s="24"/>
      <c r="E67" s="24"/>
      <c r="F67" s="1"/>
      <c r="G67" s="91"/>
      <c r="H67" s="92"/>
      <c r="I67" s="1"/>
      <c r="J67" s="1"/>
      <c r="K67" s="91"/>
      <c r="L67" s="92"/>
      <c r="M67" s="1"/>
      <c r="N67" s="1"/>
      <c r="O67" s="1"/>
      <c r="P67" s="1"/>
      <c r="Q67" s="1"/>
      <c r="R67" s="1"/>
      <c r="S67" s="4"/>
      <c r="T67" s="6"/>
      <c r="U67" s="93"/>
      <c r="V67" s="94"/>
      <c r="W67" s="95"/>
      <c r="X67" s="96"/>
      <c r="Y67" s="4"/>
      <c r="Z67" s="21"/>
      <c r="AA67" s="4"/>
      <c r="AB67" s="4"/>
      <c r="AC67" s="7">
        <f t="shared" si="1"/>
        <v>0</v>
      </c>
      <c r="AD67" s="7" t="str">
        <f t="shared" si="2"/>
        <v>F</v>
      </c>
    </row>
    <row r="68" spans="1:30" ht="17">
      <c r="B68" s="45"/>
      <c r="C68" s="43"/>
      <c r="D68" s="24"/>
      <c r="E68" s="24"/>
      <c r="F68" s="1"/>
      <c r="G68" s="91"/>
      <c r="H68" s="92"/>
      <c r="I68" s="1"/>
      <c r="J68" s="1"/>
      <c r="K68" s="91"/>
      <c r="L68" s="92"/>
      <c r="M68" s="1"/>
      <c r="N68" s="1"/>
      <c r="O68" s="1"/>
      <c r="P68" s="1"/>
      <c r="Q68" s="1"/>
      <c r="R68" s="1"/>
      <c r="S68" s="4"/>
      <c r="T68" s="6"/>
      <c r="U68" s="93"/>
      <c r="V68" s="94"/>
      <c r="W68" s="95"/>
      <c r="X68" s="96"/>
      <c r="Y68" s="4"/>
      <c r="Z68" s="21"/>
      <c r="AA68" s="4"/>
      <c r="AB68" s="4"/>
      <c r="AC68" s="7">
        <f t="shared" si="1"/>
        <v>0</v>
      </c>
      <c r="AD68" s="7" t="str">
        <f t="shared" si="2"/>
        <v>F</v>
      </c>
    </row>
    <row r="69" spans="1:30" ht="17">
      <c r="B69" s="45"/>
      <c r="C69" s="43"/>
      <c r="D69" s="24"/>
      <c r="E69" s="24"/>
      <c r="F69" s="1"/>
      <c r="G69" s="91"/>
      <c r="H69" s="92"/>
      <c r="I69" s="1"/>
      <c r="J69" s="1"/>
      <c r="K69" s="91"/>
      <c r="L69" s="92"/>
      <c r="M69" s="1"/>
      <c r="N69" s="1"/>
      <c r="O69" s="1"/>
      <c r="P69" s="1"/>
      <c r="Q69" s="1"/>
      <c r="R69" s="1"/>
      <c r="S69" s="4"/>
      <c r="T69" s="6"/>
      <c r="U69" s="93"/>
      <c r="V69" s="94"/>
      <c r="W69" s="95"/>
      <c r="X69" s="96"/>
      <c r="Y69" s="4"/>
      <c r="Z69" s="21"/>
      <c r="AA69" s="4"/>
      <c r="AB69" s="4"/>
      <c r="AC69" s="7">
        <f t="shared" si="1"/>
        <v>0</v>
      </c>
      <c r="AD69" s="7" t="str">
        <f t="shared" si="2"/>
        <v>F</v>
      </c>
    </row>
    <row r="70" spans="1:30" ht="17">
      <c r="B70" s="45"/>
      <c r="C70" s="43"/>
      <c r="D70" s="24"/>
      <c r="E70" s="24"/>
      <c r="F70" s="1"/>
      <c r="G70" s="91"/>
      <c r="H70" s="92"/>
      <c r="I70" s="1"/>
      <c r="J70" s="1"/>
      <c r="K70" s="91"/>
      <c r="L70" s="92"/>
      <c r="M70" s="1"/>
      <c r="N70" s="1"/>
      <c r="O70" s="1"/>
      <c r="P70" s="1"/>
      <c r="Q70" s="1"/>
      <c r="R70" s="1"/>
      <c r="S70" s="4"/>
      <c r="T70" s="6"/>
      <c r="U70" s="93"/>
      <c r="V70" s="94"/>
      <c r="W70" s="95"/>
      <c r="X70" s="96"/>
      <c r="Y70" s="4"/>
      <c r="Z70" s="21"/>
      <c r="AA70" s="4"/>
      <c r="AB70" s="4"/>
      <c r="AC70" s="7">
        <f t="shared" si="1"/>
        <v>0</v>
      </c>
      <c r="AD70" s="7" t="str">
        <f t="shared" si="2"/>
        <v>F</v>
      </c>
    </row>
    <row r="71" spans="1:30" ht="17">
      <c r="B71" s="45"/>
      <c r="C71" s="43"/>
      <c r="D71" s="24"/>
      <c r="E71" s="24"/>
      <c r="F71" s="1"/>
      <c r="G71" s="91"/>
      <c r="H71" s="92"/>
      <c r="I71" s="1"/>
      <c r="J71" s="1"/>
      <c r="K71" s="91"/>
      <c r="L71" s="92"/>
      <c r="M71" s="1"/>
      <c r="N71" s="1"/>
      <c r="O71" s="1"/>
      <c r="P71" s="1"/>
      <c r="Q71" s="1"/>
      <c r="R71" s="1"/>
      <c r="S71" s="4"/>
      <c r="T71" s="6"/>
      <c r="U71" s="93"/>
      <c r="V71" s="94"/>
      <c r="W71" s="95"/>
      <c r="X71" s="96"/>
      <c r="Y71" s="4"/>
      <c r="Z71" s="21"/>
      <c r="AA71" s="4"/>
      <c r="AB71" s="4"/>
      <c r="AC71" s="7">
        <f t="shared" si="1"/>
        <v>0</v>
      </c>
      <c r="AD71" s="7" t="str">
        <f t="shared" si="2"/>
        <v>F</v>
      </c>
    </row>
    <row r="72" spans="1:30" ht="17">
      <c r="B72" s="45"/>
      <c r="C72" s="43"/>
      <c r="D72" s="24"/>
      <c r="E72" s="24"/>
      <c r="F72" s="1"/>
      <c r="G72" s="91"/>
      <c r="H72" s="92"/>
      <c r="I72" s="1"/>
      <c r="J72" s="1"/>
      <c r="K72" s="91"/>
      <c r="L72" s="92"/>
      <c r="M72" s="1"/>
      <c r="N72" s="1"/>
      <c r="O72" s="1"/>
      <c r="P72" s="1"/>
      <c r="Q72" s="1"/>
      <c r="R72" s="1"/>
      <c r="S72" s="4"/>
      <c r="T72" s="6"/>
      <c r="U72" s="93"/>
      <c r="V72" s="94"/>
      <c r="W72" s="95"/>
      <c r="X72" s="96"/>
      <c r="Y72" s="4"/>
      <c r="Z72" s="21"/>
      <c r="AA72" s="4"/>
      <c r="AB72" s="4"/>
      <c r="AC72" s="7">
        <f t="shared" si="1"/>
        <v>0</v>
      </c>
      <c r="AD72" s="7" t="str">
        <f t="shared" si="2"/>
        <v>F</v>
      </c>
    </row>
    <row r="73" spans="1:30" ht="17">
      <c r="B73" s="45"/>
      <c r="C73" s="43"/>
      <c r="D73" s="24"/>
      <c r="E73" s="24"/>
      <c r="F73" s="1"/>
      <c r="G73" s="91"/>
      <c r="H73" s="92"/>
      <c r="I73" s="1"/>
      <c r="J73" s="1"/>
      <c r="K73" s="91"/>
      <c r="L73" s="92"/>
      <c r="M73" s="1"/>
      <c r="N73" s="1"/>
      <c r="O73" s="1"/>
      <c r="P73" s="1"/>
      <c r="Q73" s="1"/>
      <c r="R73" s="1"/>
      <c r="S73" s="4"/>
      <c r="T73" s="6"/>
      <c r="U73" s="93"/>
      <c r="V73" s="94"/>
      <c r="W73" s="95"/>
      <c r="X73" s="96"/>
      <c r="Y73" s="4"/>
      <c r="Z73" s="21"/>
      <c r="AA73" s="4"/>
      <c r="AB73" s="4"/>
      <c r="AC73" s="7">
        <f t="shared" si="1"/>
        <v>0</v>
      </c>
      <c r="AD73" s="7" t="str">
        <f t="shared" si="2"/>
        <v>F</v>
      </c>
    </row>
    <row r="74" spans="1:30" ht="17">
      <c r="B74" s="45"/>
      <c r="C74" s="43"/>
      <c r="D74" s="24"/>
      <c r="E74" s="24"/>
      <c r="F74" s="1"/>
      <c r="G74" s="91"/>
      <c r="H74" s="92"/>
      <c r="I74" s="1"/>
      <c r="J74" s="1"/>
      <c r="K74" s="91"/>
      <c r="L74" s="92"/>
      <c r="M74" s="1"/>
      <c r="N74" s="1"/>
      <c r="O74" s="1"/>
      <c r="P74" s="1"/>
      <c r="Q74" s="1"/>
      <c r="R74" s="1"/>
      <c r="S74" s="4"/>
      <c r="T74" s="6"/>
      <c r="U74" s="93"/>
      <c r="V74" s="94"/>
      <c r="W74" s="95"/>
      <c r="X74" s="96"/>
      <c r="Y74" s="4"/>
      <c r="Z74" s="21"/>
      <c r="AA74" s="4"/>
      <c r="AB74" s="4"/>
      <c r="AC74" s="7">
        <f t="shared" si="1"/>
        <v>0</v>
      </c>
      <c r="AD74" s="7" t="str">
        <f t="shared" si="2"/>
        <v>F</v>
      </c>
    </row>
    <row r="75" spans="1:30" ht="17">
      <c r="B75" s="45"/>
      <c r="C75" s="43"/>
      <c r="D75" s="24"/>
      <c r="E75" s="24"/>
      <c r="F75" s="1"/>
      <c r="G75" s="91"/>
      <c r="H75" s="92"/>
      <c r="I75" s="1"/>
      <c r="J75" s="1"/>
      <c r="K75" s="91"/>
      <c r="L75" s="92"/>
      <c r="M75" s="1"/>
      <c r="N75" s="1"/>
      <c r="O75" s="1"/>
      <c r="P75" s="1"/>
      <c r="Q75" s="1"/>
      <c r="R75" s="1"/>
      <c r="S75" s="4"/>
      <c r="T75" s="6"/>
      <c r="U75" s="93"/>
      <c r="V75" s="94"/>
      <c r="W75" s="95"/>
      <c r="X75" s="96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5"/>
      <c r="C76" s="43"/>
      <c r="D76" s="24"/>
      <c r="E76" s="24"/>
      <c r="F76" s="1"/>
      <c r="G76" s="91"/>
      <c r="H76" s="92"/>
      <c r="I76" s="1"/>
      <c r="J76" s="1"/>
      <c r="K76" s="91"/>
      <c r="L76" s="92"/>
      <c r="M76" s="1"/>
      <c r="N76" s="1"/>
      <c r="O76" s="1"/>
      <c r="P76" s="1"/>
      <c r="Q76" s="1"/>
      <c r="R76" s="1"/>
      <c r="S76" s="4"/>
      <c r="T76" s="6"/>
      <c r="U76" s="93"/>
      <c r="V76" s="94"/>
      <c r="W76" s="95"/>
      <c r="X76" s="96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5"/>
      <c r="C77" s="43"/>
      <c r="D77" s="24"/>
      <c r="E77" s="24"/>
      <c r="F77" s="1"/>
      <c r="G77" s="91"/>
      <c r="H77" s="92"/>
      <c r="I77" s="1"/>
      <c r="J77" s="1"/>
      <c r="K77" s="91"/>
      <c r="L77" s="92"/>
      <c r="M77" s="1"/>
      <c r="N77" s="1"/>
      <c r="O77" s="1"/>
      <c r="P77" s="1"/>
      <c r="Q77" s="1"/>
      <c r="R77" s="1"/>
      <c r="S77" s="4"/>
      <c r="T77" s="6"/>
      <c r="U77" s="93"/>
      <c r="V77" s="94"/>
      <c r="W77" s="95"/>
      <c r="X77" s="96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5"/>
      <c r="C78" s="43"/>
      <c r="D78" s="24"/>
      <c r="E78" s="24"/>
      <c r="F78" s="1"/>
      <c r="G78" s="91"/>
      <c r="H78" s="92"/>
      <c r="I78" s="1"/>
      <c r="J78" s="1"/>
      <c r="K78" s="91"/>
      <c r="L78" s="92"/>
      <c r="M78" s="1"/>
      <c r="N78" s="1"/>
      <c r="O78" s="1"/>
      <c r="P78" s="1"/>
      <c r="Q78" s="1"/>
      <c r="R78" s="1"/>
      <c r="S78" s="4"/>
      <c r="T78" s="6"/>
      <c r="U78" s="93"/>
      <c r="V78" s="94"/>
      <c r="W78" s="95"/>
      <c r="X78" s="96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5"/>
      <c r="C79" s="43"/>
      <c r="D79" s="24"/>
      <c r="E79" s="24"/>
      <c r="F79" s="1"/>
      <c r="G79" s="91"/>
      <c r="H79" s="92"/>
      <c r="I79" s="1"/>
      <c r="J79" s="1"/>
      <c r="K79" s="91"/>
      <c r="L79" s="92"/>
      <c r="M79" s="1"/>
      <c r="N79" s="1"/>
      <c r="O79" s="1"/>
      <c r="P79" s="1"/>
      <c r="Q79" s="1"/>
      <c r="R79" s="1"/>
      <c r="S79" s="4"/>
      <c r="T79" s="6"/>
      <c r="U79" s="93"/>
      <c r="V79" s="94"/>
      <c r="W79" s="95"/>
      <c r="X79" s="96"/>
      <c r="Y79" s="4"/>
      <c r="Z79" s="21"/>
      <c r="AA79" s="4"/>
      <c r="AB79" s="4"/>
      <c r="AC79" s="7">
        <f t="shared" ref="AC79:AC100" si="3">AA79*90/62</f>
        <v>0</v>
      </c>
      <c r="AD79" s="7" t="str">
        <f t="shared" ref="AD79:AD100" si="4">IF(AC79&lt;41,"F",IF(AC79&lt;52,"E",IF(AC79&lt;63,"D",IF(AC79&lt;74,"C", IF(AC79&lt;85,"B","A")))))</f>
        <v>F</v>
      </c>
    </row>
    <row r="80" spans="1:30" ht="17">
      <c r="B80" s="45"/>
      <c r="C80" s="43"/>
      <c r="D80" s="24"/>
      <c r="E80" s="24"/>
      <c r="F80" s="1"/>
      <c r="G80" s="91"/>
      <c r="H80" s="92"/>
      <c r="I80" s="1"/>
      <c r="J80" s="1"/>
      <c r="K80" s="91"/>
      <c r="L80" s="92"/>
      <c r="M80" s="1"/>
      <c r="N80" s="1"/>
      <c r="O80" s="1"/>
      <c r="P80" s="1"/>
      <c r="Q80" s="1"/>
      <c r="R80" s="1"/>
      <c r="S80" s="4"/>
      <c r="T80" s="6"/>
      <c r="U80" s="93"/>
      <c r="V80" s="94"/>
      <c r="W80" s="95"/>
      <c r="X80" s="96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5"/>
      <c r="C81" s="43"/>
      <c r="D81" s="24"/>
      <c r="E81" s="24"/>
      <c r="F81" s="1"/>
      <c r="G81" s="91"/>
      <c r="H81" s="92"/>
      <c r="I81" s="1"/>
      <c r="J81" s="1"/>
      <c r="K81" s="91"/>
      <c r="L81" s="92"/>
      <c r="M81" s="1"/>
      <c r="N81" s="1"/>
      <c r="O81" s="1"/>
      <c r="P81" s="1"/>
      <c r="Q81" s="1"/>
      <c r="R81" s="1"/>
      <c r="S81" s="4"/>
      <c r="T81" s="6"/>
      <c r="U81" s="93"/>
      <c r="V81" s="94"/>
      <c r="W81" s="95"/>
      <c r="X81" s="96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5"/>
      <c r="C82" s="43"/>
      <c r="D82" s="24"/>
      <c r="E82" s="24"/>
      <c r="F82" s="1"/>
      <c r="G82" s="91"/>
      <c r="H82" s="92"/>
      <c r="I82" s="1"/>
      <c r="J82" s="1"/>
      <c r="K82" s="91"/>
      <c r="L82" s="92"/>
      <c r="M82" s="1"/>
      <c r="N82" s="1"/>
      <c r="O82" s="1"/>
      <c r="P82" s="1"/>
      <c r="Q82" s="1"/>
      <c r="R82" s="1"/>
      <c r="S82" s="4"/>
      <c r="T82" s="6"/>
      <c r="U82" s="93"/>
      <c r="V82" s="94"/>
      <c r="W82" s="95"/>
      <c r="X82" s="96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5"/>
      <c r="C83" s="43"/>
      <c r="D83" s="24"/>
      <c r="E83" s="24"/>
      <c r="F83" s="1"/>
      <c r="G83" s="91"/>
      <c r="H83" s="92"/>
      <c r="I83" s="1"/>
      <c r="J83" s="1"/>
      <c r="K83" s="91"/>
      <c r="L83" s="92"/>
      <c r="M83" s="1"/>
      <c r="N83" s="1"/>
      <c r="O83" s="1"/>
      <c r="P83" s="1"/>
      <c r="Q83" s="1"/>
      <c r="R83" s="1"/>
      <c r="S83" s="4"/>
      <c r="T83" s="6"/>
      <c r="U83" s="93"/>
      <c r="V83" s="94"/>
      <c r="W83" s="95"/>
      <c r="X83" s="96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4" t="s">
        <v>119</v>
      </c>
      <c r="B84" s="45"/>
      <c r="C84" s="43"/>
      <c r="D84" s="24"/>
      <c r="E84" s="24"/>
      <c r="F84" s="1"/>
      <c r="G84" s="91"/>
      <c r="H84" s="92"/>
      <c r="I84" s="1"/>
      <c r="J84" s="1"/>
      <c r="K84" s="91"/>
      <c r="L84" s="92"/>
      <c r="M84" s="1"/>
      <c r="N84" s="1"/>
      <c r="O84" s="1"/>
      <c r="P84" s="1"/>
      <c r="Q84" s="1"/>
      <c r="R84" s="1"/>
      <c r="S84" s="4"/>
      <c r="T84" s="6"/>
      <c r="U84" s="93"/>
      <c r="V84" s="94"/>
      <c r="W84" s="95"/>
      <c r="X84" s="96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5"/>
      <c r="C85" s="43"/>
      <c r="D85" s="24"/>
      <c r="E85" s="24"/>
      <c r="F85" s="1"/>
      <c r="G85" s="91"/>
      <c r="H85" s="92"/>
      <c r="I85" s="1"/>
      <c r="J85" s="1"/>
      <c r="K85" s="91"/>
      <c r="L85" s="92"/>
      <c r="M85" s="1"/>
      <c r="N85" s="1"/>
      <c r="O85" s="1"/>
      <c r="P85" s="1"/>
      <c r="Q85" s="1"/>
      <c r="R85" s="1"/>
      <c r="S85" s="4"/>
      <c r="T85" s="6"/>
      <c r="U85" s="93"/>
      <c r="V85" s="94"/>
      <c r="W85" s="95"/>
      <c r="X85" s="96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5"/>
      <c r="C86" s="43"/>
      <c r="D86" s="24"/>
      <c r="E86" s="24"/>
      <c r="F86" s="1"/>
      <c r="G86" s="91"/>
      <c r="H86" s="92"/>
      <c r="I86" s="1"/>
      <c r="J86" s="1"/>
      <c r="K86" s="91"/>
      <c r="L86" s="92"/>
      <c r="M86" s="1"/>
      <c r="N86" s="1"/>
      <c r="O86" s="1"/>
      <c r="P86" s="1"/>
      <c r="Q86" s="1"/>
      <c r="R86" s="1"/>
      <c r="S86" s="4"/>
      <c r="T86" s="6"/>
      <c r="U86" s="93"/>
      <c r="V86" s="94"/>
      <c r="W86" s="95"/>
      <c r="X86" s="96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5"/>
      <c r="C87" s="43"/>
      <c r="D87" s="24"/>
      <c r="E87" s="24"/>
      <c r="F87" s="1"/>
      <c r="G87" s="91"/>
      <c r="H87" s="92"/>
      <c r="I87" s="1"/>
      <c r="J87" s="1"/>
      <c r="K87" s="91"/>
      <c r="L87" s="92"/>
      <c r="M87" s="1"/>
      <c r="N87" s="1"/>
      <c r="O87" s="1"/>
      <c r="P87" s="1"/>
      <c r="Q87" s="1"/>
      <c r="R87" s="1"/>
      <c r="S87" s="4"/>
      <c r="T87" s="6"/>
      <c r="U87" s="93"/>
      <c r="V87" s="94"/>
      <c r="W87" s="95"/>
      <c r="X87" s="96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5"/>
      <c r="C88" s="43"/>
      <c r="D88" s="24"/>
      <c r="E88" s="24"/>
      <c r="F88" s="1"/>
      <c r="G88" s="91"/>
      <c r="H88" s="92"/>
      <c r="I88" s="1"/>
      <c r="J88" s="1"/>
      <c r="K88" s="91"/>
      <c r="L88" s="92"/>
      <c r="M88" s="1"/>
      <c r="N88" s="1"/>
      <c r="O88" s="1"/>
      <c r="P88" s="1"/>
      <c r="Q88" s="1"/>
      <c r="R88" s="1"/>
      <c r="S88" s="4"/>
      <c r="T88" s="6"/>
      <c r="U88" s="93"/>
      <c r="V88" s="94"/>
      <c r="W88" s="95"/>
      <c r="X88" s="96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5"/>
      <c r="C89" s="43"/>
      <c r="D89" s="24"/>
      <c r="E89" s="24"/>
      <c r="F89" s="1"/>
      <c r="G89" s="91"/>
      <c r="H89" s="92"/>
      <c r="I89" s="1"/>
      <c r="J89" s="1"/>
      <c r="K89" s="91"/>
      <c r="L89" s="92"/>
      <c r="M89" s="1"/>
      <c r="N89" s="1"/>
      <c r="O89" s="1"/>
      <c r="P89" s="1"/>
      <c r="Q89" s="1"/>
      <c r="R89" s="1"/>
      <c r="S89" s="4"/>
      <c r="T89" s="6"/>
      <c r="U89" s="93"/>
      <c r="V89" s="94"/>
      <c r="W89" s="95"/>
      <c r="X89" s="96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5"/>
      <c r="C90" s="43"/>
      <c r="D90" s="24"/>
      <c r="E90" s="24"/>
      <c r="F90" s="1"/>
      <c r="G90" s="91"/>
      <c r="H90" s="92"/>
      <c r="I90" s="1"/>
      <c r="J90" s="1"/>
      <c r="K90" s="91"/>
      <c r="L90" s="92"/>
      <c r="M90" s="1"/>
      <c r="N90" s="1"/>
      <c r="O90" s="1"/>
      <c r="P90" s="1"/>
      <c r="Q90" s="1"/>
      <c r="R90" s="1"/>
      <c r="S90" s="4"/>
      <c r="T90" s="6"/>
      <c r="U90" s="93"/>
      <c r="V90" s="94"/>
      <c r="W90" s="95"/>
      <c r="X90" s="96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4" t="s">
        <v>119</v>
      </c>
      <c r="B91" s="45"/>
      <c r="C91" s="43"/>
      <c r="D91" s="24"/>
      <c r="E91" s="24"/>
      <c r="F91" s="1"/>
      <c r="G91" s="91"/>
      <c r="H91" s="92"/>
      <c r="I91" s="1"/>
      <c r="J91" s="1"/>
      <c r="K91" s="91"/>
      <c r="L91" s="92"/>
      <c r="M91" s="1"/>
      <c r="N91" s="1"/>
      <c r="O91" s="1"/>
      <c r="P91" s="1"/>
      <c r="Q91" s="1"/>
      <c r="R91" s="1"/>
      <c r="S91" s="4"/>
      <c r="T91" s="6"/>
      <c r="U91" s="93"/>
      <c r="V91" s="94"/>
      <c r="W91" s="95"/>
      <c r="X91" s="96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5"/>
      <c r="C92" s="43"/>
      <c r="D92" s="24"/>
      <c r="E92" s="24"/>
      <c r="F92" s="1"/>
      <c r="G92" s="91"/>
      <c r="H92" s="92"/>
      <c r="I92" s="1"/>
      <c r="J92" s="1"/>
      <c r="K92" s="91"/>
      <c r="L92" s="92"/>
      <c r="M92" s="1"/>
      <c r="N92" s="1"/>
      <c r="O92" s="1"/>
      <c r="P92" s="1"/>
      <c r="Q92" s="1"/>
      <c r="R92" s="1"/>
      <c r="S92" s="4"/>
      <c r="T92" s="6"/>
      <c r="U92" s="93"/>
      <c r="V92" s="94"/>
      <c r="W92" s="95"/>
      <c r="X92" s="96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5"/>
      <c r="C93" s="43"/>
      <c r="D93" s="24"/>
      <c r="E93" s="24"/>
      <c r="F93" s="1"/>
      <c r="G93" s="91"/>
      <c r="H93" s="92"/>
      <c r="I93" s="1"/>
      <c r="J93" s="1"/>
      <c r="K93" s="91"/>
      <c r="L93" s="92"/>
      <c r="M93" s="1"/>
      <c r="N93" s="1"/>
      <c r="O93" s="1"/>
      <c r="P93" s="1"/>
      <c r="Q93" s="1"/>
      <c r="R93" s="1"/>
      <c r="S93" s="4"/>
      <c r="T93" s="6"/>
      <c r="U93" s="93"/>
      <c r="V93" s="94"/>
      <c r="W93" s="95"/>
      <c r="X93" s="96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5"/>
      <c r="C94" s="43"/>
      <c r="D94" s="24"/>
      <c r="E94" s="24"/>
      <c r="F94" s="1"/>
      <c r="G94" s="91"/>
      <c r="H94" s="92"/>
      <c r="I94" s="1"/>
      <c r="J94" s="1"/>
      <c r="K94" s="91"/>
      <c r="L94" s="92"/>
      <c r="M94" s="1"/>
      <c r="N94" s="1"/>
      <c r="O94" s="1"/>
      <c r="P94" s="1"/>
      <c r="Q94" s="1"/>
      <c r="R94" s="1"/>
      <c r="S94" s="4"/>
      <c r="T94" s="6"/>
      <c r="U94" s="93"/>
      <c r="V94" s="94"/>
      <c r="W94" s="95"/>
      <c r="X94" s="96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5"/>
      <c r="C95" s="43"/>
      <c r="D95" s="24"/>
      <c r="E95" s="24"/>
      <c r="F95" s="1"/>
      <c r="G95" s="91"/>
      <c r="H95" s="92"/>
      <c r="I95" s="1"/>
      <c r="J95" s="1"/>
      <c r="K95" s="91"/>
      <c r="L95" s="92"/>
      <c r="M95" s="1"/>
      <c r="N95" s="1"/>
      <c r="O95" s="1"/>
      <c r="P95" s="1"/>
      <c r="Q95" s="1"/>
      <c r="R95" s="1"/>
      <c r="S95" s="4"/>
      <c r="T95" s="6"/>
      <c r="U95" s="93"/>
      <c r="V95" s="94"/>
      <c r="W95" s="95"/>
      <c r="X95" s="96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5"/>
      <c r="C96" s="43"/>
      <c r="D96" s="24"/>
      <c r="E96" s="24"/>
      <c r="F96" s="1"/>
      <c r="G96" s="91"/>
      <c r="H96" s="92"/>
      <c r="I96" s="1"/>
      <c r="J96" s="1"/>
      <c r="K96" s="91"/>
      <c r="L96" s="92"/>
      <c r="M96" s="1"/>
      <c r="N96" s="1"/>
      <c r="O96" s="1"/>
      <c r="P96" s="1"/>
      <c r="Q96" s="1"/>
      <c r="R96" s="1"/>
      <c r="S96" s="4"/>
      <c r="T96" s="6"/>
      <c r="U96" s="93"/>
      <c r="V96" s="94"/>
      <c r="W96" s="95"/>
      <c r="X96" s="96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5"/>
      <c r="C97" s="43"/>
      <c r="D97" s="24"/>
      <c r="E97" s="24"/>
      <c r="F97" s="1"/>
      <c r="G97" s="91"/>
      <c r="H97" s="92"/>
      <c r="I97" s="1"/>
      <c r="J97" s="1"/>
      <c r="K97" s="91"/>
      <c r="L97" s="92"/>
      <c r="M97" s="1"/>
      <c r="N97" s="1"/>
      <c r="O97" s="1"/>
      <c r="P97" s="1"/>
      <c r="Q97" s="1"/>
      <c r="R97" s="1"/>
      <c r="S97" s="4"/>
      <c r="T97" s="6"/>
      <c r="U97" s="93"/>
      <c r="V97" s="94"/>
      <c r="W97" s="95"/>
      <c r="X97" s="96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8"/>
      <c r="C98" s="39"/>
      <c r="D98" s="24"/>
      <c r="E98" s="24"/>
      <c r="F98" s="1"/>
      <c r="G98" s="91"/>
      <c r="H98" s="92"/>
      <c r="I98" s="1"/>
      <c r="J98" s="1"/>
      <c r="K98" s="91"/>
      <c r="L98" s="92"/>
      <c r="M98" s="1"/>
      <c r="N98" s="1"/>
      <c r="O98" s="1"/>
      <c r="P98" s="1"/>
      <c r="Q98" s="1"/>
      <c r="R98" s="1"/>
      <c r="S98" s="4"/>
      <c r="T98" s="6"/>
      <c r="U98" s="93"/>
      <c r="V98" s="94"/>
      <c r="W98" s="95"/>
      <c r="X98" s="96"/>
      <c r="Y98" s="4"/>
      <c r="Z98" s="21"/>
      <c r="AA98" s="4">
        <f>IF(ISBLANK(T98),S98,T98)</f>
        <v>0</v>
      </c>
      <c r="AB98" s="4" t="str">
        <f t="shared" ref="AB98:AB100" si="5">IF(AA98&lt;50,"F",IF(AA98&lt;60,"E",IF(AA98&lt;70,"D",IF(AA98&lt;80,"C",IF(AA98&lt;90,"B","A")))))</f>
        <v>F</v>
      </c>
      <c r="AC98" s="7">
        <f t="shared" si="3"/>
        <v>0</v>
      </c>
      <c r="AD98" s="7" t="str">
        <f t="shared" si="4"/>
        <v>F</v>
      </c>
    </row>
    <row r="99" spans="2:30" ht="17">
      <c r="B99" s="38"/>
      <c r="C99" s="39"/>
      <c r="D99" s="24"/>
      <c r="E99" s="24"/>
      <c r="F99" s="1"/>
      <c r="G99" s="91"/>
      <c r="H99" s="92"/>
      <c r="I99" s="1"/>
      <c r="J99" s="1"/>
      <c r="K99" s="91"/>
      <c r="L99" s="92"/>
      <c r="M99" s="1"/>
      <c r="N99" s="1"/>
      <c r="O99" s="1"/>
      <c r="P99" s="1"/>
      <c r="Q99" s="1"/>
      <c r="R99" s="1"/>
      <c r="S99" s="4"/>
      <c r="T99" s="6"/>
      <c r="U99" s="93"/>
      <c r="V99" s="94"/>
      <c r="W99" s="95"/>
      <c r="X99" s="96"/>
      <c r="Y99" s="4"/>
      <c r="Z99" s="21"/>
      <c r="AA99" s="4">
        <f>IF(ISBLANK(T99),S99,T99)</f>
        <v>0</v>
      </c>
      <c r="AB99" s="4" t="str">
        <f t="shared" si="5"/>
        <v>F</v>
      </c>
      <c r="AC99" s="7">
        <f t="shared" si="3"/>
        <v>0</v>
      </c>
      <c r="AD99" s="7" t="str">
        <f t="shared" si="4"/>
        <v>F</v>
      </c>
    </row>
    <row r="100" spans="2:30" ht="17">
      <c r="B100" s="38"/>
      <c r="C100" s="39"/>
      <c r="D100" s="24"/>
      <c r="E100" s="24"/>
      <c r="F100" s="1"/>
      <c r="G100" s="91"/>
      <c r="H100" s="92"/>
      <c r="I100" s="1"/>
      <c r="J100" s="1"/>
      <c r="K100" s="91"/>
      <c r="L100" s="92"/>
      <c r="M100" s="1"/>
      <c r="N100" s="1"/>
      <c r="O100" s="1"/>
      <c r="P100" s="1"/>
      <c r="Q100" s="1"/>
      <c r="R100" s="1"/>
      <c r="S100" s="4"/>
      <c r="T100" s="6"/>
      <c r="U100" s="93"/>
      <c r="V100" s="94"/>
      <c r="W100" s="95"/>
      <c r="X100" s="96"/>
      <c r="Y100" s="4"/>
      <c r="Z100" s="21"/>
      <c r="AA100" s="4">
        <f>IF(ISBLANK(T100),S100,T100)</f>
        <v>0</v>
      </c>
      <c r="AB100" s="4" t="str">
        <f t="shared" si="5"/>
        <v>F</v>
      </c>
      <c r="AC100" s="7">
        <f t="shared" si="3"/>
        <v>0</v>
      </c>
      <c r="AD100" s="7" t="str">
        <f t="shared" si="4"/>
        <v>F</v>
      </c>
    </row>
    <row r="101" spans="2:30" ht="17">
      <c r="B101" s="38"/>
      <c r="C101" s="39"/>
      <c r="D101" s="47"/>
      <c r="E101" s="24"/>
      <c r="F101" s="1"/>
      <c r="G101" s="91"/>
      <c r="H101" s="92"/>
      <c r="I101" s="1"/>
      <c r="J101" s="1"/>
      <c r="K101" s="91"/>
      <c r="L101" s="92"/>
      <c r="M101" s="1"/>
      <c r="N101" s="1"/>
      <c r="O101" s="1"/>
      <c r="P101" s="1"/>
      <c r="Q101" s="1"/>
      <c r="R101" s="1"/>
      <c r="S101" s="49"/>
      <c r="T101" s="48"/>
      <c r="U101" s="100"/>
      <c r="V101" s="101"/>
      <c r="W101" s="95"/>
      <c r="X101" s="96"/>
      <c r="Y101" s="4"/>
      <c r="Z101" s="21"/>
      <c r="AA101" s="4"/>
      <c r="AB101" s="4"/>
      <c r="AC101" s="7"/>
      <c r="AD101" s="7"/>
    </row>
    <row r="102" spans="2:30" ht="17">
      <c r="B102" s="45"/>
      <c r="C102" s="43"/>
      <c r="D102" s="24"/>
      <c r="E102" s="24"/>
      <c r="F102" s="1"/>
      <c r="G102" s="91"/>
      <c r="H102" s="92"/>
      <c r="I102" s="1"/>
      <c r="J102" s="1"/>
      <c r="K102" s="91"/>
      <c r="L102" s="92"/>
      <c r="M102" s="1"/>
      <c r="N102" s="93"/>
      <c r="O102" s="94"/>
      <c r="P102" s="1"/>
      <c r="Q102" s="1"/>
      <c r="R102" s="1"/>
      <c r="S102" s="4"/>
      <c r="U102" s="57"/>
      <c r="W102" s="95"/>
      <c r="X102" s="96"/>
      <c r="Y102" s="4"/>
      <c r="Z102" s="21"/>
      <c r="AA102" s="4"/>
      <c r="AB102" s="4"/>
      <c r="AC102" s="7"/>
      <c r="AD102" s="7"/>
    </row>
    <row r="103" spans="2:30" ht="17">
      <c r="B103" s="45"/>
      <c r="C103" s="43"/>
      <c r="D103" s="24"/>
      <c r="E103" s="24"/>
      <c r="F103" s="1"/>
      <c r="G103" s="91"/>
      <c r="H103" s="92"/>
      <c r="I103" s="1"/>
      <c r="J103" s="1"/>
      <c r="K103" s="91"/>
      <c r="L103" s="92"/>
      <c r="M103" s="1"/>
      <c r="N103" s="93"/>
      <c r="O103" s="94"/>
      <c r="P103" s="1"/>
      <c r="Q103" s="1"/>
      <c r="R103" s="1"/>
      <c r="S103" s="4"/>
      <c r="U103" s="57"/>
      <c r="W103" s="95"/>
      <c r="X103" s="96"/>
      <c r="Y103" s="4"/>
      <c r="Z103" s="21"/>
      <c r="AA103" s="4"/>
      <c r="AB103" s="4"/>
      <c r="AC103" s="7"/>
      <c r="AD103" s="7"/>
    </row>
    <row r="104" spans="2:30" ht="17">
      <c r="B104" s="45"/>
      <c r="C104" s="43"/>
      <c r="D104" s="24"/>
      <c r="E104" s="24"/>
      <c r="F104" s="1"/>
      <c r="G104" s="91"/>
      <c r="H104" s="92"/>
      <c r="I104" s="1"/>
      <c r="J104" s="1"/>
      <c r="K104" s="91"/>
      <c r="L104" s="92"/>
      <c r="M104" s="1"/>
      <c r="N104" s="93"/>
      <c r="O104" s="94"/>
      <c r="P104" s="1"/>
      <c r="Q104" s="1"/>
      <c r="R104" s="1"/>
      <c r="S104" s="4"/>
      <c r="U104" s="57"/>
      <c r="W104" s="95"/>
      <c r="X104" s="96"/>
      <c r="Y104" s="4"/>
      <c r="Z104" s="21"/>
      <c r="AA104" s="4"/>
      <c r="AB104" s="4"/>
      <c r="AC104" s="7"/>
      <c r="AD104" s="7"/>
    </row>
    <row r="105" spans="2:30" ht="17">
      <c r="B105" s="45"/>
      <c r="C105" s="43"/>
      <c r="D105" s="24"/>
      <c r="E105" s="24"/>
      <c r="F105" s="1"/>
      <c r="G105" s="91"/>
      <c r="H105" s="92"/>
      <c r="I105" s="1"/>
      <c r="J105" s="1"/>
      <c r="K105" s="91"/>
      <c r="L105" s="92"/>
      <c r="M105" s="1"/>
      <c r="N105" s="93"/>
      <c r="O105" s="94"/>
      <c r="P105" s="1"/>
      <c r="Q105" s="1"/>
      <c r="R105" s="1"/>
      <c r="S105" s="4"/>
      <c r="U105" s="57"/>
      <c r="W105" s="95"/>
      <c r="X105" s="96"/>
      <c r="Y105" s="4"/>
      <c r="Z105" s="21"/>
      <c r="AA105" s="4"/>
      <c r="AB105" s="4"/>
      <c r="AC105" s="7"/>
      <c r="AD105" s="7"/>
    </row>
    <row r="106" spans="2:30" ht="17">
      <c r="B106" s="45"/>
      <c r="C106" s="43"/>
      <c r="D106" s="24"/>
      <c r="E106" s="24"/>
      <c r="F106" s="1"/>
      <c r="G106" s="91"/>
      <c r="H106" s="92"/>
      <c r="I106" s="1"/>
      <c r="J106" s="1"/>
      <c r="K106" s="91"/>
      <c r="L106" s="92"/>
      <c r="M106" s="1"/>
      <c r="N106" s="93"/>
      <c r="O106" s="94"/>
      <c r="P106" s="1"/>
      <c r="Q106" s="1"/>
      <c r="R106" s="1"/>
      <c r="S106" s="4"/>
      <c r="U106" s="57"/>
      <c r="W106" s="95"/>
      <c r="X106" s="96"/>
      <c r="Y106" s="4"/>
      <c r="Z106" s="21"/>
      <c r="AA106" s="4"/>
      <c r="AB106" s="4"/>
      <c r="AC106" s="7"/>
      <c r="AD106" s="7"/>
    </row>
    <row r="107" spans="2:30" ht="17">
      <c r="B107" s="45"/>
      <c r="C107" s="43"/>
      <c r="D107" s="24"/>
      <c r="E107" s="24"/>
      <c r="F107" s="1"/>
      <c r="G107" s="91"/>
      <c r="H107" s="92"/>
      <c r="I107" s="1"/>
      <c r="J107" s="1"/>
      <c r="K107" s="91"/>
      <c r="L107" s="92"/>
      <c r="M107" s="1"/>
      <c r="N107" s="93"/>
      <c r="O107" s="94"/>
      <c r="P107" s="1"/>
      <c r="Q107" s="1"/>
      <c r="R107" s="1"/>
      <c r="S107" s="4"/>
      <c r="U107" s="57"/>
      <c r="W107" s="95"/>
      <c r="X107" s="96"/>
      <c r="Y107" s="4"/>
      <c r="Z107" s="21"/>
      <c r="AA107" s="4"/>
      <c r="AB107" s="4"/>
      <c r="AC107" s="7"/>
      <c r="AD107" s="7"/>
    </row>
    <row r="108" spans="2:30" ht="17">
      <c r="B108" s="45"/>
      <c r="C108" s="43"/>
      <c r="D108" s="24"/>
      <c r="E108" s="24"/>
      <c r="F108" s="1"/>
      <c r="G108" s="91"/>
      <c r="H108" s="92"/>
      <c r="I108" s="1"/>
      <c r="J108" s="1"/>
      <c r="K108" s="91"/>
      <c r="L108" s="92"/>
      <c r="M108" s="1"/>
      <c r="N108" s="93"/>
      <c r="O108" s="94"/>
      <c r="P108" s="1"/>
      <c r="Q108" s="1"/>
      <c r="R108" s="1"/>
      <c r="U108" s="57"/>
      <c r="W108" s="95"/>
      <c r="X108" s="96"/>
      <c r="Y108" s="4"/>
      <c r="Z108" s="21"/>
      <c r="AA108" s="4"/>
      <c r="AB108" s="4"/>
      <c r="AC108" s="7"/>
      <c r="AD108" s="7"/>
    </row>
    <row r="109" spans="2:30" ht="17">
      <c r="B109" s="45"/>
      <c r="C109" s="43"/>
      <c r="D109" s="24"/>
      <c r="E109" s="24"/>
      <c r="F109" s="1"/>
      <c r="G109" s="91"/>
      <c r="H109" s="92"/>
      <c r="I109" s="1"/>
      <c r="J109" s="1"/>
      <c r="K109" s="91"/>
      <c r="L109" s="92"/>
      <c r="M109" s="1"/>
      <c r="N109" s="93"/>
      <c r="O109" s="94"/>
      <c r="P109" s="1"/>
      <c r="Q109" s="1"/>
      <c r="R109" s="1"/>
      <c r="S109" s="4"/>
      <c r="U109" s="57"/>
      <c r="W109" s="95"/>
      <c r="X109" s="96"/>
      <c r="Y109" s="4"/>
      <c r="Z109" s="21"/>
      <c r="AA109" s="4"/>
      <c r="AB109" s="4"/>
      <c r="AC109" s="7"/>
      <c r="AD109" s="7"/>
    </row>
    <row r="110" spans="2:30" ht="17">
      <c r="B110" s="45"/>
      <c r="C110" s="43"/>
      <c r="D110" s="24"/>
      <c r="E110" s="24"/>
      <c r="F110" s="1"/>
      <c r="G110" s="91"/>
      <c r="H110" s="92"/>
      <c r="I110" s="1"/>
      <c r="J110" s="1"/>
      <c r="K110" s="91"/>
      <c r="L110" s="92"/>
      <c r="M110" s="1"/>
      <c r="N110" s="93"/>
      <c r="O110" s="94"/>
      <c r="P110" s="1"/>
      <c r="Q110" s="1"/>
      <c r="R110" s="1"/>
      <c r="S110" s="4"/>
      <c r="U110" s="57"/>
      <c r="W110" s="95"/>
      <c r="X110" s="96"/>
      <c r="Y110" s="4"/>
      <c r="Z110" s="21"/>
      <c r="AA110" s="4"/>
      <c r="AB110" s="4"/>
      <c r="AC110" s="7"/>
      <c r="AD110" s="7"/>
    </row>
    <row r="111" spans="2:30" ht="17">
      <c r="B111" s="45"/>
      <c r="C111" s="43"/>
      <c r="D111" s="24"/>
      <c r="E111" s="24"/>
      <c r="F111" s="1"/>
      <c r="G111" s="91"/>
      <c r="H111" s="92"/>
      <c r="I111" s="1"/>
      <c r="J111" s="1"/>
      <c r="K111" s="91"/>
      <c r="L111" s="92"/>
      <c r="M111" s="1"/>
      <c r="N111" s="93"/>
      <c r="O111" s="94"/>
      <c r="P111" s="1"/>
      <c r="Q111" s="1"/>
      <c r="R111" s="1"/>
      <c r="S111" s="4"/>
      <c r="U111" s="57"/>
      <c r="W111" s="95"/>
      <c r="X111" s="96"/>
      <c r="Y111" s="4"/>
      <c r="Z111" s="21"/>
      <c r="AA111" s="4"/>
      <c r="AB111" s="4"/>
      <c r="AC111" s="7"/>
      <c r="AD111" s="7"/>
    </row>
    <row r="112" spans="2:30" ht="17">
      <c r="B112" s="45"/>
      <c r="C112" s="43"/>
      <c r="D112" s="24"/>
      <c r="E112" s="24"/>
      <c r="F112" s="1"/>
      <c r="G112" s="91"/>
      <c r="H112" s="92"/>
      <c r="I112" s="1"/>
      <c r="J112" s="1"/>
      <c r="K112" s="91"/>
      <c r="L112" s="92"/>
      <c r="M112" s="1"/>
      <c r="N112" s="93"/>
      <c r="O112" s="94"/>
      <c r="P112" s="1"/>
      <c r="Q112" s="1"/>
      <c r="R112" s="1"/>
      <c r="S112" s="4"/>
      <c r="U112" s="57"/>
      <c r="W112" s="95"/>
      <c r="X112" s="96"/>
      <c r="Y112" s="4"/>
      <c r="Z112" s="21"/>
      <c r="AA112" s="4"/>
      <c r="AB112" s="4"/>
      <c r="AC112" s="7"/>
      <c r="AD112" s="7"/>
    </row>
    <row r="113" spans="2:30" ht="17">
      <c r="B113" s="45"/>
      <c r="C113" s="43"/>
      <c r="D113" s="24"/>
      <c r="E113" s="24"/>
      <c r="F113" s="1"/>
      <c r="G113" s="91"/>
      <c r="H113" s="92"/>
      <c r="I113" s="1"/>
      <c r="J113" s="1"/>
      <c r="K113" s="91"/>
      <c r="L113" s="92"/>
      <c r="M113" s="1"/>
      <c r="N113" s="93"/>
      <c r="O113" s="94"/>
      <c r="P113" s="1"/>
      <c r="Q113" s="1"/>
      <c r="R113" s="1"/>
      <c r="S113" s="4"/>
      <c r="U113" s="57"/>
      <c r="W113" s="95"/>
      <c r="X113" s="96"/>
      <c r="Y113" s="4"/>
      <c r="Z113" s="21"/>
      <c r="AA113" s="4"/>
      <c r="AB113" s="4"/>
      <c r="AC113" s="7"/>
      <c r="AD113" s="7"/>
    </row>
    <row r="114" spans="2:30" ht="17">
      <c r="B114" s="45"/>
      <c r="C114" s="43"/>
      <c r="D114" s="24"/>
      <c r="E114" s="24"/>
      <c r="F114" s="1"/>
      <c r="G114" s="91"/>
      <c r="H114" s="92"/>
      <c r="I114" s="1"/>
      <c r="J114" s="1"/>
      <c r="K114" s="91"/>
      <c r="L114" s="92"/>
      <c r="M114" s="1"/>
      <c r="N114" s="93"/>
      <c r="O114" s="94"/>
      <c r="P114" s="1"/>
      <c r="Q114" s="1"/>
      <c r="R114" s="1"/>
      <c r="S114" s="4"/>
      <c r="U114" s="57"/>
      <c r="W114" s="95"/>
      <c r="X114" s="96"/>
      <c r="Y114" s="4"/>
      <c r="Z114" s="21"/>
      <c r="AA114" s="4"/>
      <c r="AB114" s="4"/>
      <c r="AC114" s="7"/>
      <c r="AD114" s="7"/>
    </row>
    <row r="115" spans="2:30" ht="17">
      <c r="B115" s="45"/>
      <c r="C115" s="43"/>
      <c r="D115" s="24"/>
      <c r="E115" s="24"/>
      <c r="F115" s="1"/>
      <c r="G115" s="91"/>
      <c r="H115" s="92"/>
      <c r="I115" s="1"/>
      <c r="J115" s="1"/>
      <c r="K115" s="91"/>
      <c r="L115" s="92"/>
      <c r="M115" s="1"/>
      <c r="N115" s="93"/>
      <c r="O115" s="94"/>
      <c r="P115" s="1"/>
      <c r="Q115" s="1"/>
      <c r="R115" s="1"/>
      <c r="S115" s="4"/>
      <c r="U115" s="57"/>
      <c r="W115" s="95"/>
      <c r="X115" s="96"/>
      <c r="Y115" s="4"/>
      <c r="Z115" s="21"/>
      <c r="AA115" s="4"/>
      <c r="AB115" s="4"/>
      <c r="AC115" s="7"/>
      <c r="AD115" s="7"/>
    </row>
    <row r="116" spans="2:30" ht="17">
      <c r="B116" s="45"/>
      <c r="C116" s="43"/>
      <c r="D116" s="24"/>
      <c r="E116" s="24"/>
      <c r="F116" s="1"/>
      <c r="G116" s="91"/>
      <c r="H116" s="92"/>
      <c r="I116" s="1"/>
      <c r="J116" s="1"/>
      <c r="K116" s="91"/>
      <c r="L116" s="92"/>
      <c r="M116" s="1"/>
      <c r="N116" s="93"/>
      <c r="O116" s="94"/>
      <c r="P116" s="1"/>
      <c r="Q116" s="1"/>
      <c r="R116" s="1"/>
      <c r="S116" s="4"/>
      <c r="U116" s="57"/>
      <c r="W116" s="95"/>
      <c r="X116" s="96"/>
      <c r="Y116" s="4"/>
      <c r="Z116" s="21"/>
      <c r="AA116" s="4"/>
      <c r="AB116" s="4"/>
      <c r="AC116" s="7"/>
      <c r="AD116" s="7"/>
    </row>
    <row r="117" spans="2:30" ht="17">
      <c r="B117" s="45"/>
      <c r="C117" s="43"/>
      <c r="D117" s="24"/>
      <c r="E117" s="24"/>
      <c r="F117" s="1"/>
      <c r="G117" s="91"/>
      <c r="H117" s="92"/>
      <c r="I117" s="1"/>
      <c r="J117" s="1"/>
      <c r="K117" s="91"/>
      <c r="L117" s="92"/>
      <c r="M117" s="1"/>
      <c r="N117" s="93"/>
      <c r="O117" s="94"/>
      <c r="P117" s="1"/>
      <c r="Q117" s="1"/>
      <c r="R117" s="1"/>
      <c r="S117" s="4"/>
      <c r="U117" s="57"/>
      <c r="W117" s="95"/>
      <c r="X117" s="96"/>
      <c r="Y117" s="4"/>
      <c r="Z117" s="21"/>
      <c r="AA117" s="4"/>
      <c r="AB117" s="4"/>
      <c r="AC117" s="7"/>
      <c r="AD117" s="7"/>
    </row>
    <row r="118" spans="2:30" ht="17">
      <c r="B118" s="45"/>
      <c r="C118" s="43"/>
      <c r="D118" s="24"/>
      <c r="E118" s="24"/>
      <c r="F118" s="1"/>
      <c r="G118" s="91"/>
      <c r="H118" s="92"/>
      <c r="I118" s="1"/>
      <c r="J118" s="1"/>
      <c r="K118" s="91"/>
      <c r="L118" s="92"/>
      <c r="M118" s="1"/>
      <c r="N118" s="93"/>
      <c r="O118" s="94"/>
      <c r="P118" s="1"/>
      <c r="Q118" s="1"/>
      <c r="R118" s="1"/>
      <c r="S118" s="4"/>
      <c r="U118" s="57"/>
      <c r="W118" s="95"/>
      <c r="X118" s="96"/>
      <c r="Y118" s="4"/>
      <c r="Z118" s="21"/>
      <c r="AA118" s="4"/>
      <c r="AB118" s="4"/>
      <c r="AC118" s="7"/>
      <c r="AD118" s="7"/>
    </row>
    <row r="119" spans="2:30" ht="17">
      <c r="B119" s="45"/>
      <c r="C119" s="43"/>
      <c r="D119" s="24"/>
      <c r="E119" s="24"/>
      <c r="F119" s="1"/>
      <c r="G119" s="91"/>
      <c r="H119" s="92"/>
      <c r="I119" s="1"/>
      <c r="J119" s="1"/>
      <c r="K119" s="91"/>
      <c r="L119" s="92"/>
      <c r="M119" s="1"/>
      <c r="N119" s="93"/>
      <c r="O119" s="94"/>
      <c r="P119" s="1"/>
      <c r="Q119" s="1"/>
      <c r="R119" s="1"/>
      <c r="S119" s="4"/>
      <c r="U119" s="57"/>
      <c r="W119" s="95"/>
      <c r="X119" s="96"/>
      <c r="Y119" s="4"/>
      <c r="Z119" s="21"/>
      <c r="AA119" s="4"/>
      <c r="AB119" s="4"/>
      <c r="AC119" s="7"/>
      <c r="AD119" s="7"/>
    </row>
    <row r="120" spans="2:30" ht="17">
      <c r="B120" s="45"/>
      <c r="C120" s="43"/>
      <c r="D120" s="24"/>
      <c r="E120" s="24"/>
      <c r="F120" s="1"/>
      <c r="G120" s="91"/>
      <c r="H120" s="92"/>
      <c r="I120" s="1"/>
      <c r="J120" s="1"/>
      <c r="K120" s="91"/>
      <c r="L120" s="92"/>
      <c r="M120" s="1"/>
      <c r="N120" s="93"/>
      <c r="O120" s="94"/>
      <c r="P120" s="1"/>
      <c r="Q120" s="1"/>
      <c r="R120" s="1"/>
      <c r="S120" s="4"/>
      <c r="U120" s="57"/>
      <c r="W120" s="95"/>
      <c r="X120" s="96"/>
      <c r="Y120" s="4"/>
      <c r="Z120" s="21"/>
      <c r="AA120" s="4"/>
      <c r="AB120" s="4"/>
      <c r="AC120" s="7"/>
      <c r="AD120" s="7"/>
    </row>
    <row r="121" spans="2:30" ht="17">
      <c r="B121" s="45"/>
      <c r="C121" s="43"/>
      <c r="D121" s="24"/>
      <c r="E121" s="24"/>
      <c r="F121" s="1"/>
      <c r="G121" s="91"/>
      <c r="H121" s="92"/>
      <c r="I121" s="1"/>
      <c r="J121" s="1"/>
      <c r="K121" s="91"/>
      <c r="L121" s="92"/>
      <c r="M121" s="1"/>
      <c r="N121" s="93"/>
      <c r="O121" s="94"/>
      <c r="P121" s="1"/>
      <c r="Q121" s="1"/>
      <c r="R121" s="1"/>
      <c r="S121" s="4"/>
      <c r="U121" s="57"/>
      <c r="W121" s="95"/>
      <c r="X121" s="96"/>
      <c r="Y121" s="4"/>
      <c r="Z121" s="21"/>
      <c r="AA121" s="4"/>
      <c r="AB121" s="4"/>
      <c r="AC121" s="7"/>
      <c r="AD121" s="7"/>
    </row>
    <row r="122" spans="2:30" ht="17">
      <c r="B122" s="45"/>
      <c r="C122" s="43"/>
      <c r="D122" s="24"/>
      <c r="E122" s="24"/>
      <c r="F122" s="1"/>
      <c r="G122" s="91"/>
      <c r="H122" s="92"/>
      <c r="I122" s="1"/>
      <c r="J122" s="1"/>
      <c r="K122" s="91"/>
      <c r="L122" s="92"/>
      <c r="M122" s="1"/>
      <c r="N122" s="93"/>
      <c r="O122" s="94"/>
      <c r="P122" s="1"/>
      <c r="Q122" s="1"/>
      <c r="R122" s="1"/>
      <c r="S122" s="4"/>
      <c r="U122" s="57"/>
      <c r="W122" s="95"/>
      <c r="X122" s="96"/>
      <c r="Y122" s="4"/>
      <c r="Z122" s="21"/>
      <c r="AA122" s="4"/>
      <c r="AB122" s="4"/>
      <c r="AC122" s="7"/>
      <c r="AD122" s="7"/>
    </row>
    <row r="123" spans="2:30" ht="17">
      <c r="B123" s="45"/>
      <c r="C123" s="43"/>
      <c r="D123" s="24"/>
      <c r="E123" s="24"/>
      <c r="F123" s="1"/>
      <c r="G123" s="91"/>
      <c r="H123" s="92"/>
      <c r="I123" s="1"/>
      <c r="J123" s="1"/>
      <c r="K123" s="91"/>
      <c r="L123" s="92"/>
      <c r="M123" s="1"/>
      <c r="N123" s="93"/>
      <c r="O123" s="94"/>
      <c r="P123" s="1"/>
      <c r="Q123" s="1"/>
      <c r="R123" s="1"/>
      <c r="S123" s="4"/>
      <c r="U123" s="57"/>
      <c r="W123" s="95"/>
      <c r="X123" s="96"/>
      <c r="Y123" s="4"/>
      <c r="Z123" s="21"/>
      <c r="AA123" s="4"/>
      <c r="AB123" s="4"/>
      <c r="AC123" s="7"/>
      <c r="AD123" s="7"/>
    </row>
    <row r="124" spans="2:30" ht="17">
      <c r="B124" s="45"/>
      <c r="C124" s="43"/>
      <c r="D124" s="24"/>
      <c r="E124" s="24"/>
      <c r="F124" s="1"/>
      <c r="G124" s="91"/>
      <c r="H124" s="92"/>
      <c r="I124" s="1"/>
      <c r="J124" s="1"/>
      <c r="K124" s="91"/>
      <c r="L124" s="92"/>
      <c r="M124" s="1"/>
      <c r="N124" s="93"/>
      <c r="O124" s="94"/>
      <c r="P124" s="1"/>
      <c r="Q124" s="1"/>
      <c r="R124" s="1"/>
      <c r="S124" s="4"/>
      <c r="U124" s="57"/>
      <c r="W124" s="95"/>
      <c r="X124" s="96"/>
      <c r="Y124" s="4"/>
      <c r="Z124" s="21"/>
      <c r="AA124" s="4"/>
      <c r="AB124" s="4"/>
      <c r="AC124" s="7"/>
      <c r="AD124" s="7"/>
    </row>
    <row r="125" spans="2:30" ht="17">
      <c r="B125" s="45"/>
      <c r="C125" s="43"/>
      <c r="D125" s="24"/>
      <c r="E125" s="24"/>
      <c r="F125" s="1"/>
      <c r="G125" s="91"/>
      <c r="H125" s="92"/>
      <c r="I125" s="1"/>
      <c r="J125" s="1"/>
      <c r="K125" s="91"/>
      <c r="L125" s="92"/>
      <c r="M125" s="1"/>
      <c r="N125" s="93"/>
      <c r="O125" s="94"/>
      <c r="P125" s="1"/>
      <c r="Q125" s="1"/>
      <c r="R125" s="1"/>
      <c r="S125" s="4"/>
      <c r="U125" s="57"/>
      <c r="W125" s="95"/>
      <c r="X125" s="96"/>
      <c r="Y125" s="4"/>
      <c r="Z125" s="21"/>
      <c r="AA125" s="4"/>
      <c r="AB125" s="4"/>
      <c r="AC125" s="7"/>
      <c r="AD125" s="7"/>
    </row>
    <row r="126" spans="2:30" ht="17">
      <c r="B126" s="45"/>
      <c r="C126" s="43"/>
      <c r="D126" s="24"/>
      <c r="E126" s="24"/>
      <c r="F126" s="1"/>
      <c r="G126" s="91"/>
      <c r="H126" s="92"/>
      <c r="I126" s="1"/>
      <c r="J126" s="1"/>
      <c r="K126" s="91"/>
      <c r="L126" s="92"/>
      <c r="M126" s="1"/>
      <c r="N126" s="93"/>
      <c r="O126" s="94"/>
      <c r="P126" s="1"/>
      <c r="Q126" s="1"/>
      <c r="R126" s="1"/>
      <c r="S126" s="4"/>
      <c r="U126" s="57"/>
      <c r="W126" s="95"/>
      <c r="X126" s="96"/>
      <c r="Y126" s="4"/>
      <c r="Z126" s="21"/>
      <c r="AA126" s="4"/>
      <c r="AB126" s="4"/>
      <c r="AC126" s="7"/>
      <c r="AD126" s="7"/>
    </row>
    <row r="127" spans="2:30" ht="17">
      <c r="B127" s="45"/>
      <c r="C127" s="43"/>
      <c r="D127" s="24"/>
      <c r="E127" s="24"/>
      <c r="F127" s="1"/>
      <c r="G127" s="91"/>
      <c r="H127" s="92"/>
      <c r="I127" s="1"/>
      <c r="J127" s="1"/>
      <c r="K127" s="91"/>
      <c r="L127" s="92"/>
      <c r="M127" s="1"/>
      <c r="N127" s="93"/>
      <c r="O127" s="94"/>
      <c r="P127" s="1"/>
      <c r="Q127" s="1"/>
      <c r="R127" s="1"/>
      <c r="S127" s="4"/>
      <c r="U127" s="57"/>
      <c r="W127" s="95"/>
      <c r="X127" s="96"/>
      <c r="Y127" s="4"/>
      <c r="Z127" s="21"/>
      <c r="AA127" s="4"/>
      <c r="AB127" s="4"/>
      <c r="AC127" s="7"/>
      <c r="AD127" s="7"/>
    </row>
    <row r="128" spans="2:30" ht="17">
      <c r="B128" s="45"/>
      <c r="C128" s="43"/>
      <c r="D128" s="24"/>
      <c r="E128" s="24"/>
      <c r="F128" s="1"/>
      <c r="G128" s="91"/>
      <c r="H128" s="92"/>
      <c r="I128" s="1"/>
      <c r="J128" s="1"/>
      <c r="K128" s="91"/>
      <c r="L128" s="92"/>
      <c r="M128" s="1"/>
      <c r="N128" s="93"/>
      <c r="O128" s="94"/>
      <c r="P128" s="1"/>
      <c r="Q128" s="1"/>
      <c r="R128" s="1"/>
      <c r="S128" s="4"/>
      <c r="U128" s="57"/>
      <c r="W128" s="95"/>
      <c r="X128" s="96"/>
      <c r="Y128" s="4"/>
      <c r="Z128" s="21"/>
      <c r="AA128" s="4"/>
      <c r="AB128" s="4"/>
      <c r="AC128" s="7"/>
      <c r="AD128" s="7"/>
    </row>
    <row r="129" spans="2:30" ht="17">
      <c r="B129" s="45"/>
      <c r="C129" s="43"/>
      <c r="D129" s="24"/>
      <c r="E129" s="24"/>
      <c r="F129" s="1"/>
      <c r="G129" s="91"/>
      <c r="H129" s="92"/>
      <c r="I129" s="1"/>
      <c r="J129" s="1"/>
      <c r="K129" s="91"/>
      <c r="L129" s="92"/>
      <c r="M129" s="1"/>
      <c r="N129" s="93"/>
      <c r="O129" s="94"/>
      <c r="P129" s="1"/>
      <c r="Q129" s="1"/>
      <c r="R129" s="1"/>
      <c r="S129" s="4"/>
      <c r="U129" s="57"/>
      <c r="W129" s="95"/>
      <c r="X129" s="96"/>
      <c r="Y129" s="4"/>
      <c r="Z129" s="21"/>
      <c r="AA129" s="4"/>
      <c r="AB129" s="4"/>
      <c r="AC129" s="7"/>
      <c r="AD129" s="7"/>
    </row>
    <row r="130" spans="2:30" ht="17">
      <c r="B130" s="45"/>
      <c r="C130" s="43"/>
      <c r="D130" s="24"/>
      <c r="E130" s="24"/>
      <c r="F130" s="1"/>
      <c r="G130" s="91"/>
      <c r="H130" s="92"/>
      <c r="I130" s="1"/>
      <c r="J130" s="1"/>
      <c r="K130" s="91"/>
      <c r="L130" s="92"/>
      <c r="M130" s="1"/>
      <c r="N130" s="93"/>
      <c r="O130" s="94"/>
      <c r="P130" s="1"/>
      <c r="Q130" s="1"/>
      <c r="R130" s="1"/>
      <c r="S130" s="4"/>
      <c r="U130" s="57"/>
      <c r="W130" s="95"/>
      <c r="X130" s="96"/>
      <c r="Y130" s="4"/>
      <c r="Z130" s="21"/>
      <c r="AA130" s="4"/>
      <c r="AB130" s="4"/>
      <c r="AC130" s="7"/>
      <c r="AD130" s="7"/>
    </row>
    <row r="131" spans="2:30" ht="17">
      <c r="B131" s="45"/>
      <c r="C131" s="43"/>
      <c r="D131" s="24"/>
      <c r="E131" s="24"/>
      <c r="F131" s="1"/>
      <c r="G131" s="91"/>
      <c r="H131" s="92"/>
      <c r="I131" s="1"/>
      <c r="J131" s="1"/>
      <c r="K131" s="91"/>
      <c r="L131" s="92"/>
      <c r="M131" s="1"/>
      <c r="N131" s="93"/>
      <c r="O131" s="94"/>
      <c r="P131" s="1"/>
      <c r="Q131" s="1"/>
      <c r="R131" s="1"/>
      <c r="S131" s="4"/>
      <c r="U131" s="57"/>
      <c r="W131" s="95"/>
      <c r="X131" s="96"/>
      <c r="Y131" s="4"/>
      <c r="Z131" s="21"/>
      <c r="AA131" s="4"/>
      <c r="AB131" s="4"/>
      <c r="AC131" s="7"/>
      <c r="AD131" s="7"/>
    </row>
    <row r="132" spans="2:30" ht="17">
      <c r="B132" s="45"/>
      <c r="C132" s="43"/>
      <c r="D132" s="24"/>
      <c r="E132" s="24"/>
      <c r="F132" s="1"/>
      <c r="G132" s="91"/>
      <c r="H132" s="92"/>
      <c r="I132" s="1"/>
      <c r="J132" s="1"/>
      <c r="K132" s="91"/>
      <c r="L132" s="92"/>
      <c r="M132" s="1"/>
      <c r="N132" s="93"/>
      <c r="O132" s="94"/>
      <c r="P132" s="1"/>
      <c r="Q132" s="1"/>
      <c r="R132" s="1"/>
      <c r="S132" s="4"/>
      <c r="U132" s="57"/>
      <c r="W132" s="95"/>
      <c r="X132" s="96"/>
      <c r="Y132" s="4"/>
      <c r="Z132" s="21"/>
      <c r="AA132" s="4"/>
      <c r="AB132" s="4"/>
      <c r="AC132" s="7"/>
      <c r="AD132" s="7"/>
    </row>
    <row r="133" spans="2:30" ht="17">
      <c r="B133" s="45"/>
      <c r="C133" s="43"/>
      <c r="D133" s="24"/>
      <c r="E133" s="24"/>
      <c r="F133" s="1"/>
      <c r="G133" s="91"/>
      <c r="H133" s="92"/>
      <c r="I133" s="1"/>
      <c r="J133" s="1"/>
      <c r="K133" s="91"/>
      <c r="L133" s="92"/>
      <c r="M133" s="1"/>
      <c r="N133" s="93"/>
      <c r="O133" s="94"/>
      <c r="P133" s="1"/>
      <c r="Q133" s="1"/>
      <c r="R133" s="1"/>
      <c r="S133" s="4"/>
      <c r="U133" s="57"/>
      <c r="W133" s="95"/>
      <c r="X133" s="96"/>
      <c r="Y133" s="4"/>
      <c r="Z133" s="21"/>
      <c r="AA133" s="4"/>
      <c r="AB133" s="4"/>
      <c r="AC133" s="7"/>
      <c r="AD133" s="7"/>
    </row>
    <row r="134" spans="2:30" ht="17">
      <c r="B134" s="45"/>
      <c r="C134" s="43"/>
      <c r="D134" s="24"/>
      <c r="E134" s="24"/>
      <c r="F134" s="1"/>
      <c r="G134" s="91"/>
      <c r="H134" s="92"/>
      <c r="I134" s="1"/>
      <c r="J134" s="1"/>
      <c r="K134" s="91"/>
      <c r="L134" s="92"/>
      <c r="M134" s="1"/>
      <c r="N134" s="93"/>
      <c r="O134" s="94"/>
      <c r="P134" s="1"/>
      <c r="Q134" s="1"/>
      <c r="R134" s="1"/>
      <c r="S134" s="4"/>
      <c r="U134" s="57"/>
      <c r="W134" s="95"/>
      <c r="X134" s="96"/>
      <c r="Y134" s="4"/>
      <c r="Z134" s="21"/>
      <c r="AA134" s="4"/>
      <c r="AB134" s="4"/>
      <c r="AC134" s="7"/>
      <c r="AD134" s="7"/>
    </row>
    <row r="135" spans="2:30" ht="17">
      <c r="B135" s="45"/>
      <c r="C135" s="43"/>
      <c r="D135" s="24"/>
      <c r="E135" s="24"/>
      <c r="F135" s="1"/>
      <c r="G135" s="91"/>
      <c r="H135" s="92"/>
      <c r="I135" s="1"/>
      <c r="J135" s="1"/>
      <c r="K135" s="91"/>
      <c r="L135" s="92"/>
      <c r="M135" s="1"/>
      <c r="N135" s="93"/>
      <c r="O135" s="94"/>
      <c r="P135" s="1"/>
      <c r="Q135" s="1"/>
      <c r="R135" s="1"/>
      <c r="S135" s="4"/>
      <c r="U135" s="57"/>
      <c r="W135" s="95"/>
      <c r="X135" s="96"/>
      <c r="Y135" s="4"/>
      <c r="Z135" s="21"/>
      <c r="AA135" s="4"/>
      <c r="AB135" s="4"/>
      <c r="AC135" s="7"/>
      <c r="AD135" s="7"/>
    </row>
    <row r="136" spans="2:30" ht="17">
      <c r="B136" s="45"/>
      <c r="C136" s="43"/>
      <c r="D136" s="24"/>
      <c r="E136" s="24"/>
      <c r="F136" s="1"/>
      <c r="G136" s="91"/>
      <c r="H136" s="92"/>
      <c r="I136" s="1"/>
      <c r="J136" s="1"/>
      <c r="K136" s="91"/>
      <c r="L136" s="92"/>
      <c r="M136" s="1"/>
      <c r="N136" s="93"/>
      <c r="O136" s="94"/>
      <c r="P136" s="1"/>
      <c r="Q136" s="1"/>
      <c r="R136" s="1"/>
      <c r="S136" s="4"/>
      <c r="U136" s="57"/>
      <c r="W136" s="95"/>
      <c r="X136" s="96"/>
      <c r="Y136" s="4"/>
      <c r="Z136" s="21"/>
      <c r="AA136" s="4"/>
      <c r="AB136" s="4"/>
      <c r="AC136" s="7"/>
      <c r="AD136" s="7"/>
    </row>
    <row r="137" spans="2:30" ht="17">
      <c r="B137" s="45"/>
      <c r="C137" s="43"/>
      <c r="D137" s="24"/>
      <c r="E137" s="24"/>
      <c r="F137" s="1"/>
      <c r="G137" s="91"/>
      <c r="H137" s="92"/>
      <c r="I137" s="1"/>
      <c r="J137" s="1"/>
      <c r="K137" s="91"/>
      <c r="L137" s="92"/>
      <c r="M137" s="1"/>
      <c r="N137" s="93"/>
      <c r="O137" s="94"/>
      <c r="P137" s="1"/>
      <c r="Q137" s="1"/>
      <c r="R137" s="1"/>
      <c r="S137" s="4"/>
      <c r="U137" s="57"/>
      <c r="W137" s="95"/>
      <c r="X137" s="96"/>
      <c r="Y137" s="4"/>
      <c r="Z137" s="21"/>
      <c r="AA137" s="4"/>
      <c r="AB137" s="4"/>
      <c r="AC137" s="7"/>
      <c r="AD137" s="7"/>
    </row>
    <row r="138" spans="2:30" ht="17">
      <c r="B138" s="45"/>
      <c r="C138" s="43"/>
      <c r="D138" s="24"/>
      <c r="E138" s="24"/>
      <c r="F138" s="1"/>
      <c r="G138" s="91"/>
      <c r="H138" s="92"/>
      <c r="I138" s="1"/>
      <c r="J138" s="1"/>
      <c r="K138" s="91"/>
      <c r="L138" s="92"/>
      <c r="M138" s="1"/>
      <c r="N138" s="93"/>
      <c r="O138" s="94"/>
      <c r="P138" s="1"/>
      <c r="Q138" s="1"/>
      <c r="R138" s="1"/>
      <c r="S138" s="4"/>
      <c r="U138" s="57"/>
      <c r="W138" s="95"/>
      <c r="X138" s="96"/>
      <c r="Y138" s="4"/>
      <c r="Z138" s="21"/>
      <c r="AA138" s="4"/>
      <c r="AB138" s="4"/>
      <c r="AC138" s="7"/>
      <c r="AD138" s="7"/>
    </row>
    <row r="139" spans="2:30" ht="17">
      <c r="B139" s="45"/>
      <c r="C139" s="43"/>
      <c r="D139" s="24"/>
      <c r="E139" s="24"/>
      <c r="F139" s="1"/>
      <c r="G139" s="91"/>
      <c r="H139" s="92"/>
      <c r="I139" s="1"/>
      <c r="J139" s="1"/>
      <c r="K139" s="91"/>
      <c r="L139" s="92"/>
      <c r="M139" s="1"/>
      <c r="N139" s="93"/>
      <c r="O139" s="94"/>
      <c r="P139" s="1"/>
      <c r="Q139" s="1"/>
      <c r="R139" s="1"/>
      <c r="S139" s="4"/>
      <c r="U139" s="57"/>
      <c r="W139" s="95"/>
      <c r="X139" s="96"/>
      <c r="Y139" s="4"/>
      <c r="Z139" s="21"/>
      <c r="AA139" s="4"/>
      <c r="AB139" s="4"/>
      <c r="AC139" s="7"/>
      <c r="AD139" s="7"/>
    </row>
    <row r="140" spans="2:30" ht="17">
      <c r="B140" s="45"/>
      <c r="C140" s="43"/>
      <c r="D140" s="24"/>
      <c r="E140" s="24"/>
      <c r="F140" s="1"/>
      <c r="G140" s="91"/>
      <c r="H140" s="92"/>
      <c r="I140" s="1"/>
      <c r="J140" s="1"/>
      <c r="K140" s="91"/>
      <c r="L140" s="92"/>
      <c r="M140" s="1"/>
      <c r="N140" s="93"/>
      <c r="O140" s="94"/>
      <c r="P140" s="1"/>
      <c r="Q140" s="1"/>
      <c r="R140" s="1"/>
      <c r="S140" s="4"/>
      <c r="U140" s="57"/>
      <c r="W140" s="95"/>
      <c r="X140" s="96"/>
      <c r="Y140" s="4"/>
      <c r="Z140" s="21"/>
      <c r="AA140" s="4"/>
      <c r="AB140" s="4"/>
      <c r="AC140" s="7"/>
      <c r="AD140" s="7"/>
    </row>
    <row r="141" spans="2:30" ht="17">
      <c r="B141" s="45"/>
      <c r="C141" s="43"/>
      <c r="D141" s="24"/>
      <c r="E141" s="24"/>
      <c r="F141" s="1"/>
      <c r="G141" s="91"/>
      <c r="H141" s="92"/>
      <c r="I141" s="1"/>
      <c r="J141" s="1"/>
      <c r="K141" s="91"/>
      <c r="L141" s="92"/>
      <c r="M141" s="1"/>
      <c r="N141" s="93"/>
      <c r="O141" s="94"/>
      <c r="P141" s="1"/>
      <c r="Q141" s="1"/>
      <c r="R141" s="1"/>
      <c r="S141" s="4"/>
      <c r="U141" s="57"/>
      <c r="W141" s="95"/>
      <c r="X141" s="96"/>
      <c r="Y141" s="4"/>
      <c r="Z141" s="21"/>
      <c r="AA141" s="4"/>
      <c r="AB141" s="4"/>
      <c r="AC141" s="7"/>
      <c r="AD141" s="7"/>
    </row>
    <row r="142" spans="2:30" ht="17">
      <c r="B142" s="45"/>
      <c r="C142" s="43"/>
      <c r="D142" s="24"/>
      <c r="E142" s="24"/>
      <c r="F142" s="1"/>
      <c r="G142" s="91"/>
      <c r="H142" s="92"/>
      <c r="I142" s="1"/>
      <c r="J142" s="1"/>
      <c r="K142" s="91"/>
      <c r="L142" s="92"/>
      <c r="M142" s="1"/>
      <c r="N142" s="93"/>
      <c r="O142" s="94"/>
      <c r="P142" s="1"/>
      <c r="Q142" s="1"/>
      <c r="R142" s="1"/>
      <c r="S142" s="4"/>
      <c r="U142" s="57"/>
      <c r="W142" s="95"/>
      <c r="X142" s="96"/>
      <c r="Y142" s="4"/>
      <c r="Z142" s="21"/>
      <c r="AA142" s="4"/>
      <c r="AB142" s="4"/>
      <c r="AC142" s="7"/>
      <c r="AD142" s="7"/>
    </row>
    <row r="143" spans="2:30" ht="17">
      <c r="B143" s="45"/>
      <c r="C143" s="43"/>
      <c r="D143" s="24"/>
      <c r="E143" s="24"/>
      <c r="F143" s="1"/>
      <c r="G143" s="91"/>
      <c r="H143" s="92"/>
      <c r="I143" s="1"/>
      <c r="J143" s="1"/>
      <c r="K143" s="91"/>
      <c r="L143" s="92"/>
      <c r="M143" s="1"/>
      <c r="N143" s="93"/>
      <c r="O143" s="94"/>
      <c r="P143" s="1"/>
      <c r="Q143" s="1"/>
      <c r="R143" s="1"/>
      <c r="S143" s="4"/>
      <c r="U143" s="57"/>
      <c r="W143" s="95"/>
      <c r="X143" s="96"/>
      <c r="Y143" s="4"/>
      <c r="Z143" s="21"/>
      <c r="AA143" s="4"/>
      <c r="AB143" s="4"/>
      <c r="AC143" s="7"/>
      <c r="AD143" s="7"/>
    </row>
    <row r="144" spans="2:30" ht="17">
      <c r="B144" s="45"/>
      <c r="C144" s="43"/>
      <c r="D144" s="24"/>
      <c r="E144" s="24"/>
      <c r="F144" s="1"/>
      <c r="G144" s="91"/>
      <c r="H144" s="92"/>
      <c r="I144" s="1"/>
      <c r="J144" s="1"/>
      <c r="K144" s="91"/>
      <c r="L144" s="92"/>
      <c r="M144" s="1"/>
      <c r="N144" s="93"/>
      <c r="O144" s="94"/>
      <c r="P144" s="1"/>
      <c r="Q144" s="1"/>
      <c r="R144" s="1"/>
      <c r="S144" s="4"/>
      <c r="U144" s="57"/>
      <c r="W144" s="95"/>
      <c r="X144" s="96"/>
      <c r="Y144" s="4"/>
      <c r="Z144" s="21"/>
      <c r="AA144" s="4"/>
      <c r="AB144" s="4"/>
      <c r="AC144" s="7"/>
      <c r="AD144" s="7"/>
    </row>
    <row r="145" spans="2:30" ht="17">
      <c r="B145" s="45"/>
      <c r="C145" s="43"/>
      <c r="D145" s="24"/>
      <c r="E145" s="24"/>
      <c r="F145" s="1"/>
      <c r="G145" s="91"/>
      <c r="H145" s="92"/>
      <c r="I145" s="1"/>
      <c r="J145" s="1"/>
      <c r="K145" s="91"/>
      <c r="L145" s="92"/>
      <c r="M145" s="1"/>
      <c r="N145" s="93"/>
      <c r="O145" s="94"/>
      <c r="P145" s="1"/>
      <c r="Q145" s="1"/>
      <c r="R145" s="1"/>
      <c r="S145" s="4"/>
      <c r="U145" s="57"/>
      <c r="W145" s="95"/>
      <c r="X145" s="96"/>
      <c r="Y145" s="4"/>
      <c r="Z145" s="21"/>
      <c r="AA145" s="4"/>
      <c r="AB145" s="4"/>
      <c r="AC145" s="7"/>
      <c r="AD145" s="7"/>
    </row>
    <row r="146" spans="2:30" ht="17">
      <c r="B146" s="45"/>
      <c r="C146" s="43"/>
      <c r="D146" s="24"/>
      <c r="E146" s="24"/>
      <c r="F146" s="1"/>
      <c r="G146" s="91"/>
      <c r="H146" s="92"/>
      <c r="I146" s="1"/>
      <c r="J146" s="1"/>
      <c r="K146" s="91"/>
      <c r="L146" s="92"/>
      <c r="M146" s="1"/>
      <c r="N146" s="93"/>
      <c r="O146" s="94"/>
      <c r="P146" s="1"/>
      <c r="Q146" s="1"/>
      <c r="R146" s="1"/>
      <c r="S146" s="4"/>
      <c r="U146" s="57"/>
      <c r="W146" s="95"/>
      <c r="X146" s="96"/>
      <c r="Y146" s="4"/>
      <c r="Z146" s="21"/>
      <c r="AA146" s="4"/>
      <c r="AB146" s="4"/>
      <c r="AC146" s="7"/>
      <c r="AD146" s="7"/>
    </row>
    <row r="147" spans="2:30" ht="17">
      <c r="B147" s="45"/>
      <c r="C147" s="43"/>
      <c r="D147" s="24"/>
      <c r="E147" s="24"/>
      <c r="F147" s="1"/>
      <c r="G147" s="91"/>
      <c r="H147" s="92"/>
      <c r="I147" s="1"/>
      <c r="J147" s="1"/>
      <c r="K147" s="91"/>
      <c r="L147" s="92"/>
      <c r="M147" s="1"/>
      <c r="N147" s="93"/>
      <c r="O147" s="94"/>
      <c r="P147" s="1"/>
      <c r="Q147" s="1"/>
      <c r="R147" s="1"/>
      <c r="S147" s="4"/>
      <c r="U147" s="57"/>
      <c r="W147" s="95"/>
      <c r="X147" s="96"/>
      <c r="Y147" s="4"/>
      <c r="Z147" s="21"/>
      <c r="AA147" s="4"/>
      <c r="AB147" s="4"/>
      <c r="AC147" s="7"/>
      <c r="AD147" s="7"/>
    </row>
    <row r="148" spans="2:30" ht="17">
      <c r="B148" s="45"/>
      <c r="C148" s="43"/>
      <c r="D148" s="24"/>
      <c r="E148" s="24"/>
      <c r="F148" s="1"/>
      <c r="G148" s="91"/>
      <c r="H148" s="92"/>
      <c r="I148" s="1"/>
      <c r="J148" s="1"/>
      <c r="K148" s="91"/>
      <c r="L148" s="92"/>
      <c r="M148" s="1"/>
      <c r="N148" s="93"/>
      <c r="O148" s="94"/>
      <c r="P148" s="1"/>
      <c r="Q148" s="1"/>
      <c r="R148" s="1"/>
      <c r="S148" s="4"/>
      <c r="U148" s="57"/>
      <c r="W148" s="95"/>
      <c r="X148" s="96"/>
      <c r="Y148" s="4"/>
      <c r="Z148" s="21"/>
      <c r="AA148" s="4"/>
      <c r="AB148" s="4"/>
      <c r="AC148" s="7"/>
      <c r="AD148" s="7"/>
    </row>
    <row r="149" spans="2:30" ht="17">
      <c r="B149" s="45"/>
      <c r="C149" s="43"/>
      <c r="D149" s="24"/>
      <c r="E149" s="24"/>
      <c r="F149" s="1"/>
      <c r="G149" s="91"/>
      <c r="H149" s="92"/>
      <c r="I149" s="1"/>
      <c r="J149" s="1"/>
      <c r="K149" s="91"/>
      <c r="L149" s="92"/>
      <c r="M149" s="1"/>
      <c r="N149" s="93"/>
      <c r="O149" s="94"/>
      <c r="P149" s="1"/>
      <c r="Q149" s="1"/>
      <c r="R149" s="1"/>
      <c r="S149" s="4"/>
      <c r="U149" s="57"/>
      <c r="W149" s="95"/>
      <c r="X149" s="96"/>
      <c r="Y149" s="4"/>
      <c r="Z149" s="21"/>
      <c r="AA149" s="4"/>
      <c r="AB149" s="4"/>
      <c r="AC149" s="7"/>
      <c r="AD149" s="7"/>
    </row>
    <row r="150" spans="2:30" ht="17">
      <c r="B150" s="45"/>
      <c r="C150" s="43"/>
      <c r="D150" s="24"/>
      <c r="E150" s="24"/>
      <c r="F150" s="1"/>
      <c r="G150" s="91"/>
      <c r="H150" s="92"/>
      <c r="I150" s="1"/>
      <c r="J150" s="1"/>
      <c r="K150" s="91"/>
      <c r="L150" s="92"/>
      <c r="M150" s="1"/>
      <c r="N150" s="93"/>
      <c r="O150" s="94"/>
      <c r="P150" s="1"/>
      <c r="Q150" s="1"/>
      <c r="R150" s="1"/>
      <c r="S150" s="4"/>
      <c r="U150" s="57"/>
      <c r="W150" s="95"/>
      <c r="X150" s="96"/>
      <c r="Y150" s="4"/>
      <c r="Z150" s="21"/>
      <c r="AA150" s="4"/>
      <c r="AB150" s="4"/>
      <c r="AC150" s="7"/>
      <c r="AD150" s="7"/>
    </row>
    <row r="151" spans="2:30" ht="17">
      <c r="B151" s="45"/>
      <c r="C151" s="43"/>
      <c r="D151" s="24"/>
      <c r="E151" s="24"/>
      <c r="F151" s="1"/>
      <c r="G151" s="91"/>
      <c r="H151" s="92"/>
      <c r="I151" s="1"/>
      <c r="J151" s="1"/>
      <c r="K151" s="91"/>
      <c r="L151" s="92"/>
      <c r="M151" s="1"/>
      <c r="N151" s="93"/>
      <c r="O151" s="94"/>
      <c r="P151" s="1"/>
      <c r="Q151" s="1"/>
      <c r="R151" s="1"/>
      <c r="S151" s="4"/>
      <c r="U151" s="57"/>
      <c r="W151" s="95"/>
      <c r="X151" s="96"/>
      <c r="Y151" s="4"/>
      <c r="Z151" s="21"/>
      <c r="AA151" s="4"/>
      <c r="AB151" s="4"/>
      <c r="AC151" s="7"/>
      <c r="AD151" s="7"/>
    </row>
    <row r="152" spans="2:30" ht="17">
      <c r="B152" s="45"/>
      <c r="C152" s="43"/>
      <c r="D152" s="24"/>
      <c r="E152" s="24"/>
      <c r="F152" s="1"/>
      <c r="G152" s="91"/>
      <c r="H152" s="92"/>
      <c r="I152" s="1"/>
      <c r="J152" s="1"/>
      <c r="K152" s="91"/>
      <c r="L152" s="92"/>
      <c r="M152" s="1"/>
      <c r="N152" s="93"/>
      <c r="O152" s="94"/>
      <c r="P152" s="1"/>
      <c r="Q152" s="1"/>
      <c r="R152" s="1"/>
      <c r="S152" s="4"/>
      <c r="U152" s="57"/>
      <c r="W152" s="95"/>
      <c r="X152" s="96"/>
      <c r="Y152" s="4"/>
      <c r="Z152" s="21"/>
      <c r="AA152" s="4"/>
      <c r="AB152" s="4"/>
      <c r="AC152" s="7"/>
      <c r="AD152" s="7"/>
    </row>
    <row r="153" spans="2:30" ht="17">
      <c r="B153" s="45"/>
      <c r="C153" s="43"/>
      <c r="D153" s="24"/>
      <c r="E153" s="24"/>
      <c r="F153" s="1"/>
      <c r="G153" s="91"/>
      <c r="H153" s="92"/>
      <c r="I153" s="1"/>
      <c r="J153" s="1"/>
      <c r="K153" s="91"/>
      <c r="L153" s="92"/>
      <c r="M153" s="1"/>
      <c r="N153" s="93"/>
      <c r="O153" s="94"/>
      <c r="P153" s="1"/>
      <c r="Q153" s="1"/>
      <c r="R153" s="1"/>
      <c r="S153" s="4"/>
      <c r="U153" s="57"/>
      <c r="W153" s="95"/>
      <c r="X153" s="96"/>
      <c r="Y153" s="4"/>
      <c r="Z153" s="21"/>
      <c r="AA153" s="4"/>
      <c r="AB153" s="4"/>
      <c r="AC153" s="7"/>
      <c r="AD153" s="7"/>
    </row>
    <row r="154" spans="2:30" ht="17">
      <c r="B154" s="45"/>
      <c r="C154" s="43"/>
      <c r="D154" s="24"/>
      <c r="E154" s="24"/>
      <c r="F154" s="1"/>
      <c r="G154" s="91"/>
      <c r="H154" s="92"/>
      <c r="I154" s="1"/>
      <c r="J154" s="1"/>
      <c r="K154" s="91"/>
      <c r="L154" s="92"/>
      <c r="M154" s="1"/>
      <c r="N154" s="93"/>
      <c r="O154" s="94"/>
      <c r="P154" s="1"/>
      <c r="Q154" s="1"/>
      <c r="R154" s="1"/>
      <c r="S154" s="4"/>
      <c r="U154" s="57"/>
      <c r="W154" s="95"/>
      <c r="X154" s="96"/>
      <c r="Y154" s="4"/>
      <c r="Z154" s="21"/>
      <c r="AA154" s="4"/>
      <c r="AB154" s="4"/>
      <c r="AC154" s="7"/>
      <c r="AD154" s="7"/>
    </row>
    <row r="155" spans="2:30" ht="17">
      <c r="B155" s="45"/>
      <c r="C155" s="43"/>
      <c r="D155" s="24"/>
      <c r="E155" s="24"/>
      <c r="F155" s="1"/>
      <c r="G155" s="91"/>
      <c r="H155" s="92"/>
      <c r="I155" s="1"/>
      <c r="J155" s="1"/>
      <c r="K155" s="91"/>
      <c r="L155" s="92"/>
      <c r="M155" s="1"/>
      <c r="N155" s="93"/>
      <c r="O155" s="94"/>
      <c r="P155" s="1"/>
      <c r="Q155" s="1"/>
      <c r="R155" s="1"/>
      <c r="S155" s="4"/>
      <c r="U155" s="57"/>
      <c r="W155" s="95"/>
      <c r="X155" s="96"/>
      <c r="Y155" s="4"/>
      <c r="Z155" s="21"/>
      <c r="AA155" s="4"/>
      <c r="AB155" s="4"/>
      <c r="AC155" s="7"/>
      <c r="AD155" s="7"/>
    </row>
    <row r="156" spans="2:30" ht="17">
      <c r="B156" s="45"/>
      <c r="C156" s="43"/>
      <c r="D156" s="24"/>
      <c r="E156" s="24"/>
      <c r="F156" s="1"/>
      <c r="G156" s="91"/>
      <c r="H156" s="92"/>
      <c r="I156" s="1"/>
      <c r="J156" s="1"/>
      <c r="K156" s="91"/>
      <c r="L156" s="92"/>
      <c r="M156" s="1"/>
      <c r="N156" s="93"/>
      <c r="O156" s="94"/>
      <c r="P156" s="1"/>
      <c r="Q156" s="1"/>
      <c r="R156" s="1"/>
      <c r="S156" s="4"/>
      <c r="U156" s="57"/>
      <c r="W156" s="95"/>
      <c r="X156" s="96"/>
      <c r="Y156" s="4"/>
      <c r="Z156" s="21"/>
      <c r="AA156" s="4"/>
      <c r="AB156" s="4"/>
      <c r="AC156" s="7"/>
      <c r="AD156" s="7"/>
    </row>
    <row r="157" spans="2:30" ht="17">
      <c r="B157" s="45"/>
      <c r="C157" s="43"/>
      <c r="D157" s="24"/>
      <c r="E157" s="24"/>
      <c r="F157" s="1"/>
      <c r="G157" s="91"/>
      <c r="H157" s="92"/>
      <c r="I157" s="1"/>
      <c r="J157" s="1"/>
      <c r="K157" s="91"/>
      <c r="L157" s="92"/>
      <c r="M157" s="1"/>
      <c r="N157" s="93"/>
      <c r="O157" s="94"/>
      <c r="P157" s="1"/>
      <c r="Q157" s="1"/>
      <c r="R157" s="1"/>
      <c r="S157" s="4"/>
      <c r="U157" s="57"/>
      <c r="W157" s="95"/>
      <c r="X157" s="96"/>
      <c r="Y157" s="4"/>
      <c r="Z157" s="21"/>
      <c r="AA157" s="4"/>
      <c r="AB157" s="4"/>
      <c r="AC157" s="7"/>
      <c r="AD157" s="7"/>
    </row>
    <row r="158" spans="2:30" ht="17">
      <c r="B158" s="45"/>
      <c r="C158" s="43"/>
      <c r="D158" s="24"/>
      <c r="E158" s="24"/>
      <c r="F158" s="1"/>
      <c r="G158" s="91"/>
      <c r="H158" s="92"/>
      <c r="I158" s="1"/>
      <c r="J158" s="1"/>
      <c r="K158" s="91"/>
      <c r="L158" s="92"/>
      <c r="M158" s="1"/>
      <c r="N158" s="93"/>
      <c r="O158" s="94"/>
      <c r="P158" s="1"/>
      <c r="Q158" s="1"/>
      <c r="R158" s="1"/>
      <c r="S158" s="4"/>
      <c r="U158" s="57"/>
      <c r="W158" s="95"/>
      <c r="X158" s="96"/>
      <c r="Y158" s="4"/>
      <c r="Z158" s="21"/>
      <c r="AA158" s="4"/>
      <c r="AB158" s="4"/>
      <c r="AC158" s="7"/>
      <c r="AD158" s="7"/>
    </row>
    <row r="159" spans="2:30" ht="15.65" customHeight="1">
      <c r="B159" s="45"/>
      <c r="C159" s="43"/>
      <c r="D159" s="24"/>
      <c r="E159" s="24"/>
      <c r="F159" s="1"/>
      <c r="G159" s="91"/>
      <c r="H159" s="92"/>
      <c r="I159" s="1"/>
      <c r="J159" s="1"/>
      <c r="K159" s="91"/>
      <c r="L159" s="92"/>
      <c r="M159" s="1"/>
      <c r="N159" s="93"/>
      <c r="O159" s="94"/>
      <c r="P159" s="1"/>
      <c r="Q159" s="1"/>
      <c r="R159" s="1"/>
      <c r="S159" s="4"/>
      <c r="U159" s="57"/>
      <c r="W159" s="95"/>
      <c r="X159" s="96"/>
      <c r="Y159" s="4"/>
      <c r="Z159" s="21"/>
      <c r="AA159" s="4"/>
      <c r="AB159" s="4"/>
      <c r="AC159" s="7"/>
      <c r="AD159" s="7"/>
    </row>
    <row r="160" spans="2:30" ht="17">
      <c r="B160" s="45"/>
      <c r="C160" s="43"/>
      <c r="D160" s="24"/>
      <c r="E160" s="24"/>
      <c r="F160" s="1"/>
      <c r="G160" s="91"/>
      <c r="H160" s="92"/>
      <c r="I160" s="1"/>
      <c r="J160" s="1"/>
      <c r="K160" s="91"/>
      <c r="L160" s="92"/>
      <c r="M160" s="1"/>
      <c r="N160" s="93"/>
      <c r="O160" s="94"/>
      <c r="P160" s="1"/>
      <c r="Q160" s="1"/>
      <c r="R160" s="1"/>
      <c r="S160" s="4"/>
      <c r="U160" s="57"/>
      <c r="W160" s="98"/>
      <c r="X160" s="99"/>
      <c r="Y160" s="4"/>
      <c r="Z160" s="22"/>
      <c r="AA160" s="4"/>
      <c r="AB160" s="12"/>
      <c r="AC160" s="7"/>
      <c r="AD160" s="7"/>
    </row>
    <row r="161" spans="2:36" ht="17">
      <c r="B161" s="45"/>
      <c r="C161" s="43"/>
      <c r="D161" s="24"/>
      <c r="E161" s="24"/>
      <c r="F161" s="1"/>
      <c r="G161" s="91"/>
      <c r="H161" s="92"/>
      <c r="I161" s="1"/>
      <c r="J161" s="1"/>
      <c r="K161" s="91"/>
      <c r="L161" s="92"/>
      <c r="M161" s="1"/>
      <c r="N161" s="93"/>
      <c r="O161" s="94"/>
      <c r="P161" s="1"/>
      <c r="Q161" s="1"/>
      <c r="R161" s="1"/>
      <c r="S161" s="4"/>
      <c r="U161" s="57"/>
      <c r="W161" s="97"/>
      <c r="X161" s="90"/>
      <c r="Y161" s="4"/>
      <c r="Z161" s="12"/>
      <c r="AA161" s="4"/>
      <c r="AB161" s="12"/>
      <c r="AC161" s="7"/>
      <c r="AD161" s="7"/>
      <c r="AE161" s="5"/>
      <c r="AF161" s="5"/>
      <c r="AG161" s="5"/>
      <c r="AH161" s="5"/>
      <c r="AI161" s="5"/>
      <c r="AJ161" s="5"/>
    </row>
    <row r="162" spans="2:36" ht="17">
      <c r="B162" s="45"/>
      <c r="C162" s="43"/>
      <c r="D162" s="24"/>
      <c r="E162" s="24"/>
      <c r="F162" s="1"/>
      <c r="G162" s="91"/>
      <c r="H162" s="92"/>
      <c r="I162" s="1"/>
      <c r="J162" s="1"/>
      <c r="K162" s="91"/>
      <c r="L162" s="92"/>
      <c r="M162" s="1"/>
      <c r="N162" s="93"/>
      <c r="O162" s="94"/>
      <c r="P162" s="1"/>
      <c r="Q162" s="1"/>
      <c r="R162" s="1"/>
      <c r="S162" s="4"/>
      <c r="U162" s="57"/>
      <c r="W162" s="97"/>
      <c r="X162" s="90"/>
      <c r="Y162" s="4"/>
      <c r="Z162" s="12"/>
      <c r="AA162" s="4"/>
      <c r="AB162" s="12"/>
      <c r="AC162" s="7"/>
      <c r="AD162" s="7"/>
      <c r="AE162" s="5"/>
      <c r="AF162" s="5"/>
      <c r="AG162" s="5"/>
      <c r="AH162" s="5"/>
      <c r="AI162" s="5"/>
      <c r="AJ162" s="5"/>
    </row>
    <row r="163" spans="2:36" ht="17">
      <c r="B163" s="45"/>
      <c r="C163" s="43"/>
      <c r="D163" s="24"/>
      <c r="E163" s="24"/>
      <c r="F163" s="1"/>
      <c r="G163" s="91"/>
      <c r="H163" s="92"/>
      <c r="I163" s="1"/>
      <c r="J163" s="1"/>
      <c r="K163" s="91"/>
      <c r="L163" s="92"/>
      <c r="M163" s="1"/>
      <c r="O163" s="1"/>
      <c r="P163" s="1"/>
      <c r="Q163" s="1"/>
      <c r="R163" s="1"/>
      <c r="S163" s="4"/>
      <c r="T163" s="56"/>
      <c r="U163" s="93"/>
      <c r="V163" s="94"/>
      <c r="W163" s="97"/>
      <c r="X163" s="90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125</v>
      </c>
      <c r="C164" s="43"/>
      <c r="D164" s="24" t="s">
        <v>120</v>
      </c>
      <c r="E164" s="24" t="s">
        <v>121</v>
      </c>
      <c r="F164" s="1"/>
      <c r="G164" s="91"/>
      <c r="H164" s="92"/>
      <c r="I164" s="1"/>
      <c r="J164" s="1"/>
      <c r="K164" s="91"/>
      <c r="L164" s="92"/>
      <c r="M164" s="1"/>
      <c r="N164" s="1"/>
      <c r="O164" s="1"/>
      <c r="P164" s="1"/>
      <c r="Q164" s="1"/>
      <c r="R164" s="1"/>
      <c r="S164" s="4"/>
      <c r="T164" s="6"/>
      <c r="U164" s="93"/>
      <c r="V164" s="94"/>
      <c r="W164" s="90"/>
      <c r="X164" s="90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126</v>
      </c>
      <c r="C165" s="43"/>
      <c r="D165" s="24" t="s">
        <v>122</v>
      </c>
      <c r="E165" s="24" t="s">
        <v>123</v>
      </c>
      <c r="F165" s="1"/>
      <c r="G165" s="91"/>
      <c r="H165" s="92"/>
      <c r="I165" s="1"/>
      <c r="J165" s="1"/>
      <c r="K165" s="91"/>
      <c r="L165" s="92"/>
      <c r="M165" s="1"/>
      <c r="N165" s="1"/>
      <c r="O165" s="1"/>
      <c r="P165" s="1"/>
      <c r="Q165" s="1"/>
      <c r="R165" s="1"/>
      <c r="S165" s="4"/>
      <c r="T165" s="6"/>
      <c r="U165" s="93"/>
      <c r="V165" s="94"/>
      <c r="W165" s="90"/>
      <c r="X165" s="90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58"/>
      <c r="E166" s="58"/>
      <c r="F166" s="10"/>
      <c r="G166" s="59"/>
      <c r="H166" s="59"/>
      <c r="I166" s="10"/>
      <c r="J166" s="10"/>
      <c r="K166" s="59"/>
      <c r="L166" s="59"/>
      <c r="M166" s="10"/>
      <c r="N166" s="10"/>
      <c r="O166" s="10"/>
      <c r="P166" s="10"/>
      <c r="Q166" s="10"/>
      <c r="R166" s="10"/>
      <c r="S166" s="12"/>
      <c r="T166" s="11"/>
      <c r="U166" s="60"/>
      <c r="V166" s="60"/>
      <c r="W166" s="90"/>
      <c r="X166" s="90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58"/>
      <c r="E167" s="58"/>
      <c r="F167" s="10"/>
      <c r="G167" s="59"/>
      <c r="H167" s="59"/>
      <c r="I167" s="10"/>
      <c r="J167" s="10"/>
      <c r="K167" s="59"/>
      <c r="L167" s="59"/>
      <c r="M167" s="10"/>
      <c r="N167" s="10"/>
      <c r="O167" s="10"/>
      <c r="P167" s="10"/>
      <c r="Q167" s="10"/>
      <c r="R167" s="10"/>
      <c r="S167" s="12"/>
      <c r="T167" s="11"/>
      <c r="U167" s="60"/>
      <c r="V167" s="60"/>
      <c r="W167" s="90"/>
      <c r="X167" s="90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58"/>
      <c r="E168" s="58"/>
      <c r="F168" s="10"/>
      <c r="G168" s="59"/>
      <c r="H168" s="59"/>
      <c r="I168" s="10"/>
      <c r="J168" s="10"/>
      <c r="K168" s="59"/>
      <c r="L168" s="59"/>
      <c r="M168" s="10"/>
      <c r="N168" s="10"/>
      <c r="O168" s="10"/>
      <c r="P168" s="10"/>
      <c r="Q168" s="10"/>
      <c r="R168" s="10"/>
      <c r="S168" s="10"/>
      <c r="T168" s="11"/>
      <c r="U168" s="60"/>
      <c r="V168" s="60"/>
      <c r="W168" s="59"/>
      <c r="X168" s="59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58"/>
      <c r="E169" s="58"/>
      <c r="F169" s="10"/>
      <c r="G169" s="59"/>
      <c r="H169" s="59"/>
      <c r="I169" s="10"/>
      <c r="J169" s="10"/>
      <c r="K169" s="59"/>
      <c r="L169" s="59"/>
      <c r="M169" s="10"/>
      <c r="N169" s="10"/>
      <c r="O169" s="10"/>
      <c r="P169" s="10"/>
      <c r="Q169" s="10"/>
      <c r="R169" s="10"/>
      <c r="S169" s="10"/>
      <c r="T169" s="11"/>
      <c r="U169" s="60"/>
      <c r="V169" s="60"/>
      <c r="W169" s="59"/>
      <c r="X169" s="59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58"/>
      <c r="E170" s="58"/>
      <c r="F170" s="10"/>
      <c r="G170" s="59"/>
      <c r="H170" s="59"/>
      <c r="I170" s="10"/>
      <c r="J170" s="10"/>
      <c r="K170" s="59"/>
      <c r="L170" s="59"/>
      <c r="M170" s="10"/>
      <c r="N170" s="10"/>
      <c r="O170" s="10"/>
      <c r="P170" s="10"/>
      <c r="Q170" s="10"/>
      <c r="R170" s="10"/>
      <c r="S170" s="10"/>
      <c r="T170" s="11"/>
      <c r="U170" s="60"/>
      <c r="V170" s="60"/>
      <c r="W170" s="59"/>
      <c r="X170" s="59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58"/>
      <c r="E171" s="58"/>
      <c r="F171" s="10"/>
      <c r="G171" s="59"/>
      <c r="H171" s="59"/>
      <c r="I171" s="10"/>
      <c r="J171" s="10"/>
      <c r="K171" s="59"/>
      <c r="L171" s="59"/>
      <c r="M171" s="10"/>
      <c r="N171" s="10"/>
      <c r="O171" s="10"/>
      <c r="P171" s="10"/>
      <c r="Q171" s="10"/>
      <c r="R171" s="10"/>
      <c r="S171" s="10"/>
      <c r="T171" s="11"/>
      <c r="U171" s="60"/>
      <c r="V171" s="60"/>
      <c r="W171" s="59"/>
      <c r="X171" s="59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58"/>
      <c r="E172" s="58"/>
      <c r="F172" s="10"/>
      <c r="G172" s="59"/>
      <c r="H172" s="59"/>
      <c r="I172" s="10"/>
      <c r="J172" s="10"/>
      <c r="K172" s="59"/>
      <c r="L172" s="59"/>
      <c r="M172" s="10"/>
      <c r="N172" s="10"/>
      <c r="O172" s="10"/>
      <c r="P172" s="10"/>
      <c r="Q172" s="10"/>
      <c r="R172" s="10"/>
      <c r="S172" s="10"/>
      <c r="T172" s="11"/>
      <c r="U172" s="60"/>
      <c r="V172" s="60"/>
      <c r="W172" s="59"/>
      <c r="X172" s="59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58"/>
      <c r="E173" s="58"/>
      <c r="F173" s="10"/>
      <c r="G173" s="59"/>
      <c r="H173" s="59"/>
      <c r="I173" s="10"/>
      <c r="J173" s="10"/>
      <c r="K173" s="59"/>
      <c r="L173" s="59"/>
      <c r="M173" s="10"/>
      <c r="N173" s="10"/>
      <c r="O173" s="10"/>
      <c r="P173" s="10"/>
      <c r="Q173" s="10"/>
      <c r="R173" s="10"/>
      <c r="S173" s="10"/>
      <c r="T173" s="11"/>
      <c r="U173" s="60"/>
      <c r="V173" s="60"/>
      <c r="W173" s="59"/>
      <c r="X173" s="59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58"/>
      <c r="E174" s="58"/>
      <c r="F174" s="10"/>
      <c r="G174" s="59"/>
      <c r="H174" s="59"/>
      <c r="I174" s="10"/>
      <c r="J174" s="10"/>
      <c r="K174" s="59"/>
      <c r="L174" s="59"/>
      <c r="M174" s="10"/>
      <c r="N174" s="10"/>
      <c r="O174" s="10"/>
      <c r="P174" s="10"/>
      <c r="Q174" s="10"/>
      <c r="R174" s="10"/>
      <c r="S174" s="10"/>
      <c r="T174" s="11"/>
      <c r="U174" s="60"/>
      <c r="V174" s="60"/>
      <c r="W174" s="59"/>
      <c r="X174" s="59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58"/>
      <c r="E175" s="58"/>
      <c r="F175" s="10"/>
      <c r="G175" s="59"/>
      <c r="H175" s="59"/>
      <c r="I175" s="10"/>
      <c r="J175" s="10"/>
      <c r="K175" s="59"/>
      <c r="L175" s="59"/>
      <c r="M175" s="10"/>
      <c r="N175" s="10"/>
      <c r="O175" s="10"/>
      <c r="P175" s="10"/>
      <c r="Q175" s="10"/>
      <c r="R175" s="10"/>
      <c r="S175" s="10"/>
      <c r="T175" s="11"/>
      <c r="U175" s="60"/>
      <c r="V175" s="60"/>
      <c r="W175" s="59"/>
      <c r="X175" s="59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58"/>
      <c r="E176" s="58"/>
      <c r="F176" s="10"/>
      <c r="G176" s="59"/>
      <c r="H176" s="59"/>
      <c r="I176" s="10"/>
      <c r="J176" s="10"/>
      <c r="K176" s="59"/>
      <c r="L176" s="59"/>
      <c r="M176" s="10"/>
      <c r="N176" s="10"/>
      <c r="O176" s="10"/>
      <c r="P176" s="10"/>
      <c r="Q176" s="10"/>
      <c r="R176" s="10"/>
      <c r="S176" s="10"/>
      <c r="T176" s="11"/>
      <c r="U176" s="60"/>
      <c r="V176" s="60"/>
      <c r="W176" s="59"/>
      <c r="X176" s="59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58"/>
      <c r="E177" s="58"/>
      <c r="F177" s="10"/>
      <c r="G177" s="59"/>
      <c r="H177" s="59"/>
      <c r="I177" s="10"/>
      <c r="J177" s="10"/>
      <c r="K177" s="59"/>
      <c r="L177" s="59"/>
      <c r="M177" s="10"/>
      <c r="N177" s="10"/>
      <c r="O177" s="10"/>
      <c r="P177" s="10"/>
      <c r="Q177" s="10"/>
      <c r="R177" s="10"/>
      <c r="S177" s="10"/>
      <c r="T177" s="11"/>
      <c r="U177" s="60"/>
      <c r="V177" s="60"/>
      <c r="W177" s="59"/>
      <c r="X177" s="59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58"/>
      <c r="E178" s="58"/>
      <c r="F178" s="10"/>
      <c r="G178" s="59"/>
      <c r="H178" s="59"/>
      <c r="I178" s="10"/>
      <c r="J178" s="10"/>
      <c r="K178" s="59"/>
      <c r="L178" s="59"/>
      <c r="M178" s="10"/>
      <c r="N178" s="10"/>
      <c r="O178" s="10"/>
      <c r="P178" s="10"/>
      <c r="Q178" s="10"/>
      <c r="R178" s="10"/>
      <c r="S178" s="10"/>
      <c r="T178" s="11"/>
      <c r="U178" s="60"/>
      <c r="V178" s="60"/>
      <c r="W178" s="59"/>
      <c r="X178" s="59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58"/>
      <c r="E179" s="58"/>
      <c r="F179" s="10"/>
      <c r="G179" s="59"/>
      <c r="H179" s="59"/>
      <c r="I179" s="10"/>
      <c r="J179" s="10"/>
      <c r="K179" s="59"/>
      <c r="L179" s="59"/>
      <c r="M179" s="10"/>
      <c r="N179" s="10"/>
      <c r="O179" s="10"/>
      <c r="P179" s="10"/>
      <c r="Q179" s="10"/>
      <c r="R179" s="10"/>
      <c r="S179" s="10"/>
      <c r="T179" s="11"/>
      <c r="U179" s="60"/>
      <c r="V179" s="60"/>
      <c r="W179" s="59"/>
      <c r="X179" s="59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58"/>
      <c r="E180" s="58"/>
      <c r="F180" s="10"/>
      <c r="G180" s="59"/>
      <c r="H180" s="59"/>
      <c r="I180" s="10"/>
      <c r="J180" s="10"/>
      <c r="K180" s="59"/>
      <c r="L180" s="59"/>
      <c r="M180" s="10"/>
      <c r="N180" s="10"/>
      <c r="O180" s="10"/>
      <c r="P180" s="10"/>
      <c r="Q180" s="10"/>
      <c r="R180" s="10"/>
      <c r="S180" s="10"/>
      <c r="T180" s="11"/>
      <c r="U180" s="60"/>
      <c r="V180" s="60"/>
      <c r="W180" s="59"/>
      <c r="X180" s="59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58"/>
      <c r="E181" s="58"/>
      <c r="F181" s="10"/>
      <c r="G181" s="59"/>
      <c r="H181" s="59"/>
      <c r="I181" s="10"/>
      <c r="J181" s="10"/>
      <c r="K181" s="59"/>
      <c r="L181" s="59"/>
      <c r="M181" s="10"/>
      <c r="N181" s="10"/>
      <c r="O181" s="10"/>
      <c r="P181" s="10"/>
      <c r="Q181" s="10"/>
      <c r="R181" s="10"/>
      <c r="S181" s="10"/>
      <c r="T181" s="11"/>
      <c r="U181" s="60"/>
      <c r="V181" s="60"/>
      <c r="W181" s="59"/>
      <c r="X181" s="59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58"/>
      <c r="E182" s="58"/>
      <c r="F182" s="10"/>
      <c r="G182" s="59"/>
      <c r="H182" s="59"/>
      <c r="I182" s="10"/>
      <c r="J182" s="10"/>
      <c r="K182" s="59"/>
      <c r="L182" s="59"/>
      <c r="M182" s="10"/>
      <c r="N182" s="10"/>
      <c r="O182" s="10"/>
      <c r="P182" s="10"/>
      <c r="Q182" s="10"/>
      <c r="R182" s="10"/>
      <c r="S182" s="10"/>
      <c r="T182" s="11"/>
      <c r="U182" s="60"/>
      <c r="V182" s="60"/>
      <c r="W182" s="59"/>
      <c r="X182" s="59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58"/>
      <c r="E183" s="58"/>
      <c r="F183" s="10"/>
      <c r="G183" s="59"/>
      <c r="H183" s="59"/>
      <c r="I183" s="10"/>
      <c r="J183" s="10"/>
      <c r="K183" s="59"/>
      <c r="L183" s="59"/>
      <c r="M183" s="10"/>
      <c r="N183" s="10"/>
      <c r="O183" s="10"/>
      <c r="P183" s="10"/>
      <c r="Q183" s="10"/>
      <c r="R183" s="10"/>
      <c r="S183" s="10"/>
      <c r="T183" s="11"/>
      <c r="U183" s="60"/>
      <c r="V183" s="60"/>
      <c r="W183" s="59"/>
      <c r="X183" s="59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6"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U16:V16"/>
    <mergeCell ref="W16:X16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7:V17"/>
    <mergeCell ref="W17:X17"/>
    <mergeCell ref="U24:V24"/>
    <mergeCell ref="W24:X24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40:V40"/>
    <mergeCell ref="W40:X40"/>
    <mergeCell ref="U33:V33"/>
    <mergeCell ref="W33:X33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35:V35"/>
    <mergeCell ref="W35:X35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102:H102"/>
    <mergeCell ref="K102:L102"/>
    <mergeCell ref="N102:O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105:H105"/>
    <mergeCell ref="K105:L105"/>
    <mergeCell ref="N105:O105"/>
    <mergeCell ref="W105:X105"/>
    <mergeCell ref="G104:H104"/>
    <mergeCell ref="K104:L104"/>
    <mergeCell ref="N104:O104"/>
    <mergeCell ref="W104:X104"/>
    <mergeCell ref="G103:H103"/>
    <mergeCell ref="K103:L103"/>
    <mergeCell ref="N103:O103"/>
    <mergeCell ref="W103:X103"/>
    <mergeCell ref="G111:H111"/>
    <mergeCell ref="K111:L111"/>
    <mergeCell ref="N111:O111"/>
    <mergeCell ref="W111:X111"/>
    <mergeCell ref="G110:H110"/>
    <mergeCell ref="K110:L110"/>
    <mergeCell ref="N110:O110"/>
    <mergeCell ref="W110:X110"/>
    <mergeCell ref="G101:H101"/>
    <mergeCell ref="K101:L101"/>
    <mergeCell ref="U101:V101"/>
    <mergeCell ref="W101:X101"/>
    <mergeCell ref="G108:H108"/>
    <mergeCell ref="K108:L108"/>
    <mergeCell ref="N108:O108"/>
    <mergeCell ref="W108:X108"/>
    <mergeCell ref="G107:H107"/>
    <mergeCell ref="K107:L107"/>
    <mergeCell ref="N107:O107"/>
    <mergeCell ref="W107:X107"/>
    <mergeCell ref="G106:H106"/>
    <mergeCell ref="K106:L106"/>
    <mergeCell ref="N106:O106"/>
    <mergeCell ref="W106:X106"/>
    <mergeCell ref="G109:H109"/>
    <mergeCell ref="K109:L109"/>
    <mergeCell ref="N109:O109"/>
    <mergeCell ref="W109:X109"/>
    <mergeCell ref="G116:H116"/>
    <mergeCell ref="K116:L116"/>
    <mergeCell ref="N116:O116"/>
    <mergeCell ref="W116:X116"/>
    <mergeCell ref="G115:H115"/>
    <mergeCell ref="K115:L115"/>
    <mergeCell ref="N115:O115"/>
    <mergeCell ref="W115:X115"/>
    <mergeCell ref="G114:H114"/>
    <mergeCell ref="K114:L114"/>
    <mergeCell ref="N114:O114"/>
    <mergeCell ref="W114:X114"/>
    <mergeCell ref="G113:H113"/>
    <mergeCell ref="K113:L113"/>
    <mergeCell ref="N113:O113"/>
    <mergeCell ref="W113:X113"/>
    <mergeCell ref="G112:H112"/>
    <mergeCell ref="K112:L112"/>
    <mergeCell ref="N112:O112"/>
    <mergeCell ref="W112:X112"/>
    <mergeCell ref="G120:H120"/>
    <mergeCell ref="K120:L120"/>
    <mergeCell ref="N120:O120"/>
    <mergeCell ref="W120:X120"/>
    <mergeCell ref="G119:H119"/>
    <mergeCell ref="K119:L119"/>
    <mergeCell ref="N119:O119"/>
    <mergeCell ref="W119:X119"/>
    <mergeCell ref="G118:H118"/>
    <mergeCell ref="K118:L118"/>
    <mergeCell ref="N118:O118"/>
    <mergeCell ref="W118:X118"/>
    <mergeCell ref="G126:H126"/>
    <mergeCell ref="K126:L126"/>
    <mergeCell ref="N126:O126"/>
    <mergeCell ref="W126:X126"/>
    <mergeCell ref="G117:H117"/>
    <mergeCell ref="K117:L117"/>
    <mergeCell ref="N117:O117"/>
    <mergeCell ref="W117:X117"/>
    <mergeCell ref="G124:H124"/>
    <mergeCell ref="K124:L124"/>
    <mergeCell ref="N124:O124"/>
    <mergeCell ref="W124:X124"/>
    <mergeCell ref="G123:H123"/>
    <mergeCell ref="K123:L123"/>
    <mergeCell ref="N123:O123"/>
    <mergeCell ref="W123:X123"/>
    <mergeCell ref="G122:H122"/>
    <mergeCell ref="K122:L122"/>
    <mergeCell ref="N122:O122"/>
    <mergeCell ref="W122:X122"/>
    <mergeCell ref="G121:H121"/>
    <mergeCell ref="K121:L121"/>
    <mergeCell ref="N121:O121"/>
    <mergeCell ref="W121:X121"/>
    <mergeCell ref="G129:H129"/>
    <mergeCell ref="K129:L129"/>
    <mergeCell ref="N129:O129"/>
    <mergeCell ref="W129:X129"/>
    <mergeCell ref="G128:H128"/>
    <mergeCell ref="K128:L128"/>
    <mergeCell ref="N128:O128"/>
    <mergeCell ref="W128:X128"/>
    <mergeCell ref="G127:H127"/>
    <mergeCell ref="K127:L127"/>
    <mergeCell ref="N127:O127"/>
    <mergeCell ref="W127:X127"/>
    <mergeCell ref="G135:H135"/>
    <mergeCell ref="K135:L135"/>
    <mergeCell ref="N135:O135"/>
    <mergeCell ref="W135:X135"/>
    <mergeCell ref="G134:H134"/>
    <mergeCell ref="K134:L134"/>
    <mergeCell ref="N134:O134"/>
    <mergeCell ref="W134:X134"/>
    <mergeCell ref="G125:H125"/>
    <mergeCell ref="K125:L125"/>
    <mergeCell ref="N125:O125"/>
    <mergeCell ref="W125:X125"/>
    <mergeCell ref="G132:H132"/>
    <mergeCell ref="K132:L132"/>
    <mergeCell ref="N132:O132"/>
    <mergeCell ref="W132:X132"/>
    <mergeCell ref="G131:H131"/>
    <mergeCell ref="K131:L131"/>
    <mergeCell ref="N131:O131"/>
    <mergeCell ref="W131:X131"/>
    <mergeCell ref="G130:H130"/>
    <mergeCell ref="K130:L130"/>
    <mergeCell ref="N130:O130"/>
    <mergeCell ref="W130:X130"/>
    <mergeCell ref="G133:H133"/>
    <mergeCell ref="K133:L133"/>
    <mergeCell ref="N133:O133"/>
    <mergeCell ref="W133:X133"/>
    <mergeCell ref="G140:H140"/>
    <mergeCell ref="K140:L140"/>
    <mergeCell ref="N140:O140"/>
    <mergeCell ref="W140:X140"/>
    <mergeCell ref="G139:H139"/>
    <mergeCell ref="K139:L139"/>
    <mergeCell ref="N139:O139"/>
    <mergeCell ref="W139:X139"/>
    <mergeCell ref="G138:H138"/>
    <mergeCell ref="K138:L138"/>
    <mergeCell ref="N138:O138"/>
    <mergeCell ref="W138:X138"/>
    <mergeCell ref="G137:H137"/>
    <mergeCell ref="K137:L137"/>
    <mergeCell ref="N137:O137"/>
    <mergeCell ref="W137:X137"/>
    <mergeCell ref="G136:H136"/>
    <mergeCell ref="K136:L136"/>
    <mergeCell ref="N136:O136"/>
    <mergeCell ref="W136:X136"/>
    <mergeCell ref="G144:H144"/>
    <mergeCell ref="K144:L144"/>
    <mergeCell ref="N144:O144"/>
    <mergeCell ref="W144:X144"/>
    <mergeCell ref="G143:H143"/>
    <mergeCell ref="K143:L143"/>
    <mergeCell ref="N143:O143"/>
    <mergeCell ref="W143:X143"/>
    <mergeCell ref="G142:H142"/>
    <mergeCell ref="K142:L142"/>
    <mergeCell ref="N142:O142"/>
    <mergeCell ref="W142:X142"/>
    <mergeCell ref="G150:H150"/>
    <mergeCell ref="K150:L150"/>
    <mergeCell ref="N150:O150"/>
    <mergeCell ref="W150:X150"/>
    <mergeCell ref="G141:H141"/>
    <mergeCell ref="K141:L141"/>
    <mergeCell ref="N141:O141"/>
    <mergeCell ref="W141:X141"/>
    <mergeCell ref="G148:H148"/>
    <mergeCell ref="K148:L148"/>
    <mergeCell ref="N148:O148"/>
    <mergeCell ref="W148:X148"/>
    <mergeCell ref="G147:H147"/>
    <mergeCell ref="K147:L147"/>
    <mergeCell ref="N147:O147"/>
    <mergeCell ref="W147:X147"/>
    <mergeCell ref="G146:H146"/>
    <mergeCell ref="K146:L146"/>
    <mergeCell ref="N146:O146"/>
    <mergeCell ref="W146:X146"/>
    <mergeCell ref="G145:H145"/>
    <mergeCell ref="K145:L145"/>
    <mergeCell ref="N145:O145"/>
    <mergeCell ref="W145:X145"/>
    <mergeCell ref="G153:H153"/>
    <mergeCell ref="K153:L153"/>
    <mergeCell ref="N153:O153"/>
    <mergeCell ref="W153:X153"/>
    <mergeCell ref="G152:H152"/>
    <mergeCell ref="K152:L152"/>
    <mergeCell ref="N152:O152"/>
    <mergeCell ref="W152:X152"/>
    <mergeCell ref="G151:H151"/>
    <mergeCell ref="K151:L151"/>
    <mergeCell ref="N151:O151"/>
    <mergeCell ref="W151:X151"/>
    <mergeCell ref="G159:H159"/>
    <mergeCell ref="K159:L159"/>
    <mergeCell ref="N159:O159"/>
    <mergeCell ref="W159:X159"/>
    <mergeCell ref="G158:H158"/>
    <mergeCell ref="K158:L158"/>
    <mergeCell ref="N158:O158"/>
    <mergeCell ref="W158:X158"/>
    <mergeCell ref="G149:H149"/>
    <mergeCell ref="K149:L149"/>
    <mergeCell ref="N149:O149"/>
    <mergeCell ref="W149:X149"/>
    <mergeCell ref="G156:H156"/>
    <mergeCell ref="K156:L156"/>
    <mergeCell ref="N156:O156"/>
    <mergeCell ref="W156:X156"/>
    <mergeCell ref="G155:H155"/>
    <mergeCell ref="K155:L155"/>
    <mergeCell ref="N155:O155"/>
    <mergeCell ref="W155:X155"/>
    <mergeCell ref="G154:H154"/>
    <mergeCell ref="K154:L154"/>
    <mergeCell ref="N154:O154"/>
    <mergeCell ref="W154:X154"/>
    <mergeCell ref="G157:H157"/>
    <mergeCell ref="K157:L157"/>
    <mergeCell ref="N157:O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N162:O162"/>
    <mergeCell ref="W162:X162"/>
    <mergeCell ref="G161:H161"/>
    <mergeCell ref="K161:L161"/>
    <mergeCell ref="N161:O161"/>
    <mergeCell ref="W161:X161"/>
    <mergeCell ref="G160:H160"/>
    <mergeCell ref="K160:L160"/>
    <mergeCell ref="N160:O160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8" t="s">
        <v>32</v>
      </c>
      <c r="D5" s="128"/>
      <c r="E5" s="128"/>
      <c r="F5" s="128"/>
      <c r="G5" s="128"/>
      <c r="H5" s="128"/>
      <c r="I5" s="128"/>
      <c r="J5" s="23"/>
    </row>
    <row r="6" spans="3:10">
      <c r="C6" s="129" t="s">
        <v>33</v>
      </c>
      <c r="D6" s="129"/>
      <c r="E6" s="129"/>
      <c r="F6" s="129"/>
      <c r="G6" s="129"/>
      <c r="H6" s="129"/>
      <c r="I6" s="129"/>
      <c r="J6" s="129"/>
    </row>
    <row r="7" spans="3:10" ht="31.25" customHeight="1">
      <c r="C7" s="129" t="s">
        <v>34</v>
      </c>
      <c r="D7" s="129"/>
      <c r="E7" s="129"/>
      <c r="F7" s="129"/>
      <c r="G7" s="126" t="s">
        <v>84</v>
      </c>
      <c r="H7" s="126"/>
      <c r="I7" s="126"/>
      <c r="J7" s="126"/>
    </row>
    <row r="8" spans="3:10" ht="15.65" customHeight="1">
      <c r="C8" s="126" t="s">
        <v>85</v>
      </c>
      <c r="D8" s="126"/>
      <c r="E8" s="126"/>
      <c r="F8" s="126"/>
      <c r="G8" s="127" t="s">
        <v>42</v>
      </c>
      <c r="H8" s="127"/>
      <c r="I8" s="127"/>
      <c r="J8" s="127"/>
    </row>
    <row r="9" spans="3:10" ht="15.5">
      <c r="C9" s="122"/>
      <c r="D9" s="122"/>
      <c r="E9" s="122"/>
      <c r="F9" s="122"/>
      <c r="G9" s="123"/>
      <c r="H9" s="123"/>
      <c r="I9" s="123"/>
      <c r="J9" s="123"/>
    </row>
    <row r="10" spans="3:10" ht="21.65" customHeight="1">
      <c r="C10" s="124" t="s">
        <v>35</v>
      </c>
      <c r="D10" s="124" t="s">
        <v>16</v>
      </c>
      <c r="E10" s="124"/>
      <c r="F10" s="125" t="s">
        <v>36</v>
      </c>
      <c r="G10" s="125" t="s">
        <v>37</v>
      </c>
      <c r="H10" s="125"/>
      <c r="I10" s="125"/>
      <c r="J10" s="125" t="s">
        <v>38</v>
      </c>
    </row>
    <row r="11" spans="3:10" ht="31.5">
      <c r="C11" s="124"/>
      <c r="D11" s="124"/>
      <c r="E11" s="124"/>
      <c r="F11" s="125"/>
      <c r="G11" s="8" t="s">
        <v>39</v>
      </c>
      <c r="H11" s="8" t="s">
        <v>40</v>
      </c>
      <c r="I11" s="8" t="s">
        <v>41</v>
      </c>
      <c r="J11" s="125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>
        <f>+IF(ISBLANK('Spisak studenata'!T13),'Spisak studenata'!S22,'Spisak studenata'!T13)</f>
        <v>13</v>
      </c>
      <c r="H12" s="4">
        <f>IF(ISBLANK('Spisak studenata'!Z13),'Spisak studenata'!Y13,'Spisak studenata'!Z13)</f>
        <v>0</v>
      </c>
      <c r="I12" s="4">
        <f>SUM(G12:H12)</f>
        <v>13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studenata'!N22),'Spisak studenata'!S23,'Spisak studenata'!N22)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studenata'!N23),'Spisak studenata'!S24,'Spisak studenata'!N23)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studenata'!N24),'Spisak studenata'!S25,'Spisak studenata'!N24)</f>
        <v>14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studenata'!N25),'Spisak studenata'!S26,'Spisak studenata'!N25)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studenata'!N26),'Spisak studenata'!S27,'Spisak studenata'!N26)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studenata'!N27),'Spisak studenata'!S28,'Spisak studenata'!N27)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studenata'!N28),'Spisak studenata'!S29,'Spisak studenata'!N28)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studenata'!N29),'Spisak studenata'!S30,'Spisak studenata'!N29)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studenata'!N30),'Spisak studenata'!S31,'Spisak studenata'!N30)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studenata'!N31),'Spisak studenata'!S32,'Spisak studenata'!N31)</f>
        <v>8</v>
      </c>
      <c r="H22" s="4">
        <f>IF(ISBLANK('Spisak studenata'!Z23),'Spisak studenata'!Y23,'Spisak studenata'!Z23)</f>
        <v>5.5111111111111111</v>
      </c>
      <c r="I22" s="4">
        <f t="shared" si="0"/>
        <v>13.511111111111111</v>
      </c>
      <c r="J22" s="4" t="str">
        <f t="shared" si="1"/>
        <v>F</v>
      </c>
    </row>
    <row r="23" spans="3:10" ht="15.5">
      <c r="C23" s="14">
        <v>12</v>
      </c>
      <c r="D23" s="15" t="str">
        <f>'Spisak studenata'!B16</f>
        <v>3/20</v>
      </c>
      <c r="E23" s="14">
        <f>'Spisak studenata'!C16</f>
        <v>0</v>
      </c>
      <c r="F23" s="17" t="str">
        <f>CONCATENATE('Spisak studenata'!D16," ",'Spisak studenata'!E16)</f>
        <v>Miladin Knežević</v>
      </c>
      <c r="G23" s="4">
        <f>+IF(ISBLANK('Spisak studenata'!N32),'Spisak studenata'!S16,'Spisak studenata'!N32)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studenata'!N16),'Spisak studenata'!S34,'Spisak studenata'!N16)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studenata'!N34),'Spisak studenata'!S35,'Spisak studenata'!N34)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studenata'!N35),'Spisak studenata'!S36,'Spisak studenata'!N35)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studenata'!N36),'Spisak studenata'!S37,'Spisak studenata'!N36)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studenata'!N37),'Spisak studenata'!S38,'Spisak studenata'!N37)</f>
        <v>10</v>
      </c>
      <c r="H28" s="4">
        <f>IF(ISBLANK('Spisak studenata'!Z29),'Spisak studenata'!Y29,'Spisak studenata'!Z29)</f>
        <v>4.822222222222222</v>
      </c>
      <c r="I28" s="4">
        <f t="shared" si="0"/>
        <v>14.822222222222223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studenata'!N38),'Spisak studenata'!S18,'Spisak studenata'!N38)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Vasilija Đurić</v>
      </c>
      <c r="G30" s="4">
        <f>+IF(ISBLANK('Spisak studenata'!N18),'Spisak studenata'!S19,'Spisak studenata'!N18)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studenata'!N19),'Spisak studenata'!#REF!,'Spisak studenata'!N19)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2.0666666666666664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>
        <f>'Spisak studenata'!B102</f>
        <v>0</v>
      </c>
      <c r="E101" s="14">
        <f>'Spisak studenata'!C102</f>
        <v>0</v>
      </c>
      <c r="F101" s="17" t="str">
        <f>CONCATENATE('Spisak studenata'!D102," ",'Spisak studenata'!E102)</f>
        <v xml:space="preserve"> </v>
      </c>
      <c r="G101" s="4">
        <f>+IF(ISBLANK('Spisak studenata'!U102),'Spisak studenata'!S102,'Spisak studenata'!U102)</f>
        <v>0</v>
      </c>
      <c r="H101" s="4">
        <f>IF(ISBLANK('Spisak studenata'!Z102),'Spisak studenata'!Y102,'Spisak studenata'!Z102)</f>
        <v>0</v>
      </c>
      <c r="I101" s="4">
        <f t="shared" si="3"/>
        <v>0</v>
      </c>
      <c r="J101" s="4" t="str">
        <f t="shared" si="4"/>
        <v>F</v>
      </c>
    </row>
    <row r="102" spans="3:10" ht="17">
      <c r="C102" s="16">
        <f t="shared" si="2"/>
        <v>91</v>
      </c>
      <c r="D102" s="15">
        <f>'Spisak studenata'!B103</f>
        <v>0</v>
      </c>
      <c r="E102" s="14">
        <f>'Spisak studenata'!C103</f>
        <v>0</v>
      </c>
      <c r="F102" s="17" t="str">
        <f>CONCATENATE('Spisak studenata'!D103," ",'Spisak studenata'!E103)</f>
        <v xml:space="preserve"> </v>
      </c>
      <c r="G102" s="4">
        <f>+IF(ISBLANK('Spisak studenata'!U103),'Spisak studenata'!S103,'Spisak studenata'!U103)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>
        <f>'Spisak studenata'!B104</f>
        <v>0</v>
      </c>
      <c r="E103" s="14">
        <f>'Spisak studenata'!C104</f>
        <v>0</v>
      </c>
      <c r="F103" s="17" t="str">
        <f>CONCATENATE('Spisak studenata'!D104," ",'Spisak studenata'!E104)</f>
        <v xml:space="preserve"> </v>
      </c>
      <c r="G103" s="4">
        <f>+IF(ISBLANK('Spisak studenata'!U104),'Spisak studenata'!S104,'Spisak studenata'!U104)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>
        <f>'Spisak studenata'!B105</f>
        <v>0</v>
      </c>
      <c r="E104" s="14">
        <f>'Spisak studenata'!C105</f>
        <v>0</v>
      </c>
      <c r="F104" s="17" t="str">
        <f>CONCATENATE('Spisak studenata'!D105," ",'Spisak studenata'!E105)</f>
        <v xml:space="preserve"> </v>
      </c>
      <c r="G104" s="4">
        <f>+IF(ISBLANK('Spisak studenata'!U105),'Spisak studenata'!S105,'Spisak studenata'!U105)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>
        <f>'Spisak studenata'!B106</f>
        <v>0</v>
      </c>
      <c r="E105" s="14">
        <f>'Spisak studenata'!C106</f>
        <v>0</v>
      </c>
      <c r="F105" s="17" t="str">
        <f>CONCATENATE('Spisak studenata'!D106," ",'Spisak studenata'!E106)</f>
        <v xml:space="preserve"> </v>
      </c>
      <c r="G105" s="4">
        <f>+IF(ISBLANK('Spisak studenata'!U106),'Spisak studenata'!S106,'Spisak studenata'!U106)</f>
        <v>0</v>
      </c>
      <c r="H105" s="4">
        <f>IF(ISBLANK('Spisak studenata'!Z106),'Spisak studenata'!Y106,'Spisak studenata'!Z106)</f>
        <v>0</v>
      </c>
      <c r="I105" s="4">
        <f t="shared" si="3"/>
        <v>0</v>
      </c>
      <c r="J105" s="4" t="str">
        <f t="shared" si="4"/>
        <v>F</v>
      </c>
    </row>
    <row r="106" spans="3:10" ht="17">
      <c r="C106" s="16">
        <f t="shared" si="2"/>
        <v>95</v>
      </c>
      <c r="D106" s="15">
        <f>'Spisak studenata'!B107</f>
        <v>0</v>
      </c>
      <c r="E106" s="14">
        <f>'Spisak studenata'!C107</f>
        <v>0</v>
      </c>
      <c r="F106" s="17" t="str">
        <f>CONCATENATE('Spisak studenata'!D107," ",'Spisak studenata'!E107)</f>
        <v xml:space="preserve"> </v>
      </c>
      <c r="G106" s="4">
        <f>+IF(ISBLANK('Spisak studenata'!U107),'Spisak studenata'!S107,'Spisak studenata'!U107)</f>
        <v>0</v>
      </c>
      <c r="H106" s="4">
        <f>IF(ISBLANK('Spisak studenata'!Z107),'Spisak studenata'!Y107,'Spisak studenata'!Z107)</f>
        <v>0</v>
      </c>
      <c r="I106" s="4">
        <f t="shared" si="3"/>
        <v>0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>
        <f>'Spisak studenata'!B108</f>
        <v>0</v>
      </c>
      <c r="E107" s="14">
        <f>'Spisak studenata'!C108</f>
        <v>0</v>
      </c>
      <c r="F107" s="17" t="str">
        <f>CONCATENATE('Spisak studenata'!D108," ",'Spisak studenata'!E108)</f>
        <v xml:space="preserve"> </v>
      </c>
      <c r="G107" s="4">
        <f>+IF(ISBLANK('Spisak studenata'!U108),'Spisak studenata'!S108,'Spisak studenata'!U108)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>
        <f>'Spisak studenata'!B109</f>
        <v>0</v>
      </c>
      <c r="E108" s="14">
        <f>'Spisak studenata'!C109</f>
        <v>0</v>
      </c>
      <c r="F108" s="17" t="str">
        <f>CONCATENATE('Spisak studenata'!D109," ",'Spisak studenata'!E109)</f>
        <v xml:space="preserve"> </v>
      </c>
      <c r="G108" s="4">
        <f>+IF(ISBLANK('Spisak studenata'!U109),'Spisak studenata'!S109,'Spisak studenata'!U109)</f>
        <v>0</v>
      </c>
      <c r="H108" s="4">
        <f>IF(ISBLANK('Spisak studenata'!Z109),'Spisak studenata'!Y109,'Spisak studenata'!Z109)</f>
        <v>0</v>
      </c>
      <c r="I108" s="4">
        <f t="shared" si="3"/>
        <v>0</v>
      </c>
      <c r="J108" s="4" t="str">
        <f t="shared" si="4"/>
        <v>F</v>
      </c>
    </row>
    <row r="109" spans="3:10" ht="17">
      <c r="C109" s="16">
        <f t="shared" si="5"/>
        <v>98</v>
      </c>
      <c r="D109" s="15">
        <f>'Spisak studenata'!B110</f>
        <v>0</v>
      </c>
      <c r="E109" s="14">
        <f>'Spisak studenata'!C110</f>
        <v>0</v>
      </c>
      <c r="F109" s="17" t="str">
        <f>CONCATENATE('Spisak studenata'!D110," ",'Spisak studenata'!E110)</f>
        <v xml:space="preserve"> </v>
      </c>
      <c r="G109" s="4">
        <f>+IF(ISBLANK('Spisak studenata'!U110),'Spisak studenata'!S110,'Spisak studenata'!U110)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>
        <f>'Spisak studenata'!B111</f>
        <v>0</v>
      </c>
      <c r="E110" s="14">
        <f>'Spisak studenata'!C111</f>
        <v>0</v>
      </c>
      <c r="F110" s="17" t="str">
        <f>CONCATENATE('Spisak studenata'!D111," ",'Spisak studenata'!E111)</f>
        <v xml:space="preserve"> </v>
      </c>
      <c r="G110" s="4">
        <f>+IF(ISBLANK('Spisak studenata'!U111),'Spisak studenata'!S111,'Spisak studenata'!U111)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>
        <f>'Spisak studenata'!B112</f>
        <v>0</v>
      </c>
      <c r="E111" s="14">
        <f>'Spisak studenata'!C112</f>
        <v>0</v>
      </c>
      <c r="F111" s="17" t="str">
        <f>CONCATENATE('Spisak studenata'!D112," ",'Spisak studenata'!E112)</f>
        <v xml:space="preserve"> </v>
      </c>
      <c r="G111" s="4">
        <f>+IF(ISBLANK('Spisak studenata'!U112),'Spisak studenata'!S112,'Spisak studenata'!U112)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>
        <f>'Spisak studenata'!B113</f>
        <v>0</v>
      </c>
      <c r="E112" s="14">
        <f>'Spisak studenata'!C113</f>
        <v>0</v>
      </c>
      <c r="F112" s="17" t="str">
        <f>CONCATENATE('Spisak studenata'!D113," ",'Spisak studenata'!E113)</f>
        <v xml:space="preserve"> </v>
      </c>
      <c r="G112" s="4">
        <f>+IF(ISBLANK('Spisak studenata'!U113),'Spisak studenata'!S113,'Spisak studenata'!U113)</f>
        <v>0</v>
      </c>
      <c r="H112" s="4">
        <f>IF(ISBLANK('Spisak studenata'!Z113),'Spisak studenata'!Y113,'Spisak studenata'!Z113)</f>
        <v>0</v>
      </c>
      <c r="I112" s="4">
        <f t="shared" si="3"/>
        <v>0</v>
      </c>
      <c r="J112" s="4" t="str">
        <f t="shared" si="4"/>
        <v>F</v>
      </c>
    </row>
    <row r="113" spans="3:10" ht="17">
      <c r="C113" s="16">
        <f t="shared" si="5"/>
        <v>102</v>
      </c>
      <c r="D113" s="15">
        <f>'Spisak studenata'!B114</f>
        <v>0</v>
      </c>
      <c r="E113" s="14">
        <f>'Spisak studenata'!C114</f>
        <v>0</v>
      </c>
      <c r="F113" s="17" t="str">
        <f>CONCATENATE('Spisak studenata'!D114," ",'Spisak studenata'!E114)</f>
        <v xml:space="preserve"> </v>
      </c>
      <c r="G113" s="4">
        <f>+IF(ISBLANK('Spisak studenata'!U114),'Spisak studenata'!S114,'Spisak studenata'!U114)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>
        <f>'Spisak studenata'!B115</f>
        <v>0</v>
      </c>
      <c r="E114" s="14">
        <f>'Spisak studenata'!C115</f>
        <v>0</v>
      </c>
      <c r="F114" s="17" t="str">
        <f>CONCATENATE('Spisak studenata'!D115," ",'Spisak studenata'!E115)</f>
        <v xml:space="preserve"> </v>
      </c>
      <c r="G114" s="4">
        <f>+IF(ISBLANK('Spisak studenata'!U115),'Spisak studenata'!S115,'Spisak studenata'!U115)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>
        <f>'Spisak studenata'!B116</f>
        <v>0</v>
      </c>
      <c r="E115" s="14">
        <f>'Spisak studenata'!C116</f>
        <v>0</v>
      </c>
      <c r="F115" s="17" t="str">
        <f>CONCATENATE('Spisak studenata'!D116," ",'Spisak studenata'!E116)</f>
        <v xml:space="preserve"> </v>
      </c>
      <c r="G115" s="4">
        <f>+IF(ISBLANK('Spisak studenata'!U116),'Spisak studenata'!S116,'Spisak studenata'!U116)</f>
        <v>0</v>
      </c>
      <c r="H115" s="4">
        <f>IF(ISBLANK('Spisak studenata'!Z116),'Spisak studenata'!Y116,'Spisak studenata'!Z116)</f>
        <v>0</v>
      </c>
      <c r="I115" s="4">
        <f t="shared" si="3"/>
        <v>0</v>
      </c>
      <c r="J115" s="4" t="str">
        <f t="shared" si="4"/>
        <v>F</v>
      </c>
    </row>
    <row r="116" spans="3:10" ht="17">
      <c r="C116" s="16">
        <f t="shared" si="5"/>
        <v>105</v>
      </c>
      <c r="D116" s="15">
        <f>'Spisak studenata'!B117</f>
        <v>0</v>
      </c>
      <c r="E116" s="14">
        <f>'Spisak studenata'!C117</f>
        <v>0</v>
      </c>
      <c r="F116" s="17" t="str">
        <f>CONCATENATE('Spisak studenata'!D117," ",'Spisak studenata'!E117)</f>
        <v xml:space="preserve"> </v>
      </c>
      <c r="G116" s="4">
        <f>+IF(ISBLANK('Spisak studenata'!U117),'Spisak studenata'!S117,'Spisak studenata'!U117)</f>
        <v>0</v>
      </c>
      <c r="H116" s="4">
        <f>IF(ISBLANK('Spisak studenata'!Z117),'Spisak studenata'!Y117,'Spisak studenata'!Z117)</f>
        <v>0</v>
      </c>
      <c r="I116" s="4">
        <f t="shared" si="3"/>
        <v>0</v>
      </c>
      <c r="J116" s="4" t="str">
        <f t="shared" si="4"/>
        <v>F</v>
      </c>
    </row>
    <row r="117" spans="3:10" ht="17">
      <c r="C117" s="16">
        <f t="shared" si="5"/>
        <v>106</v>
      </c>
      <c r="D117" s="15">
        <f>'Spisak studenata'!B118</f>
        <v>0</v>
      </c>
      <c r="E117" s="14">
        <f>'Spisak studenata'!C118</f>
        <v>0</v>
      </c>
      <c r="F117" s="17" t="str">
        <f>CONCATENATE('Spisak studenata'!D118," ",'Spisak studenata'!E118)</f>
        <v xml:space="preserve"> </v>
      </c>
      <c r="G117" s="4">
        <f>+IF(ISBLANK('Spisak studenata'!U118),'Spisak studenata'!S118,'Spisak studenata'!U118)</f>
        <v>0</v>
      </c>
      <c r="H117" s="4">
        <f>IF(ISBLANK('Spisak studenata'!Z118),'Spisak studenata'!Y118,'Spisak studenata'!Z118)</f>
        <v>0</v>
      </c>
      <c r="I117" s="4">
        <f t="shared" si="3"/>
        <v>0</v>
      </c>
      <c r="J117" s="4" t="str">
        <f t="shared" si="4"/>
        <v>F</v>
      </c>
    </row>
    <row r="118" spans="3:10" ht="17">
      <c r="C118" s="16">
        <f t="shared" si="5"/>
        <v>107</v>
      </c>
      <c r="D118" s="15">
        <f>'Spisak studenata'!B119</f>
        <v>0</v>
      </c>
      <c r="E118" s="14">
        <f>'Spisak studenata'!C119</f>
        <v>0</v>
      </c>
      <c r="F118" s="17" t="str">
        <f>CONCATENATE('Spisak studenata'!D119," ",'Spisak studenata'!E119)</f>
        <v xml:space="preserve"> </v>
      </c>
      <c r="G118" s="4">
        <f>+IF(ISBLANK('Spisak studenata'!U119),'Spisak studenata'!S119,'Spisak studenata'!U119)</f>
        <v>0</v>
      </c>
      <c r="H118" s="4">
        <f>IF(ISBLANK('Spisak studenata'!Z119),'Spisak studenata'!Y119,'Spisak studenata'!Z119)</f>
        <v>0</v>
      </c>
      <c r="I118" s="4">
        <f t="shared" si="3"/>
        <v>0</v>
      </c>
      <c r="J118" s="4" t="str">
        <f t="shared" si="4"/>
        <v>F</v>
      </c>
    </row>
    <row r="119" spans="3:10" ht="17">
      <c r="C119" s="16">
        <f t="shared" si="5"/>
        <v>108</v>
      </c>
      <c r="D119" s="15">
        <f>'Spisak studenata'!B120</f>
        <v>0</v>
      </c>
      <c r="E119" s="14">
        <f>'Spisak studenata'!C120</f>
        <v>0</v>
      </c>
      <c r="F119" s="17" t="str">
        <f>CONCATENATE('Spisak studenata'!D120," ",'Spisak studenata'!E120)</f>
        <v xml:space="preserve"> </v>
      </c>
      <c r="G119" s="4">
        <f>+IF(ISBLANK('Spisak studenata'!U120),'Spisak studenata'!S120,'Spisak studenata'!U120)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>
        <f>'Spisak studenata'!B121</f>
        <v>0</v>
      </c>
      <c r="E120" s="14">
        <f>'Spisak studenata'!C121</f>
        <v>0</v>
      </c>
      <c r="F120" s="17" t="str">
        <f>CONCATENATE('Spisak studenata'!D121," ",'Spisak studenata'!E121)</f>
        <v xml:space="preserve"> </v>
      </c>
      <c r="G120" s="4">
        <f>+IF(ISBLANK('Spisak studenata'!U121),'Spisak studenata'!S121,'Spisak studenata'!U121)</f>
        <v>0</v>
      </c>
      <c r="H120" s="4">
        <f>IF(ISBLANK('Spisak studenata'!Z121),'Spisak studenata'!Y121,'Spisak studenata'!Z121)</f>
        <v>0</v>
      </c>
      <c r="I120" s="4">
        <f t="shared" si="3"/>
        <v>0</v>
      </c>
      <c r="J120" s="4" t="str">
        <f t="shared" si="4"/>
        <v>F</v>
      </c>
    </row>
    <row r="121" spans="3:10" ht="17">
      <c r="C121" s="16">
        <f t="shared" si="5"/>
        <v>110</v>
      </c>
      <c r="D121" s="15">
        <f>'Spisak studenata'!B122</f>
        <v>0</v>
      </c>
      <c r="E121" s="14">
        <f>'Spisak studenata'!C122</f>
        <v>0</v>
      </c>
      <c r="F121" s="17" t="str">
        <f>CONCATENATE('Spisak studenata'!D122," ",'Spisak studenata'!E122)</f>
        <v xml:space="preserve"> </v>
      </c>
      <c r="G121" s="4">
        <f>+IF(ISBLANK('Spisak studenata'!U122),'Spisak studenata'!S122,'Spisak studenata'!U122)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>
        <f>'Spisak studenata'!B123</f>
        <v>0</v>
      </c>
      <c r="E122" s="14">
        <f>'Spisak studenata'!C123</f>
        <v>0</v>
      </c>
      <c r="F122" s="17" t="str">
        <f>CONCATENATE('Spisak studenata'!D123," ",'Spisak studenata'!E123)</f>
        <v xml:space="preserve"> </v>
      </c>
      <c r="G122" s="4">
        <f>+IF(ISBLANK('Spisak studenata'!U123),'Spisak studenata'!S123,'Spisak studenata'!U123)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>
        <f>'Spisak studenata'!B124</f>
        <v>0</v>
      </c>
      <c r="E123" s="14">
        <f>'Spisak studenata'!C124</f>
        <v>0</v>
      </c>
      <c r="F123" s="17" t="str">
        <f>CONCATENATE('Spisak studenata'!D124," ",'Spisak studenata'!E124)</f>
        <v xml:space="preserve"> </v>
      </c>
      <c r="G123" s="4">
        <f>+IF(ISBLANK('Spisak studenata'!U124),'Spisak studenata'!S124,'Spisak studenata'!U124)</f>
        <v>0</v>
      </c>
      <c r="H123" s="4">
        <f>IF(ISBLANK('Spisak studenata'!Z124),'Spisak studenata'!Y124,'Spisak studenata'!Z124)</f>
        <v>0</v>
      </c>
      <c r="I123" s="4">
        <f t="shared" si="3"/>
        <v>0</v>
      </c>
      <c r="J123" s="4" t="str">
        <f t="shared" si="4"/>
        <v>F</v>
      </c>
    </row>
    <row r="124" spans="3:10" ht="17">
      <c r="C124" s="16">
        <f t="shared" si="5"/>
        <v>113</v>
      </c>
      <c r="D124" s="15">
        <f>'Spisak studenata'!B125</f>
        <v>0</v>
      </c>
      <c r="E124" s="14">
        <f>'Spisak studenata'!C125</f>
        <v>0</v>
      </c>
      <c r="F124" s="17" t="str">
        <f>CONCATENATE('Spisak studenata'!D125," ",'Spisak studenata'!E125)</f>
        <v xml:space="preserve"> </v>
      </c>
      <c r="G124" s="4">
        <f>+IF(ISBLANK('Spisak studenata'!U125),'Spisak studenata'!S125,'Spisak studenata'!U125)</f>
        <v>0</v>
      </c>
      <c r="H124" s="4">
        <f>IF(ISBLANK('Spisak studenata'!Z125),'Spisak studenata'!Y125,'Spisak studenata'!Z125)</f>
        <v>0</v>
      </c>
      <c r="I124" s="4">
        <f t="shared" si="3"/>
        <v>0</v>
      </c>
      <c r="J124" s="4" t="str">
        <f t="shared" si="4"/>
        <v>F</v>
      </c>
    </row>
    <row r="125" spans="3:10" ht="17">
      <c r="C125" s="16">
        <f t="shared" si="5"/>
        <v>114</v>
      </c>
      <c r="D125" s="15">
        <f>'Spisak studenata'!B126</f>
        <v>0</v>
      </c>
      <c r="E125" s="14">
        <f>'Spisak studenata'!C126</f>
        <v>0</v>
      </c>
      <c r="F125" s="17" t="str">
        <f>CONCATENATE('Spisak studenata'!D126," ",'Spisak studenata'!E126)</f>
        <v xml:space="preserve"> </v>
      </c>
      <c r="G125" s="4">
        <f>+IF(ISBLANK('Spisak studenata'!U126),'Spisak studenata'!S126,'Spisak studenata'!U126)</f>
        <v>0</v>
      </c>
      <c r="H125" s="4">
        <f>IF(ISBLANK('Spisak studenata'!Z126),'Spisak studenata'!Y126,'Spisak studenata'!Z126)</f>
        <v>0</v>
      </c>
      <c r="I125" s="4">
        <f t="shared" si="3"/>
        <v>0</v>
      </c>
      <c r="J125" s="4" t="str">
        <f t="shared" si="4"/>
        <v>F</v>
      </c>
    </row>
    <row r="126" spans="3:10" ht="17">
      <c r="C126" s="16">
        <f t="shared" si="5"/>
        <v>115</v>
      </c>
      <c r="D126" s="15">
        <f>'Spisak studenata'!B127</f>
        <v>0</v>
      </c>
      <c r="E126" s="14">
        <f>'Spisak studenata'!C127</f>
        <v>0</v>
      </c>
      <c r="F126" s="17" t="str">
        <f>CONCATENATE('Spisak studenata'!D127," ",'Spisak studenata'!E127)</f>
        <v xml:space="preserve"> </v>
      </c>
      <c r="G126" s="4">
        <f>+IF(ISBLANK('Spisak studenata'!U127),'Spisak studenata'!S127,'Spisak studenata'!U127)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>
        <f>'Spisak studenata'!B128</f>
        <v>0</v>
      </c>
      <c r="E127" s="14">
        <f>'Spisak studenata'!C128</f>
        <v>0</v>
      </c>
      <c r="F127" s="17" t="str">
        <f>CONCATENATE('Spisak studenata'!D128," ",'Spisak studenata'!E128)</f>
        <v xml:space="preserve"> </v>
      </c>
      <c r="G127" s="4">
        <f>+IF(ISBLANK('Spisak studenata'!U128),'Spisak studenata'!S128,'Spisak studenata'!U128)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>
        <f>'Spisak studenata'!B129</f>
        <v>0</v>
      </c>
      <c r="E128" s="14">
        <f>'Spisak studenata'!C129</f>
        <v>0</v>
      </c>
      <c r="F128" s="17" t="str">
        <f>CONCATENATE('Spisak studenata'!D129," ",'Spisak studenata'!E129)</f>
        <v xml:space="preserve"> </v>
      </c>
      <c r="G128" s="4">
        <f>+IF(ISBLANK('Spisak studenata'!U129),'Spisak studenata'!S129,'Spisak studenata'!U129)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>
        <f>'Spisak studenata'!B130</f>
        <v>0</v>
      </c>
      <c r="E129" s="14">
        <f>'Spisak studenata'!C130</f>
        <v>0</v>
      </c>
      <c r="F129" s="17" t="str">
        <f>CONCATENATE('Spisak studenata'!D130," ",'Spisak studenata'!E130)</f>
        <v xml:space="preserve"> </v>
      </c>
      <c r="G129" s="4">
        <f>+IF(ISBLANK('Spisak studenata'!U130),'Spisak studenata'!S130,'Spisak studenata'!U130)</f>
        <v>0</v>
      </c>
      <c r="H129" s="4">
        <f>IF(ISBLANK('Spisak studenata'!Z130),'Spisak studenata'!Y130,'Spisak studenata'!Z130)</f>
        <v>0</v>
      </c>
      <c r="I129" s="4">
        <f t="shared" si="3"/>
        <v>0</v>
      </c>
      <c r="J129" s="4" t="str">
        <f t="shared" si="4"/>
        <v>F</v>
      </c>
    </row>
    <row r="130" spans="3:10" ht="17">
      <c r="C130" s="16">
        <f t="shared" si="5"/>
        <v>119</v>
      </c>
      <c r="D130" s="15">
        <f>'Spisak studenata'!B131</f>
        <v>0</v>
      </c>
      <c r="E130" s="14">
        <f>'Spisak studenata'!C131</f>
        <v>0</v>
      </c>
      <c r="F130" s="17" t="str">
        <f>CONCATENATE('Spisak studenata'!D131," ",'Spisak studenata'!E131)</f>
        <v xml:space="preserve"> </v>
      </c>
      <c r="G130" s="4">
        <f>+IF(ISBLANK('Spisak studenata'!U131),'Spisak studenata'!S131,'Spisak studenata'!U131)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>
        <f>'Spisak studenata'!B132</f>
        <v>0</v>
      </c>
      <c r="E131" s="14">
        <f>'Spisak studenata'!C132</f>
        <v>0</v>
      </c>
      <c r="F131" s="17" t="str">
        <f>CONCATENATE('Spisak studenata'!D132," ",'Spisak studenata'!E132)</f>
        <v xml:space="preserve"> </v>
      </c>
      <c r="G131" s="4">
        <f>+IF(ISBLANK('Spisak studenata'!U132),'Spisak studenata'!S132,'Spisak studenata'!U132)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>
        <f>'Spisak studenata'!B133</f>
        <v>0</v>
      </c>
      <c r="E132" s="14">
        <f>'Spisak studenata'!C133</f>
        <v>0</v>
      </c>
      <c r="F132" s="17" t="str">
        <f>CONCATENATE('Spisak studenata'!D133," ",'Spisak studenata'!E133)</f>
        <v xml:space="preserve"> </v>
      </c>
      <c r="G132" s="4">
        <f>+IF(ISBLANK('Spisak studenata'!U133),'Spisak studenata'!S133,'Spisak studenata'!U133)</f>
        <v>0</v>
      </c>
      <c r="H132" s="4">
        <f>IF(ISBLANK('Spisak studenata'!Z133),'Spisak studenata'!Y133,'Spisak studenata'!Z133)</f>
        <v>0</v>
      </c>
      <c r="I132" s="4">
        <f t="shared" si="3"/>
        <v>0</v>
      </c>
      <c r="J132" s="4" t="str">
        <f t="shared" si="4"/>
        <v>F</v>
      </c>
    </row>
    <row r="133" spans="3:10" ht="17">
      <c r="C133" s="16">
        <f t="shared" si="5"/>
        <v>122</v>
      </c>
      <c r="D133" s="15">
        <f>'Spisak studenata'!B134</f>
        <v>0</v>
      </c>
      <c r="E133" s="14">
        <f>'Spisak studenata'!C134</f>
        <v>0</v>
      </c>
      <c r="F133" s="17" t="str">
        <f>CONCATENATE('Spisak studenata'!D134," ",'Spisak studenata'!E134)</f>
        <v xml:space="preserve"> </v>
      </c>
      <c r="G133" s="4">
        <f>+IF(ISBLANK('Spisak studenata'!U134),'Spisak studenata'!S134,'Spisak studenata'!U134)</f>
        <v>0</v>
      </c>
      <c r="H133" s="4">
        <f>IF(ISBLANK('Spisak studenata'!Z134),'Spisak studenata'!Y134,'Spisak studenata'!Z134)</f>
        <v>0</v>
      </c>
      <c r="I133" s="4">
        <f t="shared" si="3"/>
        <v>0</v>
      </c>
      <c r="J133" s="4" t="str">
        <f t="shared" si="4"/>
        <v>F</v>
      </c>
    </row>
    <row r="134" spans="3:10" ht="17">
      <c r="C134" s="16">
        <f t="shared" si="5"/>
        <v>123</v>
      </c>
      <c r="D134" s="15">
        <f>'Spisak studenata'!B135</f>
        <v>0</v>
      </c>
      <c r="E134" s="14">
        <f>'Spisak studenata'!C135</f>
        <v>0</v>
      </c>
      <c r="F134" s="17" t="str">
        <f>CONCATENATE('Spisak studenata'!D135," ",'Spisak studenata'!E135)</f>
        <v xml:space="preserve"> </v>
      </c>
      <c r="G134" s="4">
        <f>+IF(ISBLANK('Spisak studenata'!U135),'Spisak studenata'!S135,'Spisak studenata'!U135)</f>
        <v>0</v>
      </c>
      <c r="H134" s="4">
        <f>IF(ISBLANK('Spisak studenata'!Z135),'Spisak studenata'!Y135,'Spisak studenata'!Z135)</f>
        <v>0</v>
      </c>
      <c r="I134" s="4">
        <f t="shared" si="3"/>
        <v>0</v>
      </c>
      <c r="J134" s="4" t="str">
        <f t="shared" si="4"/>
        <v>F</v>
      </c>
    </row>
    <row r="135" spans="3:10" ht="17">
      <c r="C135" s="16">
        <f t="shared" si="5"/>
        <v>124</v>
      </c>
      <c r="D135" s="15">
        <f>'Spisak studenata'!B136</f>
        <v>0</v>
      </c>
      <c r="E135" s="14">
        <f>'Spisak studenata'!C136</f>
        <v>0</v>
      </c>
      <c r="F135" s="17" t="str">
        <f>CONCATENATE('Spisak studenata'!D136," ",'Spisak studenata'!E136)</f>
        <v xml:space="preserve"> </v>
      </c>
      <c r="G135" s="4">
        <f>+IF(ISBLANK('Spisak studenata'!U136),'Spisak studenata'!S136,'Spisak studenata'!U136)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>
        <f>'Spisak studenata'!B137</f>
        <v>0</v>
      </c>
      <c r="E136" s="14">
        <f>'Spisak studenata'!C137</f>
        <v>0</v>
      </c>
      <c r="F136" s="17" t="str">
        <f>CONCATENATE('Spisak studenata'!D137," ",'Spisak studenata'!E137)</f>
        <v xml:space="preserve"> </v>
      </c>
      <c r="G136" s="4">
        <f>+IF(ISBLANK('Spisak studenata'!U137),'Spisak studenata'!S137,'Spisak studenata'!U137)</f>
        <v>0</v>
      </c>
      <c r="H136" s="4">
        <f>IF(ISBLANK('Spisak studenata'!Z137),'Spisak studenata'!Y137,'Spisak studenata'!Z137)</f>
        <v>0</v>
      </c>
      <c r="I136" s="4">
        <f t="shared" si="3"/>
        <v>0</v>
      </c>
      <c r="J136" s="4" t="str">
        <f t="shared" si="4"/>
        <v>F</v>
      </c>
    </row>
    <row r="137" spans="3:10" ht="17">
      <c r="C137" s="16">
        <f t="shared" si="5"/>
        <v>126</v>
      </c>
      <c r="D137" s="15">
        <f>'Spisak studenata'!B138</f>
        <v>0</v>
      </c>
      <c r="E137" s="14">
        <f>'Spisak studenata'!C138</f>
        <v>0</v>
      </c>
      <c r="F137" s="17" t="str">
        <f>CONCATENATE('Spisak studenata'!D138," ",'Spisak studenata'!E138)</f>
        <v xml:space="preserve"> </v>
      </c>
      <c r="G137" s="4">
        <f>+IF(ISBLANK('Spisak studenata'!U138),'Spisak studenata'!S138,'Spisak studenata'!U138)</f>
        <v>0</v>
      </c>
      <c r="H137" s="4">
        <f>IF(ISBLANK('Spisak studenata'!Z138),'Spisak studenata'!Y138,'Spisak studenata'!Z138)</f>
        <v>0</v>
      </c>
      <c r="I137" s="4">
        <f t="shared" si="3"/>
        <v>0</v>
      </c>
      <c r="J137" s="4" t="str">
        <f t="shared" si="4"/>
        <v>F</v>
      </c>
    </row>
    <row r="138" spans="3:10" ht="17">
      <c r="C138" s="16">
        <f t="shared" si="5"/>
        <v>127</v>
      </c>
      <c r="D138" s="15">
        <f>'Spisak studenata'!B139</f>
        <v>0</v>
      </c>
      <c r="E138" s="14">
        <f>'Spisak studenata'!C139</f>
        <v>0</v>
      </c>
      <c r="F138" s="17" t="str">
        <f>CONCATENATE('Spisak studenata'!D139," ",'Spisak studenata'!E139)</f>
        <v xml:space="preserve"> </v>
      </c>
      <c r="G138" s="4">
        <f>+IF(ISBLANK('Spisak studenata'!U139),'Spisak studenata'!S139,'Spisak studenata'!U139)</f>
        <v>0</v>
      </c>
      <c r="H138" s="4">
        <f>IF(ISBLANK('Spisak studenata'!Z139),'Spisak studenata'!Y139,'Spisak studenata'!Z139)</f>
        <v>0</v>
      </c>
      <c r="I138" s="4">
        <f t="shared" si="3"/>
        <v>0</v>
      </c>
      <c r="J138" s="4" t="str">
        <f t="shared" si="4"/>
        <v>F</v>
      </c>
    </row>
    <row r="139" spans="3:10" ht="17">
      <c r="C139" s="16">
        <f t="shared" si="5"/>
        <v>128</v>
      </c>
      <c r="D139" s="15">
        <f>'Spisak studenata'!B140</f>
        <v>0</v>
      </c>
      <c r="E139" s="14">
        <f>'Spisak studenata'!C140</f>
        <v>0</v>
      </c>
      <c r="F139" s="17" t="str">
        <f>CONCATENATE('Spisak studenata'!D140," ",'Spisak studenata'!E140)</f>
        <v xml:space="preserve"> </v>
      </c>
      <c r="G139" s="4">
        <f>+IF(ISBLANK('Spisak studenata'!U140),'Spisak studenata'!S140,'Spisak studenata'!U140)</f>
        <v>0</v>
      </c>
      <c r="H139" s="4">
        <f>IF(ISBLANK('Spisak studenata'!Z140),'Spisak studenata'!Y140,'Spisak studenata'!Z140)</f>
        <v>0</v>
      </c>
      <c r="I139" s="4">
        <f t="shared" si="3"/>
        <v>0</v>
      </c>
      <c r="J139" s="4" t="str">
        <f t="shared" si="4"/>
        <v>F</v>
      </c>
    </row>
    <row r="140" spans="3:10" ht="17">
      <c r="C140" s="16">
        <f t="shared" si="5"/>
        <v>129</v>
      </c>
      <c r="D140" s="15">
        <f>'Spisak studenata'!B141</f>
        <v>0</v>
      </c>
      <c r="E140" s="14">
        <f>'Spisak studenata'!C141</f>
        <v>0</v>
      </c>
      <c r="F140" s="17" t="str">
        <f>CONCATENATE('Spisak studenata'!D141," ",'Spisak studenata'!E141)</f>
        <v xml:space="preserve"> </v>
      </c>
      <c r="G140" s="4">
        <f>+IF(ISBLANK('Spisak studenata'!U141),'Spisak studenata'!S141,'Spisak studenata'!U141)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>
        <f>'Spisak studenata'!B142</f>
        <v>0</v>
      </c>
      <c r="E141" s="14">
        <f>'Spisak studenata'!C142</f>
        <v>0</v>
      </c>
      <c r="F141" s="17" t="str">
        <f>CONCATENATE('Spisak studenata'!D142," ",'Spisak studenata'!E142)</f>
        <v xml:space="preserve"> </v>
      </c>
      <c r="G141" s="4">
        <f>+IF(ISBLANK('Spisak studenata'!U142),'Spisak studenata'!S142,'Spisak studenata'!U142)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>
        <f>'Spisak studenata'!B143</f>
        <v>0</v>
      </c>
      <c r="E142" s="14">
        <f>'Spisak studenata'!C143</f>
        <v>0</v>
      </c>
      <c r="F142" s="17" t="str">
        <f>CONCATENATE('Spisak studenata'!D143," ",'Spisak studenata'!E143)</f>
        <v xml:space="preserve"> </v>
      </c>
      <c r="G142" s="4">
        <f>+IF(ISBLANK('Spisak studenata'!U143),'Spisak studenata'!S143,'Spisak studenata'!U143)</f>
        <v>0</v>
      </c>
      <c r="H142" s="4">
        <f>IF(ISBLANK('Spisak studenata'!Z143),'Spisak studenata'!Y143,'Spisak studenata'!Z143)</f>
        <v>0</v>
      </c>
      <c r="I142" s="4">
        <f t="shared" si="6"/>
        <v>0</v>
      </c>
      <c r="J142" s="4" t="str">
        <f t="shared" si="7"/>
        <v>F</v>
      </c>
    </row>
    <row r="143" spans="3:10" ht="17">
      <c r="C143" s="16">
        <f t="shared" si="5"/>
        <v>132</v>
      </c>
      <c r="D143" s="15">
        <f>'Spisak studenata'!B144</f>
        <v>0</v>
      </c>
      <c r="E143" s="14">
        <f>'Spisak studenata'!C144</f>
        <v>0</v>
      </c>
      <c r="F143" s="17" t="str">
        <f>CONCATENATE('Spisak studenata'!D144," ",'Spisak studenata'!E144)</f>
        <v xml:space="preserve"> </v>
      </c>
      <c r="G143" s="4">
        <f>+IF(ISBLANK('Spisak studenata'!U144),'Spisak studenata'!S144,'Spisak studenata'!U144)</f>
        <v>0</v>
      </c>
      <c r="H143" s="4">
        <f>IF(ISBLANK('Spisak studenata'!Z144),'Spisak studenata'!Y144,'Spisak studenata'!Z144)</f>
        <v>0</v>
      </c>
      <c r="I143" s="4">
        <f t="shared" si="6"/>
        <v>0</v>
      </c>
      <c r="J143" s="4" t="str">
        <f t="shared" si="7"/>
        <v>F</v>
      </c>
    </row>
    <row r="144" spans="3:10" ht="17">
      <c r="C144" s="16">
        <f t="shared" si="5"/>
        <v>133</v>
      </c>
      <c r="D144" s="15">
        <f>'Spisak studenata'!B145</f>
        <v>0</v>
      </c>
      <c r="E144" s="14">
        <f>'Spisak studenata'!C145</f>
        <v>0</v>
      </c>
      <c r="F144" s="17" t="str">
        <f>CONCATENATE('Spisak studenata'!D145," ",'Spisak studenata'!E145)</f>
        <v xml:space="preserve"> </v>
      </c>
      <c r="G144" s="4">
        <f>+IF(ISBLANK('Spisak studenata'!U145),'Spisak studenata'!S145,'Spisak studenata'!U145)</f>
        <v>0</v>
      </c>
      <c r="H144" s="4">
        <f>IF(ISBLANK('Spisak studenata'!Z145),'Spisak studenata'!Y145,'Spisak studenata'!Z145)</f>
        <v>0</v>
      </c>
      <c r="I144" s="4">
        <f t="shared" si="6"/>
        <v>0</v>
      </c>
      <c r="J144" s="4" t="str">
        <f t="shared" si="7"/>
        <v>F</v>
      </c>
    </row>
    <row r="145" spans="3:10" ht="17">
      <c r="C145" s="16">
        <f t="shared" si="5"/>
        <v>134</v>
      </c>
      <c r="D145" s="15">
        <f>'Spisak studenata'!B146</f>
        <v>0</v>
      </c>
      <c r="E145" s="14">
        <f>'Spisak studenata'!C146</f>
        <v>0</v>
      </c>
      <c r="F145" s="17" t="str">
        <f>CONCATENATE('Spisak studenata'!D146," ",'Spisak studenata'!E146)</f>
        <v xml:space="preserve"> </v>
      </c>
      <c r="G145" s="4">
        <f>+IF(ISBLANK('Spisak studenata'!U146),'Spisak studenata'!S146,'Spisak studenata'!U146)</f>
        <v>0</v>
      </c>
      <c r="H145" s="4">
        <f>IF(ISBLANK('Spisak studenata'!Z146),'Spisak studenata'!Y146,'Spisak studenata'!Z146)</f>
        <v>0</v>
      </c>
      <c r="I145" s="4">
        <f t="shared" si="6"/>
        <v>0</v>
      </c>
      <c r="J145" s="4" t="str">
        <f t="shared" si="7"/>
        <v>F</v>
      </c>
    </row>
    <row r="146" spans="3:10" ht="17">
      <c r="C146" s="16">
        <f t="shared" si="5"/>
        <v>135</v>
      </c>
      <c r="D146" s="15">
        <f>'Spisak studenata'!B147</f>
        <v>0</v>
      </c>
      <c r="E146" s="14">
        <f>'Spisak studenata'!C147</f>
        <v>0</v>
      </c>
      <c r="F146" s="17" t="str">
        <f>CONCATENATE('Spisak studenata'!D147," ",'Spisak studenata'!E147)</f>
        <v xml:space="preserve"> </v>
      </c>
      <c r="G146" s="4">
        <f>+IF(ISBLANK('Spisak studenata'!U147),'Spisak studenata'!S147,'Spisak studenata'!U147)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>
        <f>'Spisak studenata'!B148</f>
        <v>0</v>
      </c>
      <c r="E147" s="14">
        <f>'Spisak studenata'!C148</f>
        <v>0</v>
      </c>
      <c r="F147" s="17" t="str">
        <f>CONCATENATE('Spisak studenata'!D148," ",'Spisak studenata'!E148)</f>
        <v xml:space="preserve"> </v>
      </c>
      <c r="G147" s="4">
        <f>+IF(ISBLANK('Spisak studenata'!U148),'Spisak studenata'!S148,'Spisak studenata'!U148)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>
        <f>'Spisak studenata'!B149</f>
        <v>0</v>
      </c>
      <c r="E148" s="14">
        <f>'Spisak studenata'!C149</f>
        <v>0</v>
      </c>
      <c r="F148" s="17" t="str">
        <f>CONCATENATE('Spisak studenata'!D149," ",'Spisak studenata'!E149)</f>
        <v xml:space="preserve"> </v>
      </c>
      <c r="G148" s="4">
        <f>+IF(ISBLANK('Spisak studenata'!U149),'Spisak studenata'!S149,'Spisak studenata'!U149)</f>
        <v>0</v>
      </c>
      <c r="H148" s="4">
        <f>IF(ISBLANK('Spisak studenata'!Z149),'Spisak studenata'!Y149,'Spisak studenata'!Z149)</f>
        <v>0</v>
      </c>
      <c r="I148" s="4">
        <f t="shared" si="6"/>
        <v>0</v>
      </c>
      <c r="J148" s="4" t="str">
        <f t="shared" si="7"/>
        <v>F</v>
      </c>
    </row>
    <row r="149" spans="3:10" ht="17">
      <c r="C149" s="16">
        <f t="shared" si="5"/>
        <v>138</v>
      </c>
      <c r="D149" s="15">
        <f>'Spisak studenata'!B150</f>
        <v>0</v>
      </c>
      <c r="E149" s="14">
        <f>'Spisak studenata'!C150</f>
        <v>0</v>
      </c>
      <c r="F149" s="17" t="str">
        <f>CONCATENATE('Spisak studenata'!D150," ",'Spisak studenata'!E150)</f>
        <v xml:space="preserve"> </v>
      </c>
      <c r="G149" s="4">
        <f>+IF(ISBLANK('Spisak studenata'!U150),'Spisak studenata'!S150,'Spisak studenata'!U150)</f>
        <v>0</v>
      </c>
      <c r="H149" s="4">
        <f>IF(ISBLANK('Spisak studenata'!Z150),'Spisak studenata'!Y150,'Spisak studenata'!Z150)</f>
        <v>0</v>
      </c>
      <c r="I149" s="4">
        <f t="shared" si="6"/>
        <v>0</v>
      </c>
      <c r="J149" s="4" t="str">
        <f t="shared" si="7"/>
        <v>F</v>
      </c>
    </row>
    <row r="150" spans="3:10" ht="17">
      <c r="C150" s="16">
        <f t="shared" si="5"/>
        <v>139</v>
      </c>
      <c r="D150" s="15">
        <f>'Spisak studenata'!B151</f>
        <v>0</v>
      </c>
      <c r="E150" s="14">
        <f>'Spisak studenata'!C151</f>
        <v>0</v>
      </c>
      <c r="F150" s="17" t="str">
        <f>CONCATENATE('Spisak studenata'!D151," ",'Spisak studenata'!E151)</f>
        <v xml:space="preserve"> </v>
      </c>
      <c r="G150" s="4">
        <f>+IF(ISBLANK('Spisak studenata'!U151),'Spisak studenata'!S151,'Spisak studenata'!U151)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>
        <f>'Spisak studenata'!B152</f>
        <v>0</v>
      </c>
      <c r="E151" s="14">
        <f>'Spisak studenata'!C152</f>
        <v>0</v>
      </c>
      <c r="F151" s="17" t="str">
        <f>CONCATENATE('Spisak studenata'!D152," ",'Spisak studenata'!E152)</f>
        <v xml:space="preserve"> </v>
      </c>
      <c r="G151" s="4">
        <f>+IF(ISBLANK('Spisak studenata'!U152),'Spisak studenata'!S152,'Spisak studenata'!U152)</f>
        <v>0</v>
      </c>
      <c r="H151" s="4">
        <f>IF(ISBLANK('Spisak studenata'!Z152),'Spisak studenata'!Y152,'Spisak studenata'!Z152)</f>
        <v>0</v>
      </c>
      <c r="I151" s="4">
        <f t="shared" si="6"/>
        <v>0</v>
      </c>
      <c r="J151" s="4" t="str">
        <f t="shared" si="7"/>
        <v>F</v>
      </c>
    </row>
    <row r="152" spans="3:10" ht="17">
      <c r="C152" s="16">
        <f t="shared" si="5"/>
        <v>141</v>
      </c>
      <c r="D152" s="15">
        <f>'Spisak studenata'!B153</f>
        <v>0</v>
      </c>
      <c r="E152" s="14">
        <f>'Spisak studenata'!C153</f>
        <v>0</v>
      </c>
      <c r="F152" s="17" t="str">
        <f>CONCATENATE('Spisak studenata'!D153," ",'Spisak studenata'!E153)</f>
        <v xml:space="preserve"> </v>
      </c>
      <c r="G152" s="4">
        <f>+IF(ISBLANK('Spisak studenata'!U153),'Spisak studenata'!S153,'Spisak studenata'!U153)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>
        <f>'Spisak studenata'!B154</f>
        <v>0</v>
      </c>
      <c r="E153" s="14">
        <f>'Spisak studenata'!C154</f>
        <v>0</v>
      </c>
      <c r="F153" s="17" t="str">
        <f>CONCATENATE('Spisak studenata'!D154," ",'Spisak studenata'!E154)</f>
        <v xml:space="preserve"> </v>
      </c>
      <c r="G153" s="4">
        <f>+IF(ISBLANK('Spisak studenata'!U154),'Spisak studenata'!S154,'Spisak studenata'!U154)</f>
        <v>0</v>
      </c>
      <c r="H153" s="4">
        <f>IF(ISBLANK('Spisak studenata'!Z154),'Spisak studenata'!Y154,'Spisak studenata'!Z154)</f>
        <v>0</v>
      </c>
      <c r="I153" s="4">
        <f t="shared" si="6"/>
        <v>0</v>
      </c>
      <c r="J153" s="4" t="str">
        <f t="shared" si="7"/>
        <v>F</v>
      </c>
    </row>
    <row r="154" spans="3:10" ht="17">
      <c r="C154" s="16">
        <f t="shared" si="5"/>
        <v>143</v>
      </c>
      <c r="D154" s="15">
        <f>'Spisak studenata'!B155</f>
        <v>0</v>
      </c>
      <c r="E154" s="14">
        <f>'Spisak studenata'!C155</f>
        <v>0</v>
      </c>
      <c r="F154" s="17" t="str">
        <f>CONCATENATE('Spisak studenata'!D155," ",'Spisak studenata'!E155)</f>
        <v xml:space="preserve"> </v>
      </c>
      <c r="G154" s="4">
        <f>+IF(ISBLANK('Spisak studenata'!U155),'Spisak studenata'!S155,'Spisak studenata'!U155)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>
        <f>'Spisak studenata'!B156</f>
        <v>0</v>
      </c>
      <c r="E155" s="14">
        <f>'Spisak studenata'!C156</f>
        <v>0</v>
      </c>
      <c r="F155" s="17" t="str">
        <f>CONCATENATE('Spisak studenata'!D156," ",'Spisak studenata'!E156)</f>
        <v xml:space="preserve"> </v>
      </c>
      <c r="G155" s="4">
        <f>+IF(ISBLANK('Spisak studenata'!U156),'Spisak studenata'!S156,'Spisak studenata'!U156)</f>
        <v>0</v>
      </c>
      <c r="H155" s="4">
        <f>IF(ISBLANK('Spisak studenata'!Z156),'Spisak studenata'!Y156,'Spisak studenata'!Z156)</f>
        <v>0</v>
      </c>
      <c r="I155" s="4">
        <f t="shared" si="6"/>
        <v>0</v>
      </c>
      <c r="J155" s="4" t="str">
        <f t="shared" si="7"/>
        <v>F</v>
      </c>
    </row>
    <row r="156" spans="3:10" ht="17">
      <c r="C156" s="16">
        <f t="shared" si="5"/>
        <v>145</v>
      </c>
      <c r="D156" s="15">
        <f>'Spisak studenata'!B157</f>
        <v>0</v>
      </c>
      <c r="E156" s="14">
        <f>'Spisak studenata'!C157</f>
        <v>0</v>
      </c>
      <c r="F156" s="17" t="str">
        <f>CONCATENATE('Spisak studenata'!D157," ",'Spisak studenata'!E157)</f>
        <v xml:space="preserve"> </v>
      </c>
      <c r="G156" s="4">
        <f>+IF(ISBLANK('Spisak studenata'!U157),'Spisak studenata'!S157,'Spisak studenata'!U157)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>
        <f>'Spisak studenata'!B158</f>
        <v>0</v>
      </c>
      <c r="E157" s="14">
        <f>'Spisak studenata'!C158</f>
        <v>0</v>
      </c>
      <c r="F157" s="17" t="str">
        <f>CONCATENATE('Spisak studenata'!D158," ",'Spisak studenata'!E158)</f>
        <v xml:space="preserve"> </v>
      </c>
      <c r="G157" s="4">
        <f>+IF(ISBLANK('Spisak studenata'!U158),'Spisak studenata'!S158,'Spisak studenata'!U158)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46</v>
      </c>
      <c r="B4" s="27" t="s">
        <v>86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47</v>
      </c>
      <c r="B5" s="27" t="s">
        <v>48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2" t="s">
        <v>50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>
      <c r="A9" s="133" t="s">
        <v>51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133" t="s">
        <v>66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4" t="s">
        <v>52</v>
      </c>
      <c r="B12" s="137" t="s">
        <v>53</v>
      </c>
      <c r="C12" s="137" t="s">
        <v>54</v>
      </c>
      <c r="D12" s="140" t="s">
        <v>55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 t="s">
        <v>41</v>
      </c>
      <c r="Q12" s="140"/>
      <c r="R12" s="140"/>
      <c r="S12" s="141"/>
    </row>
    <row r="13" spans="1:19">
      <c r="A13" s="135"/>
      <c r="B13" s="138"/>
      <c r="C13" s="138"/>
      <c r="D13" s="130" t="s">
        <v>56</v>
      </c>
      <c r="E13" s="130"/>
      <c r="F13" s="130" t="s">
        <v>57</v>
      </c>
      <c r="G13" s="130"/>
      <c r="H13" s="130" t="s">
        <v>58</v>
      </c>
      <c r="I13" s="130"/>
      <c r="J13" s="130" t="s">
        <v>59</v>
      </c>
      <c r="K13" s="130"/>
      <c r="L13" s="130" t="s">
        <v>60</v>
      </c>
      <c r="M13" s="130"/>
      <c r="N13" s="130" t="s">
        <v>61</v>
      </c>
      <c r="O13" s="130"/>
      <c r="P13" s="130" t="s">
        <v>62</v>
      </c>
      <c r="Q13" s="130"/>
      <c r="R13" s="130" t="s">
        <v>63</v>
      </c>
      <c r="S13" s="131"/>
    </row>
    <row r="14" spans="1:19" ht="15" thickBot="1">
      <c r="A14" s="136"/>
      <c r="B14" s="139"/>
      <c r="C14" s="139"/>
      <c r="D14" s="28" t="s">
        <v>52</v>
      </c>
      <c r="E14" s="28" t="s">
        <v>64</v>
      </c>
      <c r="F14" s="28" t="s">
        <v>52</v>
      </c>
      <c r="G14" s="28" t="s">
        <v>64</v>
      </c>
      <c r="H14" s="28" t="s">
        <v>52</v>
      </c>
      <c r="I14" s="28" t="s">
        <v>64</v>
      </c>
      <c r="J14" s="28" t="s">
        <v>52</v>
      </c>
      <c r="K14" s="28" t="s">
        <v>64</v>
      </c>
      <c r="L14" s="28" t="s">
        <v>52</v>
      </c>
      <c r="M14" s="28" t="s">
        <v>64</v>
      </c>
      <c r="N14" s="28" t="s">
        <v>52</v>
      </c>
      <c r="O14" s="28" t="s">
        <v>64</v>
      </c>
      <c r="P14" s="28" t="s">
        <v>52</v>
      </c>
      <c r="Q14" s="28" t="s">
        <v>64</v>
      </c>
      <c r="R14" s="28" t="s">
        <v>52</v>
      </c>
      <c r="S14" s="29" t="s">
        <v>64</v>
      </c>
    </row>
    <row r="15" spans="1:19" ht="15" thickBot="1">
      <c r="A15" s="30">
        <v>1</v>
      </c>
      <c r="B15" s="31" t="s">
        <v>88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126</v>
      </c>
      <c r="O15" s="31">
        <f>ROUND(N15/C15*100,1)</f>
        <v>86.3</v>
      </c>
      <c r="P15" s="31">
        <f>D15+F15+H15+J15+L15</f>
        <v>0</v>
      </c>
      <c r="Q15" s="31">
        <f>ROUND(P15/C15*100,1)</f>
        <v>0</v>
      </c>
      <c r="R15" s="31">
        <f>+N15</f>
        <v>126</v>
      </c>
      <c r="S15" s="32">
        <f>ROUND(R15/C15*100,1)</f>
        <v>86.3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65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2021-01-28T15:22:51Z</dcterms:modified>
</cp:coreProperties>
</file>