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'Spisak'!$O$2:$O$69</definedName>
    <definedName name="_xlnm.Print_Area" localSheetId="3">'OB2'!$A$1:$J$68</definedName>
    <definedName name="_xlnm.Print_Area" localSheetId="1">'Spisak'!$A$1:$L$67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<sst xmlns="http://schemas.openxmlformats.org/spreadsheetml/2006/main" count="430" uniqueCount="276">
  <si>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</si>
  <si>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</si>
  <si>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</si>
  <si>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</si>
  <si>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</si>
  <si>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</si>
  <si>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</si>
  <si>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</si>
  <si>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</si>
  <si>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</si>
  <si>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</si>
  <si>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</si>
  <si>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</si>
  <si>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</si>
  <si>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</si>
  <si>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</si>
  <si>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</si>
  <si>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</si>
  <si>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</si>
  <si>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</si>
  <si>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</si>
  <si>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</si>
  <si>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</si>
  <si>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</si>
  <si>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</si>
  <si>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</si>
  <si>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</si>
  <si>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</si>
  <si>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</si>
  <si>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</si>
  <si>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</si>
  <si>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</si>
  <si>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</si>
  <si>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</si>
  <si>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</si>
  <si>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</si>
  <si>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</si>
  <si>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</si>
  <si>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</si>
  <si>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</si>
  <si>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</si>
  <si>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</si>
  <si>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</si>
  <si>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</si>
  <si>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</si>
  <si>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</si>
  <si>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</si>
  <si>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</si>
  <si>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</si>
  <si>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</si>
  <si>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</si>
  <si>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</si>
  <si>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</si>
  <si>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</si>
  <si>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</si>
  <si>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</si>
  <si>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</si>
  <si>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</si>
  <si>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</si>
  <si>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</si>
  <si>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</si>
  <si>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24</t>
  </si>
  <si>
    <t>r.br.</t>
  </si>
  <si>
    <t>Marko</t>
  </si>
  <si>
    <t>Nikola</t>
  </si>
  <si>
    <t>Ime</t>
  </si>
  <si>
    <t>Prezime</t>
  </si>
  <si>
    <t>Ime i prezime studenta</t>
  </si>
  <si>
    <t>3</t>
  </si>
  <si>
    <t>Ivan</t>
  </si>
  <si>
    <t>23</t>
  </si>
  <si>
    <t>34</t>
  </si>
  <si>
    <t>22</t>
  </si>
  <si>
    <t xml:space="preserve">Broj ECTS kredita: </t>
  </si>
  <si>
    <t>ELEKTROTEHNIČKI FAKULTET PODGORICA</t>
  </si>
  <si>
    <t>Prof. dr Ana Jovanović</t>
  </si>
  <si>
    <t>Maja</t>
  </si>
  <si>
    <t>21</t>
  </si>
  <si>
    <t>Jelena</t>
  </si>
  <si>
    <t>12</t>
  </si>
  <si>
    <t>14</t>
  </si>
  <si>
    <t>16</t>
  </si>
  <si>
    <t>Ispit</t>
  </si>
  <si>
    <t>K</t>
  </si>
  <si>
    <t>ELEKTROENERGETSKI SISTEMI</t>
  </si>
  <si>
    <t>Ocjene</t>
  </si>
  <si>
    <t>2013</t>
  </si>
  <si>
    <t>2014</t>
  </si>
  <si>
    <t>Milica</t>
  </si>
  <si>
    <t>20</t>
  </si>
  <si>
    <t>53</t>
  </si>
  <si>
    <t>Vasilije</t>
  </si>
  <si>
    <t>71</t>
  </si>
  <si>
    <t>Lazar</t>
  </si>
  <si>
    <t>Luka</t>
  </si>
  <si>
    <t>Bakić</t>
  </si>
  <si>
    <t>Miloš</t>
  </si>
  <si>
    <t>91</t>
  </si>
  <si>
    <t>Špadijer</t>
  </si>
  <si>
    <t>63</t>
  </si>
  <si>
    <t>Đurović</t>
  </si>
  <si>
    <t>K_a []</t>
  </si>
  <si>
    <t>Ispit_a []</t>
  </si>
  <si>
    <t>ELEKTRANE</t>
  </si>
  <si>
    <t>Prof. dr Vladan Radulović</t>
  </si>
  <si>
    <t>2016</t>
  </si>
  <si>
    <t>2015</t>
  </si>
  <si>
    <t>11</t>
  </si>
  <si>
    <t>Knežević</t>
  </si>
  <si>
    <t>28</t>
  </si>
  <si>
    <t>32</t>
  </si>
  <si>
    <t>Raičević</t>
  </si>
  <si>
    <t>44</t>
  </si>
  <si>
    <t>45</t>
  </si>
  <si>
    <t>52</t>
  </si>
  <si>
    <t>Andrija</t>
  </si>
  <si>
    <t>61</t>
  </si>
  <si>
    <t>81</t>
  </si>
  <si>
    <t>Popović</t>
  </si>
  <si>
    <t>Vučinić</t>
  </si>
  <si>
    <t>5</t>
  </si>
  <si>
    <t>Šoć</t>
  </si>
  <si>
    <t>27</t>
  </si>
  <si>
    <t>30</t>
  </si>
  <si>
    <t>Aleksandar</t>
  </si>
  <si>
    <t>31</t>
  </si>
  <si>
    <t>Ivanović</t>
  </si>
  <si>
    <t>59</t>
  </si>
  <si>
    <t>Petar</t>
  </si>
  <si>
    <t>Pavićević</t>
  </si>
  <si>
    <t>85</t>
  </si>
  <si>
    <t>Janketić</t>
  </si>
  <si>
    <t>95</t>
  </si>
  <si>
    <t>Vuksanović</t>
  </si>
  <si>
    <t>90</t>
  </si>
  <si>
    <t>Božović</t>
  </si>
  <si>
    <t>Ispit []</t>
  </si>
  <si>
    <t>P. Ispit []</t>
  </si>
  <si>
    <t>Marijan</t>
  </si>
  <si>
    <t>Vojinović</t>
  </si>
  <si>
    <t>Savo</t>
  </si>
  <si>
    <t>9</t>
  </si>
  <si>
    <t>Ljuljić</t>
  </si>
  <si>
    <t>10</t>
  </si>
  <si>
    <t>Dejan</t>
  </si>
  <si>
    <t>Drinčić</t>
  </si>
  <si>
    <t>Dragana</t>
  </si>
  <si>
    <t>Giljača</t>
  </si>
  <si>
    <t>Bogdan</t>
  </si>
  <si>
    <t>Vlahović</t>
  </si>
  <si>
    <t>13</t>
  </si>
  <si>
    <t>Žižić</t>
  </si>
  <si>
    <t>Vujisić</t>
  </si>
  <si>
    <t>15</t>
  </si>
  <si>
    <t>Šćekić</t>
  </si>
  <si>
    <t>Jovan</t>
  </si>
  <si>
    <t>Radović</t>
  </si>
  <si>
    <t>17</t>
  </si>
  <si>
    <t>Dragoslav</t>
  </si>
  <si>
    <t>Novović</t>
  </si>
  <si>
    <t>18</t>
  </si>
  <si>
    <t>Vraneš</t>
  </si>
  <si>
    <t>Boro</t>
  </si>
  <si>
    <t>Bogdanović</t>
  </si>
  <si>
    <t>Neda</t>
  </si>
  <si>
    <t>Srdanović</t>
  </si>
  <si>
    <t>Pavle</t>
  </si>
  <si>
    <t>Novaković</t>
  </si>
  <si>
    <t>Milena</t>
  </si>
  <si>
    <t>Anđelić</t>
  </si>
  <si>
    <t>26</t>
  </si>
  <si>
    <t>Ksenija</t>
  </si>
  <si>
    <t>Brakočević</t>
  </si>
  <si>
    <t>Aligrudić</t>
  </si>
  <si>
    <t>29</t>
  </si>
  <si>
    <t>Ana</t>
  </si>
  <si>
    <t>Muratović</t>
  </si>
  <si>
    <t>Obrad</t>
  </si>
  <si>
    <t>Jovanović</t>
  </si>
  <si>
    <t>Jovana</t>
  </si>
  <si>
    <t>Vujičić</t>
  </si>
  <si>
    <t>Ivana</t>
  </si>
  <si>
    <t>Čuljković</t>
  </si>
  <si>
    <t>38</t>
  </si>
  <si>
    <t>Miraš</t>
  </si>
  <si>
    <t>Bulatović</t>
  </si>
  <si>
    <t>42</t>
  </si>
  <si>
    <t>Bovan</t>
  </si>
  <si>
    <t>Dragić</t>
  </si>
  <si>
    <t>Grujica</t>
  </si>
  <si>
    <t>48</t>
  </si>
  <si>
    <t>Dobrašinović</t>
  </si>
  <si>
    <t>51</t>
  </si>
  <si>
    <t>Radanović</t>
  </si>
  <si>
    <t>Mitar</t>
  </si>
  <si>
    <t>Potpara</t>
  </si>
  <si>
    <t>Anđela</t>
  </si>
  <si>
    <t>Minić</t>
  </si>
  <si>
    <t>Bošković</t>
  </si>
  <si>
    <t>62</t>
  </si>
  <si>
    <t>Nataša</t>
  </si>
  <si>
    <t>Zajović</t>
  </si>
  <si>
    <t>Pajović</t>
  </si>
  <si>
    <t>Veljko</t>
  </si>
  <si>
    <t>Vukadinović</t>
  </si>
  <si>
    <t>76</t>
  </si>
  <si>
    <t>Mujović</t>
  </si>
  <si>
    <t>Ružić</t>
  </si>
  <si>
    <t>Đina</t>
  </si>
  <si>
    <t>Dubljević</t>
  </si>
  <si>
    <t>88</t>
  </si>
  <si>
    <t>Piper</t>
  </si>
  <si>
    <t>Minja</t>
  </si>
  <si>
    <t>Pavlović</t>
  </si>
  <si>
    <t>92</t>
  </si>
  <si>
    <t>Kankaraš</t>
  </si>
  <si>
    <t>Kristina</t>
  </si>
  <si>
    <t>Ognjenović</t>
  </si>
  <si>
    <t>9004</t>
  </si>
  <si>
    <t>Đorđe</t>
  </si>
  <si>
    <t>Stanković</t>
  </si>
  <si>
    <t>9015</t>
  </si>
  <si>
    <t>Markuš</t>
  </si>
  <si>
    <t>9057</t>
  </si>
  <si>
    <t>Prelević</t>
  </si>
  <si>
    <t>9060</t>
  </si>
  <si>
    <t>Uroš</t>
  </si>
  <si>
    <t>9068</t>
  </si>
  <si>
    <t>Enis</t>
  </si>
  <si>
    <t>Čindrak</t>
  </si>
  <si>
    <t>4</t>
  </si>
  <si>
    <t>Fuštić</t>
  </si>
  <si>
    <t>Krstajić</t>
  </si>
  <si>
    <t>Miodrag</t>
  </si>
  <si>
    <t>Dragišić</t>
  </si>
  <si>
    <t>Vučetić</t>
  </si>
  <si>
    <t>Aleksa</t>
  </si>
  <si>
    <t>Vujošević</t>
  </si>
  <si>
    <t>Aleksić</t>
  </si>
  <si>
    <t>Grbović</t>
  </si>
  <si>
    <t>Milić</t>
  </si>
  <si>
    <t>Bogavac</t>
  </si>
  <si>
    <t>47</t>
  </si>
  <si>
    <t>Aprcović</t>
  </si>
  <si>
    <t>Milisav</t>
  </si>
  <si>
    <t>50</t>
  </si>
  <si>
    <t>Vuko</t>
  </si>
  <si>
    <t>Korać</t>
  </si>
  <si>
    <t>64</t>
  </si>
  <si>
    <t>Bogdana</t>
  </si>
  <si>
    <t>68</t>
  </si>
  <si>
    <t>Bojana</t>
  </si>
  <si>
    <t>70</t>
  </si>
  <si>
    <t>Ćurčić</t>
  </si>
  <si>
    <t>78</t>
  </si>
  <si>
    <t>Mirjana</t>
  </si>
  <si>
    <t>79</t>
  </si>
  <si>
    <t>89</t>
  </si>
  <si>
    <t>Šućo</t>
  </si>
  <si>
    <t>Ramović</t>
  </si>
  <si>
    <t>9001</t>
  </si>
  <si>
    <t>9013</t>
  </si>
  <si>
    <t>9058</t>
  </si>
  <si>
    <t>Pejović</t>
  </si>
  <si>
    <t>Tončić</t>
  </si>
  <si>
    <t>46</t>
  </si>
  <si>
    <t>Miljanić</t>
  </si>
  <si>
    <t>Tošić</t>
  </si>
  <si>
    <t>98</t>
  </si>
  <si>
    <t>Bekir</t>
  </si>
  <si>
    <t>Salković</t>
  </si>
  <si>
    <t>9096</t>
  </si>
  <si>
    <t>OBRAZAC ZA ZAKLJUČNE OCJENE, studijske 2018/2019. zimski semestar</t>
  </si>
  <si>
    <t>OBRAZAC za evidenciju osvojenih poena na predmetu i predlog ocjene, studijske 2018/2019. zimski semestar</t>
  </si>
  <si>
    <t>K [50]</t>
  </si>
  <si>
    <t>P.K. [50]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</si>
</sst>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 locked="0"/>
    </xf>
    <xf numFmtId="182" fontId="0" fillId="0" borderId="0" xfId="98" applyNumberFormat="1" applyFont="1" applyFill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right"/>
      <protection/>
    </xf>
    <xf numFmtId="9" fontId="0" fillId="0" borderId="0" xfId="98" applyFont="1" applyFill="1" applyAlignment="1" applyProtection="1">
      <alignment/>
      <protection locked="0"/>
    </xf>
    <xf numFmtId="191" fontId="0" fillId="0" borderId="0" xfId="0" applyNumberFormat="1" applyFill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3" fillId="0" borderId="0" xfId="0" applyFont="1" applyAlignment="1">
      <alignment horizontal="left" vertical="center"/>
    </xf>
    <xf numFmtId="0" fontId="34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1" fillId="36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0" fontId="0" fillId="38" borderId="20" xfId="0" applyFill="1" applyBorder="1" applyAlignment="1">
      <alignment horizontal="center"/>
    </xf>
    <xf numFmtId="0" fontId="1" fillId="39" borderId="0" xfId="0" applyFont="1" applyFill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36" borderId="20" xfId="0" applyFont="1" applyFill="1" applyBorder="1" applyAlignment="1">
      <alignment/>
    </xf>
    <xf numFmtId="0" fontId="0" fillId="36" borderId="20" xfId="0" applyNumberFormat="1" applyFont="1" applyFill="1" applyBorder="1" applyAlignment="1" applyProtection="1">
      <alignment horizontal="center"/>
      <protection locked="0"/>
    </xf>
    <xf numFmtId="0" fontId="0" fillId="40" borderId="20" xfId="0" applyNumberFormat="1" applyFont="1" applyFill="1" applyBorder="1" applyAlignment="1" applyProtection="1">
      <alignment horizontal="center"/>
      <protection locked="0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19626794"/>
        <c:axId val="42423419"/>
      </c:bar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6595102"/>
        <c:axId val="39593871"/>
      </c:bar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78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48</v>
      </c>
    </row>
    <row r="19" spans="4:5" ht="12.75">
      <c r="D19" s="45">
        <v>5</v>
      </c>
      <c r="E19" s="45" t="s">
        <v>55</v>
      </c>
    </row>
    <row r="20" spans="4:5" ht="12.75">
      <c r="D20" s="45">
        <v>6</v>
      </c>
      <c r="E20" s="45" t="s">
        <v>56</v>
      </c>
    </row>
    <row r="21" spans="4:5" ht="12.75">
      <c r="D21" s="45">
        <v>7</v>
      </c>
      <c r="E21" s="45" t="s">
        <v>57</v>
      </c>
    </row>
    <row r="22" spans="4:5" ht="12.75">
      <c r="D22" s="45">
        <v>8</v>
      </c>
      <c r="E22" s="45" t="s">
        <v>58</v>
      </c>
    </row>
    <row r="23" spans="4:5" ht="12.75">
      <c r="D23" s="45">
        <v>9</v>
      </c>
      <c r="E23" s="45" t="s">
        <v>59</v>
      </c>
    </row>
    <row r="24" spans="4:5" ht="12.75">
      <c r="D24" s="45">
        <v>10</v>
      </c>
      <c r="E24" s="45" t="s">
        <v>60</v>
      </c>
    </row>
    <row r="25" spans="4:5" ht="12.75">
      <c r="D25" s="45" t="s">
        <v>7</v>
      </c>
      <c r="E25" s="45" t="s">
        <v>49</v>
      </c>
    </row>
    <row r="26" spans="4:5" ht="12.75">
      <c r="D26" s="45" t="s">
        <v>8</v>
      </c>
      <c r="E26" s="45" t="s">
        <v>50</v>
      </c>
    </row>
    <row r="27" spans="4:5" ht="12.75">
      <c r="D27" s="45" t="s">
        <v>9</v>
      </c>
      <c r="E27" s="45" t="s">
        <v>51</v>
      </c>
    </row>
    <row r="28" spans="4:5" ht="12.75">
      <c r="D28" s="45" t="s">
        <v>20</v>
      </c>
      <c r="E28" s="45" t="s">
        <v>52</v>
      </c>
    </row>
    <row r="29" spans="4:5" ht="12.75">
      <c r="D29" s="45" t="s">
        <v>21</v>
      </c>
      <c r="E29" s="45" t="s">
        <v>53</v>
      </c>
    </row>
    <row r="30" spans="4:5" ht="12.75">
      <c r="D30" s="45" t="s">
        <v>22</v>
      </c>
      <c r="E30" s="45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W195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74" sqref="G74"/>
    </sheetView>
  </sheetViews>
  <sheetFormatPr defaultColWidth="9.140625" defaultRowHeight="12.75" zeroHeight="1"/>
  <cols>
    <col min="1" max="1" width="4.140625" style="69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6" customWidth="1"/>
    <col min="7" max="7" width="17.00390625" style="56" customWidth="1"/>
    <col min="8" max="8" width="9.8515625" style="56" customWidth="1"/>
    <col min="9" max="9" width="16.7109375" style="56" customWidth="1"/>
    <col min="10" max="10" width="16.140625" style="56" customWidth="1"/>
    <col min="11" max="11" width="13.28125" style="56" customWidth="1"/>
    <col min="12" max="12" width="8.140625" style="56" customWidth="1"/>
    <col min="13" max="13" width="8.8515625" style="56" customWidth="1"/>
    <col min="14" max="14" width="9.140625" style="57" customWidth="1"/>
    <col min="15" max="15" width="9.57421875" style="57" customWidth="1"/>
    <col min="16" max="16" width="5.00390625" style="55" customWidth="1"/>
    <col min="17" max="17" width="14.421875" style="55" customWidth="1"/>
    <col min="18" max="18" width="15.421875" style="55" customWidth="1"/>
    <col min="19" max="19" width="15.421875" style="55" bestFit="1" customWidth="1"/>
    <col min="20" max="22" width="9.140625" style="55" customWidth="1"/>
    <col min="23" max="16384" width="9.140625" style="2" customWidth="1"/>
  </cols>
  <sheetData>
    <row r="1" spans="1:22" s="1" customFormat="1" ht="15.75" customHeight="1">
      <c r="A1" s="78" t="s">
        <v>62</v>
      </c>
      <c r="B1" s="79" t="s">
        <v>47</v>
      </c>
      <c r="C1" s="80" t="s">
        <v>2</v>
      </c>
      <c r="D1" s="81" t="s">
        <v>65</v>
      </c>
      <c r="E1" s="82" t="s">
        <v>66</v>
      </c>
      <c r="F1" s="83" t="s">
        <v>274</v>
      </c>
      <c r="G1" s="83" t="s">
        <v>275</v>
      </c>
      <c r="H1" s="84" t="s">
        <v>101</v>
      </c>
      <c r="I1" s="96" t="s">
        <v>136</v>
      </c>
      <c r="J1" s="96" t="s">
        <v>137</v>
      </c>
      <c r="K1" s="96" t="s">
        <v>102</v>
      </c>
      <c r="L1" s="85" t="s">
        <v>83</v>
      </c>
      <c r="M1" s="85" t="s">
        <v>82</v>
      </c>
      <c r="N1" s="86" t="s">
        <v>1</v>
      </c>
      <c r="O1" s="86" t="s">
        <v>85</v>
      </c>
      <c r="P1" s="122"/>
      <c r="Q1" s="54"/>
      <c r="R1" s="54"/>
      <c r="S1" s="54"/>
      <c r="T1" s="54"/>
      <c r="U1" s="54"/>
      <c r="V1" s="54"/>
    </row>
    <row r="2" spans="1:16" s="20" customFormat="1" ht="15.75" customHeight="1">
      <c r="A2" s="87">
        <v>1</v>
      </c>
      <c r="B2" s="88" t="str">
        <f>Sheet2!A1</f>
        <v>3</v>
      </c>
      <c r="C2" s="100" t="str">
        <f>Sheet2!B1</f>
        <v>2016</v>
      </c>
      <c r="D2" s="100" t="str">
        <f>Sheet2!C1</f>
        <v>Marijan</v>
      </c>
      <c r="E2" s="100" t="str">
        <f>Sheet2!D1</f>
        <v>Vojinović</v>
      </c>
      <c r="F2" s="89">
        <v>25</v>
      </c>
      <c r="G2" s="90"/>
      <c r="H2" s="90"/>
      <c r="I2" s="97"/>
      <c r="J2" s="98"/>
      <c r="K2" s="97"/>
      <c r="L2" s="91">
        <f>IF(ISNUMBER(H2),H2,IF(ISNUMBER(G2),G2,F2))</f>
        <v>25</v>
      </c>
      <c r="M2" s="91">
        <f>IF(ISNUMBER(K2),K2,IF(ISNUMBER(J2),J2,I2))</f>
        <v>0</v>
      </c>
      <c r="N2" s="92">
        <f>SUM(L2:M2)</f>
        <v>25</v>
      </c>
      <c r="O2" s="93" t="str">
        <f>IF(N2&gt;=90,"A",IF(N2&gt;=80,"B",IF(N2&gt;=70,"C",IF(N2&gt;=60,"D",IF(N2&gt;=50,"E",IF(N2&lt;49.9,"F"))))))</f>
        <v>F</v>
      </c>
      <c r="P2" s="123"/>
    </row>
    <row r="3" spans="1:22" s="20" customFormat="1" ht="15">
      <c r="A3" s="87">
        <v>2</v>
      </c>
      <c r="B3" s="88" t="str">
        <f>Sheet2!A2</f>
        <v>5</v>
      </c>
      <c r="C3" s="100" t="str">
        <f>Sheet2!B2</f>
        <v>2016</v>
      </c>
      <c r="D3" s="100" t="str">
        <f>Sheet2!C2</f>
        <v>Savo</v>
      </c>
      <c r="E3" s="100" t="str">
        <f>Sheet2!D2</f>
        <v>Pavićević</v>
      </c>
      <c r="F3" s="89">
        <v>35</v>
      </c>
      <c r="G3" s="90">
        <v>47</v>
      </c>
      <c r="H3" s="90"/>
      <c r="I3" s="97"/>
      <c r="J3" s="98"/>
      <c r="K3" s="97"/>
      <c r="L3" s="91">
        <f aca="true" t="shared" si="0" ref="L3:L66">IF(ISNUMBER(H3),H3,IF(ISNUMBER(G3),G3,F3))</f>
        <v>47</v>
      </c>
      <c r="M3" s="91">
        <f aca="true" t="shared" si="1" ref="M3:M66">IF(ISNUMBER(K3),K3,IF(ISNUMBER(J3),J3,I3))</f>
        <v>0</v>
      </c>
      <c r="N3" s="92">
        <f aca="true" t="shared" si="2" ref="N3:N66">SUM(L3:M3)</f>
        <v>47</v>
      </c>
      <c r="O3" s="93" t="str">
        <f aca="true" t="shared" si="3" ref="O3:O66">IF(N3&gt;=90,"A",IF(N3&gt;=80,"B",IF(N3&gt;=70,"C",IF(N3&gt;=60,"D",IF(N3&gt;=50,"E",IF(N3&lt;49.9,"F"))))))</f>
        <v>F</v>
      </c>
      <c r="P3" s="111"/>
      <c r="Q3" s="111"/>
      <c r="R3" s="125"/>
      <c r="S3" s="125"/>
      <c r="T3" s="125"/>
      <c r="U3" s="125"/>
      <c r="V3" s="124"/>
    </row>
    <row r="4" spans="1:22" s="20" customFormat="1" ht="15">
      <c r="A4" s="87">
        <v>3</v>
      </c>
      <c r="B4" s="88" t="str">
        <f>Sheet2!A3</f>
        <v>9</v>
      </c>
      <c r="C4" s="100" t="str">
        <f>Sheet2!B3</f>
        <v>2016</v>
      </c>
      <c r="D4" s="100" t="str">
        <f>Sheet2!C3</f>
        <v>Marko</v>
      </c>
      <c r="E4" s="100" t="str">
        <f>Sheet2!D3</f>
        <v>Ljuljić</v>
      </c>
      <c r="F4" s="89">
        <v>38</v>
      </c>
      <c r="G4" s="90"/>
      <c r="H4" s="90"/>
      <c r="I4" s="97"/>
      <c r="J4" s="98"/>
      <c r="K4" s="97"/>
      <c r="L4" s="91">
        <f t="shared" si="0"/>
        <v>38</v>
      </c>
      <c r="M4" s="91">
        <f t="shared" si="1"/>
        <v>0</v>
      </c>
      <c r="N4" s="92">
        <f t="shared" si="2"/>
        <v>38</v>
      </c>
      <c r="O4" s="93" t="str">
        <f t="shared" si="3"/>
        <v>F</v>
      </c>
      <c r="P4" s="111"/>
      <c r="Q4" s="111"/>
      <c r="R4" s="125"/>
      <c r="S4" s="125"/>
      <c r="T4" s="125"/>
      <c r="U4" s="125"/>
      <c r="V4" s="124"/>
    </row>
    <row r="5" spans="1:22" s="20" customFormat="1" ht="15">
      <c r="A5" s="87">
        <v>4</v>
      </c>
      <c r="B5" s="88" t="str">
        <f>Sheet2!A4</f>
        <v>10</v>
      </c>
      <c r="C5" s="100" t="str">
        <f>Sheet2!B4</f>
        <v>2016</v>
      </c>
      <c r="D5" s="100" t="str">
        <f>Sheet2!C4</f>
        <v>Dejan</v>
      </c>
      <c r="E5" s="100" t="str">
        <f>Sheet2!D4</f>
        <v>Drinčić</v>
      </c>
      <c r="F5" s="89">
        <v>50</v>
      </c>
      <c r="G5" s="90"/>
      <c r="H5" s="90"/>
      <c r="I5" s="97"/>
      <c r="J5" s="98"/>
      <c r="K5" s="97"/>
      <c r="L5" s="91">
        <f t="shared" si="0"/>
        <v>50</v>
      </c>
      <c r="M5" s="91">
        <f t="shared" si="1"/>
        <v>0</v>
      </c>
      <c r="N5" s="92">
        <f t="shared" si="2"/>
        <v>50</v>
      </c>
      <c r="O5" s="93" t="str">
        <f t="shared" si="3"/>
        <v>E</v>
      </c>
      <c r="P5" s="126"/>
      <c r="Q5" s="126"/>
      <c r="R5" s="127"/>
      <c r="S5" s="127"/>
      <c r="T5" s="127"/>
      <c r="U5" s="127"/>
      <c r="V5" s="128"/>
    </row>
    <row r="6" spans="1:22" s="20" customFormat="1" ht="15">
      <c r="A6" s="87">
        <v>5</v>
      </c>
      <c r="B6" s="88" t="str">
        <f>Sheet2!A5</f>
        <v>11</v>
      </c>
      <c r="C6" s="100" t="str">
        <f>Sheet2!B5</f>
        <v>2016</v>
      </c>
      <c r="D6" s="100" t="str">
        <f>Sheet2!C5</f>
        <v>Dragana</v>
      </c>
      <c r="E6" s="100" t="str">
        <f>Sheet2!D5</f>
        <v>Giljača</v>
      </c>
      <c r="F6" s="89"/>
      <c r="G6" s="90"/>
      <c r="H6" s="90"/>
      <c r="I6" s="97"/>
      <c r="J6" s="98"/>
      <c r="K6" s="97"/>
      <c r="L6" s="91">
        <f t="shared" si="0"/>
        <v>0</v>
      </c>
      <c r="M6" s="91">
        <f t="shared" si="1"/>
        <v>0</v>
      </c>
      <c r="N6" s="92">
        <f t="shared" si="2"/>
        <v>0</v>
      </c>
      <c r="O6" s="93" t="str">
        <f t="shared" si="3"/>
        <v>F</v>
      </c>
      <c r="P6" s="126"/>
      <c r="Q6" s="126"/>
      <c r="R6" s="127"/>
      <c r="S6" s="127"/>
      <c r="T6" s="127"/>
      <c r="U6" s="127"/>
      <c r="V6" s="128"/>
    </row>
    <row r="7" spans="1:22" s="20" customFormat="1" ht="15">
      <c r="A7" s="87">
        <v>6</v>
      </c>
      <c r="B7" s="88" t="str">
        <f>Sheet2!A6</f>
        <v>12</v>
      </c>
      <c r="C7" s="100" t="str">
        <f>Sheet2!B6</f>
        <v>2016</v>
      </c>
      <c r="D7" s="100" t="str">
        <f>Sheet2!C6</f>
        <v>Bogdan</v>
      </c>
      <c r="E7" s="100" t="str">
        <f>Sheet2!D6</f>
        <v>Vlahović</v>
      </c>
      <c r="F7" s="89">
        <v>40</v>
      </c>
      <c r="G7" s="90"/>
      <c r="H7" s="90"/>
      <c r="I7" s="97"/>
      <c r="J7" s="98"/>
      <c r="K7" s="97"/>
      <c r="L7" s="91">
        <f t="shared" si="0"/>
        <v>40</v>
      </c>
      <c r="M7" s="91">
        <f t="shared" si="1"/>
        <v>0</v>
      </c>
      <c r="N7" s="92">
        <f t="shared" si="2"/>
        <v>40</v>
      </c>
      <c r="O7" s="93" t="str">
        <f t="shared" si="3"/>
        <v>F</v>
      </c>
      <c r="P7" s="126"/>
      <c r="Q7" s="126"/>
      <c r="R7" s="127"/>
      <c r="S7" s="127"/>
      <c r="T7" s="127"/>
      <c r="U7" s="127"/>
      <c r="V7" s="128"/>
    </row>
    <row r="8" spans="1:22" s="20" customFormat="1" ht="15">
      <c r="A8" s="87">
        <v>7</v>
      </c>
      <c r="B8" s="88" t="str">
        <f>Sheet2!A7</f>
        <v>13</v>
      </c>
      <c r="C8" s="100" t="str">
        <f>Sheet2!B7</f>
        <v>2016</v>
      </c>
      <c r="D8" s="100" t="str">
        <f>Sheet2!C7</f>
        <v>Aleksandar</v>
      </c>
      <c r="E8" s="100" t="str">
        <f>Sheet2!D7</f>
        <v>Žižić</v>
      </c>
      <c r="F8" s="89">
        <v>32</v>
      </c>
      <c r="G8" s="90"/>
      <c r="H8" s="90"/>
      <c r="I8" s="97"/>
      <c r="J8" s="98"/>
      <c r="K8" s="97"/>
      <c r="L8" s="91">
        <f t="shared" si="0"/>
        <v>32</v>
      </c>
      <c r="M8" s="91">
        <f t="shared" si="1"/>
        <v>0</v>
      </c>
      <c r="N8" s="92">
        <f t="shared" si="2"/>
        <v>32</v>
      </c>
      <c r="O8" s="93" t="str">
        <f t="shared" si="3"/>
        <v>F</v>
      </c>
      <c r="P8" s="126"/>
      <c r="Q8" s="126"/>
      <c r="R8" s="127"/>
      <c r="S8" s="127"/>
      <c r="T8" s="127"/>
      <c r="U8" s="127"/>
      <c r="V8" s="128"/>
    </row>
    <row r="9" spans="1:22" s="20" customFormat="1" ht="15">
      <c r="A9" s="87">
        <v>8</v>
      </c>
      <c r="B9" s="88" t="str">
        <f>Sheet2!A8</f>
        <v>14</v>
      </c>
      <c r="C9" s="100" t="str">
        <f>Sheet2!B8</f>
        <v>2016</v>
      </c>
      <c r="D9" s="100" t="str">
        <f>Sheet2!C8</f>
        <v>Maja</v>
      </c>
      <c r="E9" s="100" t="str">
        <f>Sheet2!D8</f>
        <v>Vujisić</v>
      </c>
      <c r="F9" s="89">
        <v>50</v>
      </c>
      <c r="G9" s="90"/>
      <c r="H9" s="90"/>
      <c r="I9" s="97"/>
      <c r="J9" s="121"/>
      <c r="K9" s="97"/>
      <c r="L9" s="91">
        <f t="shared" si="0"/>
        <v>50</v>
      </c>
      <c r="M9" s="91">
        <f t="shared" si="1"/>
        <v>0</v>
      </c>
      <c r="N9" s="92">
        <f t="shared" si="2"/>
        <v>50</v>
      </c>
      <c r="O9" s="93" t="str">
        <f t="shared" si="3"/>
        <v>E</v>
      </c>
      <c r="P9" s="126"/>
      <c r="Q9" s="126"/>
      <c r="R9" s="127"/>
      <c r="S9" s="127"/>
      <c r="T9" s="127"/>
      <c r="U9" s="127"/>
      <c r="V9" s="128"/>
    </row>
    <row r="10" spans="1:22" s="20" customFormat="1" ht="15">
      <c r="A10" s="87">
        <v>9</v>
      </c>
      <c r="B10" s="88" t="str">
        <f>Sheet2!A9</f>
        <v>15</v>
      </c>
      <c r="C10" s="100" t="str">
        <f>Sheet2!B9</f>
        <v>2016</v>
      </c>
      <c r="D10" s="100" t="str">
        <f>Sheet2!C9</f>
        <v>Lazar</v>
      </c>
      <c r="E10" s="100" t="str">
        <f>Sheet2!D9</f>
        <v>Šćekić</v>
      </c>
      <c r="F10" s="89">
        <v>49</v>
      </c>
      <c r="G10" s="90"/>
      <c r="H10" s="90"/>
      <c r="I10" s="97"/>
      <c r="J10" s="98"/>
      <c r="K10" s="97"/>
      <c r="L10" s="91">
        <f t="shared" si="0"/>
        <v>49</v>
      </c>
      <c r="M10" s="91">
        <f t="shared" si="1"/>
        <v>0</v>
      </c>
      <c r="N10" s="92">
        <f t="shared" si="2"/>
        <v>49</v>
      </c>
      <c r="O10" s="93" t="str">
        <f t="shared" si="3"/>
        <v>F</v>
      </c>
      <c r="P10" s="126"/>
      <c r="Q10" s="126"/>
      <c r="R10" s="127"/>
      <c r="S10" s="127"/>
      <c r="T10" s="127"/>
      <c r="U10" s="127"/>
      <c r="V10" s="128"/>
    </row>
    <row r="11" spans="1:22" s="20" customFormat="1" ht="15">
      <c r="A11" s="87">
        <v>10</v>
      </c>
      <c r="B11" s="88" t="str">
        <f>Sheet2!A10</f>
        <v>16</v>
      </c>
      <c r="C11" s="100" t="str">
        <f>Sheet2!B10</f>
        <v>2016</v>
      </c>
      <c r="D11" s="100" t="str">
        <f>Sheet2!C10</f>
        <v>Jovan</v>
      </c>
      <c r="E11" s="100" t="str">
        <f>Sheet2!D10</f>
        <v>Radović</v>
      </c>
      <c r="F11" s="89">
        <v>45</v>
      </c>
      <c r="G11" s="90"/>
      <c r="H11" s="90"/>
      <c r="I11" s="97"/>
      <c r="J11" s="98"/>
      <c r="K11" s="97"/>
      <c r="L11" s="91">
        <f t="shared" si="0"/>
        <v>45</v>
      </c>
      <c r="M11" s="91">
        <f t="shared" si="1"/>
        <v>0</v>
      </c>
      <c r="N11" s="92">
        <f t="shared" si="2"/>
        <v>45</v>
      </c>
      <c r="O11" s="93" t="str">
        <f t="shared" si="3"/>
        <v>F</v>
      </c>
      <c r="P11" s="126"/>
      <c r="Q11" s="126"/>
      <c r="R11" s="127"/>
      <c r="S11" s="127"/>
      <c r="T11" s="127"/>
      <c r="U11" s="127"/>
      <c r="V11" s="128"/>
    </row>
    <row r="12" spans="1:22" s="20" customFormat="1" ht="15">
      <c r="A12" s="87">
        <v>11</v>
      </c>
      <c r="B12" s="88" t="str">
        <f>Sheet2!A11</f>
        <v>17</v>
      </c>
      <c r="C12" s="100" t="str">
        <f>Sheet2!B11</f>
        <v>2016</v>
      </c>
      <c r="D12" s="100" t="str">
        <f>Sheet2!C11</f>
        <v>Dragoslav</v>
      </c>
      <c r="E12" s="100" t="str">
        <f>Sheet2!D11</f>
        <v>Novović</v>
      </c>
      <c r="F12" s="89">
        <v>45</v>
      </c>
      <c r="G12" s="90"/>
      <c r="H12" s="90"/>
      <c r="I12" s="97"/>
      <c r="J12" s="98"/>
      <c r="K12" s="97"/>
      <c r="L12" s="91">
        <f t="shared" si="0"/>
        <v>45</v>
      </c>
      <c r="M12" s="91">
        <f t="shared" si="1"/>
        <v>0</v>
      </c>
      <c r="N12" s="92">
        <f t="shared" si="2"/>
        <v>45</v>
      </c>
      <c r="O12" s="93" t="str">
        <f t="shared" si="3"/>
        <v>F</v>
      </c>
      <c r="P12" s="126"/>
      <c r="Q12" s="126"/>
      <c r="R12" s="127"/>
      <c r="S12" s="127"/>
      <c r="T12" s="127"/>
      <c r="U12" s="127"/>
      <c r="V12" s="128"/>
    </row>
    <row r="13" spans="1:22" s="20" customFormat="1" ht="15">
      <c r="A13" s="87">
        <v>12</v>
      </c>
      <c r="B13" s="88" t="str">
        <f>Sheet2!A12</f>
        <v>18</v>
      </c>
      <c r="C13" s="100" t="str">
        <f>Sheet2!B12</f>
        <v>2016</v>
      </c>
      <c r="D13" s="100" t="str">
        <f>Sheet2!C12</f>
        <v>Dejan</v>
      </c>
      <c r="E13" s="100" t="str">
        <f>Sheet2!D12</f>
        <v>Vraneš</v>
      </c>
      <c r="F13" s="89">
        <v>50</v>
      </c>
      <c r="G13" s="90"/>
      <c r="H13" s="90"/>
      <c r="I13" s="97"/>
      <c r="J13" s="98"/>
      <c r="K13" s="97"/>
      <c r="L13" s="91">
        <f t="shared" si="0"/>
        <v>50</v>
      </c>
      <c r="M13" s="91">
        <f t="shared" si="1"/>
        <v>0</v>
      </c>
      <c r="N13" s="92">
        <f t="shared" si="2"/>
        <v>50</v>
      </c>
      <c r="O13" s="93" t="str">
        <f t="shared" si="3"/>
        <v>E</v>
      </c>
      <c r="P13" s="126"/>
      <c r="Q13" s="126"/>
      <c r="R13" s="127"/>
      <c r="S13" s="127"/>
      <c r="T13" s="127"/>
      <c r="U13" s="127"/>
      <c r="V13" s="128"/>
    </row>
    <row r="14" spans="1:22" s="53" customFormat="1" ht="15">
      <c r="A14" s="87">
        <v>13</v>
      </c>
      <c r="B14" s="88" t="str">
        <f>Sheet2!A13</f>
        <v>20</v>
      </c>
      <c r="C14" s="100" t="str">
        <f>Sheet2!B13</f>
        <v>2016</v>
      </c>
      <c r="D14" s="100" t="str">
        <f>Sheet2!C13</f>
        <v>Milica</v>
      </c>
      <c r="E14" s="100" t="str">
        <f>Sheet2!D13</f>
        <v>Vučinić</v>
      </c>
      <c r="F14" s="89">
        <v>46</v>
      </c>
      <c r="G14" s="90"/>
      <c r="H14" s="90"/>
      <c r="I14" s="97"/>
      <c r="J14" s="98"/>
      <c r="K14" s="97"/>
      <c r="L14" s="91">
        <f t="shared" si="0"/>
        <v>46</v>
      </c>
      <c r="M14" s="91">
        <f t="shared" si="1"/>
        <v>0</v>
      </c>
      <c r="N14" s="92">
        <f t="shared" si="2"/>
        <v>46</v>
      </c>
      <c r="O14" s="93" t="str">
        <f t="shared" si="3"/>
        <v>F</v>
      </c>
      <c r="P14" s="126"/>
      <c r="Q14" s="126"/>
      <c r="R14" s="127"/>
      <c r="S14" s="127"/>
      <c r="T14" s="127"/>
      <c r="U14" s="127"/>
      <c r="V14" s="128"/>
    </row>
    <row r="15" spans="1:22" s="20" customFormat="1" ht="15">
      <c r="A15" s="87">
        <v>14</v>
      </c>
      <c r="B15" s="88" t="str">
        <f>Sheet2!A14</f>
        <v>21</v>
      </c>
      <c r="C15" s="100" t="str">
        <f>Sheet2!B14</f>
        <v>2016</v>
      </c>
      <c r="D15" s="100" t="str">
        <f>Sheet2!C14</f>
        <v>Boro</v>
      </c>
      <c r="E15" s="100" t="str">
        <f>Sheet2!D14</f>
        <v>Bogdanović</v>
      </c>
      <c r="F15" s="89">
        <v>50</v>
      </c>
      <c r="G15" s="90"/>
      <c r="H15" s="90"/>
      <c r="I15" s="97"/>
      <c r="J15" s="98"/>
      <c r="K15" s="97"/>
      <c r="L15" s="91">
        <f t="shared" si="0"/>
        <v>50</v>
      </c>
      <c r="M15" s="91">
        <f t="shared" si="1"/>
        <v>0</v>
      </c>
      <c r="N15" s="92">
        <f t="shared" si="2"/>
        <v>50</v>
      </c>
      <c r="O15" s="93" t="str">
        <f t="shared" si="3"/>
        <v>E</v>
      </c>
      <c r="P15" s="126"/>
      <c r="Q15" s="126"/>
      <c r="R15" s="127"/>
      <c r="S15" s="127"/>
      <c r="T15" s="127"/>
      <c r="U15" s="127"/>
      <c r="V15" s="128"/>
    </row>
    <row r="16" spans="1:22" s="20" customFormat="1" ht="15">
      <c r="A16" s="87">
        <v>15</v>
      </c>
      <c r="B16" s="88" t="str">
        <f>Sheet2!A15</f>
        <v>22</v>
      </c>
      <c r="C16" s="100" t="str">
        <f>Sheet2!B15</f>
        <v>2016</v>
      </c>
      <c r="D16" s="100" t="str">
        <f>Sheet2!C15</f>
        <v>Neda</v>
      </c>
      <c r="E16" s="100" t="str">
        <f>Sheet2!D15</f>
        <v>Srdanović</v>
      </c>
      <c r="F16" s="110">
        <v>45</v>
      </c>
      <c r="G16" s="90"/>
      <c r="H16" s="90"/>
      <c r="I16" s="97"/>
      <c r="J16" s="98"/>
      <c r="K16" s="97"/>
      <c r="L16" s="91">
        <f t="shared" si="0"/>
        <v>45</v>
      </c>
      <c r="M16" s="91">
        <f t="shared" si="1"/>
        <v>0</v>
      </c>
      <c r="N16" s="92">
        <f t="shared" si="2"/>
        <v>45</v>
      </c>
      <c r="O16" s="93" t="str">
        <f t="shared" si="3"/>
        <v>F</v>
      </c>
      <c r="P16" s="129"/>
      <c r="Q16" s="129"/>
      <c r="R16" s="130"/>
      <c r="S16" s="130"/>
      <c r="T16" s="130"/>
      <c r="U16" s="130"/>
      <c r="V16" s="131"/>
    </row>
    <row r="17" spans="1:18" s="20" customFormat="1" ht="15">
      <c r="A17" s="87">
        <v>16</v>
      </c>
      <c r="B17" s="88" t="str">
        <f>Sheet2!A16</f>
        <v>23</v>
      </c>
      <c r="C17" s="100" t="str">
        <f>Sheet2!B16</f>
        <v>2016</v>
      </c>
      <c r="D17" s="100" t="str">
        <f>Sheet2!C16</f>
        <v>Pavle</v>
      </c>
      <c r="E17" s="100" t="str">
        <f>Sheet2!D16</f>
        <v>Novaković</v>
      </c>
      <c r="F17" s="89">
        <v>45</v>
      </c>
      <c r="G17" s="90"/>
      <c r="H17" s="90"/>
      <c r="I17" s="97"/>
      <c r="J17" s="98"/>
      <c r="K17" s="97"/>
      <c r="L17" s="91">
        <f t="shared" si="0"/>
        <v>45</v>
      </c>
      <c r="M17" s="91">
        <f t="shared" si="1"/>
        <v>0</v>
      </c>
      <c r="N17" s="92">
        <f t="shared" si="2"/>
        <v>45</v>
      </c>
      <c r="O17" s="93" t="str">
        <f t="shared" si="3"/>
        <v>F</v>
      </c>
      <c r="P17"/>
      <c r="Q17"/>
      <c r="R17"/>
    </row>
    <row r="18" spans="1:22" s="53" customFormat="1" ht="15.75" customHeight="1">
      <c r="A18" s="87">
        <v>17</v>
      </c>
      <c r="B18" s="88" t="str">
        <f>Sheet2!A17</f>
        <v>24</v>
      </c>
      <c r="C18" s="100" t="str">
        <f>Sheet2!B17</f>
        <v>2016</v>
      </c>
      <c r="D18" s="100" t="str">
        <f>Sheet2!C17</f>
        <v>Milena</v>
      </c>
      <c r="E18" s="100" t="str">
        <f>Sheet2!D17</f>
        <v>Anđelić</v>
      </c>
      <c r="F18" s="89">
        <v>42</v>
      </c>
      <c r="G18" s="90"/>
      <c r="H18" s="90"/>
      <c r="I18" s="97"/>
      <c r="J18" s="98"/>
      <c r="K18" s="97"/>
      <c r="L18" s="91">
        <f t="shared" si="0"/>
        <v>42</v>
      </c>
      <c r="M18" s="91">
        <f t="shared" si="1"/>
        <v>0</v>
      </c>
      <c r="N18" s="92">
        <f t="shared" si="2"/>
        <v>42</v>
      </c>
      <c r="O18" s="93" t="str">
        <f t="shared" si="3"/>
        <v>F</v>
      </c>
      <c r="P18" s="123"/>
      <c r="Q18" s="20"/>
      <c r="R18" s="20"/>
      <c r="S18" s="20"/>
      <c r="T18" s="20"/>
      <c r="U18" s="20"/>
      <c r="V18" s="20"/>
    </row>
    <row r="19" spans="1:16" s="20" customFormat="1" ht="15.75" customHeight="1">
      <c r="A19" s="87">
        <v>18</v>
      </c>
      <c r="B19" s="88" t="str">
        <f>Sheet2!A18</f>
        <v>26</v>
      </c>
      <c r="C19" s="100" t="str">
        <f>Sheet2!B18</f>
        <v>2016</v>
      </c>
      <c r="D19" s="100" t="str">
        <f>Sheet2!C18</f>
        <v>Ksenija</v>
      </c>
      <c r="E19" s="100" t="str">
        <f>Sheet2!D18</f>
        <v>Brakočević</v>
      </c>
      <c r="F19" s="89">
        <v>46</v>
      </c>
      <c r="G19" s="90"/>
      <c r="H19" s="94"/>
      <c r="I19" s="97"/>
      <c r="J19" s="98"/>
      <c r="K19" s="97"/>
      <c r="L19" s="91">
        <f t="shared" si="0"/>
        <v>46</v>
      </c>
      <c r="M19" s="91">
        <f t="shared" si="1"/>
        <v>0</v>
      </c>
      <c r="N19" s="92">
        <f t="shared" si="2"/>
        <v>46</v>
      </c>
      <c r="O19" s="93" t="str">
        <f t="shared" si="3"/>
        <v>F</v>
      </c>
      <c r="P19" s="123"/>
    </row>
    <row r="20" spans="1:16" s="20" customFormat="1" ht="15.75" customHeight="1">
      <c r="A20" s="87">
        <v>19</v>
      </c>
      <c r="B20" s="88" t="str">
        <f>Sheet2!A19</f>
        <v>27</v>
      </c>
      <c r="C20" s="100" t="str">
        <f>Sheet2!B19</f>
        <v>2016</v>
      </c>
      <c r="D20" s="100" t="str">
        <f>Sheet2!C19</f>
        <v>Jelena</v>
      </c>
      <c r="E20" s="100" t="str">
        <f>Sheet2!D19</f>
        <v>Aligrudić</v>
      </c>
      <c r="F20" s="89">
        <v>30</v>
      </c>
      <c r="G20" s="90"/>
      <c r="H20" s="90"/>
      <c r="I20" s="97"/>
      <c r="J20" s="98"/>
      <c r="K20" s="97"/>
      <c r="L20" s="91">
        <f t="shared" si="0"/>
        <v>30</v>
      </c>
      <c r="M20" s="91">
        <f t="shared" si="1"/>
        <v>0</v>
      </c>
      <c r="N20" s="92">
        <f t="shared" si="2"/>
        <v>30</v>
      </c>
      <c r="O20" s="93" t="str">
        <f t="shared" si="3"/>
        <v>F</v>
      </c>
      <c r="P20" s="123"/>
    </row>
    <row r="21" spans="1:16" s="20" customFormat="1" ht="15.75" customHeight="1">
      <c r="A21" s="87">
        <v>20</v>
      </c>
      <c r="B21" s="88" t="str">
        <f>Sheet2!A20</f>
        <v>29</v>
      </c>
      <c r="C21" s="100" t="str">
        <f>Sheet2!B20</f>
        <v>2016</v>
      </c>
      <c r="D21" s="100" t="str">
        <f>Sheet2!C20</f>
        <v>Marko</v>
      </c>
      <c r="E21" s="100" t="str">
        <f>Sheet2!D20</f>
        <v>Vuksanović</v>
      </c>
      <c r="F21" s="89">
        <v>46</v>
      </c>
      <c r="G21" s="90"/>
      <c r="H21" s="90"/>
      <c r="I21" s="97"/>
      <c r="J21" s="98"/>
      <c r="K21" s="97"/>
      <c r="L21" s="91">
        <f t="shared" si="0"/>
        <v>46</v>
      </c>
      <c r="M21" s="91">
        <f t="shared" si="1"/>
        <v>0</v>
      </c>
      <c r="N21" s="92">
        <f t="shared" si="2"/>
        <v>46</v>
      </c>
      <c r="O21" s="93" t="str">
        <f t="shared" si="3"/>
        <v>F</v>
      </c>
      <c r="P21" s="123"/>
    </row>
    <row r="22" spans="1:16" s="20" customFormat="1" ht="15.75" customHeight="1">
      <c r="A22" s="87">
        <v>21</v>
      </c>
      <c r="B22" s="88" t="str">
        <f>Sheet2!A21</f>
        <v>30</v>
      </c>
      <c r="C22" s="100" t="str">
        <f>Sheet2!B21</f>
        <v>2016</v>
      </c>
      <c r="D22" s="100" t="str">
        <f>Sheet2!C21</f>
        <v>Ana</v>
      </c>
      <c r="E22" s="100" t="str">
        <f>Sheet2!D21</f>
        <v>Muratović</v>
      </c>
      <c r="F22" s="89">
        <v>46</v>
      </c>
      <c r="G22" s="90"/>
      <c r="H22" s="90"/>
      <c r="I22" s="97"/>
      <c r="J22" s="98"/>
      <c r="K22" s="97"/>
      <c r="L22" s="91">
        <f t="shared" si="0"/>
        <v>46</v>
      </c>
      <c r="M22" s="91">
        <f t="shared" si="1"/>
        <v>0</v>
      </c>
      <c r="N22" s="92">
        <f t="shared" si="2"/>
        <v>46</v>
      </c>
      <c r="O22" s="93" t="str">
        <f t="shared" si="3"/>
        <v>F</v>
      </c>
      <c r="P22" s="123"/>
    </row>
    <row r="23" spans="1:23" s="20" customFormat="1" ht="15">
      <c r="A23" s="87">
        <v>22</v>
      </c>
      <c r="B23" s="88" t="str">
        <f>Sheet2!A22</f>
        <v>31</v>
      </c>
      <c r="C23" s="100" t="str">
        <f>Sheet2!B22</f>
        <v>2016</v>
      </c>
      <c r="D23" s="100" t="str">
        <f>Sheet2!C22</f>
        <v>Obrad</v>
      </c>
      <c r="E23" s="100" t="str">
        <f>Sheet2!D22</f>
        <v>Jovanović</v>
      </c>
      <c r="F23" s="89">
        <v>41</v>
      </c>
      <c r="G23" s="90"/>
      <c r="H23" s="90"/>
      <c r="I23" s="97"/>
      <c r="J23" s="98"/>
      <c r="K23" s="97"/>
      <c r="L23" s="91">
        <f t="shared" si="0"/>
        <v>41</v>
      </c>
      <c r="M23" s="91">
        <f t="shared" si="1"/>
        <v>0</v>
      </c>
      <c r="N23" s="92">
        <f t="shared" si="2"/>
        <v>41</v>
      </c>
      <c r="O23" s="93" t="str">
        <f t="shared" si="3"/>
        <v>F</v>
      </c>
      <c r="P23" s="123"/>
      <c r="Q23" s="111"/>
      <c r="R23" s="114"/>
      <c r="S23"/>
      <c r="T23"/>
      <c r="U23"/>
      <c r="V23"/>
      <c r="W23"/>
    </row>
    <row r="24" spans="1:23" s="53" customFormat="1" ht="15">
      <c r="A24" s="87">
        <v>23</v>
      </c>
      <c r="B24" s="88" t="str">
        <f>Sheet2!A23</f>
        <v>32</v>
      </c>
      <c r="C24" s="100" t="str">
        <f>Sheet2!B23</f>
        <v>2016</v>
      </c>
      <c r="D24" s="100" t="str">
        <f>Sheet2!C23</f>
        <v>Jovana</v>
      </c>
      <c r="E24" s="100" t="str">
        <f>Sheet2!D23</f>
        <v>Vujičić</v>
      </c>
      <c r="F24" s="89">
        <v>48</v>
      </c>
      <c r="G24" s="90"/>
      <c r="H24" s="90"/>
      <c r="I24" s="97"/>
      <c r="J24" s="98"/>
      <c r="K24" s="97"/>
      <c r="L24" s="91">
        <f t="shared" si="0"/>
        <v>48</v>
      </c>
      <c r="M24" s="91">
        <f t="shared" si="1"/>
        <v>0</v>
      </c>
      <c r="N24" s="92">
        <f t="shared" si="2"/>
        <v>48</v>
      </c>
      <c r="O24" s="93" t="str">
        <f t="shared" si="3"/>
        <v>F</v>
      </c>
      <c r="P24" s="123"/>
      <c r="Q24" s="111"/>
      <c r="R24" s="114"/>
      <c r="S24"/>
      <c r="T24"/>
      <c r="U24"/>
      <c r="V24"/>
      <c r="W24"/>
    </row>
    <row r="25" spans="1:23" s="20" customFormat="1" ht="15">
      <c r="A25" s="87">
        <v>24</v>
      </c>
      <c r="B25" s="88" t="str">
        <f>Sheet2!A24</f>
        <v>34</v>
      </c>
      <c r="C25" s="100" t="str">
        <f>Sheet2!B24</f>
        <v>2016</v>
      </c>
      <c r="D25" s="100" t="str">
        <f>Sheet2!C24</f>
        <v>Ivana</v>
      </c>
      <c r="E25" s="100" t="str">
        <f>Sheet2!D24</f>
        <v>Čuljković</v>
      </c>
      <c r="F25" s="89">
        <v>46</v>
      </c>
      <c r="G25" s="90"/>
      <c r="H25" s="90"/>
      <c r="I25" s="97"/>
      <c r="J25" s="98"/>
      <c r="K25" s="97"/>
      <c r="L25" s="91">
        <f t="shared" si="0"/>
        <v>46</v>
      </c>
      <c r="M25" s="91">
        <f t="shared" si="1"/>
        <v>0</v>
      </c>
      <c r="N25" s="92">
        <f t="shared" si="2"/>
        <v>46</v>
      </c>
      <c r="O25" s="93" t="str">
        <f t="shared" si="3"/>
        <v>F</v>
      </c>
      <c r="P25" s="123"/>
      <c r="Q25" s="111"/>
      <c r="R25" s="115"/>
      <c r="S25"/>
      <c r="T25"/>
      <c r="U25"/>
      <c r="V25"/>
      <c r="W25"/>
    </row>
    <row r="26" spans="1:23" s="20" customFormat="1" ht="15">
      <c r="A26" s="87">
        <v>25</v>
      </c>
      <c r="B26" s="88" t="str">
        <f>Sheet2!A25</f>
        <v>38</v>
      </c>
      <c r="C26" s="100" t="str">
        <f>Sheet2!B25</f>
        <v>2016</v>
      </c>
      <c r="D26" s="100" t="str">
        <f>Sheet2!C25</f>
        <v>Miraš</v>
      </c>
      <c r="E26" s="100" t="str">
        <f>Sheet2!D25</f>
        <v>Bulatović</v>
      </c>
      <c r="F26" s="89">
        <v>35</v>
      </c>
      <c r="G26" s="90"/>
      <c r="H26" s="90"/>
      <c r="I26" s="97"/>
      <c r="J26" s="98"/>
      <c r="K26" s="97"/>
      <c r="L26" s="91">
        <f t="shared" si="0"/>
        <v>35</v>
      </c>
      <c r="M26" s="91">
        <f t="shared" si="1"/>
        <v>0</v>
      </c>
      <c r="N26" s="92">
        <f t="shared" si="2"/>
        <v>35</v>
      </c>
      <c r="O26" s="93" t="str">
        <f t="shared" si="3"/>
        <v>F</v>
      </c>
      <c r="P26" s="123"/>
      <c r="Q26" s="112"/>
      <c r="R26" s="116"/>
      <c r="S26"/>
      <c r="T26"/>
      <c r="U26"/>
      <c r="V26"/>
      <c r="W26"/>
    </row>
    <row r="27" spans="1:23" s="20" customFormat="1" ht="15">
      <c r="A27" s="87">
        <v>26</v>
      </c>
      <c r="B27" s="88" t="str">
        <f>Sheet2!A26</f>
        <v>42</v>
      </c>
      <c r="C27" s="100" t="str">
        <f>Sheet2!B26</f>
        <v>2016</v>
      </c>
      <c r="D27" s="100" t="str">
        <f>Sheet2!C26</f>
        <v>Jovana</v>
      </c>
      <c r="E27" s="100" t="str">
        <f>Sheet2!D26</f>
        <v>Bovan</v>
      </c>
      <c r="F27" s="89">
        <v>26</v>
      </c>
      <c r="G27" s="90">
        <v>28</v>
      </c>
      <c r="H27" s="90"/>
      <c r="I27" s="97"/>
      <c r="J27" s="98"/>
      <c r="K27" s="97"/>
      <c r="L27" s="91">
        <f t="shared" si="0"/>
        <v>28</v>
      </c>
      <c r="M27" s="91">
        <f t="shared" si="1"/>
        <v>0</v>
      </c>
      <c r="N27" s="92">
        <f t="shared" si="2"/>
        <v>28</v>
      </c>
      <c r="O27" s="93" t="str">
        <f t="shared" si="3"/>
        <v>F</v>
      </c>
      <c r="P27" s="123"/>
      <c r="Q27" s="112"/>
      <c r="R27" s="116"/>
      <c r="S27"/>
      <c r="T27"/>
      <c r="U27"/>
      <c r="V27"/>
      <c r="W27"/>
    </row>
    <row r="28" spans="1:23" s="20" customFormat="1" ht="15">
      <c r="A28" s="87">
        <v>27</v>
      </c>
      <c r="B28" s="88" t="str">
        <f>Sheet2!A27</f>
        <v>44</v>
      </c>
      <c r="C28" s="100" t="str">
        <f>Sheet2!B27</f>
        <v>2016</v>
      </c>
      <c r="D28" s="100" t="str">
        <f>Sheet2!C27</f>
        <v>Miloš</v>
      </c>
      <c r="E28" s="100" t="str">
        <f>Sheet2!D27</f>
        <v>Dragić</v>
      </c>
      <c r="F28" s="89">
        <v>50</v>
      </c>
      <c r="G28" s="90"/>
      <c r="H28" s="90"/>
      <c r="I28" s="97"/>
      <c r="J28" s="98"/>
      <c r="K28" s="97"/>
      <c r="L28" s="91">
        <f t="shared" si="0"/>
        <v>50</v>
      </c>
      <c r="M28" s="91">
        <f t="shared" si="1"/>
        <v>0</v>
      </c>
      <c r="N28" s="92">
        <f t="shared" si="2"/>
        <v>50</v>
      </c>
      <c r="O28" s="93" t="str">
        <f t="shared" si="3"/>
        <v>E</v>
      </c>
      <c r="P28" s="123"/>
      <c r="Q28" s="112"/>
      <c r="R28" s="116"/>
      <c r="S28"/>
      <c r="T28"/>
      <c r="U28"/>
      <c r="V28"/>
      <c r="W28"/>
    </row>
    <row r="29" spans="1:23" s="20" customFormat="1" ht="15">
      <c r="A29" s="87">
        <v>28</v>
      </c>
      <c r="B29" s="88" t="str">
        <f>Sheet2!A28</f>
        <v>45</v>
      </c>
      <c r="C29" s="100" t="str">
        <f>Sheet2!B28</f>
        <v>2016</v>
      </c>
      <c r="D29" s="100" t="str">
        <f>Sheet2!C28</f>
        <v>Grujica</v>
      </c>
      <c r="E29" s="100" t="str">
        <f>Sheet2!D28</f>
        <v>Popović</v>
      </c>
      <c r="F29" s="89">
        <v>37</v>
      </c>
      <c r="G29" s="90"/>
      <c r="H29" s="90"/>
      <c r="I29" s="97"/>
      <c r="J29" s="98"/>
      <c r="K29" s="97"/>
      <c r="L29" s="91">
        <f t="shared" si="0"/>
        <v>37</v>
      </c>
      <c r="M29" s="91">
        <f t="shared" si="1"/>
        <v>0</v>
      </c>
      <c r="N29" s="92">
        <f t="shared" si="2"/>
        <v>37</v>
      </c>
      <c r="O29" s="93" t="str">
        <f t="shared" si="3"/>
        <v>F</v>
      </c>
      <c r="P29" s="123"/>
      <c r="Q29" s="112"/>
      <c r="R29" s="116"/>
      <c r="S29"/>
      <c r="T29"/>
      <c r="U29"/>
      <c r="V29"/>
      <c r="W29"/>
    </row>
    <row r="30" spans="1:23" s="20" customFormat="1" ht="15">
      <c r="A30" s="87">
        <v>29</v>
      </c>
      <c r="B30" s="88" t="str">
        <f>Sheet2!A29</f>
        <v>48</v>
      </c>
      <c r="C30" s="100" t="str">
        <f>Sheet2!B29</f>
        <v>2016</v>
      </c>
      <c r="D30" s="100" t="str">
        <f>Sheet2!C29</f>
        <v>Nikola</v>
      </c>
      <c r="E30" s="100" t="str">
        <f>Sheet2!D29</f>
        <v>Dobrašinović</v>
      </c>
      <c r="F30" s="89">
        <v>36</v>
      </c>
      <c r="G30" s="90"/>
      <c r="H30" s="90"/>
      <c r="I30" s="97"/>
      <c r="J30" s="98"/>
      <c r="K30" s="97"/>
      <c r="L30" s="91">
        <f t="shared" si="0"/>
        <v>36</v>
      </c>
      <c r="M30" s="91">
        <f t="shared" si="1"/>
        <v>0</v>
      </c>
      <c r="N30" s="92">
        <f t="shared" si="2"/>
        <v>36</v>
      </c>
      <c r="O30" s="93" t="str">
        <f t="shared" si="3"/>
        <v>F</v>
      </c>
      <c r="P30" s="123"/>
      <c r="Q30" s="112"/>
      <c r="R30" s="116"/>
      <c r="S30"/>
      <c r="T30"/>
      <c r="U30"/>
      <c r="V30"/>
      <c r="W30"/>
    </row>
    <row r="31" spans="1:23" s="20" customFormat="1" ht="15">
      <c r="A31" s="87">
        <v>30</v>
      </c>
      <c r="B31" s="88" t="str">
        <f>Sheet2!A30</f>
        <v>51</v>
      </c>
      <c r="C31" s="100" t="str">
        <f>Sheet2!B30</f>
        <v>2016</v>
      </c>
      <c r="D31" s="100" t="str">
        <f>Sheet2!C30</f>
        <v>Nikola</v>
      </c>
      <c r="E31" s="100" t="str">
        <f>Sheet2!D30</f>
        <v>Radanović</v>
      </c>
      <c r="F31" s="89">
        <v>24</v>
      </c>
      <c r="G31" s="90">
        <v>37</v>
      </c>
      <c r="H31" s="90"/>
      <c r="I31" s="97"/>
      <c r="J31" s="98"/>
      <c r="K31" s="97"/>
      <c r="L31" s="91">
        <f>IF(ISNUMBER(H31),H31,IF(ISNUMBER(G31),G31,F31))</f>
        <v>37</v>
      </c>
      <c r="M31" s="91">
        <f t="shared" si="1"/>
        <v>0</v>
      </c>
      <c r="N31" s="92">
        <f t="shared" si="2"/>
        <v>37</v>
      </c>
      <c r="O31" s="93" t="str">
        <f t="shared" si="3"/>
        <v>F</v>
      </c>
      <c r="P31" s="123"/>
      <c r="Q31" s="113"/>
      <c r="R31" s="117"/>
      <c r="S31"/>
      <c r="T31"/>
      <c r="U31"/>
      <c r="V31"/>
      <c r="W31"/>
    </row>
    <row r="32" spans="1:23" s="20" customFormat="1" ht="15">
      <c r="A32" s="87">
        <v>31</v>
      </c>
      <c r="B32" s="88" t="str">
        <f>Sheet2!A31</f>
        <v>52</v>
      </c>
      <c r="C32" s="100" t="str">
        <f>Sheet2!B31</f>
        <v>2016</v>
      </c>
      <c r="D32" s="100" t="str">
        <f>Sheet2!C31</f>
        <v>Mitar</v>
      </c>
      <c r="E32" s="100" t="str">
        <f>Sheet2!D31</f>
        <v>Potpara</v>
      </c>
      <c r="F32" s="89">
        <v>35</v>
      </c>
      <c r="G32" s="90"/>
      <c r="H32" s="90"/>
      <c r="I32" s="97"/>
      <c r="J32" s="98"/>
      <c r="K32" s="97"/>
      <c r="L32" s="91">
        <f t="shared" si="0"/>
        <v>35</v>
      </c>
      <c r="M32" s="91">
        <f t="shared" si="1"/>
        <v>0</v>
      </c>
      <c r="N32" s="92">
        <f t="shared" si="2"/>
        <v>35</v>
      </c>
      <c r="O32" s="93" t="str">
        <f t="shared" si="3"/>
        <v>F</v>
      </c>
      <c r="P32" s="123"/>
      <c r="Q32"/>
      <c r="R32"/>
      <c r="S32"/>
      <c r="T32"/>
      <c r="U32"/>
      <c r="V32"/>
      <c r="W32"/>
    </row>
    <row r="33" spans="1:23" s="20" customFormat="1" ht="15">
      <c r="A33" s="87">
        <v>32</v>
      </c>
      <c r="B33" s="88" t="str">
        <f>Sheet2!A32</f>
        <v>53</v>
      </c>
      <c r="C33" s="100" t="str">
        <f>Sheet2!B32</f>
        <v>2016</v>
      </c>
      <c r="D33" s="100" t="str">
        <f>Sheet2!C32</f>
        <v>Miloš</v>
      </c>
      <c r="E33" s="100" t="str">
        <f>Sheet2!D32</f>
        <v>Božović</v>
      </c>
      <c r="F33" s="89">
        <v>36</v>
      </c>
      <c r="G33" s="90"/>
      <c r="H33" s="90"/>
      <c r="I33" s="97"/>
      <c r="J33" s="98"/>
      <c r="K33" s="97"/>
      <c r="L33" s="91">
        <f t="shared" si="0"/>
        <v>36</v>
      </c>
      <c r="M33" s="91">
        <f t="shared" si="1"/>
        <v>0</v>
      </c>
      <c r="N33" s="92">
        <f t="shared" si="2"/>
        <v>36</v>
      </c>
      <c r="O33" s="93" t="str">
        <f t="shared" si="3"/>
        <v>F</v>
      </c>
      <c r="P33" s="123"/>
      <c r="Q33"/>
      <c r="R33"/>
      <c r="S33"/>
      <c r="T33"/>
      <c r="U33"/>
      <c r="V33"/>
      <c r="W33"/>
    </row>
    <row r="34" spans="1:23" s="20" customFormat="1" ht="15">
      <c r="A34" s="87">
        <v>33</v>
      </c>
      <c r="B34" s="88" t="str">
        <f>Sheet2!A33</f>
        <v>59</v>
      </c>
      <c r="C34" s="100" t="str">
        <f>Sheet2!B33</f>
        <v>2016</v>
      </c>
      <c r="D34" s="100" t="str">
        <f>Sheet2!C33</f>
        <v>Anđela</v>
      </c>
      <c r="E34" s="100" t="str">
        <f>Sheet2!D33</f>
        <v>Minić</v>
      </c>
      <c r="F34" s="89">
        <v>44</v>
      </c>
      <c r="G34" s="90"/>
      <c r="H34" s="90"/>
      <c r="I34" s="97"/>
      <c r="J34" s="98"/>
      <c r="K34" s="97"/>
      <c r="L34" s="91">
        <f t="shared" si="0"/>
        <v>44</v>
      </c>
      <c r="M34" s="91">
        <f t="shared" si="1"/>
        <v>0</v>
      </c>
      <c r="N34" s="92">
        <f t="shared" si="2"/>
        <v>44</v>
      </c>
      <c r="O34" s="93" t="str">
        <f t="shared" si="3"/>
        <v>F</v>
      </c>
      <c r="P34" s="123"/>
      <c r="Q34" s="111"/>
      <c r="R34" s="114"/>
      <c r="S34"/>
      <c r="T34"/>
      <c r="U34"/>
      <c r="V34"/>
      <c r="W34"/>
    </row>
    <row r="35" spans="1:23" s="20" customFormat="1" ht="15">
      <c r="A35" s="87">
        <v>34</v>
      </c>
      <c r="B35" s="88" t="str">
        <f>Sheet2!A34</f>
        <v>61</v>
      </c>
      <c r="C35" s="100" t="str">
        <f>Sheet2!B34</f>
        <v>2016</v>
      </c>
      <c r="D35" s="100" t="str">
        <f>Sheet2!C34</f>
        <v>Marko</v>
      </c>
      <c r="E35" s="100" t="str">
        <f>Sheet2!D34</f>
        <v>Bošković</v>
      </c>
      <c r="F35" s="89">
        <v>47</v>
      </c>
      <c r="G35" s="90"/>
      <c r="H35" s="90"/>
      <c r="I35" s="97"/>
      <c r="J35" s="98"/>
      <c r="K35" s="97"/>
      <c r="L35" s="91">
        <f t="shared" si="0"/>
        <v>47</v>
      </c>
      <c r="M35" s="91">
        <f t="shared" si="1"/>
        <v>0</v>
      </c>
      <c r="N35" s="92">
        <f t="shared" si="2"/>
        <v>47</v>
      </c>
      <c r="O35" s="93" t="str">
        <f t="shared" si="3"/>
        <v>F</v>
      </c>
      <c r="P35" s="123"/>
      <c r="Q35" s="111"/>
      <c r="R35" s="114"/>
      <c r="S35"/>
      <c r="T35"/>
      <c r="U35"/>
      <c r="V35"/>
      <c r="W35"/>
    </row>
    <row r="36" spans="1:23" s="20" customFormat="1" ht="15">
      <c r="A36" s="87">
        <v>35</v>
      </c>
      <c r="B36" s="88" t="str">
        <f>Sheet2!A35</f>
        <v>62</v>
      </c>
      <c r="C36" s="100" t="str">
        <f>Sheet2!B35</f>
        <v>2016</v>
      </c>
      <c r="D36" s="100" t="str">
        <f>Sheet2!C35</f>
        <v>Nataša</v>
      </c>
      <c r="E36" s="100" t="str">
        <f>Sheet2!D35</f>
        <v>Zajović</v>
      </c>
      <c r="F36" s="89">
        <v>44</v>
      </c>
      <c r="G36" s="90"/>
      <c r="H36" s="90"/>
      <c r="I36" s="97"/>
      <c r="J36" s="98"/>
      <c r="K36" s="97"/>
      <c r="L36" s="91">
        <f t="shared" si="0"/>
        <v>44</v>
      </c>
      <c r="M36" s="91">
        <f t="shared" si="1"/>
        <v>0</v>
      </c>
      <c r="N36" s="92">
        <f t="shared" si="2"/>
        <v>44</v>
      </c>
      <c r="O36" s="93" t="str">
        <f t="shared" si="3"/>
        <v>F</v>
      </c>
      <c r="P36" s="123"/>
      <c r="Q36" s="111"/>
      <c r="R36" s="118"/>
      <c r="S36"/>
      <c r="T36"/>
      <c r="U36"/>
      <c r="V36"/>
      <c r="W36"/>
    </row>
    <row r="37" spans="1:23" s="20" customFormat="1" ht="15">
      <c r="A37" s="87">
        <v>36</v>
      </c>
      <c r="B37" s="88" t="str">
        <f>Sheet2!A36</f>
        <v>63</v>
      </c>
      <c r="C37" s="100" t="str">
        <f>Sheet2!B36</f>
        <v>2016</v>
      </c>
      <c r="D37" s="100" t="str">
        <f>Sheet2!C36</f>
        <v>Andrija</v>
      </c>
      <c r="E37" s="100" t="str">
        <f>Sheet2!D36</f>
        <v>Pajović</v>
      </c>
      <c r="F37" s="89">
        <v>44</v>
      </c>
      <c r="G37" s="90"/>
      <c r="H37" s="90"/>
      <c r="I37" s="97"/>
      <c r="J37" s="98"/>
      <c r="K37" s="97"/>
      <c r="L37" s="91">
        <f t="shared" si="0"/>
        <v>44</v>
      </c>
      <c r="M37" s="91">
        <f t="shared" si="1"/>
        <v>0</v>
      </c>
      <c r="N37" s="92">
        <f t="shared" si="2"/>
        <v>44</v>
      </c>
      <c r="O37" s="93" t="str">
        <f t="shared" si="3"/>
        <v>F</v>
      </c>
      <c r="P37" s="123"/>
      <c r="Q37" s="112"/>
      <c r="R37" s="119"/>
      <c r="S37"/>
      <c r="T37"/>
      <c r="U37"/>
      <c r="V37"/>
      <c r="W37"/>
    </row>
    <row r="38" spans="1:23" s="20" customFormat="1" ht="15">
      <c r="A38" s="87">
        <v>37</v>
      </c>
      <c r="B38" s="88" t="str">
        <f>Sheet2!A37</f>
        <v>71</v>
      </c>
      <c r="C38" s="100" t="str">
        <f>Sheet2!B37</f>
        <v>2016</v>
      </c>
      <c r="D38" s="100" t="str">
        <f>Sheet2!C37</f>
        <v>Veljko</v>
      </c>
      <c r="E38" s="100" t="str">
        <f>Sheet2!D37</f>
        <v>Vukadinović</v>
      </c>
      <c r="F38" s="89">
        <v>35</v>
      </c>
      <c r="G38" s="90"/>
      <c r="H38" s="90"/>
      <c r="I38" s="97"/>
      <c r="J38" s="98"/>
      <c r="K38" s="97"/>
      <c r="L38" s="91">
        <f t="shared" si="0"/>
        <v>35</v>
      </c>
      <c r="M38" s="91">
        <f t="shared" si="1"/>
        <v>0</v>
      </c>
      <c r="N38" s="92">
        <f t="shared" si="2"/>
        <v>35</v>
      </c>
      <c r="O38" s="93" t="str">
        <f t="shared" si="3"/>
        <v>F</v>
      </c>
      <c r="P38" s="123"/>
      <c r="Q38" s="112"/>
      <c r="R38" s="119"/>
      <c r="S38"/>
      <c r="T38"/>
      <c r="U38"/>
      <c r="V38"/>
      <c r="W38"/>
    </row>
    <row r="39" spans="1:23" s="20" customFormat="1" ht="15">
      <c r="A39" s="87">
        <v>38</v>
      </c>
      <c r="B39" s="88" t="str">
        <f>Sheet2!A38</f>
        <v>76</v>
      </c>
      <c r="C39" s="100" t="str">
        <f>Sheet2!B38</f>
        <v>2016</v>
      </c>
      <c r="D39" s="100" t="str">
        <f>Sheet2!C38</f>
        <v>Ivan</v>
      </c>
      <c r="E39" s="100" t="str">
        <f>Sheet2!D38</f>
        <v>Mujović</v>
      </c>
      <c r="F39" s="89">
        <v>22</v>
      </c>
      <c r="G39" s="90">
        <v>25</v>
      </c>
      <c r="H39" s="90"/>
      <c r="I39" s="97"/>
      <c r="J39" s="98"/>
      <c r="K39" s="97"/>
      <c r="L39" s="91">
        <f t="shared" si="0"/>
        <v>25</v>
      </c>
      <c r="M39" s="91">
        <f t="shared" si="1"/>
        <v>0</v>
      </c>
      <c r="N39" s="92">
        <f t="shared" si="2"/>
        <v>25</v>
      </c>
      <c r="O39" s="93" t="str">
        <f t="shared" si="3"/>
        <v>F</v>
      </c>
      <c r="P39" s="123"/>
      <c r="Q39" s="112"/>
      <c r="R39" s="119"/>
      <c r="S39"/>
      <c r="T39"/>
      <c r="U39"/>
      <c r="V39"/>
      <c r="W39"/>
    </row>
    <row r="40" spans="1:23" s="20" customFormat="1" ht="15">
      <c r="A40" s="87">
        <v>39</v>
      </c>
      <c r="B40" s="88" t="str">
        <f>Sheet2!A39</f>
        <v>81</v>
      </c>
      <c r="C40" s="100" t="str">
        <f>Sheet2!B39</f>
        <v>2016</v>
      </c>
      <c r="D40" s="100" t="str">
        <f>Sheet2!C39</f>
        <v>Nikola</v>
      </c>
      <c r="E40" s="100" t="str">
        <f>Sheet2!D39</f>
        <v>Ružić</v>
      </c>
      <c r="F40" s="89">
        <v>40</v>
      </c>
      <c r="G40" s="90"/>
      <c r="H40" s="90"/>
      <c r="I40" s="97"/>
      <c r="J40" s="98"/>
      <c r="K40" s="97"/>
      <c r="L40" s="91">
        <f t="shared" si="0"/>
        <v>40</v>
      </c>
      <c r="M40" s="91">
        <f t="shared" si="1"/>
        <v>0</v>
      </c>
      <c r="N40" s="92">
        <f t="shared" si="2"/>
        <v>40</v>
      </c>
      <c r="O40" s="93" t="str">
        <f t="shared" si="3"/>
        <v>F</v>
      </c>
      <c r="P40" s="123"/>
      <c r="Q40" s="112"/>
      <c r="R40" s="119"/>
      <c r="S40"/>
      <c r="T40"/>
      <c r="U40"/>
      <c r="V40"/>
      <c r="W40"/>
    </row>
    <row r="41" spans="1:23" s="20" customFormat="1" ht="15">
      <c r="A41" s="87">
        <v>40</v>
      </c>
      <c r="B41" s="88" t="str">
        <f>Sheet2!A40</f>
        <v>85</v>
      </c>
      <c r="C41" s="100" t="str">
        <f>Sheet2!B40</f>
        <v>2016</v>
      </c>
      <c r="D41" s="100" t="str">
        <f>Sheet2!C40</f>
        <v>Đina</v>
      </c>
      <c r="E41" s="100" t="str">
        <f>Sheet2!D40</f>
        <v>Dubljević</v>
      </c>
      <c r="F41" s="89">
        <v>50</v>
      </c>
      <c r="G41" s="90"/>
      <c r="H41" s="90"/>
      <c r="I41" s="97"/>
      <c r="J41" s="98"/>
      <c r="K41" s="97"/>
      <c r="L41" s="91">
        <f t="shared" si="0"/>
        <v>50</v>
      </c>
      <c r="M41" s="91">
        <f t="shared" si="1"/>
        <v>0</v>
      </c>
      <c r="N41" s="92">
        <f t="shared" si="2"/>
        <v>50</v>
      </c>
      <c r="O41" s="93" t="str">
        <f t="shared" si="3"/>
        <v>E</v>
      </c>
      <c r="P41" s="123"/>
      <c r="Q41" s="112"/>
      <c r="R41" s="119"/>
      <c r="S41"/>
      <c r="T41"/>
      <c r="U41"/>
      <c r="V41"/>
      <c r="W41"/>
    </row>
    <row r="42" spans="1:23" s="20" customFormat="1" ht="15">
      <c r="A42" s="87">
        <v>41</v>
      </c>
      <c r="B42" s="88" t="str">
        <f>Sheet2!A41</f>
        <v>88</v>
      </c>
      <c r="C42" s="100" t="str">
        <f>Sheet2!B41</f>
        <v>2016</v>
      </c>
      <c r="D42" s="100" t="str">
        <f>Sheet2!C41</f>
        <v>Jelena</v>
      </c>
      <c r="E42" s="100" t="str">
        <f>Sheet2!D41</f>
        <v>Piper</v>
      </c>
      <c r="F42" s="89">
        <v>50</v>
      </c>
      <c r="G42" s="90"/>
      <c r="H42" s="90"/>
      <c r="I42" s="97"/>
      <c r="J42" s="98"/>
      <c r="K42" s="97"/>
      <c r="L42" s="91">
        <f t="shared" si="0"/>
        <v>50</v>
      </c>
      <c r="M42" s="91">
        <f t="shared" si="1"/>
        <v>0</v>
      </c>
      <c r="N42" s="92">
        <f t="shared" si="2"/>
        <v>50</v>
      </c>
      <c r="O42" s="93" t="str">
        <f t="shared" si="3"/>
        <v>E</v>
      </c>
      <c r="P42" s="123"/>
      <c r="Q42" s="113"/>
      <c r="R42" s="120"/>
      <c r="S42"/>
      <c r="T42"/>
      <c r="U42"/>
      <c r="V42"/>
      <c r="W42"/>
    </row>
    <row r="43" spans="1:23" s="20" customFormat="1" ht="15">
      <c r="A43" s="87">
        <v>42</v>
      </c>
      <c r="B43" s="88" t="str">
        <f>Sheet2!A42</f>
        <v>91</v>
      </c>
      <c r="C43" s="100" t="str">
        <f>Sheet2!B42</f>
        <v>2016</v>
      </c>
      <c r="D43" s="100" t="str">
        <f>Sheet2!C42</f>
        <v>Minja</v>
      </c>
      <c r="E43" s="100" t="str">
        <f>Sheet2!D42</f>
        <v>Pavlović</v>
      </c>
      <c r="F43" s="89"/>
      <c r="G43" s="90"/>
      <c r="H43" s="90"/>
      <c r="I43" s="97"/>
      <c r="J43" s="98"/>
      <c r="K43" s="97"/>
      <c r="L43" s="91">
        <f t="shared" si="0"/>
        <v>0</v>
      </c>
      <c r="M43" s="91">
        <f t="shared" si="1"/>
        <v>0</v>
      </c>
      <c r="N43" s="92">
        <f t="shared" si="2"/>
        <v>0</v>
      </c>
      <c r="O43" s="93" t="str">
        <f t="shared" si="3"/>
        <v>F</v>
      </c>
      <c r="P43" s="123"/>
      <c r="Q43"/>
      <c r="R43"/>
      <c r="S43"/>
      <c r="T43"/>
      <c r="U43"/>
      <c r="V43"/>
      <c r="W43"/>
    </row>
    <row r="44" spans="1:23" s="20" customFormat="1" ht="15">
      <c r="A44" s="87">
        <v>43</v>
      </c>
      <c r="B44" s="88" t="str">
        <f>Sheet2!A43</f>
        <v>92</v>
      </c>
      <c r="C44" s="100" t="str">
        <f>Sheet2!B43</f>
        <v>2016</v>
      </c>
      <c r="D44" s="100" t="str">
        <f>Sheet2!C43</f>
        <v>Jovan</v>
      </c>
      <c r="E44" s="100" t="str">
        <f>Sheet2!D43</f>
        <v>Kankaraš</v>
      </c>
      <c r="F44" s="89">
        <v>42</v>
      </c>
      <c r="G44" s="90"/>
      <c r="H44" s="90"/>
      <c r="I44" s="97"/>
      <c r="J44" s="98"/>
      <c r="K44" s="97"/>
      <c r="L44" s="91">
        <f t="shared" si="0"/>
        <v>42</v>
      </c>
      <c r="M44" s="91">
        <f t="shared" si="1"/>
        <v>0</v>
      </c>
      <c r="N44" s="92">
        <f t="shared" si="2"/>
        <v>42</v>
      </c>
      <c r="O44" s="93" t="str">
        <f t="shared" si="3"/>
        <v>F</v>
      </c>
      <c r="P44" s="123"/>
      <c r="Q44"/>
      <c r="R44"/>
      <c r="S44"/>
      <c r="T44"/>
      <c r="U44"/>
      <c r="V44"/>
      <c r="W44"/>
    </row>
    <row r="45" spans="1:23" s="20" customFormat="1" ht="15">
      <c r="A45" s="87">
        <v>44</v>
      </c>
      <c r="B45" s="88" t="str">
        <f>Sheet2!A44</f>
        <v>95</v>
      </c>
      <c r="C45" s="100" t="str">
        <f>Sheet2!B44</f>
        <v>2016</v>
      </c>
      <c r="D45" s="100" t="str">
        <f>Sheet2!C44</f>
        <v>Kristina</v>
      </c>
      <c r="E45" s="100" t="str">
        <f>Sheet2!D44</f>
        <v>Ognjenović</v>
      </c>
      <c r="F45" s="89">
        <v>48</v>
      </c>
      <c r="G45" s="90"/>
      <c r="H45" s="90"/>
      <c r="I45" s="97"/>
      <c r="J45" s="98"/>
      <c r="K45" s="97"/>
      <c r="L45" s="91">
        <f t="shared" si="0"/>
        <v>48</v>
      </c>
      <c r="M45" s="91">
        <f t="shared" si="1"/>
        <v>0</v>
      </c>
      <c r="N45" s="92">
        <f t="shared" si="2"/>
        <v>48</v>
      </c>
      <c r="O45" s="93" t="str">
        <f t="shared" si="3"/>
        <v>F</v>
      </c>
      <c r="P45" s="123"/>
      <c r="Q45"/>
      <c r="R45"/>
      <c r="S45"/>
      <c r="T45"/>
      <c r="U45"/>
      <c r="V45"/>
      <c r="W45"/>
    </row>
    <row r="46" spans="1:23" s="20" customFormat="1" ht="15">
      <c r="A46" s="87">
        <v>45</v>
      </c>
      <c r="B46" s="88" t="str">
        <f>Sheet2!A45</f>
        <v>9004</v>
      </c>
      <c r="C46" s="100" t="str">
        <f>Sheet2!B45</f>
        <v>2016</v>
      </c>
      <c r="D46" s="100" t="str">
        <f>Sheet2!C45</f>
        <v>Đorđe</v>
      </c>
      <c r="E46" s="100" t="str">
        <f>Sheet2!D45</f>
        <v>Stanković</v>
      </c>
      <c r="F46" s="89"/>
      <c r="G46" s="90"/>
      <c r="H46" s="90"/>
      <c r="I46" s="97"/>
      <c r="J46" s="98"/>
      <c r="K46" s="97"/>
      <c r="L46" s="91">
        <f t="shared" si="0"/>
        <v>0</v>
      </c>
      <c r="M46" s="91">
        <f t="shared" si="1"/>
        <v>0</v>
      </c>
      <c r="N46" s="92">
        <f t="shared" si="2"/>
        <v>0</v>
      </c>
      <c r="O46" s="93" t="str">
        <f t="shared" si="3"/>
        <v>F</v>
      </c>
      <c r="P46" s="123"/>
      <c r="Q46"/>
      <c r="R46"/>
      <c r="S46"/>
      <c r="T46"/>
      <c r="U46"/>
      <c r="V46"/>
      <c r="W46"/>
    </row>
    <row r="47" spans="1:23" s="20" customFormat="1" ht="15">
      <c r="A47" s="87">
        <v>46</v>
      </c>
      <c r="B47" s="88" t="str">
        <f>Sheet2!A46</f>
        <v>9015</v>
      </c>
      <c r="C47" s="100" t="str">
        <f>Sheet2!B46</f>
        <v>2016</v>
      </c>
      <c r="D47" s="100" t="str">
        <f>Sheet2!C46</f>
        <v>Nikola</v>
      </c>
      <c r="E47" s="100" t="str">
        <f>Sheet2!D46</f>
        <v>Markuš</v>
      </c>
      <c r="F47" s="89">
        <v>45</v>
      </c>
      <c r="G47" s="90"/>
      <c r="H47" s="90"/>
      <c r="I47" s="97"/>
      <c r="J47" s="98"/>
      <c r="K47" s="97"/>
      <c r="L47" s="91">
        <f t="shared" si="0"/>
        <v>45</v>
      </c>
      <c r="M47" s="91">
        <f t="shared" si="1"/>
        <v>0</v>
      </c>
      <c r="N47" s="92">
        <f t="shared" si="2"/>
        <v>45</v>
      </c>
      <c r="O47" s="93" t="str">
        <f t="shared" si="3"/>
        <v>F</v>
      </c>
      <c r="P47" s="123"/>
      <c r="Q47"/>
      <c r="R47"/>
      <c r="S47"/>
      <c r="T47"/>
      <c r="U47"/>
      <c r="V47"/>
      <c r="W47"/>
    </row>
    <row r="48" spans="1:16" s="20" customFormat="1" ht="15">
      <c r="A48" s="87">
        <v>47</v>
      </c>
      <c r="B48" s="88" t="str">
        <f>Sheet2!A47</f>
        <v>9057</v>
      </c>
      <c r="C48" s="100" t="str">
        <f>Sheet2!B47</f>
        <v>2016</v>
      </c>
      <c r="D48" s="100" t="str">
        <f>Sheet2!C47</f>
        <v>Jelena</v>
      </c>
      <c r="E48" s="100" t="str">
        <f>Sheet2!D47</f>
        <v>Prelević</v>
      </c>
      <c r="F48" s="89"/>
      <c r="G48" s="90">
        <v>37</v>
      </c>
      <c r="H48" s="90"/>
      <c r="I48" s="97"/>
      <c r="J48" s="98"/>
      <c r="K48" s="97"/>
      <c r="L48" s="91">
        <f t="shared" si="0"/>
        <v>37</v>
      </c>
      <c r="M48" s="91">
        <f t="shared" si="1"/>
        <v>0</v>
      </c>
      <c r="N48" s="92">
        <f t="shared" si="2"/>
        <v>37</v>
      </c>
      <c r="O48" s="93" t="str">
        <f t="shared" si="3"/>
        <v>F</v>
      </c>
      <c r="P48" s="123"/>
    </row>
    <row r="49" spans="1:16" s="20" customFormat="1" ht="15">
      <c r="A49" s="87">
        <v>48</v>
      </c>
      <c r="B49" s="88" t="str">
        <f>Sheet2!A48</f>
        <v>9060</v>
      </c>
      <c r="C49" s="100" t="str">
        <f>Sheet2!B48</f>
        <v>2016</v>
      </c>
      <c r="D49" s="100" t="str">
        <f>Sheet2!C48</f>
        <v>Uroš</v>
      </c>
      <c r="E49" s="100" t="str">
        <f>Sheet2!D48</f>
        <v>Ognjenović</v>
      </c>
      <c r="F49" s="89">
        <v>45</v>
      </c>
      <c r="G49" s="90"/>
      <c r="H49" s="90"/>
      <c r="I49" s="97"/>
      <c r="J49" s="98"/>
      <c r="K49" s="97"/>
      <c r="L49" s="91">
        <f t="shared" si="0"/>
        <v>45</v>
      </c>
      <c r="M49" s="91">
        <f t="shared" si="1"/>
        <v>0</v>
      </c>
      <c r="N49" s="92">
        <f t="shared" si="2"/>
        <v>45</v>
      </c>
      <c r="O49" s="93" t="str">
        <f t="shared" si="3"/>
        <v>F</v>
      </c>
      <c r="P49" s="123"/>
    </row>
    <row r="50" spans="1:16" s="20" customFormat="1" ht="15">
      <c r="A50" s="87">
        <v>49</v>
      </c>
      <c r="B50" s="88" t="str">
        <f>Sheet2!A49</f>
        <v>9068</v>
      </c>
      <c r="C50" s="100" t="str">
        <f>Sheet2!B49</f>
        <v>2016</v>
      </c>
      <c r="D50" s="100" t="str">
        <f>Sheet2!C49</f>
        <v>Enis</v>
      </c>
      <c r="E50" s="100" t="str">
        <f>Sheet2!D49</f>
        <v>Čindrak</v>
      </c>
      <c r="F50" s="89">
        <v>40</v>
      </c>
      <c r="G50" s="90"/>
      <c r="H50" s="90"/>
      <c r="I50" s="97"/>
      <c r="J50" s="98"/>
      <c r="K50" s="97"/>
      <c r="L50" s="91">
        <f t="shared" si="0"/>
        <v>40</v>
      </c>
      <c r="M50" s="91">
        <f t="shared" si="1"/>
        <v>0</v>
      </c>
      <c r="N50" s="92">
        <f t="shared" si="2"/>
        <v>40</v>
      </c>
      <c r="O50" s="93" t="str">
        <f t="shared" si="3"/>
        <v>F</v>
      </c>
      <c r="P50" s="123"/>
    </row>
    <row r="51" spans="1:16" s="20" customFormat="1" ht="15">
      <c r="A51" s="87">
        <v>50</v>
      </c>
      <c r="B51" s="88" t="str">
        <f>Sheet2!A50</f>
        <v>4</v>
      </c>
      <c r="C51" s="100" t="str">
        <f>Sheet2!B50</f>
        <v>2015</v>
      </c>
      <c r="D51" s="100" t="str">
        <f>Sheet2!C50</f>
        <v>Nikola</v>
      </c>
      <c r="E51" s="100" t="str">
        <f>Sheet2!D50</f>
        <v>Fuštić</v>
      </c>
      <c r="F51" s="89"/>
      <c r="G51" s="90">
        <v>19</v>
      </c>
      <c r="H51" s="90"/>
      <c r="I51" s="97"/>
      <c r="J51" s="98"/>
      <c r="K51" s="97"/>
      <c r="L51" s="91">
        <f t="shared" si="0"/>
        <v>19</v>
      </c>
      <c r="M51" s="91">
        <f t="shared" si="1"/>
        <v>0</v>
      </c>
      <c r="N51" s="92">
        <f t="shared" si="2"/>
        <v>19</v>
      </c>
      <c r="O51" s="93" t="str">
        <f t="shared" si="3"/>
        <v>F</v>
      </c>
      <c r="P51" s="123"/>
    </row>
    <row r="52" spans="1:16" s="20" customFormat="1" ht="15">
      <c r="A52" s="87">
        <v>51</v>
      </c>
      <c r="B52" s="88" t="str">
        <f>Sheet2!A51</f>
        <v>5</v>
      </c>
      <c r="C52" s="100" t="str">
        <f>Sheet2!B51</f>
        <v>2015</v>
      </c>
      <c r="D52" s="100" t="str">
        <f>Sheet2!C51</f>
        <v>Andrija</v>
      </c>
      <c r="E52" s="100" t="str">
        <f>Sheet2!D51</f>
        <v>Krstajić</v>
      </c>
      <c r="F52" s="89"/>
      <c r="G52" s="90"/>
      <c r="H52" s="90"/>
      <c r="I52" s="97"/>
      <c r="J52" s="98"/>
      <c r="K52" s="97"/>
      <c r="L52" s="91">
        <f t="shared" si="0"/>
        <v>0</v>
      </c>
      <c r="M52" s="91">
        <f t="shared" si="1"/>
        <v>0</v>
      </c>
      <c r="N52" s="92">
        <f t="shared" si="2"/>
        <v>0</v>
      </c>
      <c r="O52" s="93" t="str">
        <f t="shared" si="3"/>
        <v>F</v>
      </c>
      <c r="P52" s="123"/>
    </row>
    <row r="53" spans="1:16" s="20" customFormat="1" ht="15">
      <c r="A53" s="87">
        <v>52</v>
      </c>
      <c r="B53" s="88" t="str">
        <f>Sheet2!A52</f>
        <v>10</v>
      </c>
      <c r="C53" s="100" t="str">
        <f>Sheet2!B52</f>
        <v>2015</v>
      </c>
      <c r="D53" s="100" t="str">
        <f>Sheet2!C52</f>
        <v>Miodrag</v>
      </c>
      <c r="E53" s="100" t="str">
        <f>Sheet2!D52</f>
        <v>Bakić</v>
      </c>
      <c r="F53" s="89">
        <v>25</v>
      </c>
      <c r="G53" s="90"/>
      <c r="H53" s="90"/>
      <c r="I53" s="97"/>
      <c r="J53" s="98"/>
      <c r="K53" s="97"/>
      <c r="L53" s="91">
        <f t="shared" si="0"/>
        <v>25</v>
      </c>
      <c r="M53" s="91">
        <f t="shared" si="1"/>
        <v>0</v>
      </c>
      <c r="N53" s="92">
        <f t="shared" si="2"/>
        <v>25</v>
      </c>
      <c r="O53" s="93" t="str">
        <f t="shared" si="3"/>
        <v>F</v>
      </c>
      <c r="P53" s="123"/>
    </row>
    <row r="54" spans="1:16" s="20" customFormat="1" ht="15">
      <c r="A54" s="87">
        <v>53</v>
      </c>
      <c r="B54" s="88" t="str">
        <f>Sheet2!A53</f>
        <v>13</v>
      </c>
      <c r="C54" s="100" t="str">
        <f>Sheet2!B53</f>
        <v>2015</v>
      </c>
      <c r="D54" s="100" t="str">
        <f>Sheet2!C53</f>
        <v>Nikola</v>
      </c>
      <c r="E54" s="100" t="str">
        <f>Sheet2!D53</f>
        <v>Dragišić</v>
      </c>
      <c r="F54" s="89">
        <v>38</v>
      </c>
      <c r="G54" s="90"/>
      <c r="H54" s="90"/>
      <c r="I54" s="97"/>
      <c r="J54" s="98"/>
      <c r="K54" s="97"/>
      <c r="L54" s="91">
        <f t="shared" si="0"/>
        <v>38</v>
      </c>
      <c r="M54" s="91">
        <f t="shared" si="1"/>
        <v>0</v>
      </c>
      <c r="N54" s="92">
        <f t="shared" si="2"/>
        <v>38</v>
      </c>
      <c r="O54" s="93" t="str">
        <f t="shared" si="3"/>
        <v>F</v>
      </c>
      <c r="P54" s="123"/>
    </row>
    <row r="55" spans="1:16" s="20" customFormat="1" ht="15">
      <c r="A55" s="87">
        <v>54</v>
      </c>
      <c r="B55" s="88" t="str">
        <f>Sheet2!A54</f>
        <v>15</v>
      </c>
      <c r="C55" s="100" t="str">
        <f>Sheet2!B54</f>
        <v>2015</v>
      </c>
      <c r="D55" s="100" t="str">
        <f>Sheet2!C54</f>
        <v>Miloš</v>
      </c>
      <c r="E55" s="100" t="str">
        <f>Sheet2!D54</f>
        <v>Vučetić</v>
      </c>
      <c r="F55" s="89">
        <v>45</v>
      </c>
      <c r="G55" s="90"/>
      <c r="H55" s="90"/>
      <c r="I55" s="97"/>
      <c r="J55" s="98"/>
      <c r="K55" s="97"/>
      <c r="L55" s="91">
        <f t="shared" si="0"/>
        <v>45</v>
      </c>
      <c r="M55" s="91">
        <f t="shared" si="1"/>
        <v>0</v>
      </c>
      <c r="N55" s="92">
        <f t="shared" si="2"/>
        <v>45</v>
      </c>
      <c r="O55" s="93" t="str">
        <f t="shared" si="3"/>
        <v>F</v>
      </c>
      <c r="P55" s="123"/>
    </row>
    <row r="56" spans="1:16" s="20" customFormat="1" ht="15">
      <c r="A56" s="87">
        <v>55</v>
      </c>
      <c r="B56" s="88" t="str">
        <f>Sheet2!A55</f>
        <v>26</v>
      </c>
      <c r="C56" s="100" t="str">
        <f>Sheet2!B55</f>
        <v>2015</v>
      </c>
      <c r="D56" s="100" t="str">
        <f>Sheet2!C55</f>
        <v>Aleksa</v>
      </c>
      <c r="E56" s="100" t="str">
        <f>Sheet2!D55</f>
        <v>Vujošević</v>
      </c>
      <c r="F56" s="89">
        <v>33</v>
      </c>
      <c r="G56" s="90"/>
      <c r="H56" s="90"/>
      <c r="I56" s="97"/>
      <c r="J56" s="98"/>
      <c r="K56" s="97"/>
      <c r="L56" s="91">
        <f t="shared" si="0"/>
        <v>33</v>
      </c>
      <c r="M56" s="91">
        <f t="shared" si="1"/>
        <v>0</v>
      </c>
      <c r="N56" s="92">
        <f t="shared" si="2"/>
        <v>33</v>
      </c>
      <c r="O56" s="93" t="str">
        <f t="shared" si="3"/>
        <v>F</v>
      </c>
      <c r="P56" s="123"/>
    </row>
    <row r="57" spans="1:16" s="20" customFormat="1" ht="15">
      <c r="A57" s="87">
        <v>56</v>
      </c>
      <c r="B57" s="88" t="str">
        <f>Sheet2!A56</f>
        <v>27</v>
      </c>
      <c r="C57" s="100" t="str">
        <f>Sheet2!B56</f>
        <v>2015</v>
      </c>
      <c r="D57" s="100" t="str">
        <f>Sheet2!C56</f>
        <v>Andrija</v>
      </c>
      <c r="E57" s="100" t="str">
        <f>Sheet2!D56</f>
        <v>Aleksić</v>
      </c>
      <c r="F57" s="89"/>
      <c r="G57" s="90">
        <v>40</v>
      </c>
      <c r="H57" s="90"/>
      <c r="I57" s="97"/>
      <c r="J57" s="98"/>
      <c r="K57" s="97"/>
      <c r="L57" s="91">
        <f t="shared" si="0"/>
        <v>40</v>
      </c>
      <c r="M57" s="91">
        <f t="shared" si="1"/>
        <v>0</v>
      </c>
      <c r="N57" s="92">
        <f t="shared" si="2"/>
        <v>40</v>
      </c>
      <c r="O57" s="93" t="str">
        <f t="shared" si="3"/>
        <v>F</v>
      </c>
      <c r="P57" s="123"/>
    </row>
    <row r="58" spans="1:16" s="20" customFormat="1" ht="15">
      <c r="A58" s="87">
        <v>57</v>
      </c>
      <c r="B58" s="88" t="str">
        <f>Sheet2!A57</f>
        <v>29</v>
      </c>
      <c r="C58" s="100" t="str">
        <f>Sheet2!B57</f>
        <v>2015</v>
      </c>
      <c r="D58" s="100" t="str">
        <f>Sheet2!C57</f>
        <v>Milica</v>
      </c>
      <c r="E58" s="100" t="str">
        <f>Sheet2!D57</f>
        <v>Grbović</v>
      </c>
      <c r="F58" s="89">
        <v>42</v>
      </c>
      <c r="G58" s="90"/>
      <c r="H58" s="90"/>
      <c r="I58" s="97"/>
      <c r="J58" s="98"/>
      <c r="K58" s="97"/>
      <c r="L58" s="91">
        <f t="shared" si="0"/>
        <v>42</v>
      </c>
      <c r="M58" s="91">
        <f t="shared" si="1"/>
        <v>0</v>
      </c>
      <c r="N58" s="92">
        <f t="shared" si="2"/>
        <v>42</v>
      </c>
      <c r="O58" s="93" t="str">
        <f t="shared" si="3"/>
        <v>F</v>
      </c>
      <c r="P58" s="123"/>
    </row>
    <row r="59" spans="1:16" s="20" customFormat="1" ht="15">
      <c r="A59" s="87">
        <v>58</v>
      </c>
      <c r="B59" s="88" t="str">
        <f>Sheet2!A58</f>
        <v>31</v>
      </c>
      <c r="C59" s="100" t="str">
        <f>Sheet2!B58</f>
        <v>2015</v>
      </c>
      <c r="D59" s="100" t="str">
        <f>Sheet2!C58</f>
        <v>Petar</v>
      </c>
      <c r="E59" s="100" t="str">
        <f>Sheet2!D58</f>
        <v>Milić</v>
      </c>
      <c r="F59" s="89"/>
      <c r="G59" s="90"/>
      <c r="H59" s="90"/>
      <c r="I59" s="97"/>
      <c r="J59" s="98"/>
      <c r="K59" s="97"/>
      <c r="L59" s="91">
        <f t="shared" si="0"/>
        <v>0</v>
      </c>
      <c r="M59" s="91">
        <f t="shared" si="1"/>
        <v>0</v>
      </c>
      <c r="N59" s="92">
        <f t="shared" si="2"/>
        <v>0</v>
      </c>
      <c r="O59" s="93" t="str">
        <f t="shared" si="3"/>
        <v>F</v>
      </c>
      <c r="P59" s="123"/>
    </row>
    <row r="60" spans="1:16" s="20" customFormat="1" ht="15">
      <c r="A60" s="87">
        <v>59</v>
      </c>
      <c r="B60" s="88" t="str">
        <f>Sheet2!A59</f>
        <v>38</v>
      </c>
      <c r="C60" s="100" t="str">
        <f>Sheet2!B59</f>
        <v>2015</v>
      </c>
      <c r="D60" s="100" t="str">
        <f>Sheet2!C59</f>
        <v>Milena</v>
      </c>
      <c r="E60" s="100" t="str">
        <f>Sheet2!D59</f>
        <v>Bogavac</v>
      </c>
      <c r="F60" s="89">
        <v>32</v>
      </c>
      <c r="G60" s="90"/>
      <c r="H60" s="90"/>
      <c r="I60" s="97"/>
      <c r="J60" s="98"/>
      <c r="K60" s="97"/>
      <c r="L60" s="91">
        <f t="shared" si="0"/>
        <v>32</v>
      </c>
      <c r="M60" s="91">
        <f t="shared" si="1"/>
        <v>0</v>
      </c>
      <c r="N60" s="92">
        <f t="shared" si="2"/>
        <v>32</v>
      </c>
      <c r="O60" s="93" t="str">
        <f t="shared" si="3"/>
        <v>F</v>
      </c>
      <c r="P60" s="123"/>
    </row>
    <row r="61" spans="1:16" s="20" customFormat="1" ht="15.75" customHeight="1">
      <c r="A61" s="87">
        <v>60</v>
      </c>
      <c r="B61" s="88" t="str">
        <f>Sheet2!A60</f>
        <v>47</v>
      </c>
      <c r="C61" s="100" t="str">
        <f>Sheet2!B60</f>
        <v>2015</v>
      </c>
      <c r="D61" s="100" t="str">
        <f>Sheet2!C60</f>
        <v>Bogdan</v>
      </c>
      <c r="E61" s="100" t="str">
        <f>Sheet2!D60</f>
        <v>Aprcović</v>
      </c>
      <c r="F61" s="89">
        <v>45</v>
      </c>
      <c r="G61" s="90"/>
      <c r="H61" s="90"/>
      <c r="I61" s="97"/>
      <c r="J61" s="98"/>
      <c r="K61" s="97"/>
      <c r="L61" s="91">
        <f t="shared" si="0"/>
        <v>45</v>
      </c>
      <c r="M61" s="91">
        <f t="shared" si="1"/>
        <v>0</v>
      </c>
      <c r="N61" s="92">
        <f t="shared" si="2"/>
        <v>45</v>
      </c>
      <c r="O61" s="93" t="str">
        <f t="shared" si="3"/>
        <v>F</v>
      </c>
      <c r="P61" s="123"/>
    </row>
    <row r="62" spans="1:16" s="20" customFormat="1" ht="15.75" customHeight="1">
      <c r="A62" s="87">
        <v>61</v>
      </c>
      <c r="B62" s="88" t="str">
        <f>Sheet2!A61</f>
        <v>48</v>
      </c>
      <c r="C62" s="100" t="str">
        <f>Sheet2!B61</f>
        <v>2015</v>
      </c>
      <c r="D62" s="100" t="str">
        <f>Sheet2!C61</f>
        <v>Milisav</v>
      </c>
      <c r="E62" s="100" t="str">
        <f>Sheet2!D61</f>
        <v>Minić</v>
      </c>
      <c r="F62" s="89">
        <v>43</v>
      </c>
      <c r="G62" s="90"/>
      <c r="H62" s="90"/>
      <c r="I62" s="97"/>
      <c r="J62" s="98"/>
      <c r="K62" s="97"/>
      <c r="L62" s="91">
        <f t="shared" si="0"/>
        <v>43</v>
      </c>
      <c r="M62" s="91">
        <f t="shared" si="1"/>
        <v>0</v>
      </c>
      <c r="N62" s="92">
        <f t="shared" si="2"/>
        <v>43</v>
      </c>
      <c r="O62" s="93" t="str">
        <f t="shared" si="3"/>
        <v>F</v>
      </c>
      <c r="P62" s="123"/>
    </row>
    <row r="63" spans="1:16" s="20" customFormat="1" ht="15.75" customHeight="1">
      <c r="A63" s="87">
        <v>62</v>
      </c>
      <c r="B63" s="88" t="str">
        <f>Sheet2!A62</f>
        <v>50</v>
      </c>
      <c r="C63" s="100" t="str">
        <f>Sheet2!B62</f>
        <v>2015</v>
      </c>
      <c r="D63" s="100" t="str">
        <f>Sheet2!C62</f>
        <v>Vuko</v>
      </c>
      <c r="E63" s="100" t="str">
        <f>Sheet2!D62</f>
        <v>Prelević</v>
      </c>
      <c r="F63" s="89"/>
      <c r="G63" s="90"/>
      <c r="H63" s="90"/>
      <c r="I63" s="97"/>
      <c r="J63" s="98"/>
      <c r="K63" s="97"/>
      <c r="L63" s="91">
        <f t="shared" si="0"/>
        <v>0</v>
      </c>
      <c r="M63" s="91">
        <f t="shared" si="1"/>
        <v>0</v>
      </c>
      <c r="N63" s="92">
        <f t="shared" si="2"/>
        <v>0</v>
      </c>
      <c r="O63" s="93" t="str">
        <f t="shared" si="3"/>
        <v>F</v>
      </c>
      <c r="P63" s="123"/>
    </row>
    <row r="64" spans="1:16" s="20" customFormat="1" ht="15.75" customHeight="1">
      <c r="A64" s="87">
        <v>63</v>
      </c>
      <c r="B64" s="88" t="str">
        <f>Sheet2!A63</f>
        <v>62</v>
      </c>
      <c r="C64" s="100" t="str">
        <f>Sheet2!B63</f>
        <v>2015</v>
      </c>
      <c r="D64" s="100" t="str">
        <f>Sheet2!C63</f>
        <v>Milica</v>
      </c>
      <c r="E64" s="100" t="str">
        <f>Sheet2!D63</f>
        <v>Korać</v>
      </c>
      <c r="F64" s="89">
        <v>45</v>
      </c>
      <c r="G64" s="90"/>
      <c r="H64" s="90"/>
      <c r="I64" s="97"/>
      <c r="J64" s="98"/>
      <c r="K64" s="97"/>
      <c r="L64" s="91">
        <f t="shared" si="0"/>
        <v>45</v>
      </c>
      <c r="M64" s="91">
        <f t="shared" si="1"/>
        <v>0</v>
      </c>
      <c r="N64" s="92">
        <f t="shared" si="2"/>
        <v>45</v>
      </c>
      <c r="O64" s="93" t="str">
        <f t="shared" si="3"/>
        <v>F</v>
      </c>
      <c r="P64" s="123"/>
    </row>
    <row r="65" spans="1:16" s="20" customFormat="1" ht="15.75" customHeight="1">
      <c r="A65" s="87">
        <v>64</v>
      </c>
      <c r="B65" s="88" t="str">
        <f>Sheet2!A64</f>
        <v>64</v>
      </c>
      <c r="C65" s="100" t="str">
        <f>Sheet2!B64</f>
        <v>2015</v>
      </c>
      <c r="D65" s="100" t="str">
        <f>Sheet2!C64</f>
        <v>Bogdana</v>
      </c>
      <c r="E65" s="100" t="str">
        <f>Sheet2!D64</f>
        <v>Knežević</v>
      </c>
      <c r="F65" s="89">
        <v>48</v>
      </c>
      <c r="G65" s="90"/>
      <c r="H65" s="90"/>
      <c r="I65" s="97"/>
      <c r="J65" s="98"/>
      <c r="K65" s="97"/>
      <c r="L65" s="91">
        <f t="shared" si="0"/>
        <v>48</v>
      </c>
      <c r="M65" s="91">
        <f t="shared" si="1"/>
        <v>0</v>
      </c>
      <c r="N65" s="92">
        <f t="shared" si="2"/>
        <v>48</v>
      </c>
      <c r="O65" s="93" t="str">
        <f t="shared" si="3"/>
        <v>F</v>
      </c>
      <c r="P65" s="123"/>
    </row>
    <row r="66" spans="1:16" s="20" customFormat="1" ht="15.75" customHeight="1">
      <c r="A66" s="87">
        <v>65</v>
      </c>
      <c r="B66" s="88" t="str">
        <f>Sheet2!A65</f>
        <v>68</v>
      </c>
      <c r="C66" s="100" t="str">
        <f>Sheet2!B65</f>
        <v>2015</v>
      </c>
      <c r="D66" s="100" t="str">
        <f>Sheet2!C65</f>
        <v>Bojana</v>
      </c>
      <c r="E66" s="100" t="str">
        <f>Sheet2!D65</f>
        <v>Bulatović</v>
      </c>
      <c r="F66" s="89">
        <v>38</v>
      </c>
      <c r="G66" s="90"/>
      <c r="H66" s="90"/>
      <c r="I66" s="97"/>
      <c r="J66" s="98"/>
      <c r="K66" s="97"/>
      <c r="L66" s="91">
        <f t="shared" si="0"/>
        <v>38</v>
      </c>
      <c r="M66" s="91">
        <f t="shared" si="1"/>
        <v>0</v>
      </c>
      <c r="N66" s="92">
        <f t="shared" si="2"/>
        <v>38</v>
      </c>
      <c r="O66" s="93" t="str">
        <f t="shared" si="3"/>
        <v>F</v>
      </c>
      <c r="P66" s="123"/>
    </row>
    <row r="67" spans="1:16" s="20" customFormat="1" ht="15.75" customHeight="1">
      <c r="A67" s="87">
        <v>66</v>
      </c>
      <c r="B67" s="88" t="str">
        <f>Sheet2!A66</f>
        <v>70</v>
      </c>
      <c r="C67" s="100" t="str">
        <f>Sheet2!B66</f>
        <v>2015</v>
      </c>
      <c r="D67" s="100" t="str">
        <f>Sheet2!C66</f>
        <v>Ivan</v>
      </c>
      <c r="E67" s="100" t="str">
        <f>Sheet2!D66</f>
        <v>Ćurčić</v>
      </c>
      <c r="F67" s="89">
        <v>44</v>
      </c>
      <c r="G67" s="90"/>
      <c r="H67" s="90"/>
      <c r="I67" s="97"/>
      <c r="J67" s="98"/>
      <c r="K67" s="97"/>
      <c r="L67" s="91">
        <f aca="true" t="shared" si="4" ref="L67:L82">IF(ISNUMBER(H67),H67,IF(ISNUMBER(G67),G67,F67))</f>
        <v>44</v>
      </c>
      <c r="M67" s="91">
        <f aca="true" t="shared" si="5" ref="M67:M82">IF(ISNUMBER(K67),K67,IF(ISNUMBER(J67),J67,I67))</f>
        <v>0</v>
      </c>
      <c r="N67" s="92">
        <f aca="true" t="shared" si="6" ref="N67:N82">SUM(L67:M67)</f>
        <v>44</v>
      </c>
      <c r="O67" s="93" t="str">
        <f aca="true" t="shared" si="7" ref="O67:O82">IF(N67&gt;=90,"A",IF(N67&gt;=80,"B",IF(N67&gt;=70,"C",IF(N67&gt;=60,"D",IF(N67&gt;=50,"E",IF(N67&lt;49.9,"F"))))))</f>
        <v>F</v>
      </c>
      <c r="P67" s="123"/>
    </row>
    <row r="68" spans="1:16" s="20" customFormat="1" ht="15.75" customHeight="1">
      <c r="A68" s="69">
        <v>67</v>
      </c>
      <c r="B68" s="88" t="str">
        <f>Sheet2!A67</f>
        <v>78</v>
      </c>
      <c r="C68" s="100" t="str">
        <f>Sheet2!B67</f>
        <v>2015</v>
      </c>
      <c r="D68" s="100" t="str">
        <f>Sheet2!C67</f>
        <v>Mirjana</v>
      </c>
      <c r="E68" s="100" t="str">
        <f>Sheet2!D67</f>
        <v>Čuljković</v>
      </c>
      <c r="F68" s="89">
        <v>40</v>
      </c>
      <c r="G68" s="90"/>
      <c r="H68" s="90"/>
      <c r="I68" s="97"/>
      <c r="J68" s="98"/>
      <c r="K68" s="97"/>
      <c r="L68" s="91">
        <f t="shared" si="4"/>
        <v>40</v>
      </c>
      <c r="M68" s="91">
        <f t="shared" si="5"/>
        <v>0</v>
      </c>
      <c r="N68" s="92">
        <f t="shared" si="6"/>
        <v>40</v>
      </c>
      <c r="O68" s="93" t="str">
        <f t="shared" si="7"/>
        <v>F</v>
      </c>
      <c r="P68" s="123"/>
    </row>
    <row r="69" spans="1:16" s="20" customFormat="1" ht="15.75" customHeight="1">
      <c r="A69" s="69">
        <v>68</v>
      </c>
      <c r="B69" s="88" t="str">
        <f>Sheet2!A68</f>
        <v>79</v>
      </c>
      <c r="C69" s="100" t="str">
        <f>Sheet2!B68</f>
        <v>2015</v>
      </c>
      <c r="D69" s="100" t="str">
        <f>Sheet2!C68</f>
        <v>Jelena</v>
      </c>
      <c r="E69" s="100" t="str">
        <f>Sheet2!D68</f>
        <v>Janketić</v>
      </c>
      <c r="F69" s="89">
        <v>47</v>
      </c>
      <c r="G69" s="90"/>
      <c r="H69" s="90"/>
      <c r="I69" s="97"/>
      <c r="J69" s="98"/>
      <c r="K69" s="97"/>
      <c r="L69" s="91">
        <f t="shared" si="4"/>
        <v>47</v>
      </c>
      <c r="M69" s="91">
        <f t="shared" si="5"/>
        <v>0</v>
      </c>
      <c r="N69" s="92">
        <f t="shared" si="6"/>
        <v>47</v>
      </c>
      <c r="O69" s="93" t="str">
        <f t="shared" si="7"/>
        <v>F</v>
      </c>
      <c r="P69" s="123"/>
    </row>
    <row r="70" spans="1:16" s="20" customFormat="1" ht="15.75" customHeight="1">
      <c r="A70" s="69">
        <v>69</v>
      </c>
      <c r="B70" s="88" t="str">
        <f>Sheet2!A69</f>
        <v>89</v>
      </c>
      <c r="C70" s="100" t="str">
        <f>Sheet2!B69</f>
        <v>2015</v>
      </c>
      <c r="D70" s="100" t="str">
        <f>Sheet2!C69</f>
        <v>Šućo</v>
      </c>
      <c r="E70" s="100" t="str">
        <f>Sheet2!D69</f>
        <v>Ramović</v>
      </c>
      <c r="F70" s="89">
        <v>26</v>
      </c>
      <c r="G70" s="90">
        <v>47</v>
      </c>
      <c r="H70" s="90"/>
      <c r="I70" s="97"/>
      <c r="J70" s="98"/>
      <c r="K70" s="97"/>
      <c r="L70" s="91">
        <f t="shared" si="4"/>
        <v>47</v>
      </c>
      <c r="M70" s="91">
        <f t="shared" si="5"/>
        <v>0</v>
      </c>
      <c r="N70" s="92">
        <f t="shared" si="6"/>
        <v>47</v>
      </c>
      <c r="O70" s="93" t="str">
        <f t="shared" si="7"/>
        <v>F</v>
      </c>
      <c r="P70" s="123"/>
    </row>
    <row r="71" spans="1:16" s="20" customFormat="1" ht="15.75" customHeight="1">
      <c r="A71" s="69">
        <v>70</v>
      </c>
      <c r="B71" s="88" t="str">
        <f>Sheet2!A70</f>
        <v>9001</v>
      </c>
      <c r="C71" s="100" t="str">
        <f>Sheet2!B70</f>
        <v>2015</v>
      </c>
      <c r="D71" s="100" t="str">
        <f>Sheet2!C70</f>
        <v>Vasilije</v>
      </c>
      <c r="E71" s="100" t="str">
        <f>Sheet2!D70</f>
        <v>Raičević</v>
      </c>
      <c r="F71" s="89">
        <v>43</v>
      </c>
      <c r="G71" s="90"/>
      <c r="H71" s="90"/>
      <c r="I71" s="97"/>
      <c r="J71" s="98"/>
      <c r="K71" s="97"/>
      <c r="L71" s="91">
        <f t="shared" si="4"/>
        <v>43</v>
      </c>
      <c r="M71" s="91">
        <f t="shared" si="5"/>
        <v>0</v>
      </c>
      <c r="N71" s="92">
        <f t="shared" si="6"/>
        <v>43</v>
      </c>
      <c r="O71" s="93" t="str">
        <f t="shared" si="7"/>
        <v>F</v>
      </c>
      <c r="P71" s="123"/>
    </row>
    <row r="72" spans="1:15" s="20" customFormat="1" ht="15.75" customHeight="1">
      <c r="A72" s="69">
        <v>71</v>
      </c>
      <c r="B72" s="88" t="str">
        <f>Sheet2!A71</f>
        <v>9013</v>
      </c>
      <c r="C72" s="100" t="str">
        <f>Sheet2!B71</f>
        <v>2015</v>
      </c>
      <c r="D72" s="100" t="str">
        <f>Sheet2!C71</f>
        <v>Jovan</v>
      </c>
      <c r="E72" s="100" t="str">
        <f>Sheet2!D71</f>
        <v>Popović</v>
      </c>
      <c r="F72" s="89">
        <v>37</v>
      </c>
      <c r="G72" s="90"/>
      <c r="H72" s="90"/>
      <c r="I72" s="97"/>
      <c r="J72" s="98"/>
      <c r="K72" s="97"/>
      <c r="L72" s="91">
        <f t="shared" si="4"/>
        <v>37</v>
      </c>
      <c r="M72" s="91">
        <f t="shared" si="5"/>
        <v>0</v>
      </c>
      <c r="N72" s="92">
        <f t="shared" si="6"/>
        <v>37</v>
      </c>
      <c r="O72" s="93" t="str">
        <f t="shared" si="7"/>
        <v>F</v>
      </c>
    </row>
    <row r="73" spans="1:15" s="20" customFormat="1" ht="15.75" customHeight="1">
      <c r="A73" s="69">
        <v>72</v>
      </c>
      <c r="B73" s="88" t="str">
        <f>Sheet2!A72</f>
        <v>9058</v>
      </c>
      <c r="C73" s="100" t="str">
        <f>Sheet2!B72</f>
        <v>2015</v>
      </c>
      <c r="D73" s="100" t="str">
        <f>Sheet2!C72</f>
        <v>Nikola</v>
      </c>
      <c r="E73" s="100" t="str">
        <f>Sheet2!D72</f>
        <v>Pejović</v>
      </c>
      <c r="F73" s="89">
        <v>32</v>
      </c>
      <c r="G73" s="90"/>
      <c r="H73" s="90"/>
      <c r="I73" s="97"/>
      <c r="J73" s="98"/>
      <c r="K73" s="97"/>
      <c r="L73" s="91">
        <f t="shared" si="4"/>
        <v>32</v>
      </c>
      <c r="M73" s="91">
        <f t="shared" si="5"/>
        <v>0</v>
      </c>
      <c r="N73" s="92">
        <f t="shared" si="6"/>
        <v>32</v>
      </c>
      <c r="O73" s="93" t="str">
        <f t="shared" si="7"/>
        <v>F</v>
      </c>
    </row>
    <row r="74" spans="1:16" s="20" customFormat="1" ht="15.75" customHeight="1">
      <c r="A74" s="69">
        <v>73</v>
      </c>
      <c r="B74" s="88" t="str">
        <f>Sheet2!A73</f>
        <v>5</v>
      </c>
      <c r="C74" s="100" t="str">
        <f>Sheet2!B73</f>
        <v>2014</v>
      </c>
      <c r="D74" s="100" t="str">
        <f>Sheet2!C73</f>
        <v>Miloš</v>
      </c>
      <c r="E74" s="100" t="str">
        <f>Sheet2!D73</f>
        <v>Šoć</v>
      </c>
      <c r="F74" s="89"/>
      <c r="G74" s="90">
        <v>28</v>
      </c>
      <c r="H74" s="90"/>
      <c r="I74" s="97"/>
      <c r="J74" s="98"/>
      <c r="K74" s="97"/>
      <c r="L74" s="91">
        <f t="shared" si="4"/>
        <v>28</v>
      </c>
      <c r="M74" s="91">
        <f t="shared" si="5"/>
        <v>0</v>
      </c>
      <c r="N74" s="92">
        <f t="shared" si="6"/>
        <v>28</v>
      </c>
      <c r="O74" s="93" t="str">
        <f t="shared" si="7"/>
        <v>F</v>
      </c>
      <c r="P74" s="76"/>
    </row>
    <row r="75" spans="1:16" s="20" customFormat="1" ht="15.75">
      <c r="A75" s="69">
        <v>74</v>
      </c>
      <c r="B75" s="88" t="str">
        <f>Sheet2!A74</f>
        <v>28</v>
      </c>
      <c r="C75" s="100" t="str">
        <f>Sheet2!B74</f>
        <v>2014</v>
      </c>
      <c r="D75" s="100" t="str">
        <f>Sheet2!C74</f>
        <v>Luka</v>
      </c>
      <c r="E75" s="100" t="str">
        <f>Sheet2!D74</f>
        <v>Tončić</v>
      </c>
      <c r="F75" s="89">
        <v>14</v>
      </c>
      <c r="G75" s="90">
        <v>30</v>
      </c>
      <c r="H75" s="90"/>
      <c r="I75" s="97"/>
      <c r="J75" s="98"/>
      <c r="K75" s="97"/>
      <c r="L75" s="91">
        <f t="shared" si="4"/>
        <v>30</v>
      </c>
      <c r="M75" s="91">
        <f t="shared" si="5"/>
        <v>0</v>
      </c>
      <c r="N75" s="92">
        <f t="shared" si="6"/>
        <v>30</v>
      </c>
      <c r="O75" s="93" t="str">
        <f t="shared" si="7"/>
        <v>F</v>
      </c>
      <c r="P75" s="76"/>
    </row>
    <row r="76" spans="1:16" s="20" customFormat="1" ht="15.75">
      <c r="A76" s="69">
        <v>75</v>
      </c>
      <c r="B76" s="88" t="str">
        <f>Sheet2!A75</f>
        <v>34</v>
      </c>
      <c r="C76" s="100" t="str">
        <f>Sheet2!B75</f>
        <v>2014</v>
      </c>
      <c r="D76" s="100" t="str">
        <f>Sheet2!C75</f>
        <v>Vasilije</v>
      </c>
      <c r="E76" s="100" t="str">
        <f>Sheet2!D75</f>
        <v>Ivanović</v>
      </c>
      <c r="F76" s="89"/>
      <c r="G76" s="90"/>
      <c r="H76" s="90"/>
      <c r="I76" s="97"/>
      <c r="J76" s="98"/>
      <c r="K76" s="97"/>
      <c r="L76" s="91">
        <f t="shared" si="4"/>
        <v>0</v>
      </c>
      <c r="M76" s="91">
        <f t="shared" si="5"/>
        <v>0</v>
      </c>
      <c r="N76" s="92">
        <f t="shared" si="6"/>
        <v>0</v>
      </c>
      <c r="O76" s="93" t="str">
        <f t="shared" si="7"/>
        <v>F</v>
      </c>
      <c r="P76" s="76"/>
    </row>
    <row r="77" spans="1:16" s="20" customFormat="1" ht="15.75">
      <c r="A77" s="69">
        <v>76</v>
      </c>
      <c r="B77" s="88" t="str">
        <f>Sheet2!A76</f>
        <v>46</v>
      </c>
      <c r="C77" s="100" t="str">
        <f>Sheet2!B76</f>
        <v>2014</v>
      </c>
      <c r="D77" s="100" t="str">
        <f>Sheet2!C76</f>
        <v>Jovan</v>
      </c>
      <c r="E77" s="100" t="str">
        <f>Sheet2!D76</f>
        <v>Miljanić</v>
      </c>
      <c r="F77" s="89">
        <v>46</v>
      </c>
      <c r="G77" s="90"/>
      <c r="H77" s="90"/>
      <c r="I77" s="97"/>
      <c r="J77" s="98"/>
      <c r="K77" s="97"/>
      <c r="L77" s="91">
        <f t="shared" si="4"/>
        <v>46</v>
      </c>
      <c r="M77" s="91">
        <f t="shared" si="5"/>
        <v>0</v>
      </c>
      <c r="N77" s="92">
        <f t="shared" si="6"/>
        <v>46</v>
      </c>
      <c r="O77" s="93" t="str">
        <f t="shared" si="7"/>
        <v>F</v>
      </c>
      <c r="P77" s="76"/>
    </row>
    <row r="78" spans="1:16" s="20" customFormat="1" ht="15.75">
      <c r="A78" s="69">
        <v>77</v>
      </c>
      <c r="B78" s="88" t="str">
        <f>Sheet2!A77</f>
        <v>88</v>
      </c>
      <c r="C78" s="100" t="str">
        <f>Sheet2!B77</f>
        <v>2014</v>
      </c>
      <c r="D78" s="100" t="str">
        <f>Sheet2!C77</f>
        <v>Petar</v>
      </c>
      <c r="E78" s="100" t="str">
        <f>Sheet2!D77</f>
        <v>Tošić</v>
      </c>
      <c r="F78" s="89"/>
      <c r="G78" s="90"/>
      <c r="H78" s="90"/>
      <c r="I78" s="97"/>
      <c r="J78" s="98"/>
      <c r="K78" s="97"/>
      <c r="L78" s="91">
        <f t="shared" si="4"/>
        <v>0</v>
      </c>
      <c r="M78" s="91">
        <f t="shared" si="5"/>
        <v>0</v>
      </c>
      <c r="N78" s="92">
        <f t="shared" si="6"/>
        <v>0</v>
      </c>
      <c r="O78" s="93" t="str">
        <f t="shared" si="7"/>
        <v>F</v>
      </c>
      <c r="P78" s="76"/>
    </row>
    <row r="79" spans="1:16" s="20" customFormat="1" ht="15.75">
      <c r="A79" s="69">
        <v>78</v>
      </c>
      <c r="B79" s="88" t="str">
        <f>Sheet2!A78</f>
        <v>98</v>
      </c>
      <c r="C79" s="100" t="str">
        <f>Sheet2!B78</f>
        <v>2014</v>
      </c>
      <c r="D79" s="100" t="str">
        <f>Sheet2!C78</f>
        <v>Bekir</v>
      </c>
      <c r="E79" s="100" t="str">
        <f>Sheet2!D78</f>
        <v>Salković</v>
      </c>
      <c r="F79" s="89">
        <v>40</v>
      </c>
      <c r="G79" s="90"/>
      <c r="H79" s="90"/>
      <c r="I79" s="97"/>
      <c r="J79" s="98"/>
      <c r="K79" s="97"/>
      <c r="L79" s="91">
        <f t="shared" si="4"/>
        <v>40</v>
      </c>
      <c r="M79" s="91">
        <f t="shared" si="5"/>
        <v>0</v>
      </c>
      <c r="N79" s="92">
        <f t="shared" si="6"/>
        <v>40</v>
      </c>
      <c r="O79" s="93" t="str">
        <f t="shared" si="7"/>
        <v>F</v>
      </c>
      <c r="P79" s="76"/>
    </row>
    <row r="80" spans="1:16" s="20" customFormat="1" ht="15.75">
      <c r="A80" s="69">
        <v>79</v>
      </c>
      <c r="B80" s="88" t="str">
        <f>Sheet2!A79</f>
        <v>24</v>
      </c>
      <c r="C80" s="100" t="str">
        <f>Sheet2!B79</f>
        <v>2013</v>
      </c>
      <c r="D80" s="100" t="str">
        <f>Sheet2!C79</f>
        <v>Nikola</v>
      </c>
      <c r="E80" s="100" t="str">
        <f>Sheet2!D79</f>
        <v>Špadijer</v>
      </c>
      <c r="F80" s="155"/>
      <c r="G80" s="156"/>
      <c r="H80" s="156"/>
      <c r="I80" s="97"/>
      <c r="J80" s="98"/>
      <c r="K80" s="97"/>
      <c r="L80" s="91">
        <f t="shared" si="4"/>
        <v>0</v>
      </c>
      <c r="M80" s="91">
        <f t="shared" si="5"/>
        <v>0</v>
      </c>
      <c r="N80" s="92">
        <f t="shared" si="6"/>
        <v>0</v>
      </c>
      <c r="O80" s="93" t="str">
        <f t="shared" si="7"/>
        <v>F</v>
      </c>
      <c r="P80" s="76"/>
    </row>
    <row r="81" spans="1:16" s="20" customFormat="1" ht="15.75">
      <c r="A81" s="69">
        <v>80</v>
      </c>
      <c r="B81" s="88" t="str">
        <f>Sheet2!A80</f>
        <v>90</v>
      </c>
      <c r="C81" s="100" t="str">
        <f>Sheet2!B80</f>
        <v>2013</v>
      </c>
      <c r="D81" s="100" t="str">
        <f>Sheet2!C80</f>
        <v>Jelena</v>
      </c>
      <c r="E81" s="100" t="str">
        <f>Sheet2!D80</f>
        <v>Božović</v>
      </c>
      <c r="F81" s="155"/>
      <c r="G81" s="156">
        <v>21</v>
      </c>
      <c r="H81" s="156"/>
      <c r="I81" s="97"/>
      <c r="J81" s="98"/>
      <c r="K81" s="97"/>
      <c r="L81" s="91">
        <f t="shared" si="4"/>
        <v>21</v>
      </c>
      <c r="M81" s="91">
        <f t="shared" si="5"/>
        <v>0</v>
      </c>
      <c r="N81" s="92">
        <f t="shared" si="6"/>
        <v>21</v>
      </c>
      <c r="O81" s="93" t="str">
        <f t="shared" si="7"/>
        <v>F</v>
      </c>
      <c r="P81" s="76"/>
    </row>
    <row r="82" spans="1:16" s="20" customFormat="1" ht="15.75">
      <c r="A82" s="69">
        <v>81</v>
      </c>
      <c r="B82" s="88" t="str">
        <f>Sheet2!A81</f>
        <v>9096</v>
      </c>
      <c r="C82" s="100" t="str">
        <f>Sheet2!B81</f>
        <v>2013</v>
      </c>
      <c r="D82" s="100" t="str">
        <f>Sheet2!C81</f>
        <v>Luka</v>
      </c>
      <c r="E82" s="100" t="str">
        <f>Sheet2!D81</f>
        <v>Đurović</v>
      </c>
      <c r="F82" s="156">
        <v>8</v>
      </c>
      <c r="G82" s="156">
        <v>46</v>
      </c>
      <c r="H82" s="156"/>
      <c r="I82" s="157"/>
      <c r="J82" s="98"/>
      <c r="K82" s="97"/>
      <c r="L82" s="91">
        <f t="shared" si="4"/>
        <v>46</v>
      </c>
      <c r="M82" s="91">
        <f t="shared" si="5"/>
        <v>0</v>
      </c>
      <c r="N82" s="92">
        <f t="shared" si="6"/>
        <v>46</v>
      </c>
      <c r="O82" s="93" t="str">
        <f t="shared" si="7"/>
        <v>F</v>
      </c>
      <c r="P82" s="76"/>
    </row>
    <row r="83" spans="1:15" s="20" customFormat="1" ht="12.75">
      <c r="A83" s="69"/>
      <c r="B83" s="3"/>
      <c r="C83" s="6"/>
      <c r="D83" s="3"/>
      <c r="E83" s="52"/>
      <c r="F83" s="56"/>
      <c r="G83" s="56"/>
      <c r="H83" s="56"/>
      <c r="I83" s="56"/>
      <c r="J83" s="56"/>
      <c r="K83" s="56"/>
      <c r="L83" s="56"/>
      <c r="M83" s="56"/>
      <c r="N83" s="57"/>
      <c r="O83" s="57"/>
    </row>
    <row r="84" spans="1:15" s="20" customFormat="1" ht="12.75">
      <c r="A84" s="69"/>
      <c r="B84" s="3"/>
      <c r="C84" s="6"/>
      <c r="D84" s="3"/>
      <c r="E84" s="52"/>
      <c r="F84" s="56"/>
      <c r="G84" s="56"/>
      <c r="H84" s="56"/>
      <c r="I84" s="56"/>
      <c r="J84" s="56"/>
      <c r="K84" s="56"/>
      <c r="L84" s="56"/>
      <c r="M84" s="56"/>
      <c r="N84" s="73"/>
      <c r="O84" s="57"/>
    </row>
    <row r="85" spans="1:15" s="20" customFormat="1" ht="12.75">
      <c r="A85" s="69"/>
      <c r="B85" s="3"/>
      <c r="C85" s="6"/>
      <c r="D85" s="3"/>
      <c r="E85" s="52"/>
      <c r="F85" s="56"/>
      <c r="G85" s="56"/>
      <c r="H85" s="56"/>
      <c r="I85" s="56"/>
      <c r="J85" s="56"/>
      <c r="K85" s="56"/>
      <c r="L85" s="56"/>
      <c r="M85" s="56"/>
      <c r="N85" s="57"/>
      <c r="O85" s="57"/>
    </row>
    <row r="86" spans="1:15" s="20" customFormat="1" ht="12.75">
      <c r="A86" s="69"/>
      <c r="B86" s="3"/>
      <c r="C86" s="6"/>
      <c r="D86" s="3"/>
      <c r="E86" s="52"/>
      <c r="F86" s="56"/>
      <c r="G86" s="56"/>
      <c r="H86" s="56"/>
      <c r="I86" s="56"/>
      <c r="J86" s="56"/>
      <c r="K86" s="56"/>
      <c r="L86" s="56"/>
      <c r="M86" s="56"/>
      <c r="N86" s="57"/>
      <c r="O86" s="57"/>
    </row>
    <row r="87" spans="1:15" s="20" customFormat="1" ht="12.75">
      <c r="A87" s="69"/>
      <c r="B87" s="3"/>
      <c r="C87" s="6"/>
      <c r="D87" s="3"/>
      <c r="E87" s="52"/>
      <c r="F87" s="56"/>
      <c r="G87" s="56"/>
      <c r="H87" s="56"/>
      <c r="I87" s="56"/>
      <c r="J87" s="56"/>
      <c r="K87" s="56"/>
      <c r="L87" s="56"/>
      <c r="M87" s="56"/>
      <c r="N87" s="74"/>
      <c r="O87" s="57"/>
    </row>
    <row r="88" spans="1:15" s="20" customFormat="1" ht="12.75">
      <c r="A88" s="69"/>
      <c r="B88" s="3"/>
      <c r="C88" s="6"/>
      <c r="D88" s="3"/>
      <c r="E88" s="52"/>
      <c r="F88" s="56"/>
      <c r="G88" s="56"/>
      <c r="H88" s="56"/>
      <c r="I88" s="56"/>
      <c r="J88" s="56"/>
      <c r="K88" s="56"/>
      <c r="L88" s="56"/>
      <c r="M88" s="56"/>
      <c r="N88" s="74"/>
      <c r="O88" s="57"/>
    </row>
    <row r="89" spans="1:15" s="20" customFormat="1" ht="12.75">
      <c r="A89" s="69"/>
      <c r="B89" s="3"/>
      <c r="C89" s="6"/>
      <c r="D89" s="3"/>
      <c r="E89" s="52"/>
      <c r="F89" s="56"/>
      <c r="G89" s="56"/>
      <c r="H89" s="56"/>
      <c r="I89" s="56"/>
      <c r="J89" s="56"/>
      <c r="K89" s="56"/>
      <c r="L89" s="56"/>
      <c r="M89" s="56"/>
      <c r="N89" s="74"/>
      <c r="O89" s="57"/>
    </row>
    <row r="90" spans="1:15" s="20" customFormat="1" ht="12.75">
      <c r="A90" s="69"/>
      <c r="B90" s="3"/>
      <c r="C90" s="6"/>
      <c r="D90" s="3"/>
      <c r="E90" s="52"/>
      <c r="F90" s="56"/>
      <c r="G90" s="56"/>
      <c r="H90" s="56"/>
      <c r="I90" s="56"/>
      <c r="J90" s="56"/>
      <c r="K90" s="56"/>
      <c r="L90" s="56"/>
      <c r="M90" s="56"/>
      <c r="N90" s="74"/>
      <c r="O90" s="57"/>
    </row>
    <row r="91" spans="1:15" s="20" customFormat="1" ht="12.75">
      <c r="A91" s="69"/>
      <c r="B91" s="3"/>
      <c r="C91" s="6"/>
      <c r="D91" s="3"/>
      <c r="E91" s="52"/>
      <c r="F91" s="56"/>
      <c r="G91" s="56"/>
      <c r="H91" s="56"/>
      <c r="I91" s="56"/>
      <c r="J91" s="56"/>
      <c r="K91" s="56"/>
      <c r="L91" s="56"/>
      <c r="M91" s="56"/>
      <c r="N91" s="57"/>
      <c r="O91" s="57"/>
    </row>
    <row r="92" spans="1:15" s="20" customFormat="1" ht="12.75">
      <c r="A92" s="69"/>
      <c r="B92" s="3"/>
      <c r="C92" s="6"/>
      <c r="D92" s="3"/>
      <c r="E92" s="52"/>
      <c r="F92" s="56"/>
      <c r="G92" s="56"/>
      <c r="H92" s="56"/>
      <c r="I92" s="56"/>
      <c r="J92" s="56"/>
      <c r="K92" s="56"/>
      <c r="L92" s="56"/>
      <c r="M92" s="56"/>
      <c r="N92" s="57"/>
      <c r="O92" s="57"/>
    </row>
    <row r="93" spans="1:15" s="20" customFormat="1" ht="12.75">
      <c r="A93" s="69"/>
      <c r="B93" s="3"/>
      <c r="C93" s="6"/>
      <c r="D93" s="3"/>
      <c r="E93" s="52"/>
      <c r="F93" s="56"/>
      <c r="G93" s="56"/>
      <c r="H93" s="56"/>
      <c r="I93" s="56"/>
      <c r="J93" s="56"/>
      <c r="K93" s="56"/>
      <c r="L93" s="56"/>
      <c r="M93" s="56"/>
      <c r="N93" s="57"/>
      <c r="O93" s="57"/>
    </row>
    <row r="94" spans="1:15" s="20" customFormat="1" ht="12.75">
      <c r="A94" s="69"/>
      <c r="B94" s="3"/>
      <c r="C94" s="6"/>
      <c r="D94" s="3"/>
      <c r="E94" s="52"/>
      <c r="F94" s="56"/>
      <c r="G94" s="56"/>
      <c r="H94" s="56"/>
      <c r="I94" s="56"/>
      <c r="J94" s="56"/>
      <c r="K94" s="56"/>
      <c r="L94" s="56"/>
      <c r="M94" s="56"/>
      <c r="N94" s="57"/>
      <c r="O94" s="57"/>
    </row>
    <row r="95" spans="1:15" s="20" customFormat="1" ht="12.75">
      <c r="A95" s="69"/>
      <c r="B95" s="3"/>
      <c r="C95" s="6"/>
      <c r="D95" s="3"/>
      <c r="E95" s="52"/>
      <c r="F95" s="56"/>
      <c r="G95" s="56"/>
      <c r="H95" s="56"/>
      <c r="I95" s="56"/>
      <c r="J95" s="56"/>
      <c r="K95" s="56"/>
      <c r="L95" s="56"/>
      <c r="M95" s="56"/>
      <c r="N95" s="57"/>
      <c r="O95" s="57"/>
    </row>
    <row r="96" spans="1:15" s="20" customFormat="1" ht="12.75">
      <c r="A96" s="69"/>
      <c r="B96" s="3"/>
      <c r="C96" s="6"/>
      <c r="D96" s="3"/>
      <c r="E96" s="52"/>
      <c r="F96" s="56"/>
      <c r="G96" s="56"/>
      <c r="H96" s="56"/>
      <c r="I96" s="56"/>
      <c r="J96" s="56"/>
      <c r="K96" s="56"/>
      <c r="L96" s="56"/>
      <c r="M96" s="56"/>
      <c r="N96" s="57"/>
      <c r="O96" s="57"/>
    </row>
    <row r="97" spans="1:15" s="20" customFormat="1" ht="12.75">
      <c r="A97" s="69"/>
      <c r="B97" s="3"/>
      <c r="C97" s="6"/>
      <c r="D97" s="3"/>
      <c r="E97" s="52"/>
      <c r="F97" s="58"/>
      <c r="G97" s="58"/>
      <c r="H97" s="56"/>
      <c r="I97" s="56"/>
      <c r="J97" s="56"/>
      <c r="K97" s="56"/>
      <c r="L97" s="56"/>
      <c r="M97" s="56"/>
      <c r="N97" s="57"/>
      <c r="O97" s="57"/>
    </row>
    <row r="98" spans="1:15" s="20" customFormat="1" ht="12.75">
      <c r="A98" s="69"/>
      <c r="B98" s="3"/>
      <c r="C98" s="6"/>
      <c r="D98" s="3"/>
      <c r="E98" s="52"/>
      <c r="F98" s="56"/>
      <c r="G98" s="56"/>
      <c r="H98" s="56"/>
      <c r="I98" s="56"/>
      <c r="J98" s="56"/>
      <c r="K98" s="56"/>
      <c r="L98" s="56"/>
      <c r="M98" s="56"/>
      <c r="N98" s="57"/>
      <c r="O98" s="57"/>
    </row>
    <row r="99" spans="1:15" s="20" customFormat="1" ht="12.75">
      <c r="A99" s="69"/>
      <c r="B99" s="3"/>
      <c r="C99" s="6"/>
      <c r="D99" s="3"/>
      <c r="E99" s="52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s="20" customFormat="1" ht="12.75">
      <c r="A100" s="69"/>
      <c r="B100" s="3"/>
      <c r="C100" s="6"/>
      <c r="D100" s="3"/>
      <c r="E100" s="52"/>
      <c r="F100" s="56"/>
      <c r="G100" s="56"/>
      <c r="H100" s="56"/>
      <c r="I100" s="56"/>
      <c r="J100" s="56"/>
      <c r="K100" s="56"/>
      <c r="L100" s="56"/>
      <c r="M100" s="56"/>
      <c r="N100" s="57"/>
      <c r="O100" s="57"/>
    </row>
    <row r="101" spans="1:15" s="20" customFormat="1" ht="12.75">
      <c r="A101" s="69"/>
      <c r="B101" s="3"/>
      <c r="C101" s="6"/>
      <c r="D101" s="3"/>
      <c r="E101" s="52"/>
      <c r="F101" s="56"/>
      <c r="G101" s="56"/>
      <c r="H101" s="56"/>
      <c r="I101" s="56"/>
      <c r="J101" s="56"/>
      <c r="K101" s="56"/>
      <c r="L101" s="56"/>
      <c r="M101" s="56"/>
      <c r="N101" s="57"/>
      <c r="O101" s="57"/>
    </row>
    <row r="102" spans="1:15" s="20" customFormat="1" ht="12.75">
      <c r="A102" s="69"/>
      <c r="B102" s="3"/>
      <c r="C102" s="6"/>
      <c r="D102" s="3"/>
      <c r="E102" s="52"/>
      <c r="F102" s="56"/>
      <c r="G102" s="56"/>
      <c r="H102" s="56"/>
      <c r="I102" s="56"/>
      <c r="J102" s="56"/>
      <c r="K102" s="56"/>
      <c r="L102" s="56"/>
      <c r="M102" s="56"/>
      <c r="N102" s="57"/>
      <c r="O102" s="57"/>
    </row>
    <row r="103" spans="1:15" s="20" customFormat="1" ht="12.75">
      <c r="A103" s="69"/>
      <c r="B103" s="3"/>
      <c r="C103" s="6"/>
      <c r="D103" s="3"/>
      <c r="E103" s="52"/>
      <c r="F103" s="56"/>
      <c r="G103" s="56"/>
      <c r="H103" s="56"/>
      <c r="I103" s="56"/>
      <c r="J103" s="56"/>
      <c r="K103" s="56"/>
      <c r="L103" s="56"/>
      <c r="M103" s="56"/>
      <c r="N103" s="57"/>
      <c r="O103" s="57"/>
    </row>
    <row r="104" spans="1:15" s="20" customFormat="1" ht="12.75">
      <c r="A104" s="69"/>
      <c r="B104" s="3"/>
      <c r="C104" s="6"/>
      <c r="D104" s="3"/>
      <c r="E104" s="52"/>
      <c r="F104" s="56"/>
      <c r="G104" s="56"/>
      <c r="H104" s="56"/>
      <c r="I104" s="56"/>
      <c r="J104" s="56"/>
      <c r="K104" s="56"/>
      <c r="L104" s="56"/>
      <c r="M104" s="56"/>
      <c r="N104" s="57"/>
      <c r="O104" s="57"/>
    </row>
    <row r="105" spans="1:15" s="20" customFormat="1" ht="12.75">
      <c r="A105" s="69"/>
      <c r="B105" s="3"/>
      <c r="C105" s="6"/>
      <c r="D105" s="3"/>
      <c r="E105" s="52"/>
      <c r="F105" s="56"/>
      <c r="G105" s="56"/>
      <c r="H105" s="56"/>
      <c r="I105" s="56"/>
      <c r="J105" s="56"/>
      <c r="K105" s="56"/>
      <c r="L105" s="56"/>
      <c r="M105" s="56"/>
      <c r="N105" s="57"/>
      <c r="O105" s="57"/>
    </row>
    <row r="106" spans="1:15" s="20" customFormat="1" ht="12.75">
      <c r="A106" s="69"/>
      <c r="B106" s="3"/>
      <c r="C106" s="6"/>
      <c r="D106" s="3"/>
      <c r="E106" s="52"/>
      <c r="F106" s="56"/>
      <c r="G106" s="56"/>
      <c r="H106" s="56"/>
      <c r="I106" s="56"/>
      <c r="J106" s="56"/>
      <c r="K106" s="56"/>
      <c r="L106" s="56"/>
      <c r="M106" s="56"/>
      <c r="N106" s="57"/>
      <c r="O106" s="57"/>
    </row>
    <row r="107" spans="1:15" s="20" customFormat="1" ht="12.75">
      <c r="A107" s="69"/>
      <c r="B107" s="3"/>
      <c r="C107" s="6"/>
      <c r="D107" s="3"/>
      <c r="E107" s="52"/>
      <c r="F107" s="56"/>
      <c r="G107" s="56"/>
      <c r="H107" s="56"/>
      <c r="I107" s="56"/>
      <c r="J107" s="56"/>
      <c r="K107" s="56"/>
      <c r="L107" s="56"/>
      <c r="M107" s="56"/>
      <c r="N107" s="57"/>
      <c r="O107" s="57"/>
    </row>
    <row r="108" spans="1:15" s="20" customFormat="1" ht="12.75">
      <c r="A108" s="69"/>
      <c r="B108" s="3"/>
      <c r="C108" s="6"/>
      <c r="D108" s="3"/>
      <c r="E108" s="52"/>
      <c r="F108" s="56"/>
      <c r="G108" s="56"/>
      <c r="H108" s="56"/>
      <c r="I108" s="56"/>
      <c r="J108" s="56"/>
      <c r="K108" s="56"/>
      <c r="L108" s="56"/>
      <c r="M108" s="56"/>
      <c r="N108" s="57"/>
      <c r="O108" s="57"/>
    </row>
    <row r="109" spans="1:15" s="20" customFormat="1" ht="12.75">
      <c r="A109" s="69"/>
      <c r="B109" s="3"/>
      <c r="C109" s="6"/>
      <c r="D109" s="3"/>
      <c r="E109" s="52"/>
      <c r="F109" s="56"/>
      <c r="G109" s="56"/>
      <c r="H109" s="56"/>
      <c r="I109" s="56"/>
      <c r="J109" s="56"/>
      <c r="K109" s="56"/>
      <c r="L109" s="56"/>
      <c r="M109" s="56"/>
      <c r="N109" s="57"/>
      <c r="O109" s="57"/>
    </row>
    <row r="110" spans="1:15" s="20" customFormat="1" ht="12.75">
      <c r="A110" s="69"/>
      <c r="B110" s="3"/>
      <c r="C110" s="6"/>
      <c r="D110" s="3"/>
      <c r="E110" s="52"/>
      <c r="F110" s="56"/>
      <c r="G110" s="56"/>
      <c r="H110" s="56"/>
      <c r="I110" s="56"/>
      <c r="J110" s="56"/>
      <c r="K110" s="56"/>
      <c r="L110" s="56"/>
      <c r="M110" s="56"/>
      <c r="N110" s="57"/>
      <c r="O110" s="57"/>
    </row>
    <row r="111" spans="1:15" s="20" customFormat="1" ht="12.75">
      <c r="A111" s="69"/>
      <c r="B111" s="3"/>
      <c r="C111" s="6"/>
      <c r="D111" s="3"/>
      <c r="E111" s="52"/>
      <c r="F111" s="56"/>
      <c r="G111" s="56"/>
      <c r="H111" s="56"/>
      <c r="I111" s="56"/>
      <c r="J111" s="56"/>
      <c r="K111" s="56"/>
      <c r="L111" s="56"/>
      <c r="M111" s="56"/>
      <c r="N111" s="57"/>
      <c r="O111" s="57"/>
    </row>
    <row r="112" spans="1:15" s="20" customFormat="1" ht="12.75">
      <c r="A112" s="69"/>
      <c r="B112" s="3"/>
      <c r="C112" s="6"/>
      <c r="D112" s="3"/>
      <c r="E112" s="52"/>
      <c r="F112" s="56"/>
      <c r="G112" s="56"/>
      <c r="H112" s="56"/>
      <c r="I112" s="56"/>
      <c r="J112" s="56"/>
      <c r="K112" s="56"/>
      <c r="L112" s="56"/>
      <c r="M112" s="56"/>
      <c r="N112" s="57"/>
      <c r="O112" s="57"/>
    </row>
    <row r="113" spans="1:15" s="20" customFormat="1" ht="12.75">
      <c r="A113" s="69"/>
      <c r="B113" s="3"/>
      <c r="C113" s="6"/>
      <c r="D113" s="3"/>
      <c r="E113" s="52"/>
      <c r="F113" s="56"/>
      <c r="G113" s="56"/>
      <c r="H113" s="56"/>
      <c r="I113" s="56"/>
      <c r="J113" s="56"/>
      <c r="K113" s="56"/>
      <c r="L113" s="56"/>
      <c r="M113" s="56"/>
      <c r="N113" s="57"/>
      <c r="O113" s="57"/>
    </row>
    <row r="114" spans="1:15" s="20" customFormat="1" ht="12.75">
      <c r="A114" s="69"/>
      <c r="B114" s="3"/>
      <c r="C114" s="6"/>
      <c r="D114" s="3"/>
      <c r="E114" s="52"/>
      <c r="F114" s="56"/>
      <c r="G114" s="56"/>
      <c r="H114" s="56"/>
      <c r="I114" s="56"/>
      <c r="J114" s="56"/>
      <c r="K114" s="56"/>
      <c r="L114" s="56"/>
      <c r="M114" s="56"/>
      <c r="N114" s="57"/>
      <c r="O114" s="57"/>
    </row>
    <row r="115" spans="1:15" s="20" customFormat="1" ht="12.75">
      <c r="A115" s="69"/>
      <c r="B115" s="3"/>
      <c r="C115" s="6"/>
      <c r="D115" s="3"/>
      <c r="E115" s="52"/>
      <c r="F115" s="56"/>
      <c r="G115" s="56"/>
      <c r="H115" s="56"/>
      <c r="I115" s="56"/>
      <c r="J115" s="56"/>
      <c r="K115" s="56"/>
      <c r="L115" s="56"/>
      <c r="M115" s="56"/>
      <c r="N115" s="57"/>
      <c r="O115" s="57"/>
    </row>
    <row r="116" spans="1:15" s="20" customFormat="1" ht="12.75">
      <c r="A116" s="69"/>
      <c r="B116" s="3"/>
      <c r="C116" s="6"/>
      <c r="D116" s="3"/>
      <c r="E116" s="52"/>
      <c r="F116" s="56"/>
      <c r="G116" s="56"/>
      <c r="H116" s="56"/>
      <c r="I116" s="56"/>
      <c r="J116" s="56"/>
      <c r="K116" s="56"/>
      <c r="L116" s="56"/>
      <c r="M116" s="56"/>
      <c r="N116" s="57"/>
      <c r="O116" s="57"/>
    </row>
    <row r="117" spans="1:15" s="20" customFormat="1" ht="12.75">
      <c r="A117" s="69"/>
      <c r="B117" s="3"/>
      <c r="C117" s="6"/>
      <c r="D117" s="3"/>
      <c r="E117" s="52"/>
      <c r="F117" s="56"/>
      <c r="G117" s="56"/>
      <c r="H117" s="56"/>
      <c r="I117" s="56"/>
      <c r="J117" s="56"/>
      <c r="K117" s="56"/>
      <c r="L117" s="56"/>
      <c r="M117" s="56"/>
      <c r="N117" s="57"/>
      <c r="O117" s="57"/>
    </row>
    <row r="118" spans="1:15" s="20" customFormat="1" ht="12.75">
      <c r="A118" s="69"/>
      <c r="B118" s="3"/>
      <c r="C118" s="6"/>
      <c r="D118" s="3"/>
      <c r="E118" s="52"/>
      <c r="F118" s="56"/>
      <c r="G118" s="56"/>
      <c r="H118" s="56"/>
      <c r="I118" s="56"/>
      <c r="J118" s="56"/>
      <c r="K118" s="56"/>
      <c r="L118" s="56"/>
      <c r="M118" s="56"/>
      <c r="N118" s="57"/>
      <c r="O118" s="57"/>
    </row>
    <row r="119" spans="1:15" s="20" customFormat="1" ht="12.75">
      <c r="A119" s="69"/>
      <c r="B119" s="3"/>
      <c r="C119" s="6"/>
      <c r="D119" s="3"/>
      <c r="E119" s="52"/>
      <c r="F119" s="56"/>
      <c r="G119" s="56"/>
      <c r="H119" s="56"/>
      <c r="I119" s="56"/>
      <c r="J119" s="56"/>
      <c r="K119" s="56"/>
      <c r="L119" s="56"/>
      <c r="M119" s="56"/>
      <c r="N119" s="57"/>
      <c r="O119" s="57"/>
    </row>
    <row r="120" spans="1:15" s="20" customFormat="1" ht="12.75">
      <c r="A120" s="69"/>
      <c r="B120" s="3"/>
      <c r="C120" s="6"/>
      <c r="D120" s="3"/>
      <c r="E120" s="52"/>
      <c r="F120" s="56"/>
      <c r="G120" s="56"/>
      <c r="H120" s="56"/>
      <c r="I120" s="56"/>
      <c r="J120" s="56"/>
      <c r="K120" s="56"/>
      <c r="L120" s="56"/>
      <c r="M120" s="56"/>
      <c r="N120" s="57"/>
      <c r="O120" s="57"/>
    </row>
    <row r="121" spans="1:15" s="20" customFormat="1" ht="12.75">
      <c r="A121" s="69"/>
      <c r="B121" s="3"/>
      <c r="C121" s="6"/>
      <c r="D121" s="3"/>
      <c r="E121" s="52"/>
      <c r="F121" s="56"/>
      <c r="G121" s="56"/>
      <c r="H121" s="56"/>
      <c r="I121" s="56"/>
      <c r="J121" s="56"/>
      <c r="K121" s="56"/>
      <c r="L121" s="56"/>
      <c r="M121" s="56"/>
      <c r="N121" s="57"/>
      <c r="O121" s="57"/>
    </row>
    <row r="122" spans="1:15" s="20" customFormat="1" ht="12.75">
      <c r="A122" s="69"/>
      <c r="B122" s="3"/>
      <c r="C122" s="6"/>
      <c r="D122" s="3"/>
      <c r="E122" s="52"/>
      <c r="F122" s="56"/>
      <c r="G122" s="56"/>
      <c r="H122" s="56"/>
      <c r="I122" s="56"/>
      <c r="J122" s="56"/>
      <c r="K122" s="56"/>
      <c r="L122" s="56"/>
      <c r="M122" s="56"/>
      <c r="N122" s="57"/>
      <c r="O122" s="57"/>
    </row>
    <row r="123" spans="1:15" s="20" customFormat="1" ht="12.75">
      <c r="A123" s="69"/>
      <c r="B123" s="3"/>
      <c r="C123" s="6"/>
      <c r="D123" s="3"/>
      <c r="E123" s="52"/>
      <c r="F123" s="56"/>
      <c r="G123" s="56"/>
      <c r="H123" s="56"/>
      <c r="I123" s="56"/>
      <c r="J123" s="56"/>
      <c r="K123" s="56"/>
      <c r="L123" s="56"/>
      <c r="M123" s="56"/>
      <c r="N123" s="57"/>
      <c r="O123" s="57"/>
    </row>
    <row r="124" spans="1:15" s="20" customFormat="1" ht="12.75">
      <c r="A124" s="69"/>
      <c r="B124" s="3"/>
      <c r="C124" s="6"/>
      <c r="D124" s="3"/>
      <c r="E124" s="52"/>
      <c r="F124" s="56"/>
      <c r="G124" s="56"/>
      <c r="H124" s="56"/>
      <c r="I124" s="56"/>
      <c r="J124" s="56"/>
      <c r="K124" s="56"/>
      <c r="L124" s="56"/>
      <c r="M124" s="56"/>
      <c r="N124" s="57"/>
      <c r="O124" s="57"/>
    </row>
    <row r="125" spans="1:15" s="20" customFormat="1" ht="12.75">
      <c r="A125" s="69"/>
      <c r="B125" s="3"/>
      <c r="C125" s="6"/>
      <c r="D125" s="3"/>
      <c r="E125" s="52"/>
      <c r="F125" s="56"/>
      <c r="G125" s="56"/>
      <c r="H125" s="56"/>
      <c r="I125" s="56"/>
      <c r="J125" s="56"/>
      <c r="K125" s="56"/>
      <c r="L125" s="56"/>
      <c r="M125" s="56"/>
      <c r="N125" s="57"/>
      <c r="O125" s="57"/>
    </row>
    <row r="126" spans="1:15" s="20" customFormat="1" ht="12.75">
      <c r="A126" s="69"/>
      <c r="B126" s="3"/>
      <c r="C126" s="6"/>
      <c r="D126" s="3"/>
      <c r="E126" s="52"/>
      <c r="F126" s="56"/>
      <c r="G126" s="56"/>
      <c r="H126" s="56"/>
      <c r="I126" s="56"/>
      <c r="J126" s="56"/>
      <c r="K126" s="56"/>
      <c r="L126" s="56"/>
      <c r="M126" s="56"/>
      <c r="N126" s="57"/>
      <c r="O126" s="57"/>
    </row>
    <row r="127" spans="1:15" s="20" customFormat="1" ht="12.75">
      <c r="A127" s="69"/>
      <c r="B127" s="3"/>
      <c r="C127" s="6"/>
      <c r="D127" s="3"/>
      <c r="E127" s="52"/>
      <c r="F127" s="56"/>
      <c r="G127" s="56"/>
      <c r="H127" s="56"/>
      <c r="I127" s="56"/>
      <c r="J127" s="56"/>
      <c r="K127" s="56"/>
      <c r="L127" s="56"/>
      <c r="M127" s="56"/>
      <c r="N127" s="57"/>
      <c r="O127" s="57"/>
    </row>
    <row r="128" spans="1:15" s="20" customFormat="1" ht="12.75">
      <c r="A128" s="69"/>
      <c r="B128" s="3"/>
      <c r="C128" s="6"/>
      <c r="D128" s="3"/>
      <c r="E128" s="52"/>
      <c r="F128" s="56"/>
      <c r="G128" s="56"/>
      <c r="H128" s="56"/>
      <c r="I128" s="56"/>
      <c r="J128" s="56"/>
      <c r="K128" s="56"/>
      <c r="L128" s="56"/>
      <c r="M128" s="56"/>
      <c r="N128" s="57"/>
      <c r="O128" s="57"/>
    </row>
    <row r="129" spans="1:15" s="20" customFormat="1" ht="12.75">
      <c r="A129" s="69"/>
      <c r="B129" s="3"/>
      <c r="C129" s="6"/>
      <c r="D129" s="3"/>
      <c r="E129" s="52"/>
      <c r="F129" s="56"/>
      <c r="G129" s="56"/>
      <c r="H129" s="56"/>
      <c r="I129" s="56"/>
      <c r="J129" s="56"/>
      <c r="K129" s="56"/>
      <c r="L129" s="56"/>
      <c r="M129" s="56"/>
      <c r="N129" s="57"/>
      <c r="O129" s="57"/>
    </row>
    <row r="130" spans="1:15" s="20" customFormat="1" ht="12.75">
      <c r="A130" s="69"/>
      <c r="B130" s="3"/>
      <c r="C130" s="6"/>
      <c r="D130" s="3"/>
      <c r="E130" s="52"/>
      <c r="F130" s="56"/>
      <c r="G130" s="56"/>
      <c r="H130" s="56"/>
      <c r="I130" s="56"/>
      <c r="J130" s="56"/>
      <c r="K130" s="56"/>
      <c r="L130" s="56"/>
      <c r="M130" s="56"/>
      <c r="N130" s="57"/>
      <c r="O130" s="57"/>
    </row>
    <row r="131" spans="1:15" s="20" customFormat="1" ht="12.75">
      <c r="A131" s="69"/>
      <c r="B131" s="3"/>
      <c r="C131" s="6"/>
      <c r="D131" s="3"/>
      <c r="E131" s="52"/>
      <c r="F131" s="56"/>
      <c r="G131" s="56"/>
      <c r="H131" s="56"/>
      <c r="I131" s="56"/>
      <c r="J131" s="56"/>
      <c r="K131" s="56"/>
      <c r="L131" s="56"/>
      <c r="M131" s="56"/>
      <c r="N131" s="57"/>
      <c r="O131" s="57"/>
    </row>
    <row r="132" spans="1:15" s="20" customFormat="1" ht="12.75">
      <c r="A132" s="69"/>
      <c r="B132" s="3"/>
      <c r="C132" s="6"/>
      <c r="D132" s="3"/>
      <c r="E132" s="52"/>
      <c r="F132" s="56"/>
      <c r="G132" s="56"/>
      <c r="H132" s="56"/>
      <c r="I132" s="56"/>
      <c r="J132" s="56"/>
      <c r="K132" s="56"/>
      <c r="L132" s="56"/>
      <c r="M132" s="56"/>
      <c r="N132" s="57"/>
      <c r="O132" s="57"/>
    </row>
    <row r="133" spans="1:15" s="20" customFormat="1" ht="12.75">
      <c r="A133" s="69"/>
      <c r="B133" s="3"/>
      <c r="C133" s="6"/>
      <c r="D133" s="3"/>
      <c r="E133" s="52"/>
      <c r="F133" s="56"/>
      <c r="G133" s="56"/>
      <c r="H133" s="56"/>
      <c r="I133" s="56"/>
      <c r="J133" s="56"/>
      <c r="K133" s="56"/>
      <c r="L133" s="56"/>
      <c r="M133" s="56"/>
      <c r="N133" s="57"/>
      <c r="O133" s="57"/>
    </row>
    <row r="134" spans="1:15" s="20" customFormat="1" ht="12.75">
      <c r="A134" s="69"/>
      <c r="B134" s="3"/>
      <c r="C134" s="6"/>
      <c r="D134" s="3"/>
      <c r="E134" s="52"/>
      <c r="F134" s="56"/>
      <c r="G134" s="56"/>
      <c r="H134" s="56"/>
      <c r="I134" s="56"/>
      <c r="J134" s="56"/>
      <c r="K134" s="56"/>
      <c r="L134" s="56"/>
      <c r="M134" s="56"/>
      <c r="N134" s="57"/>
      <c r="O134" s="57"/>
    </row>
    <row r="135" spans="1:15" s="20" customFormat="1" ht="12.75">
      <c r="A135" s="69"/>
      <c r="B135" s="3"/>
      <c r="C135" s="6"/>
      <c r="D135" s="3"/>
      <c r="E135" s="52"/>
      <c r="F135" s="56"/>
      <c r="G135" s="56"/>
      <c r="H135" s="56"/>
      <c r="I135" s="56"/>
      <c r="J135" s="56"/>
      <c r="K135" s="56"/>
      <c r="L135" s="56"/>
      <c r="M135" s="56"/>
      <c r="N135" s="57"/>
      <c r="O135" s="57"/>
    </row>
    <row r="136" spans="1:15" s="20" customFormat="1" ht="12.75">
      <c r="A136" s="69"/>
      <c r="B136" s="3"/>
      <c r="C136" s="6"/>
      <c r="D136" s="3"/>
      <c r="E136" s="52"/>
      <c r="F136" s="56"/>
      <c r="G136" s="56"/>
      <c r="H136" s="56"/>
      <c r="I136" s="56"/>
      <c r="J136" s="56"/>
      <c r="K136" s="56"/>
      <c r="L136" s="56"/>
      <c r="M136" s="56"/>
      <c r="N136" s="57"/>
      <c r="O136" s="57"/>
    </row>
    <row r="137" spans="1:15" s="20" customFormat="1" ht="12.75">
      <c r="A137" s="69"/>
      <c r="B137" s="3"/>
      <c r="C137" s="6"/>
      <c r="D137" s="3"/>
      <c r="E137" s="52"/>
      <c r="F137" s="56"/>
      <c r="G137" s="56"/>
      <c r="H137" s="56"/>
      <c r="I137" s="56"/>
      <c r="J137" s="56"/>
      <c r="K137" s="56"/>
      <c r="L137" s="56"/>
      <c r="M137" s="56"/>
      <c r="N137" s="57"/>
      <c r="O137" s="57"/>
    </row>
    <row r="138" spans="1:15" s="20" customFormat="1" ht="12.75">
      <c r="A138" s="69"/>
      <c r="B138" s="3"/>
      <c r="C138" s="6"/>
      <c r="D138" s="3"/>
      <c r="E138" s="52"/>
      <c r="F138" s="56"/>
      <c r="G138" s="56"/>
      <c r="H138" s="56"/>
      <c r="I138" s="56"/>
      <c r="J138" s="56"/>
      <c r="K138" s="56"/>
      <c r="L138" s="56"/>
      <c r="M138" s="56"/>
      <c r="N138" s="57"/>
      <c r="O138" s="57"/>
    </row>
    <row r="139" spans="1:15" s="20" customFormat="1" ht="12.75">
      <c r="A139" s="69"/>
      <c r="B139" s="3"/>
      <c r="C139" s="6"/>
      <c r="D139" s="3"/>
      <c r="E139" s="52"/>
      <c r="F139" s="56"/>
      <c r="G139" s="56"/>
      <c r="H139" s="56"/>
      <c r="I139" s="56"/>
      <c r="J139" s="56"/>
      <c r="K139" s="56"/>
      <c r="L139" s="56"/>
      <c r="M139" s="56"/>
      <c r="N139" s="57"/>
      <c r="O139" s="57"/>
    </row>
    <row r="140" spans="1:15" s="20" customFormat="1" ht="12.75">
      <c r="A140" s="69"/>
      <c r="B140" s="3"/>
      <c r="C140" s="6"/>
      <c r="D140" s="3"/>
      <c r="E140" s="52"/>
      <c r="F140" s="56"/>
      <c r="G140" s="56"/>
      <c r="H140" s="56"/>
      <c r="I140" s="56"/>
      <c r="J140" s="56"/>
      <c r="K140" s="56"/>
      <c r="L140" s="56"/>
      <c r="M140" s="56"/>
      <c r="N140" s="57"/>
      <c r="O140" s="57"/>
    </row>
    <row r="141" spans="1:15" s="20" customFormat="1" ht="12.75">
      <c r="A141" s="69"/>
      <c r="B141" s="3"/>
      <c r="C141" s="6"/>
      <c r="D141" s="3"/>
      <c r="E141" s="52"/>
      <c r="F141" s="56"/>
      <c r="G141" s="56"/>
      <c r="H141" s="56"/>
      <c r="I141" s="56"/>
      <c r="J141" s="56"/>
      <c r="K141" s="56"/>
      <c r="L141" s="56"/>
      <c r="M141" s="56"/>
      <c r="N141" s="57"/>
      <c r="O141" s="57"/>
    </row>
    <row r="142" spans="1:15" s="20" customFormat="1" ht="12.75">
      <c r="A142" s="69"/>
      <c r="B142" s="3"/>
      <c r="C142" s="6"/>
      <c r="D142" s="3"/>
      <c r="E142" s="52"/>
      <c r="F142" s="56"/>
      <c r="G142" s="56"/>
      <c r="H142" s="56"/>
      <c r="I142" s="56"/>
      <c r="J142" s="56"/>
      <c r="K142" s="56"/>
      <c r="L142" s="56"/>
      <c r="M142" s="56"/>
      <c r="N142" s="57"/>
      <c r="O142" s="57"/>
    </row>
    <row r="143" spans="1:15" s="20" customFormat="1" ht="12.75">
      <c r="A143" s="69"/>
      <c r="B143" s="3"/>
      <c r="C143" s="6"/>
      <c r="D143" s="3"/>
      <c r="E143" s="52"/>
      <c r="F143" s="56"/>
      <c r="G143" s="56"/>
      <c r="H143" s="56"/>
      <c r="I143" s="56"/>
      <c r="J143" s="56"/>
      <c r="K143" s="56"/>
      <c r="L143" s="56"/>
      <c r="M143" s="56"/>
      <c r="N143" s="57"/>
      <c r="O143" s="57"/>
    </row>
    <row r="144" spans="1:15" s="20" customFormat="1" ht="12.75">
      <c r="A144" s="69"/>
      <c r="B144" s="3"/>
      <c r="C144" s="6"/>
      <c r="D144" s="3"/>
      <c r="E144" s="52"/>
      <c r="F144" s="56"/>
      <c r="G144" s="56"/>
      <c r="H144" s="56"/>
      <c r="I144" s="56"/>
      <c r="J144" s="56"/>
      <c r="K144" s="56"/>
      <c r="L144" s="56"/>
      <c r="M144" s="56"/>
      <c r="N144" s="57"/>
      <c r="O144" s="57"/>
    </row>
    <row r="145" spans="1:15" s="20" customFormat="1" ht="12.75">
      <c r="A145" s="69"/>
      <c r="B145" s="3"/>
      <c r="C145" s="6"/>
      <c r="D145" s="3"/>
      <c r="E145" s="52"/>
      <c r="F145" s="56"/>
      <c r="G145" s="56"/>
      <c r="H145" s="56"/>
      <c r="I145" s="56"/>
      <c r="J145" s="56"/>
      <c r="K145" s="56"/>
      <c r="L145" s="56"/>
      <c r="M145" s="56"/>
      <c r="N145" s="57"/>
      <c r="O145" s="57"/>
    </row>
    <row r="146" spans="1:15" s="20" customFormat="1" ht="12.75">
      <c r="A146" s="69"/>
      <c r="B146" s="3"/>
      <c r="C146" s="6"/>
      <c r="D146" s="3"/>
      <c r="E146" s="52"/>
      <c r="F146" s="56"/>
      <c r="G146" s="56"/>
      <c r="H146" s="56"/>
      <c r="I146" s="56"/>
      <c r="J146" s="56"/>
      <c r="K146" s="56"/>
      <c r="L146" s="56"/>
      <c r="M146" s="56"/>
      <c r="N146" s="57"/>
      <c r="O146" s="57"/>
    </row>
    <row r="147" spans="1:15" s="20" customFormat="1" ht="12.75">
      <c r="A147" s="69"/>
      <c r="B147" s="3"/>
      <c r="C147" s="6"/>
      <c r="D147" s="3"/>
      <c r="E147" s="52"/>
      <c r="F147" s="56"/>
      <c r="G147" s="56"/>
      <c r="H147" s="56"/>
      <c r="I147" s="56"/>
      <c r="J147" s="56"/>
      <c r="K147" s="56"/>
      <c r="L147" s="56"/>
      <c r="M147" s="56"/>
      <c r="N147" s="57"/>
      <c r="O147" s="57"/>
    </row>
    <row r="148" spans="1:15" s="20" customFormat="1" ht="12.75">
      <c r="A148" s="69"/>
      <c r="B148" s="3"/>
      <c r="C148" s="6"/>
      <c r="D148" s="3"/>
      <c r="E148" s="52"/>
      <c r="F148" s="56"/>
      <c r="G148" s="56"/>
      <c r="H148" s="56"/>
      <c r="I148" s="56"/>
      <c r="J148" s="56"/>
      <c r="K148" s="56"/>
      <c r="L148" s="56"/>
      <c r="M148" s="56"/>
      <c r="N148" s="57"/>
      <c r="O148" s="57"/>
    </row>
    <row r="149" spans="1:15" s="20" customFormat="1" ht="12.75">
      <c r="A149" s="69"/>
      <c r="B149" s="3"/>
      <c r="C149" s="6"/>
      <c r="D149" s="3"/>
      <c r="E149" s="52"/>
      <c r="F149" s="56"/>
      <c r="G149" s="56"/>
      <c r="H149" s="56"/>
      <c r="I149" s="56"/>
      <c r="J149" s="56"/>
      <c r="K149" s="56"/>
      <c r="L149" s="56"/>
      <c r="M149" s="56"/>
      <c r="N149" s="57"/>
      <c r="O149" s="57"/>
    </row>
    <row r="150" spans="1:15" s="20" customFormat="1" ht="12.75">
      <c r="A150" s="69"/>
      <c r="B150" s="3"/>
      <c r="C150" s="6"/>
      <c r="D150" s="3"/>
      <c r="E150" s="52"/>
      <c r="F150" s="56"/>
      <c r="G150" s="56"/>
      <c r="H150" s="56"/>
      <c r="I150" s="56"/>
      <c r="J150" s="56"/>
      <c r="K150" s="56"/>
      <c r="L150" s="56"/>
      <c r="M150" s="56"/>
      <c r="N150" s="57"/>
      <c r="O150" s="57"/>
    </row>
    <row r="151" spans="1:15" s="20" customFormat="1" ht="12.75">
      <c r="A151" s="69"/>
      <c r="B151" s="3"/>
      <c r="C151" s="6"/>
      <c r="D151" s="3"/>
      <c r="E151" s="52"/>
      <c r="F151" s="56"/>
      <c r="G151" s="56"/>
      <c r="H151" s="56"/>
      <c r="I151" s="56"/>
      <c r="J151" s="56"/>
      <c r="K151" s="56"/>
      <c r="L151" s="56"/>
      <c r="M151" s="56"/>
      <c r="N151" s="57"/>
      <c r="O151" s="57"/>
    </row>
    <row r="152" spans="1:22" s="53" customFormat="1" ht="12.75">
      <c r="A152" s="69"/>
      <c r="B152" s="3"/>
      <c r="C152" s="6"/>
      <c r="D152" s="3"/>
      <c r="E152" s="52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20"/>
      <c r="Q152" s="20"/>
      <c r="R152" s="20"/>
      <c r="S152" s="20"/>
      <c r="T152" s="20"/>
      <c r="U152" s="20"/>
      <c r="V152" s="20"/>
    </row>
    <row r="153" spans="1:15" s="20" customFormat="1" ht="12.75">
      <c r="A153" s="69"/>
      <c r="B153" s="3"/>
      <c r="C153" s="6"/>
      <c r="D153" s="3"/>
      <c r="E153" s="52"/>
      <c r="F153" s="56"/>
      <c r="G153" s="56"/>
      <c r="H153" s="56"/>
      <c r="I153" s="56"/>
      <c r="J153" s="56"/>
      <c r="K153" s="56"/>
      <c r="L153" s="56"/>
      <c r="M153" s="56"/>
      <c r="N153" s="57"/>
      <c r="O153" s="57"/>
    </row>
    <row r="154" spans="1:22" s="53" customFormat="1" ht="12.75">
      <c r="A154" s="69"/>
      <c r="B154" s="3"/>
      <c r="C154" s="6"/>
      <c r="D154" s="3"/>
      <c r="E154" s="52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20"/>
      <c r="Q154" s="20"/>
      <c r="R154" s="20"/>
      <c r="S154" s="20"/>
      <c r="T154" s="20"/>
      <c r="U154" s="20"/>
      <c r="V154" s="20"/>
    </row>
    <row r="155" spans="1:22" s="53" customFormat="1" ht="12.75">
      <c r="A155" s="69"/>
      <c r="B155" s="3"/>
      <c r="C155" s="6"/>
      <c r="D155" s="3"/>
      <c r="E155" s="52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20"/>
      <c r="Q155" s="20"/>
      <c r="R155" s="20"/>
      <c r="S155" s="20"/>
      <c r="T155" s="20"/>
      <c r="U155" s="20"/>
      <c r="V155" s="20"/>
    </row>
    <row r="156" spans="1:15" s="20" customFormat="1" ht="12.75">
      <c r="A156" s="69"/>
      <c r="B156" s="3"/>
      <c r="C156" s="6"/>
      <c r="D156" s="3"/>
      <c r="E156" s="52"/>
      <c r="F156" s="56"/>
      <c r="G156" s="56"/>
      <c r="H156" s="56"/>
      <c r="I156" s="56"/>
      <c r="J156" s="56"/>
      <c r="K156" s="56"/>
      <c r="L156" s="56"/>
      <c r="M156" s="56"/>
      <c r="N156" s="57"/>
      <c r="O156" s="57"/>
    </row>
    <row r="157" spans="1:22" s="53" customFormat="1" ht="12.75">
      <c r="A157" s="69"/>
      <c r="B157" s="3"/>
      <c r="C157" s="6"/>
      <c r="D157" s="3"/>
      <c r="E157" s="52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20"/>
      <c r="Q157" s="20"/>
      <c r="R157" s="20"/>
      <c r="S157" s="20"/>
      <c r="T157" s="20"/>
      <c r="U157" s="20"/>
      <c r="V157" s="20"/>
    </row>
    <row r="158" spans="1:15" s="20" customFormat="1" ht="12.75">
      <c r="A158" s="69"/>
      <c r="B158" s="3"/>
      <c r="C158" s="6"/>
      <c r="D158" s="3"/>
      <c r="E158" s="52"/>
      <c r="F158" s="56"/>
      <c r="G158" s="56"/>
      <c r="H158" s="56"/>
      <c r="I158" s="56"/>
      <c r="J158" s="56"/>
      <c r="K158" s="56"/>
      <c r="L158" s="56"/>
      <c r="M158" s="56"/>
      <c r="N158" s="57"/>
      <c r="O158" s="57"/>
    </row>
    <row r="159" spans="1:15" s="20" customFormat="1" ht="12.75">
      <c r="A159" s="69"/>
      <c r="B159" s="3"/>
      <c r="C159" s="6"/>
      <c r="D159" s="3"/>
      <c r="E159" s="52"/>
      <c r="F159" s="56"/>
      <c r="G159" s="56"/>
      <c r="H159" s="56"/>
      <c r="I159" s="56"/>
      <c r="J159" s="56"/>
      <c r="K159" s="56"/>
      <c r="L159" s="56"/>
      <c r="M159" s="56"/>
      <c r="N159" s="57"/>
      <c r="O159" s="57"/>
    </row>
    <row r="160" spans="1:15" s="20" customFormat="1" ht="12.75">
      <c r="A160" s="69"/>
      <c r="B160" s="3"/>
      <c r="C160" s="6"/>
      <c r="D160" s="3"/>
      <c r="E160" s="52"/>
      <c r="F160" s="56"/>
      <c r="G160" s="56"/>
      <c r="H160" s="56"/>
      <c r="I160" s="56"/>
      <c r="J160" s="56"/>
      <c r="K160" s="56"/>
      <c r="L160" s="56"/>
      <c r="M160" s="56"/>
      <c r="N160" s="57"/>
      <c r="O160" s="57"/>
    </row>
    <row r="161" spans="1:15" s="20" customFormat="1" ht="12.75">
      <c r="A161" s="69"/>
      <c r="B161" s="3"/>
      <c r="C161" s="6"/>
      <c r="D161" s="3"/>
      <c r="E161" s="52"/>
      <c r="F161" s="56"/>
      <c r="G161" s="56"/>
      <c r="H161" s="56"/>
      <c r="I161" s="56"/>
      <c r="J161" s="56"/>
      <c r="K161" s="56"/>
      <c r="L161" s="56"/>
      <c r="M161" s="56"/>
      <c r="N161" s="57"/>
      <c r="O161" s="57"/>
    </row>
    <row r="162" spans="1:15" s="20" customFormat="1" ht="12.75">
      <c r="A162" s="69"/>
      <c r="B162" s="3"/>
      <c r="C162" s="6"/>
      <c r="D162" s="3"/>
      <c r="E162" s="52"/>
      <c r="F162" s="56"/>
      <c r="G162" s="56"/>
      <c r="H162" s="56"/>
      <c r="I162" s="56"/>
      <c r="J162" s="56"/>
      <c r="K162" s="56"/>
      <c r="L162" s="56"/>
      <c r="M162" s="56"/>
      <c r="N162" s="57"/>
      <c r="O162" s="57"/>
    </row>
    <row r="163" spans="1:15" s="20" customFormat="1" ht="12.75">
      <c r="A163" s="69"/>
      <c r="B163" s="3"/>
      <c r="C163" s="6"/>
      <c r="D163" s="3"/>
      <c r="E163" s="52"/>
      <c r="F163" s="56"/>
      <c r="G163" s="56"/>
      <c r="H163" s="56"/>
      <c r="I163" s="56"/>
      <c r="J163" s="56"/>
      <c r="K163" s="56"/>
      <c r="L163" s="56"/>
      <c r="M163" s="56"/>
      <c r="N163" s="57"/>
      <c r="O163" s="57"/>
    </row>
    <row r="164" spans="1:22" s="53" customFormat="1" ht="12.75">
      <c r="A164" s="69"/>
      <c r="B164" s="3"/>
      <c r="C164" s="6"/>
      <c r="D164" s="3"/>
      <c r="E164" s="52"/>
      <c r="F164" s="56"/>
      <c r="G164" s="56"/>
      <c r="H164" s="56"/>
      <c r="I164" s="56"/>
      <c r="J164" s="56"/>
      <c r="K164" s="56"/>
      <c r="L164" s="56"/>
      <c r="M164" s="56"/>
      <c r="N164" s="57"/>
      <c r="O164" s="57"/>
      <c r="P164" s="20"/>
      <c r="Q164" s="20"/>
      <c r="R164" s="20"/>
      <c r="S164" s="20"/>
      <c r="T164" s="20"/>
      <c r="U164" s="20"/>
      <c r="V164" s="20"/>
    </row>
    <row r="165" spans="1:15" s="20" customFormat="1" ht="12.75">
      <c r="A165" s="69"/>
      <c r="B165" s="3"/>
      <c r="C165" s="6"/>
      <c r="D165" s="3"/>
      <c r="E165" s="52"/>
      <c r="F165" s="56"/>
      <c r="G165" s="56"/>
      <c r="H165" s="56"/>
      <c r="I165" s="56"/>
      <c r="J165" s="56"/>
      <c r="K165" s="56"/>
      <c r="L165" s="56"/>
      <c r="M165" s="56"/>
      <c r="N165" s="57"/>
      <c r="O165" s="57"/>
    </row>
    <row r="166" spans="1:15" s="20" customFormat="1" ht="12.75">
      <c r="A166" s="69"/>
      <c r="B166" s="3"/>
      <c r="C166" s="6"/>
      <c r="D166" s="3"/>
      <c r="E166" s="52"/>
      <c r="F166" s="56"/>
      <c r="G166" s="56"/>
      <c r="H166" s="56"/>
      <c r="I166" s="56"/>
      <c r="J166" s="56"/>
      <c r="K166" s="56"/>
      <c r="L166" s="56"/>
      <c r="M166" s="56"/>
      <c r="N166" s="57"/>
      <c r="O166" s="57"/>
    </row>
    <row r="167" spans="1:15" s="20" customFormat="1" ht="12.75">
      <c r="A167" s="69"/>
      <c r="B167" s="3"/>
      <c r="C167" s="6"/>
      <c r="D167" s="3"/>
      <c r="E167" s="52"/>
      <c r="F167" s="56"/>
      <c r="G167" s="56"/>
      <c r="H167" s="56"/>
      <c r="I167" s="56"/>
      <c r="J167" s="56"/>
      <c r="K167" s="56"/>
      <c r="L167" s="56"/>
      <c r="M167" s="56"/>
      <c r="N167" s="57"/>
      <c r="O167" s="57"/>
    </row>
    <row r="168" spans="1:15" s="20" customFormat="1" ht="12.75">
      <c r="A168" s="69"/>
      <c r="B168" s="3"/>
      <c r="C168" s="6"/>
      <c r="D168" s="3"/>
      <c r="E168" s="52"/>
      <c r="F168" s="56"/>
      <c r="G168" s="56"/>
      <c r="H168" s="56"/>
      <c r="I168" s="56"/>
      <c r="J168" s="56"/>
      <c r="K168" s="56"/>
      <c r="L168" s="56"/>
      <c r="M168" s="56"/>
      <c r="N168" s="57"/>
      <c r="O168" s="57"/>
    </row>
    <row r="169" spans="1:22" s="53" customFormat="1" ht="12.75">
      <c r="A169" s="69"/>
      <c r="B169" s="3"/>
      <c r="C169" s="6"/>
      <c r="D169" s="3"/>
      <c r="E169" s="52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20"/>
      <c r="Q169" s="20"/>
      <c r="R169" s="20"/>
      <c r="S169" s="20"/>
      <c r="T169" s="20"/>
      <c r="U169" s="20"/>
      <c r="V169" s="20"/>
    </row>
    <row r="170" spans="1:15" s="20" customFormat="1" ht="12.75">
      <c r="A170" s="69"/>
      <c r="B170" s="3"/>
      <c r="C170" s="6"/>
      <c r="D170" s="3"/>
      <c r="E170" s="52"/>
      <c r="F170" s="56"/>
      <c r="G170" s="56"/>
      <c r="H170" s="56"/>
      <c r="I170" s="56"/>
      <c r="J170" s="56"/>
      <c r="K170" s="56"/>
      <c r="L170" s="56"/>
      <c r="M170" s="56"/>
      <c r="N170" s="57"/>
      <c r="O170" s="57"/>
    </row>
    <row r="171" spans="1:15" s="20" customFormat="1" ht="12.75">
      <c r="A171" s="69"/>
      <c r="B171" s="3"/>
      <c r="C171" s="6"/>
      <c r="D171" s="3"/>
      <c r="E171" s="52"/>
      <c r="F171" s="56"/>
      <c r="G171" s="56"/>
      <c r="H171" s="56"/>
      <c r="I171" s="56"/>
      <c r="J171" s="56"/>
      <c r="K171" s="56"/>
      <c r="L171" s="56"/>
      <c r="M171" s="56"/>
      <c r="N171" s="57"/>
      <c r="O171" s="57"/>
    </row>
    <row r="172" spans="1:15" s="20" customFormat="1" ht="12.75">
      <c r="A172" s="69"/>
      <c r="B172" s="3"/>
      <c r="C172" s="6"/>
      <c r="D172" s="3"/>
      <c r="E172" s="52"/>
      <c r="F172" s="56"/>
      <c r="G172" s="56"/>
      <c r="H172" s="56"/>
      <c r="I172" s="56"/>
      <c r="J172" s="56"/>
      <c r="K172" s="56"/>
      <c r="L172" s="56"/>
      <c r="M172" s="56"/>
      <c r="N172" s="57"/>
      <c r="O172" s="57"/>
    </row>
    <row r="173" spans="1:15" s="20" customFormat="1" ht="12.75">
      <c r="A173" s="69"/>
      <c r="B173" s="3"/>
      <c r="C173" s="6"/>
      <c r="D173" s="3"/>
      <c r="E173" s="52"/>
      <c r="F173" s="56"/>
      <c r="G173" s="56"/>
      <c r="H173" s="56"/>
      <c r="I173" s="56"/>
      <c r="J173" s="56"/>
      <c r="K173" s="56"/>
      <c r="L173" s="56"/>
      <c r="M173" s="56"/>
      <c r="N173" s="57"/>
      <c r="O173" s="57"/>
    </row>
    <row r="174" spans="1:22" s="53" customFormat="1" ht="12.75">
      <c r="A174" s="69"/>
      <c r="B174" s="3"/>
      <c r="C174" s="6"/>
      <c r="D174" s="3"/>
      <c r="E174" s="52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20"/>
      <c r="Q174" s="20"/>
      <c r="R174" s="20"/>
      <c r="S174" s="20"/>
      <c r="T174" s="20"/>
      <c r="U174" s="20"/>
      <c r="V174" s="20"/>
    </row>
    <row r="175" spans="1:15" s="20" customFormat="1" ht="12.75">
      <c r="A175" s="69"/>
      <c r="B175" s="3"/>
      <c r="C175" s="6"/>
      <c r="D175" s="3"/>
      <c r="E175" s="52"/>
      <c r="F175" s="56"/>
      <c r="G175" s="56"/>
      <c r="H175" s="56"/>
      <c r="I175" s="56"/>
      <c r="J175" s="56"/>
      <c r="K175" s="56"/>
      <c r="L175" s="56"/>
      <c r="M175" s="56"/>
      <c r="N175" s="57"/>
      <c r="O175" s="57"/>
    </row>
    <row r="176" spans="1:15" s="20" customFormat="1" ht="12.75">
      <c r="A176" s="69"/>
      <c r="B176" s="3"/>
      <c r="C176" s="6"/>
      <c r="D176" s="3"/>
      <c r="E176" s="52"/>
      <c r="F176" s="56"/>
      <c r="G176" s="56"/>
      <c r="H176" s="56"/>
      <c r="I176" s="56"/>
      <c r="J176" s="56"/>
      <c r="K176" s="56"/>
      <c r="L176" s="56"/>
      <c r="M176" s="56"/>
      <c r="N176" s="57"/>
      <c r="O176" s="57"/>
    </row>
    <row r="177" spans="1:15" s="20" customFormat="1" ht="12.75">
      <c r="A177" s="69"/>
      <c r="B177" s="3"/>
      <c r="C177" s="6"/>
      <c r="D177" s="3"/>
      <c r="E177" s="52"/>
      <c r="F177" s="56"/>
      <c r="G177" s="56"/>
      <c r="H177" s="56"/>
      <c r="I177" s="56"/>
      <c r="J177" s="56"/>
      <c r="K177" s="56"/>
      <c r="L177" s="56"/>
      <c r="M177" s="56"/>
      <c r="N177" s="57"/>
      <c r="O177" s="57"/>
    </row>
    <row r="178" spans="1:22" s="53" customFormat="1" ht="12.75">
      <c r="A178" s="69"/>
      <c r="B178" s="3"/>
      <c r="C178" s="6"/>
      <c r="D178" s="3"/>
      <c r="E178" s="52"/>
      <c r="F178" s="56"/>
      <c r="G178" s="56"/>
      <c r="H178" s="56"/>
      <c r="I178" s="56"/>
      <c r="J178" s="56"/>
      <c r="K178" s="56"/>
      <c r="L178" s="56"/>
      <c r="M178" s="56"/>
      <c r="N178" s="57"/>
      <c r="O178" s="57"/>
      <c r="P178" s="20"/>
      <c r="Q178" s="20"/>
      <c r="R178" s="20"/>
      <c r="S178" s="20"/>
      <c r="T178" s="20"/>
      <c r="U178" s="20"/>
      <c r="V178" s="20"/>
    </row>
    <row r="179" spans="1:15" s="20" customFormat="1" ht="12.75">
      <c r="A179" s="69"/>
      <c r="B179" s="3"/>
      <c r="C179" s="6"/>
      <c r="D179" s="3"/>
      <c r="E179" s="52"/>
      <c r="F179" s="56"/>
      <c r="G179" s="56"/>
      <c r="H179" s="56"/>
      <c r="I179" s="56"/>
      <c r="J179" s="56"/>
      <c r="K179" s="56"/>
      <c r="L179" s="56"/>
      <c r="M179" s="56"/>
      <c r="N179" s="57"/>
      <c r="O179" s="57"/>
    </row>
    <row r="180" spans="1:15" s="20" customFormat="1" ht="12.75">
      <c r="A180" s="69"/>
      <c r="B180" s="3"/>
      <c r="C180" s="6"/>
      <c r="D180" s="3"/>
      <c r="E180" s="52"/>
      <c r="F180" s="56"/>
      <c r="G180" s="56"/>
      <c r="H180" s="56"/>
      <c r="I180" s="56"/>
      <c r="J180" s="56"/>
      <c r="K180" s="56"/>
      <c r="L180" s="56"/>
      <c r="M180" s="56"/>
      <c r="N180" s="57"/>
      <c r="O180" s="57"/>
    </row>
    <row r="181" ht="12.75"/>
    <row r="182" ht="12.75"/>
    <row r="183" ht="12.75"/>
    <row r="184" ht="12.75"/>
    <row r="185" ht="12.75"/>
    <row r="186" ht="12.75">
      <c r="P186" s="62" t="e">
        <f>SUM(P187:P192)</f>
        <v>#VALUE!</v>
      </c>
    </row>
    <row r="187" ht="12.75">
      <c r="P187" s="59" t="e">
        <f>O78/SUM($O$78:$O$82)</f>
        <v>#VALUE!</v>
      </c>
    </row>
    <row r="188" ht="12.75">
      <c r="P188" s="59" t="e">
        <f>O79/SUM($O$78:$O$82)</f>
        <v>#VALUE!</v>
      </c>
    </row>
    <row r="189" ht="12.75">
      <c r="P189" s="59" t="e">
        <f>O80/SUM($O$78:$O$82)</f>
        <v>#VALUE!</v>
      </c>
    </row>
    <row r="190" ht="12.75">
      <c r="P190" s="59" t="e">
        <f>O81/SUM($O$78:$O$82)</f>
        <v>#VALUE!</v>
      </c>
    </row>
    <row r="191" ht="12.75">
      <c r="P191" s="59" t="e">
        <f>O82/SUM($O$78:$O$82)</f>
        <v>#VALUE!</v>
      </c>
    </row>
    <row r="192" ht="12.75">
      <c r="P192" s="59" t="e">
        <f>#REF!/SUM($O$78:$O$82)</f>
        <v>#REF!</v>
      </c>
    </row>
    <row r="193" ht="12.75">
      <c r="P193" s="59" t="e">
        <f>#REF!/#REF!</f>
        <v>#REF!</v>
      </c>
    </row>
    <row r="194" ht="12.75"/>
    <row r="195" ht="12.75">
      <c r="P195" s="61" t="e">
        <f>#REF!/200</f>
        <v>#REF!</v>
      </c>
    </row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05"/>
  <sheetViews>
    <sheetView showZeros="0" zoomScalePageLayoutView="0" workbookViewId="0" topLeftCell="A1">
      <selection activeCell="P1" sqref="P1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273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74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44" t="s">
        <v>23</v>
      </c>
      <c r="B5" s="144"/>
      <c r="C5" s="95"/>
      <c r="D5" s="27" t="s">
        <v>84</v>
      </c>
    </row>
    <row r="6" spans="1:4" ht="3" customHeight="1">
      <c r="A6" s="26"/>
      <c r="B6" s="26"/>
      <c r="C6" s="26"/>
      <c r="D6" s="26"/>
    </row>
    <row r="7" spans="1:18" ht="15.75">
      <c r="A7" s="144" t="s">
        <v>24</v>
      </c>
      <c r="B7" s="144"/>
      <c r="C7" s="95"/>
      <c r="D7" s="27" t="s">
        <v>103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64"/>
      <c r="U8" s="65"/>
    </row>
    <row r="9" spans="1:21" s="38" customFormat="1" ht="14.25" customHeight="1">
      <c r="A9" s="145" t="s">
        <v>26</v>
      </c>
      <c r="B9" s="133" t="s">
        <v>27</v>
      </c>
      <c r="C9" s="134" t="s">
        <v>67</v>
      </c>
      <c r="D9" s="135"/>
      <c r="E9" s="133" t="s">
        <v>28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 t="s">
        <v>29</v>
      </c>
      <c r="T9" s="133" t="s">
        <v>30</v>
      </c>
      <c r="U9" s="140"/>
    </row>
    <row r="10" spans="1:21" s="38" customFormat="1" ht="12.75">
      <c r="A10" s="146"/>
      <c r="B10" s="132"/>
      <c r="C10" s="136"/>
      <c r="D10" s="137"/>
      <c r="E10" s="132" t="s">
        <v>31</v>
      </c>
      <c r="F10" s="132"/>
      <c r="G10" s="132"/>
      <c r="H10" s="132"/>
      <c r="I10" s="132"/>
      <c r="J10" s="132" t="s">
        <v>40</v>
      </c>
      <c r="K10" s="132"/>
      <c r="L10" s="132"/>
      <c r="M10" s="132"/>
      <c r="N10" s="132"/>
      <c r="O10" s="132" t="s">
        <v>39</v>
      </c>
      <c r="P10" s="132"/>
      <c r="Q10" s="132" t="s">
        <v>32</v>
      </c>
      <c r="R10" s="132"/>
      <c r="S10" s="132"/>
      <c r="T10" s="132"/>
      <c r="U10" s="141"/>
    </row>
    <row r="11" spans="1:21" s="38" customFormat="1" ht="21" customHeight="1" thickBot="1">
      <c r="A11" s="147"/>
      <c r="B11" s="142"/>
      <c r="C11" s="138"/>
      <c r="D11" s="139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42"/>
      <c r="T11" s="142"/>
      <c r="U11" s="143"/>
    </row>
    <row r="12" spans="1:21" s="20" customFormat="1" ht="12.75">
      <c r="A12" s="30">
        <v>1</v>
      </c>
      <c r="B12" s="31" t="str">
        <f>Spisak!B2</f>
        <v>3</v>
      </c>
      <c r="C12" s="43" t="str">
        <f>Spisak!D2</f>
        <v>Marijan</v>
      </c>
      <c r="D12" s="43" t="str">
        <f>Spisak!E2</f>
        <v>Vojinović</v>
      </c>
      <c r="E12" s="32"/>
      <c r="F12" s="32"/>
      <c r="G12" s="32"/>
      <c r="H12" s="32"/>
      <c r="I12" s="32"/>
      <c r="J12" s="75"/>
      <c r="K12" s="75"/>
      <c r="L12" s="75"/>
      <c r="M12" s="32"/>
      <c r="N12" s="32"/>
      <c r="O12" s="33">
        <f>Spisak!L2</f>
        <v>25</v>
      </c>
      <c r="P12" s="33">
        <f>Spisak!M2</f>
        <v>0</v>
      </c>
      <c r="Q12" s="34">
        <f>Spisak!N2</f>
        <v>25</v>
      </c>
      <c r="R12" s="35"/>
      <c r="S12" s="36">
        <f>Spisak!N2</f>
        <v>25</v>
      </c>
      <c r="T12" s="60" t="str">
        <f>Spisak!O2</f>
        <v>F</v>
      </c>
      <c r="U12" s="63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</f>
        <v>5</v>
      </c>
      <c r="C13" s="43" t="str">
        <f>Spisak!D3</f>
        <v>Savo</v>
      </c>
      <c r="D13" s="43" t="str">
        <f>Spisak!E3</f>
        <v>Pavićević</v>
      </c>
      <c r="E13" s="32"/>
      <c r="F13" s="32"/>
      <c r="G13" s="32"/>
      <c r="H13" s="32"/>
      <c r="I13" s="32"/>
      <c r="J13" s="75"/>
      <c r="K13" s="75"/>
      <c r="L13" s="75"/>
      <c r="M13" s="32"/>
      <c r="N13" s="32"/>
      <c r="O13" s="33">
        <f>Spisak!L3</f>
        <v>47</v>
      </c>
      <c r="P13" s="33">
        <f>Spisak!M3</f>
        <v>0</v>
      </c>
      <c r="Q13" s="34">
        <f>Spisak!N3</f>
        <v>47</v>
      </c>
      <c r="R13" s="35"/>
      <c r="S13" s="36">
        <f>Spisak!N3</f>
        <v>47</v>
      </c>
      <c r="T13" s="60" t="str">
        <f>Spisak!O3</f>
        <v>F</v>
      </c>
      <c r="U13" s="63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</f>
        <v>9</v>
      </c>
      <c r="C14" s="43" t="str">
        <f>Spisak!D4</f>
        <v>Marko</v>
      </c>
      <c r="D14" s="43" t="str">
        <f>Spisak!E4</f>
        <v>Ljuljić</v>
      </c>
      <c r="E14" s="32"/>
      <c r="F14" s="32"/>
      <c r="G14" s="32"/>
      <c r="H14" s="32"/>
      <c r="I14" s="32"/>
      <c r="J14" s="75"/>
      <c r="K14" s="75"/>
      <c r="L14" s="75"/>
      <c r="M14" s="32"/>
      <c r="N14" s="32"/>
      <c r="O14" s="33">
        <f>Spisak!L4</f>
        <v>38</v>
      </c>
      <c r="P14" s="33">
        <f>Spisak!M4</f>
        <v>0</v>
      </c>
      <c r="Q14" s="34">
        <f>Spisak!N4</f>
        <v>38</v>
      </c>
      <c r="R14" s="35"/>
      <c r="S14" s="36">
        <f>Spisak!N4</f>
        <v>38</v>
      </c>
      <c r="T14" s="60" t="str">
        <f>Spisak!O4</f>
        <v>F</v>
      </c>
      <c r="U14" s="63" t="str">
        <f>IF(T14=0,"-",VLOOKUP(T14,Tocjene,2,TRUE))</f>
        <v>(nedovoljan)</v>
      </c>
    </row>
    <row r="15" spans="1:21" s="20" customFormat="1" ht="12.75">
      <c r="A15" s="30">
        <v>4</v>
      </c>
      <c r="B15" s="31" t="str">
        <f>Spisak!B5</f>
        <v>10</v>
      </c>
      <c r="C15" s="43" t="str">
        <f>Spisak!D5</f>
        <v>Dejan</v>
      </c>
      <c r="D15" s="43" t="str">
        <f>Spisak!E5</f>
        <v>Drinčić</v>
      </c>
      <c r="E15" s="32"/>
      <c r="F15" s="32"/>
      <c r="G15" s="32"/>
      <c r="H15" s="32"/>
      <c r="I15" s="32"/>
      <c r="J15" s="75"/>
      <c r="K15" s="75"/>
      <c r="L15" s="75"/>
      <c r="M15" s="32"/>
      <c r="N15" s="32"/>
      <c r="O15" s="33">
        <f>Spisak!L5</f>
        <v>50</v>
      </c>
      <c r="P15" s="33">
        <f>Spisak!M5</f>
        <v>0</v>
      </c>
      <c r="Q15" s="34">
        <f>Spisak!N5</f>
        <v>50</v>
      </c>
      <c r="R15" s="35"/>
      <c r="S15" s="36">
        <f>Spisak!N5</f>
        <v>50</v>
      </c>
      <c r="T15" s="60" t="str">
        <f>Spisak!O5</f>
        <v>E</v>
      </c>
      <c r="U15" s="63" t="str">
        <f>IF(T15=0,"-",VLOOKUP(T15,Tocjene,2,TRUE))</f>
        <v>(dovoljan)</v>
      </c>
    </row>
    <row r="16" spans="1:21" s="20" customFormat="1" ht="12.75">
      <c r="A16" s="30">
        <v>5</v>
      </c>
      <c r="B16" s="31" t="str">
        <f>Spisak!B6</f>
        <v>11</v>
      </c>
      <c r="C16" s="43" t="str">
        <f>Spisak!D6</f>
        <v>Dragana</v>
      </c>
      <c r="D16" s="43" t="str">
        <f>Spisak!E6</f>
        <v>Giljača</v>
      </c>
      <c r="E16" s="32"/>
      <c r="F16" s="32"/>
      <c r="G16" s="32"/>
      <c r="H16" s="32"/>
      <c r="I16" s="32"/>
      <c r="J16" s="75"/>
      <c r="K16" s="75"/>
      <c r="L16" s="75"/>
      <c r="M16" s="32"/>
      <c r="N16" s="32"/>
      <c r="O16" s="33">
        <f>Spisak!L6</f>
        <v>0</v>
      </c>
      <c r="P16" s="33">
        <f>Spisak!M6</f>
        <v>0</v>
      </c>
      <c r="Q16" s="34">
        <f>Spisak!N6</f>
        <v>0</v>
      </c>
      <c r="R16" s="35"/>
      <c r="S16" s="36">
        <f>Spisak!N6</f>
        <v>0</v>
      </c>
      <c r="T16" s="60" t="str">
        <f>Spisak!O6</f>
        <v>F</v>
      </c>
      <c r="U16" s="63" t="str">
        <f>IF(T16=0,"-",VLOOKUP(T16,Tocjene,2,TRUE))</f>
        <v>(nedovoljan)</v>
      </c>
    </row>
    <row r="17" spans="1:21" s="20" customFormat="1" ht="12.75">
      <c r="A17" s="30">
        <v>6</v>
      </c>
      <c r="B17" s="31" t="str">
        <f>Spisak!B7</f>
        <v>12</v>
      </c>
      <c r="C17" s="43" t="str">
        <f>Spisak!D7</f>
        <v>Bogdan</v>
      </c>
      <c r="D17" s="43" t="str">
        <f>Spisak!E7</f>
        <v>Vlahović</v>
      </c>
      <c r="E17" s="32"/>
      <c r="F17" s="32"/>
      <c r="G17" s="32"/>
      <c r="H17" s="32"/>
      <c r="I17" s="32"/>
      <c r="J17" s="75"/>
      <c r="K17" s="75"/>
      <c r="L17" s="75"/>
      <c r="M17" s="32"/>
      <c r="N17" s="32"/>
      <c r="O17" s="33">
        <f>Spisak!L7</f>
        <v>40</v>
      </c>
      <c r="P17" s="33">
        <f>Spisak!M7</f>
        <v>0</v>
      </c>
      <c r="Q17" s="34">
        <f>Spisak!N7</f>
        <v>40</v>
      </c>
      <c r="R17" s="35"/>
      <c r="S17" s="36">
        <f>Spisak!N7</f>
        <v>40</v>
      </c>
      <c r="T17" s="60" t="str">
        <f>Spisak!O7</f>
        <v>F</v>
      </c>
      <c r="U17" s="63" t="str">
        <f>IF(T17=0,"-",VLOOKUP(T17,Tocjene,2,TRUE))</f>
        <v>(nedovoljan)</v>
      </c>
    </row>
    <row r="18" spans="1:21" s="20" customFormat="1" ht="12.75">
      <c r="A18" s="30">
        <v>7</v>
      </c>
      <c r="B18" s="31" t="str">
        <f>Spisak!B8</f>
        <v>13</v>
      </c>
      <c r="C18" s="43" t="str">
        <f>Spisak!D8</f>
        <v>Aleksandar</v>
      </c>
      <c r="D18" s="43" t="str">
        <f>Spisak!E8</f>
        <v>Žižić</v>
      </c>
      <c r="E18" s="32"/>
      <c r="F18" s="32"/>
      <c r="G18" s="32"/>
      <c r="H18" s="32"/>
      <c r="I18" s="32"/>
      <c r="J18" s="75"/>
      <c r="K18" s="75"/>
      <c r="L18" s="75"/>
      <c r="M18" s="32"/>
      <c r="N18" s="32"/>
      <c r="O18" s="33">
        <f>Spisak!L8</f>
        <v>32</v>
      </c>
      <c r="P18" s="33">
        <f>Spisak!M8</f>
        <v>0</v>
      </c>
      <c r="Q18" s="34">
        <f>Spisak!N8</f>
        <v>32</v>
      </c>
      <c r="R18" s="35"/>
      <c r="S18" s="36">
        <f>Spisak!N8</f>
        <v>32</v>
      </c>
      <c r="T18" s="60" t="str">
        <f>Spisak!O8</f>
        <v>F</v>
      </c>
      <c r="U18" s="63" t="str">
        <f>IF(T18=0,"-",VLOOKUP(T18,Tocjene,2,TRUE))</f>
        <v>(nedovoljan)</v>
      </c>
    </row>
    <row r="19" spans="1:21" s="20" customFormat="1" ht="12.75">
      <c r="A19" s="30">
        <v>8</v>
      </c>
      <c r="B19" s="31" t="str">
        <f>Spisak!B9</f>
        <v>14</v>
      </c>
      <c r="C19" s="43" t="str">
        <f>Spisak!D9</f>
        <v>Maja</v>
      </c>
      <c r="D19" s="43" t="str">
        <f>Spisak!E9</f>
        <v>Vujisić</v>
      </c>
      <c r="E19" s="32"/>
      <c r="F19" s="32"/>
      <c r="G19" s="32"/>
      <c r="H19" s="32"/>
      <c r="I19" s="32"/>
      <c r="J19" s="75"/>
      <c r="K19" s="75"/>
      <c r="L19" s="75"/>
      <c r="M19" s="32"/>
      <c r="N19" s="32"/>
      <c r="O19" s="33">
        <f>Spisak!L9</f>
        <v>50</v>
      </c>
      <c r="P19" s="33">
        <f>Spisak!M9</f>
        <v>0</v>
      </c>
      <c r="Q19" s="34">
        <f>Spisak!N9</f>
        <v>50</v>
      </c>
      <c r="R19" s="35"/>
      <c r="S19" s="36">
        <f>Spisak!N9</f>
        <v>50</v>
      </c>
      <c r="T19" s="60" t="str">
        <f>Spisak!O9</f>
        <v>E</v>
      </c>
      <c r="U19" s="63" t="str">
        <f>IF(T19=0,"-",VLOOKUP(T19,Tocjene,2,TRUE))</f>
        <v>(dovoljan)</v>
      </c>
    </row>
    <row r="20" spans="1:21" s="20" customFormat="1" ht="12.75">
      <c r="A20" s="30">
        <v>9</v>
      </c>
      <c r="B20" s="31" t="str">
        <f>Spisak!B10</f>
        <v>15</v>
      </c>
      <c r="C20" s="43" t="str">
        <f>Spisak!D10</f>
        <v>Lazar</v>
      </c>
      <c r="D20" s="43" t="str">
        <f>Spisak!E10</f>
        <v>Šćekić</v>
      </c>
      <c r="E20" s="32"/>
      <c r="F20" s="32"/>
      <c r="G20" s="32"/>
      <c r="H20" s="32"/>
      <c r="I20" s="32"/>
      <c r="J20" s="75"/>
      <c r="K20" s="75"/>
      <c r="L20" s="75"/>
      <c r="M20" s="32"/>
      <c r="N20" s="32"/>
      <c r="O20" s="33">
        <f>Spisak!L10</f>
        <v>49</v>
      </c>
      <c r="P20" s="33">
        <f>Spisak!M10</f>
        <v>0</v>
      </c>
      <c r="Q20" s="34">
        <f>Spisak!N10</f>
        <v>49</v>
      </c>
      <c r="R20" s="35"/>
      <c r="S20" s="36">
        <f>Spisak!N10</f>
        <v>49</v>
      </c>
      <c r="T20" s="60" t="str">
        <f>Spisak!O10</f>
        <v>F</v>
      </c>
      <c r="U20" s="63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</f>
        <v>16</v>
      </c>
      <c r="C21" s="43" t="str">
        <f>Spisak!D11</f>
        <v>Jovan</v>
      </c>
      <c r="D21" s="43" t="str">
        <f>Spisak!E11</f>
        <v>Radović</v>
      </c>
      <c r="E21" s="32"/>
      <c r="F21" s="32"/>
      <c r="G21" s="32"/>
      <c r="H21" s="32"/>
      <c r="I21" s="32"/>
      <c r="J21" s="75"/>
      <c r="K21" s="75"/>
      <c r="L21" s="75"/>
      <c r="M21" s="32"/>
      <c r="N21" s="32"/>
      <c r="O21" s="33">
        <f>Spisak!L11</f>
        <v>45</v>
      </c>
      <c r="P21" s="33">
        <f>Spisak!M11</f>
        <v>0</v>
      </c>
      <c r="Q21" s="34">
        <f>Spisak!N11</f>
        <v>45</v>
      </c>
      <c r="R21" s="35"/>
      <c r="S21" s="36">
        <f>Spisak!N11</f>
        <v>45</v>
      </c>
      <c r="T21" s="60" t="str">
        <f>Spisak!O11</f>
        <v>F</v>
      </c>
      <c r="U21" s="63" t="str">
        <f>IF(T21=0,"-",VLOOKUP(T21,Tocjene,2,TRUE))</f>
        <v>(nedovoljan)</v>
      </c>
    </row>
    <row r="22" spans="1:21" s="20" customFormat="1" ht="12.75">
      <c r="A22" s="30">
        <v>11</v>
      </c>
      <c r="B22" s="31" t="str">
        <f>Spisak!B12</f>
        <v>17</v>
      </c>
      <c r="C22" s="43" t="str">
        <f>Spisak!D12</f>
        <v>Dragoslav</v>
      </c>
      <c r="D22" s="43" t="str">
        <f>Spisak!E12</f>
        <v>Novović</v>
      </c>
      <c r="E22" s="32"/>
      <c r="F22" s="32"/>
      <c r="G22" s="32"/>
      <c r="H22" s="32"/>
      <c r="I22" s="32"/>
      <c r="J22" s="75"/>
      <c r="K22" s="75"/>
      <c r="L22" s="75"/>
      <c r="M22" s="32"/>
      <c r="N22" s="32"/>
      <c r="O22" s="33">
        <f>Spisak!L12</f>
        <v>45</v>
      </c>
      <c r="P22" s="33">
        <f>Spisak!M12</f>
        <v>0</v>
      </c>
      <c r="Q22" s="34">
        <f>Spisak!N12</f>
        <v>45</v>
      </c>
      <c r="R22" s="35"/>
      <c r="S22" s="36">
        <f>Spisak!N12</f>
        <v>45</v>
      </c>
      <c r="T22" s="60" t="str">
        <f>Spisak!O12</f>
        <v>F</v>
      </c>
      <c r="U22" s="63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</f>
        <v>18</v>
      </c>
      <c r="C23" s="43" t="str">
        <f>Spisak!D13</f>
        <v>Dejan</v>
      </c>
      <c r="D23" s="43" t="str">
        <f>Spisak!E13</f>
        <v>Vraneš</v>
      </c>
      <c r="E23" s="32"/>
      <c r="F23" s="32"/>
      <c r="G23" s="32"/>
      <c r="H23" s="32"/>
      <c r="I23" s="32"/>
      <c r="J23" s="75"/>
      <c r="K23" s="75"/>
      <c r="L23" s="75"/>
      <c r="M23" s="32"/>
      <c r="N23" s="32"/>
      <c r="O23" s="33">
        <f>Spisak!L13</f>
        <v>50</v>
      </c>
      <c r="P23" s="33">
        <f>Spisak!M13</f>
        <v>0</v>
      </c>
      <c r="Q23" s="34">
        <f>Spisak!N13</f>
        <v>50</v>
      </c>
      <c r="R23" s="35"/>
      <c r="S23" s="36">
        <f>Spisak!N13</f>
        <v>50</v>
      </c>
      <c r="T23" s="60" t="str">
        <f>Spisak!O13</f>
        <v>E</v>
      </c>
      <c r="U23" s="63" t="str">
        <f>IF(T23=0,"-",VLOOKUP(T23,Tocjene,2,TRUE))</f>
        <v>(dovoljan)</v>
      </c>
    </row>
    <row r="24" spans="1:21" s="20" customFormat="1" ht="12.75">
      <c r="A24" s="30">
        <v>13</v>
      </c>
      <c r="B24" s="31" t="str">
        <f>Spisak!B14</f>
        <v>20</v>
      </c>
      <c r="C24" s="43" t="str">
        <f>Spisak!D14</f>
        <v>Milica</v>
      </c>
      <c r="D24" s="43" t="str">
        <f>Spisak!E14</f>
        <v>Vučinić</v>
      </c>
      <c r="E24" s="32"/>
      <c r="F24" s="32"/>
      <c r="G24" s="32"/>
      <c r="H24" s="32"/>
      <c r="I24" s="32"/>
      <c r="J24" s="75"/>
      <c r="K24" s="75"/>
      <c r="L24" s="75"/>
      <c r="M24" s="32"/>
      <c r="N24" s="32"/>
      <c r="O24" s="33">
        <f>Spisak!L14</f>
        <v>46</v>
      </c>
      <c r="P24" s="33">
        <f>Spisak!M14</f>
        <v>0</v>
      </c>
      <c r="Q24" s="34">
        <f>Spisak!N14</f>
        <v>46</v>
      </c>
      <c r="R24" s="35"/>
      <c r="S24" s="36">
        <f>Spisak!N14</f>
        <v>46</v>
      </c>
      <c r="T24" s="60" t="str">
        <f>Spisak!O14</f>
        <v>F</v>
      </c>
      <c r="U24" s="63" t="str">
        <f>IF(T24=0,"-",VLOOKUP(T24,Tocjene,2,TRUE))</f>
        <v>(nedovoljan)</v>
      </c>
    </row>
    <row r="25" spans="1:21" s="20" customFormat="1" ht="12.75">
      <c r="A25" s="30">
        <v>14</v>
      </c>
      <c r="B25" s="31" t="str">
        <f>Spisak!B15</f>
        <v>21</v>
      </c>
      <c r="C25" s="43" t="str">
        <f>Spisak!D15</f>
        <v>Boro</v>
      </c>
      <c r="D25" s="43" t="str">
        <f>Spisak!E15</f>
        <v>Bogdanović</v>
      </c>
      <c r="E25" s="32"/>
      <c r="F25" s="32"/>
      <c r="G25" s="32"/>
      <c r="H25" s="32"/>
      <c r="I25" s="32"/>
      <c r="J25" s="75"/>
      <c r="K25" s="75"/>
      <c r="L25" s="75"/>
      <c r="M25" s="32"/>
      <c r="N25" s="32"/>
      <c r="O25" s="33">
        <f>Spisak!L15</f>
        <v>50</v>
      </c>
      <c r="P25" s="33">
        <f>Spisak!M15</f>
        <v>0</v>
      </c>
      <c r="Q25" s="34">
        <f>Spisak!N15</f>
        <v>50</v>
      </c>
      <c r="R25" s="35"/>
      <c r="S25" s="36">
        <f>Spisak!N15</f>
        <v>50</v>
      </c>
      <c r="T25" s="60" t="str">
        <f>Spisak!O15</f>
        <v>E</v>
      </c>
      <c r="U25" s="63" t="str">
        <f>IF(T25=0,"-",VLOOKUP(T25,Tocjene,2,TRUE))</f>
        <v>(dovoljan)</v>
      </c>
    </row>
    <row r="26" spans="1:21" s="20" customFormat="1" ht="12.75">
      <c r="A26" s="30">
        <v>15</v>
      </c>
      <c r="B26" s="31" t="str">
        <f>Spisak!B16</f>
        <v>22</v>
      </c>
      <c r="C26" s="43" t="str">
        <f>Spisak!D16</f>
        <v>Neda</v>
      </c>
      <c r="D26" s="43" t="str">
        <f>Spisak!E16</f>
        <v>Srdanović</v>
      </c>
      <c r="E26" s="32"/>
      <c r="F26" s="32"/>
      <c r="G26" s="32"/>
      <c r="H26" s="32"/>
      <c r="I26" s="32"/>
      <c r="J26" s="75"/>
      <c r="K26" s="75"/>
      <c r="L26" s="75"/>
      <c r="M26" s="32"/>
      <c r="N26" s="32"/>
      <c r="O26" s="33">
        <f>Spisak!L16</f>
        <v>45</v>
      </c>
      <c r="P26" s="33">
        <f>Spisak!M16</f>
        <v>0</v>
      </c>
      <c r="Q26" s="34">
        <f>Spisak!N16</f>
        <v>45</v>
      </c>
      <c r="R26" s="35"/>
      <c r="S26" s="36">
        <f>Spisak!N16</f>
        <v>45</v>
      </c>
      <c r="T26" s="60" t="str">
        <f>Spisak!O16</f>
        <v>F</v>
      </c>
      <c r="U26" s="63" t="str">
        <f>IF(T26=0,"-",VLOOKUP(T26,Tocjene,2,TRUE))</f>
        <v>(nedovoljan)</v>
      </c>
    </row>
    <row r="27" spans="1:21" s="20" customFormat="1" ht="12.75">
      <c r="A27" s="30">
        <v>16</v>
      </c>
      <c r="B27" s="31" t="str">
        <f>Spisak!B17</f>
        <v>23</v>
      </c>
      <c r="C27" s="43" t="str">
        <f>Spisak!D17</f>
        <v>Pavle</v>
      </c>
      <c r="D27" s="43" t="str">
        <f>Spisak!E17</f>
        <v>Novaković</v>
      </c>
      <c r="E27" s="32"/>
      <c r="F27" s="32"/>
      <c r="G27" s="32"/>
      <c r="H27" s="32"/>
      <c r="I27" s="32"/>
      <c r="J27" s="75"/>
      <c r="K27" s="75"/>
      <c r="L27" s="75"/>
      <c r="M27" s="32"/>
      <c r="N27" s="32"/>
      <c r="O27" s="33">
        <f>Spisak!L17</f>
        <v>45</v>
      </c>
      <c r="P27" s="33">
        <f>Spisak!M17</f>
        <v>0</v>
      </c>
      <c r="Q27" s="34">
        <f>Spisak!N17</f>
        <v>45</v>
      </c>
      <c r="R27" s="35"/>
      <c r="S27" s="36">
        <f>Spisak!N17</f>
        <v>45</v>
      </c>
      <c r="T27" s="60" t="str">
        <f>Spisak!O17</f>
        <v>F</v>
      </c>
      <c r="U27" s="63" t="str">
        <f>IF(T27=0,"-",VLOOKUP(T27,Tocjene,2,TRUE))</f>
        <v>(nedovoljan)</v>
      </c>
    </row>
    <row r="28" spans="1:21" s="20" customFormat="1" ht="12.75">
      <c r="A28" s="30">
        <v>17</v>
      </c>
      <c r="B28" s="31" t="str">
        <f>Spisak!B18</f>
        <v>24</v>
      </c>
      <c r="C28" s="43" t="str">
        <f>Spisak!D18</f>
        <v>Milena</v>
      </c>
      <c r="D28" s="43" t="str">
        <f>Spisak!E18</f>
        <v>Anđelić</v>
      </c>
      <c r="E28" s="32"/>
      <c r="F28" s="32"/>
      <c r="G28" s="32"/>
      <c r="H28" s="32"/>
      <c r="I28" s="32"/>
      <c r="J28" s="75"/>
      <c r="K28" s="75"/>
      <c r="L28" s="75"/>
      <c r="M28" s="32"/>
      <c r="N28" s="32"/>
      <c r="O28" s="33">
        <f>Spisak!L18</f>
        <v>42</v>
      </c>
      <c r="P28" s="33">
        <f>Spisak!M18</f>
        <v>0</v>
      </c>
      <c r="Q28" s="34">
        <f>Spisak!N18</f>
        <v>42</v>
      </c>
      <c r="R28" s="35"/>
      <c r="S28" s="36">
        <f>Spisak!N18</f>
        <v>42</v>
      </c>
      <c r="T28" s="60" t="str">
        <f>Spisak!O18</f>
        <v>F</v>
      </c>
      <c r="U28" s="63" t="str">
        <f>IF(T28=0,"-",VLOOKUP(T28,Tocjene,2,TRUE))</f>
        <v>(nedovoljan)</v>
      </c>
    </row>
    <row r="29" spans="1:21" s="20" customFormat="1" ht="12.75">
      <c r="A29" s="30">
        <v>18</v>
      </c>
      <c r="B29" s="31" t="str">
        <f>Spisak!B19</f>
        <v>26</v>
      </c>
      <c r="C29" s="43" t="str">
        <f>Spisak!D19</f>
        <v>Ksenija</v>
      </c>
      <c r="D29" s="43" t="str">
        <f>Spisak!E19</f>
        <v>Brakočević</v>
      </c>
      <c r="E29" s="32"/>
      <c r="F29" s="32"/>
      <c r="G29" s="32"/>
      <c r="H29" s="32"/>
      <c r="I29" s="32"/>
      <c r="J29" s="75"/>
      <c r="K29" s="75"/>
      <c r="L29" s="75"/>
      <c r="M29" s="32"/>
      <c r="N29" s="32"/>
      <c r="O29" s="33">
        <f>Spisak!L19</f>
        <v>46</v>
      </c>
      <c r="P29" s="33">
        <f>Spisak!M19</f>
        <v>0</v>
      </c>
      <c r="Q29" s="34">
        <f>Spisak!N19</f>
        <v>46</v>
      </c>
      <c r="R29" s="35"/>
      <c r="S29" s="36">
        <f>Spisak!N19</f>
        <v>46</v>
      </c>
      <c r="T29" s="60" t="str">
        <f>Spisak!O19</f>
        <v>F</v>
      </c>
      <c r="U29" s="63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</f>
        <v>27</v>
      </c>
      <c r="C30" s="43" t="str">
        <f>Spisak!D20</f>
        <v>Jelena</v>
      </c>
      <c r="D30" s="43" t="str">
        <f>Spisak!E20</f>
        <v>Aligrudić</v>
      </c>
      <c r="E30" s="32"/>
      <c r="F30" s="32"/>
      <c r="G30" s="32"/>
      <c r="H30" s="32"/>
      <c r="I30" s="32"/>
      <c r="J30" s="75"/>
      <c r="K30" s="75"/>
      <c r="L30" s="75"/>
      <c r="M30" s="32"/>
      <c r="N30" s="32"/>
      <c r="O30" s="33">
        <f>Spisak!L20</f>
        <v>30</v>
      </c>
      <c r="P30" s="33">
        <f>Spisak!M20</f>
        <v>0</v>
      </c>
      <c r="Q30" s="34">
        <f>Spisak!N20</f>
        <v>30</v>
      </c>
      <c r="R30" s="35"/>
      <c r="S30" s="36">
        <f>Spisak!N20</f>
        <v>30</v>
      </c>
      <c r="T30" s="60" t="str">
        <f>Spisak!O20</f>
        <v>F</v>
      </c>
      <c r="U30" s="63" t="str">
        <f>IF(T30=0,"-",VLOOKUP(T30,Tocjene,2,TRUE))</f>
        <v>(nedovoljan)</v>
      </c>
    </row>
    <row r="31" spans="1:21" s="20" customFormat="1" ht="12.75">
      <c r="A31" s="30">
        <v>20</v>
      </c>
      <c r="B31" s="31" t="str">
        <f>Spisak!B21</f>
        <v>29</v>
      </c>
      <c r="C31" s="43" t="str">
        <f>Spisak!D21</f>
        <v>Marko</v>
      </c>
      <c r="D31" s="43" t="str">
        <f>Spisak!E21</f>
        <v>Vuksanović</v>
      </c>
      <c r="E31" s="32"/>
      <c r="F31" s="32"/>
      <c r="G31" s="32"/>
      <c r="H31" s="32"/>
      <c r="I31" s="32"/>
      <c r="J31" s="75"/>
      <c r="K31" s="75"/>
      <c r="L31" s="75"/>
      <c r="M31" s="32"/>
      <c r="N31" s="32"/>
      <c r="O31" s="33">
        <f>Spisak!L21</f>
        <v>46</v>
      </c>
      <c r="P31" s="33">
        <f>Spisak!M21</f>
        <v>0</v>
      </c>
      <c r="Q31" s="34">
        <f>Spisak!N21</f>
        <v>46</v>
      </c>
      <c r="R31" s="35"/>
      <c r="S31" s="36">
        <f>Spisak!N21</f>
        <v>46</v>
      </c>
      <c r="T31" s="60" t="str">
        <f>Spisak!O21</f>
        <v>F</v>
      </c>
      <c r="U31" s="63" t="str">
        <f>IF(T31=0,"-",VLOOKUP(T31,Tocjene,2,TRUE))</f>
        <v>(nedovoljan)</v>
      </c>
    </row>
    <row r="32" spans="1:21" s="20" customFormat="1" ht="12.75">
      <c r="A32" s="30">
        <v>21</v>
      </c>
      <c r="B32" s="31" t="str">
        <f>Spisak!B22</f>
        <v>30</v>
      </c>
      <c r="C32" s="43" t="str">
        <f>Spisak!D22</f>
        <v>Ana</v>
      </c>
      <c r="D32" s="43" t="str">
        <f>Spisak!E22</f>
        <v>Muratović</v>
      </c>
      <c r="E32" s="32"/>
      <c r="F32" s="32"/>
      <c r="G32" s="32"/>
      <c r="H32" s="32"/>
      <c r="I32" s="32"/>
      <c r="J32" s="75"/>
      <c r="K32" s="75"/>
      <c r="L32" s="75"/>
      <c r="M32" s="32"/>
      <c r="N32" s="32"/>
      <c r="O32" s="33">
        <f>Spisak!L22</f>
        <v>46</v>
      </c>
      <c r="P32" s="33">
        <f>Spisak!M22</f>
        <v>0</v>
      </c>
      <c r="Q32" s="34">
        <f>Spisak!N22</f>
        <v>46</v>
      </c>
      <c r="R32" s="35"/>
      <c r="S32" s="36">
        <f>Spisak!N22</f>
        <v>46</v>
      </c>
      <c r="T32" s="60" t="str">
        <f>Spisak!O22</f>
        <v>F</v>
      </c>
      <c r="U32" s="63" t="str">
        <f>IF(T32=0,"-",VLOOKUP(T32,Tocjene,2,TRUE))</f>
        <v>(nedovoljan)</v>
      </c>
    </row>
    <row r="33" spans="1:21" s="20" customFormat="1" ht="12.75">
      <c r="A33" s="30">
        <v>22</v>
      </c>
      <c r="B33" s="31" t="str">
        <f>Spisak!B23</f>
        <v>31</v>
      </c>
      <c r="C33" s="43" t="str">
        <f>Spisak!D23</f>
        <v>Obrad</v>
      </c>
      <c r="D33" s="43" t="str">
        <f>Spisak!E23</f>
        <v>Jovanović</v>
      </c>
      <c r="E33" s="32"/>
      <c r="F33" s="32"/>
      <c r="G33" s="32"/>
      <c r="H33" s="32"/>
      <c r="I33" s="32"/>
      <c r="J33" s="75"/>
      <c r="K33" s="75"/>
      <c r="L33" s="75"/>
      <c r="M33" s="32"/>
      <c r="N33" s="32"/>
      <c r="O33" s="33">
        <f>Spisak!L23</f>
        <v>41</v>
      </c>
      <c r="P33" s="33">
        <f>Spisak!M23</f>
        <v>0</v>
      </c>
      <c r="Q33" s="34">
        <f>Spisak!N23</f>
        <v>41</v>
      </c>
      <c r="R33" s="35"/>
      <c r="S33" s="36">
        <f>Spisak!N23</f>
        <v>41</v>
      </c>
      <c r="T33" s="60" t="str">
        <f>Spisak!O23</f>
        <v>F</v>
      </c>
      <c r="U33" s="63" t="str">
        <f>IF(T33=0,"-",VLOOKUP(T33,Tocjene,2,TRUE))</f>
        <v>(nedovoljan)</v>
      </c>
    </row>
    <row r="34" spans="1:21" s="20" customFormat="1" ht="12.75">
      <c r="A34" s="30">
        <v>23</v>
      </c>
      <c r="B34" s="31" t="str">
        <f>Spisak!B24</f>
        <v>32</v>
      </c>
      <c r="C34" s="43" t="str">
        <f>Spisak!D24</f>
        <v>Jovana</v>
      </c>
      <c r="D34" s="43" t="str">
        <f>Spisak!E24</f>
        <v>Vujičić</v>
      </c>
      <c r="E34" s="32"/>
      <c r="F34" s="32"/>
      <c r="G34" s="32"/>
      <c r="H34" s="32"/>
      <c r="I34" s="32"/>
      <c r="J34" s="75"/>
      <c r="K34" s="75"/>
      <c r="L34" s="75"/>
      <c r="M34" s="32"/>
      <c r="N34" s="32"/>
      <c r="O34" s="33">
        <f>Spisak!L24</f>
        <v>48</v>
      </c>
      <c r="P34" s="33">
        <f>Spisak!M24</f>
        <v>0</v>
      </c>
      <c r="Q34" s="34">
        <f>Spisak!N24</f>
        <v>48</v>
      </c>
      <c r="R34" s="35"/>
      <c r="S34" s="36">
        <f>Spisak!N24</f>
        <v>48</v>
      </c>
      <c r="T34" s="60" t="str">
        <f>Spisak!O24</f>
        <v>F</v>
      </c>
      <c r="U34" s="63" t="str">
        <f>IF(T34=0,"-",VLOOKUP(T34,Tocjene,2,TRUE))</f>
        <v>(nedovoljan)</v>
      </c>
    </row>
    <row r="35" spans="1:21" s="20" customFormat="1" ht="12.75">
      <c r="A35" s="30">
        <v>24</v>
      </c>
      <c r="B35" s="31" t="str">
        <f>Spisak!B25</f>
        <v>34</v>
      </c>
      <c r="C35" s="43" t="str">
        <f>Spisak!D25</f>
        <v>Ivana</v>
      </c>
      <c r="D35" s="43" t="str">
        <f>Spisak!E25</f>
        <v>Čuljković</v>
      </c>
      <c r="E35" s="32"/>
      <c r="F35" s="32"/>
      <c r="G35" s="32"/>
      <c r="H35" s="32"/>
      <c r="I35" s="32"/>
      <c r="J35" s="75"/>
      <c r="K35" s="75"/>
      <c r="L35" s="75"/>
      <c r="M35" s="32"/>
      <c r="N35" s="32"/>
      <c r="O35" s="33">
        <f>Spisak!L25</f>
        <v>46</v>
      </c>
      <c r="P35" s="33">
        <f>Spisak!M25</f>
        <v>0</v>
      </c>
      <c r="Q35" s="34">
        <f>Spisak!N25</f>
        <v>46</v>
      </c>
      <c r="R35" s="35"/>
      <c r="S35" s="36">
        <f>Spisak!N25</f>
        <v>46</v>
      </c>
      <c r="T35" s="60" t="str">
        <f>Spisak!O25</f>
        <v>F</v>
      </c>
      <c r="U35" s="63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</f>
        <v>38</v>
      </c>
      <c r="C36" s="43" t="str">
        <f>Spisak!D26</f>
        <v>Miraš</v>
      </c>
      <c r="D36" s="43" t="str">
        <f>Spisak!E26</f>
        <v>Bulatović</v>
      </c>
      <c r="E36" s="32"/>
      <c r="F36" s="32"/>
      <c r="G36" s="32"/>
      <c r="H36" s="32"/>
      <c r="I36" s="32"/>
      <c r="J36" s="75"/>
      <c r="K36" s="75"/>
      <c r="L36" s="75"/>
      <c r="M36" s="32"/>
      <c r="N36" s="32"/>
      <c r="O36" s="33">
        <f>Spisak!L26</f>
        <v>35</v>
      </c>
      <c r="P36" s="33">
        <f>Spisak!M26</f>
        <v>0</v>
      </c>
      <c r="Q36" s="34">
        <f>Spisak!N26</f>
        <v>35</v>
      </c>
      <c r="R36" s="35"/>
      <c r="S36" s="36">
        <f>Spisak!N26</f>
        <v>35</v>
      </c>
      <c r="T36" s="60" t="str">
        <f>Spisak!O26</f>
        <v>F</v>
      </c>
      <c r="U36" s="63" t="str">
        <f>IF(T36=0,"-",VLOOKUP(T36,Tocjene,2,TRUE))</f>
        <v>(nedovoljan)</v>
      </c>
    </row>
    <row r="37" spans="1:21" s="20" customFormat="1" ht="12.75">
      <c r="A37" s="30">
        <v>26</v>
      </c>
      <c r="B37" s="31" t="str">
        <f>Spisak!B27</f>
        <v>42</v>
      </c>
      <c r="C37" s="43" t="str">
        <f>Spisak!D27</f>
        <v>Jovana</v>
      </c>
      <c r="D37" s="43" t="str">
        <f>Spisak!E27</f>
        <v>Bovan</v>
      </c>
      <c r="E37" s="32"/>
      <c r="F37" s="32"/>
      <c r="G37" s="32"/>
      <c r="H37" s="32"/>
      <c r="I37" s="32"/>
      <c r="J37" s="75"/>
      <c r="K37" s="75"/>
      <c r="L37" s="75"/>
      <c r="M37" s="32"/>
      <c r="N37" s="32"/>
      <c r="O37" s="33">
        <f>Spisak!L27</f>
        <v>28</v>
      </c>
      <c r="P37" s="33">
        <f>Spisak!M27</f>
        <v>0</v>
      </c>
      <c r="Q37" s="34">
        <f>Spisak!N27</f>
        <v>28</v>
      </c>
      <c r="R37" s="35"/>
      <c r="S37" s="36">
        <f>Spisak!N27</f>
        <v>28</v>
      </c>
      <c r="T37" s="60" t="str">
        <f>Spisak!O27</f>
        <v>F</v>
      </c>
      <c r="U37" s="63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</f>
        <v>44</v>
      </c>
      <c r="C38" s="43" t="str">
        <f>Spisak!D28</f>
        <v>Miloš</v>
      </c>
      <c r="D38" s="43" t="str">
        <f>Spisak!E28</f>
        <v>Dragić</v>
      </c>
      <c r="E38" s="32"/>
      <c r="F38" s="32"/>
      <c r="G38" s="32"/>
      <c r="H38" s="32"/>
      <c r="I38" s="32"/>
      <c r="J38" s="75"/>
      <c r="K38" s="75"/>
      <c r="L38" s="75"/>
      <c r="M38" s="32"/>
      <c r="N38" s="32"/>
      <c r="O38" s="33">
        <f>Spisak!L28</f>
        <v>50</v>
      </c>
      <c r="P38" s="33">
        <f>Spisak!M28</f>
        <v>0</v>
      </c>
      <c r="Q38" s="34">
        <f>Spisak!N28</f>
        <v>50</v>
      </c>
      <c r="R38" s="35"/>
      <c r="S38" s="36">
        <f>Spisak!N28</f>
        <v>50</v>
      </c>
      <c r="T38" s="60" t="str">
        <f>Spisak!O28</f>
        <v>E</v>
      </c>
      <c r="U38" s="63" t="str">
        <f>IF(T38=0,"-",VLOOKUP(T38,Tocjene,2,TRUE))</f>
        <v>(dovoljan)</v>
      </c>
    </row>
    <row r="39" spans="1:21" s="20" customFormat="1" ht="12.75">
      <c r="A39" s="30">
        <v>28</v>
      </c>
      <c r="B39" s="31" t="str">
        <f>Spisak!B29</f>
        <v>45</v>
      </c>
      <c r="C39" s="43" t="str">
        <f>Spisak!D29</f>
        <v>Grujica</v>
      </c>
      <c r="D39" s="43" t="str">
        <f>Spisak!E29</f>
        <v>Popović</v>
      </c>
      <c r="E39" s="32"/>
      <c r="F39" s="32"/>
      <c r="G39" s="32"/>
      <c r="H39" s="32"/>
      <c r="I39" s="32"/>
      <c r="J39" s="75"/>
      <c r="K39" s="75"/>
      <c r="L39" s="75"/>
      <c r="M39" s="32"/>
      <c r="N39" s="32"/>
      <c r="O39" s="33">
        <f>Spisak!L29</f>
        <v>37</v>
      </c>
      <c r="P39" s="33">
        <f>Spisak!M29</f>
        <v>0</v>
      </c>
      <c r="Q39" s="34">
        <f>Spisak!N29</f>
        <v>37</v>
      </c>
      <c r="R39" s="35"/>
      <c r="S39" s="36">
        <f>Spisak!N29</f>
        <v>37</v>
      </c>
      <c r="T39" s="60" t="str">
        <f>Spisak!O29</f>
        <v>F</v>
      </c>
      <c r="U39" s="63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</f>
        <v>48</v>
      </c>
      <c r="C40" s="43" t="str">
        <f>Spisak!D30</f>
        <v>Nikola</v>
      </c>
      <c r="D40" s="43" t="str">
        <f>Spisak!E30</f>
        <v>Dobrašinović</v>
      </c>
      <c r="E40" s="32"/>
      <c r="F40" s="32"/>
      <c r="G40" s="32"/>
      <c r="H40" s="32"/>
      <c r="I40" s="32"/>
      <c r="J40" s="75"/>
      <c r="K40" s="75"/>
      <c r="L40" s="75"/>
      <c r="M40" s="32"/>
      <c r="N40" s="32"/>
      <c r="O40" s="33">
        <f>Spisak!L30</f>
        <v>36</v>
      </c>
      <c r="P40" s="33">
        <f>Spisak!M30</f>
        <v>0</v>
      </c>
      <c r="Q40" s="34">
        <f>Spisak!N30</f>
        <v>36</v>
      </c>
      <c r="R40" s="35"/>
      <c r="S40" s="36">
        <f>Spisak!N30</f>
        <v>36</v>
      </c>
      <c r="T40" s="60" t="str">
        <f>Spisak!O30</f>
        <v>F</v>
      </c>
      <c r="U40" s="63" t="str">
        <f>IF(T40=0,"-",VLOOKUP(T40,Tocjene,2,TRUE))</f>
        <v>(nedovoljan)</v>
      </c>
    </row>
    <row r="41" spans="1:21" s="20" customFormat="1" ht="12.75">
      <c r="A41" s="30">
        <v>30</v>
      </c>
      <c r="B41" s="31" t="str">
        <f>Spisak!B31</f>
        <v>51</v>
      </c>
      <c r="C41" s="43" t="str">
        <f>Spisak!D31</f>
        <v>Nikola</v>
      </c>
      <c r="D41" s="43" t="str">
        <f>Spisak!E31</f>
        <v>Radanović</v>
      </c>
      <c r="E41" s="32"/>
      <c r="F41" s="32"/>
      <c r="G41" s="32"/>
      <c r="H41" s="32"/>
      <c r="I41" s="32"/>
      <c r="J41" s="75"/>
      <c r="K41" s="75"/>
      <c r="L41" s="75"/>
      <c r="M41" s="32"/>
      <c r="N41" s="32"/>
      <c r="O41" s="33">
        <f>Spisak!L31</f>
        <v>37</v>
      </c>
      <c r="P41" s="33">
        <f>Spisak!M31</f>
        <v>0</v>
      </c>
      <c r="Q41" s="34">
        <f>Spisak!N31</f>
        <v>37</v>
      </c>
      <c r="R41" s="35"/>
      <c r="S41" s="36">
        <f>Spisak!N31</f>
        <v>37</v>
      </c>
      <c r="T41" s="60" t="str">
        <f>Spisak!O31</f>
        <v>F</v>
      </c>
      <c r="U41" s="63" t="str">
        <f>IF(T41=0,"-",VLOOKUP(T41,Tocjene,2,TRUE))</f>
        <v>(nedovoljan)</v>
      </c>
    </row>
    <row r="42" spans="1:21" s="20" customFormat="1" ht="12.75">
      <c r="A42" s="30">
        <v>31</v>
      </c>
      <c r="B42" s="31" t="str">
        <f>Spisak!B32</f>
        <v>52</v>
      </c>
      <c r="C42" s="43" t="str">
        <f>Spisak!D32</f>
        <v>Mitar</v>
      </c>
      <c r="D42" s="43" t="str">
        <f>Spisak!E32</f>
        <v>Potpara</v>
      </c>
      <c r="E42" s="32"/>
      <c r="F42" s="32"/>
      <c r="G42" s="32"/>
      <c r="H42" s="32"/>
      <c r="I42" s="32"/>
      <c r="J42" s="75"/>
      <c r="K42" s="75"/>
      <c r="L42" s="75"/>
      <c r="M42" s="32"/>
      <c r="N42" s="32"/>
      <c r="O42" s="33">
        <f>Spisak!L32</f>
        <v>35</v>
      </c>
      <c r="P42" s="33">
        <f>Spisak!M32</f>
        <v>0</v>
      </c>
      <c r="Q42" s="34">
        <f>Spisak!N32</f>
        <v>35</v>
      </c>
      <c r="R42" s="35"/>
      <c r="S42" s="36">
        <f>Spisak!N32</f>
        <v>35</v>
      </c>
      <c r="T42" s="60" t="str">
        <f>Spisak!O32</f>
        <v>F</v>
      </c>
      <c r="U42" s="63" t="str">
        <f>IF(T42=0,"-",VLOOKUP(T42,Tocjene,2,TRUE))</f>
        <v>(nedovoljan)</v>
      </c>
    </row>
    <row r="43" spans="1:21" s="20" customFormat="1" ht="12.75">
      <c r="A43" s="30">
        <v>32</v>
      </c>
      <c r="B43" s="31" t="str">
        <f>Spisak!B33</f>
        <v>53</v>
      </c>
      <c r="C43" s="43" t="str">
        <f>Spisak!D33</f>
        <v>Miloš</v>
      </c>
      <c r="D43" s="43" t="str">
        <f>Spisak!E33</f>
        <v>Božović</v>
      </c>
      <c r="E43" s="32"/>
      <c r="F43" s="32"/>
      <c r="G43" s="32"/>
      <c r="H43" s="32"/>
      <c r="I43" s="32"/>
      <c r="J43" s="75"/>
      <c r="K43" s="75"/>
      <c r="L43" s="75"/>
      <c r="M43" s="32"/>
      <c r="N43" s="32"/>
      <c r="O43" s="33">
        <f>Spisak!L33</f>
        <v>36</v>
      </c>
      <c r="P43" s="33">
        <f>Spisak!M33</f>
        <v>0</v>
      </c>
      <c r="Q43" s="34">
        <f>Spisak!N33</f>
        <v>36</v>
      </c>
      <c r="R43" s="35"/>
      <c r="S43" s="36">
        <f>Spisak!N33</f>
        <v>36</v>
      </c>
      <c r="T43" s="60" t="str">
        <f>Spisak!O33</f>
        <v>F</v>
      </c>
      <c r="U43" s="63" t="str">
        <f>IF(T43=0,"-",VLOOKUP(T43,Tocjene,2,TRUE))</f>
        <v>(nedovoljan)</v>
      </c>
    </row>
    <row r="44" spans="1:21" s="20" customFormat="1" ht="12.75">
      <c r="A44" s="30">
        <v>33</v>
      </c>
      <c r="B44" s="31" t="str">
        <f>Spisak!B34</f>
        <v>59</v>
      </c>
      <c r="C44" s="43" t="str">
        <f>Spisak!D34</f>
        <v>Anđela</v>
      </c>
      <c r="D44" s="43" t="str">
        <f>Spisak!E34</f>
        <v>Minić</v>
      </c>
      <c r="E44" s="32"/>
      <c r="F44" s="32"/>
      <c r="G44" s="32"/>
      <c r="H44" s="32"/>
      <c r="I44" s="32"/>
      <c r="J44" s="75"/>
      <c r="K44" s="75"/>
      <c r="L44" s="75"/>
      <c r="M44" s="32"/>
      <c r="N44" s="32"/>
      <c r="O44" s="33">
        <f>Spisak!L34</f>
        <v>44</v>
      </c>
      <c r="P44" s="33">
        <f>Spisak!M34</f>
        <v>0</v>
      </c>
      <c r="Q44" s="34">
        <f>Spisak!N34</f>
        <v>44</v>
      </c>
      <c r="R44" s="35"/>
      <c r="S44" s="36">
        <f>Spisak!N34</f>
        <v>44</v>
      </c>
      <c r="T44" s="60" t="str">
        <f>Spisak!O34</f>
        <v>F</v>
      </c>
      <c r="U44" s="63" t="str">
        <f>IF(T44=0,"-",VLOOKUP(T44,Tocjene,2,TRUE))</f>
        <v>(nedovoljan)</v>
      </c>
    </row>
    <row r="45" spans="1:21" s="20" customFormat="1" ht="12.75">
      <c r="A45" s="30">
        <v>34</v>
      </c>
      <c r="B45" s="31" t="str">
        <f>Spisak!B35</f>
        <v>61</v>
      </c>
      <c r="C45" s="43" t="str">
        <f>Spisak!D35</f>
        <v>Marko</v>
      </c>
      <c r="D45" s="43" t="str">
        <f>Spisak!E35</f>
        <v>Bošković</v>
      </c>
      <c r="E45" s="32"/>
      <c r="F45" s="32"/>
      <c r="G45" s="32"/>
      <c r="H45" s="32"/>
      <c r="I45" s="32"/>
      <c r="J45" s="75"/>
      <c r="K45" s="75"/>
      <c r="L45" s="75"/>
      <c r="M45" s="32"/>
      <c r="N45" s="32"/>
      <c r="O45" s="33">
        <f>Spisak!L35</f>
        <v>47</v>
      </c>
      <c r="P45" s="33">
        <f>Spisak!M35</f>
        <v>0</v>
      </c>
      <c r="Q45" s="34">
        <f>Spisak!N35</f>
        <v>47</v>
      </c>
      <c r="R45" s="35"/>
      <c r="S45" s="36">
        <f>Spisak!N35</f>
        <v>47</v>
      </c>
      <c r="T45" s="60" t="str">
        <f>Spisak!O35</f>
        <v>F</v>
      </c>
      <c r="U45" s="63" t="str">
        <f>IF(T45=0,"-",VLOOKUP(T45,Tocjene,2,TRUE))</f>
        <v>(nedovoljan)</v>
      </c>
    </row>
    <row r="46" spans="1:21" s="20" customFormat="1" ht="12.75">
      <c r="A46" s="30">
        <v>35</v>
      </c>
      <c r="B46" s="31" t="str">
        <f>Spisak!B36</f>
        <v>62</v>
      </c>
      <c r="C46" s="43" t="str">
        <f>Spisak!D36</f>
        <v>Nataša</v>
      </c>
      <c r="D46" s="43" t="str">
        <f>Spisak!E36</f>
        <v>Zajović</v>
      </c>
      <c r="E46" s="32"/>
      <c r="F46" s="32"/>
      <c r="G46" s="32"/>
      <c r="H46" s="32"/>
      <c r="I46" s="32"/>
      <c r="J46" s="75"/>
      <c r="K46" s="75"/>
      <c r="L46" s="75"/>
      <c r="M46" s="32"/>
      <c r="N46" s="32"/>
      <c r="O46" s="33">
        <f>Spisak!L36</f>
        <v>44</v>
      </c>
      <c r="P46" s="33">
        <f>Spisak!M36</f>
        <v>0</v>
      </c>
      <c r="Q46" s="34">
        <f>Spisak!N36</f>
        <v>44</v>
      </c>
      <c r="R46" s="35"/>
      <c r="S46" s="36">
        <f>Spisak!N36</f>
        <v>44</v>
      </c>
      <c r="T46" s="60" t="str">
        <f>Spisak!O36</f>
        <v>F</v>
      </c>
      <c r="U46" s="63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</f>
        <v>63</v>
      </c>
      <c r="C47" s="43" t="str">
        <f>Spisak!D37</f>
        <v>Andrija</v>
      </c>
      <c r="D47" s="43" t="str">
        <f>Spisak!E37</f>
        <v>Pajović</v>
      </c>
      <c r="E47" s="32"/>
      <c r="F47" s="32"/>
      <c r="G47" s="32"/>
      <c r="H47" s="32"/>
      <c r="I47" s="32"/>
      <c r="J47" s="75"/>
      <c r="K47" s="75"/>
      <c r="L47" s="75"/>
      <c r="M47" s="32"/>
      <c r="N47" s="32"/>
      <c r="O47" s="33">
        <f>Spisak!L37</f>
        <v>44</v>
      </c>
      <c r="P47" s="33">
        <f>Spisak!M37</f>
        <v>0</v>
      </c>
      <c r="Q47" s="34">
        <f>Spisak!N37</f>
        <v>44</v>
      </c>
      <c r="R47" s="35"/>
      <c r="S47" s="36">
        <f>Spisak!N37</f>
        <v>44</v>
      </c>
      <c r="T47" s="60" t="str">
        <f>Spisak!O37</f>
        <v>F</v>
      </c>
      <c r="U47" s="63" t="str">
        <f>IF(T47=0,"-",VLOOKUP(T47,Tocjene,2,TRUE))</f>
        <v>(nedovoljan)</v>
      </c>
    </row>
    <row r="48" spans="1:21" s="20" customFormat="1" ht="12.75">
      <c r="A48" s="30">
        <v>37</v>
      </c>
      <c r="B48" s="31" t="str">
        <f>Spisak!B38</f>
        <v>71</v>
      </c>
      <c r="C48" s="43" t="str">
        <f>Spisak!D38</f>
        <v>Veljko</v>
      </c>
      <c r="D48" s="43" t="str">
        <f>Spisak!E38</f>
        <v>Vukadinović</v>
      </c>
      <c r="E48" s="32"/>
      <c r="F48" s="32"/>
      <c r="G48" s="32"/>
      <c r="H48" s="32"/>
      <c r="I48" s="32"/>
      <c r="J48" s="75"/>
      <c r="K48" s="75"/>
      <c r="L48" s="75"/>
      <c r="M48" s="32"/>
      <c r="N48" s="32"/>
      <c r="O48" s="33">
        <f>Spisak!L38</f>
        <v>35</v>
      </c>
      <c r="P48" s="33">
        <f>Spisak!M38</f>
        <v>0</v>
      </c>
      <c r="Q48" s="34">
        <f>Spisak!N38</f>
        <v>35</v>
      </c>
      <c r="R48" s="35"/>
      <c r="S48" s="36">
        <f>Spisak!N38</f>
        <v>35</v>
      </c>
      <c r="T48" s="60" t="str">
        <f>Spisak!O38</f>
        <v>F</v>
      </c>
      <c r="U48" s="63" t="str">
        <f>IF(T48=0,"-",VLOOKUP(T48,Tocjene,2,TRUE))</f>
        <v>(nedovoljan)</v>
      </c>
    </row>
    <row r="49" spans="1:21" s="20" customFormat="1" ht="12.75">
      <c r="A49" s="30">
        <v>38</v>
      </c>
      <c r="B49" s="31" t="str">
        <f>Spisak!B39</f>
        <v>76</v>
      </c>
      <c r="C49" s="43" t="str">
        <f>Spisak!D39</f>
        <v>Ivan</v>
      </c>
      <c r="D49" s="43" t="str">
        <f>Spisak!E39</f>
        <v>Mujović</v>
      </c>
      <c r="E49" s="32"/>
      <c r="F49" s="32"/>
      <c r="G49" s="32"/>
      <c r="H49" s="32"/>
      <c r="I49" s="32"/>
      <c r="J49" s="75"/>
      <c r="K49" s="75"/>
      <c r="L49" s="75"/>
      <c r="M49" s="32"/>
      <c r="N49" s="32"/>
      <c r="O49" s="33">
        <f>Spisak!L39</f>
        <v>25</v>
      </c>
      <c r="P49" s="33">
        <f>Spisak!M39</f>
        <v>0</v>
      </c>
      <c r="Q49" s="34">
        <f>Spisak!N39</f>
        <v>25</v>
      </c>
      <c r="R49" s="35"/>
      <c r="S49" s="36">
        <f>Spisak!N39</f>
        <v>25</v>
      </c>
      <c r="T49" s="60" t="str">
        <f>Spisak!O39</f>
        <v>F</v>
      </c>
      <c r="U49" s="63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</f>
        <v>81</v>
      </c>
      <c r="C50" s="43" t="str">
        <f>Spisak!D40</f>
        <v>Nikola</v>
      </c>
      <c r="D50" s="43" t="str">
        <f>Spisak!E40</f>
        <v>Ružić</v>
      </c>
      <c r="E50" s="32"/>
      <c r="F50" s="32"/>
      <c r="G50" s="32"/>
      <c r="H50" s="32"/>
      <c r="I50" s="32"/>
      <c r="J50" s="75"/>
      <c r="K50" s="75"/>
      <c r="L50" s="75"/>
      <c r="M50" s="32"/>
      <c r="N50" s="32"/>
      <c r="O50" s="33">
        <f>Spisak!L40</f>
        <v>40</v>
      </c>
      <c r="P50" s="33">
        <f>Spisak!M40</f>
        <v>0</v>
      </c>
      <c r="Q50" s="34">
        <f>Spisak!N40</f>
        <v>40</v>
      </c>
      <c r="R50" s="35"/>
      <c r="S50" s="36">
        <f>Spisak!N40</f>
        <v>40</v>
      </c>
      <c r="T50" s="60" t="str">
        <f>Spisak!O40</f>
        <v>F</v>
      </c>
      <c r="U50" s="63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</f>
        <v>85</v>
      </c>
      <c r="C51" s="43" t="str">
        <f>Spisak!D41</f>
        <v>Đina</v>
      </c>
      <c r="D51" s="43" t="str">
        <f>Spisak!E41</f>
        <v>Dubljević</v>
      </c>
      <c r="E51" s="32"/>
      <c r="F51" s="32"/>
      <c r="G51" s="32"/>
      <c r="H51" s="32"/>
      <c r="I51" s="32"/>
      <c r="J51" s="75"/>
      <c r="K51" s="75"/>
      <c r="L51" s="75"/>
      <c r="M51" s="32"/>
      <c r="N51" s="32"/>
      <c r="O51" s="33">
        <f>Spisak!L41</f>
        <v>50</v>
      </c>
      <c r="P51" s="33">
        <f>Spisak!M41</f>
        <v>0</v>
      </c>
      <c r="Q51" s="34">
        <f>Spisak!N41</f>
        <v>50</v>
      </c>
      <c r="R51" s="35"/>
      <c r="S51" s="36">
        <f>Spisak!N41</f>
        <v>50</v>
      </c>
      <c r="T51" s="60" t="str">
        <f>Spisak!O41</f>
        <v>E</v>
      </c>
      <c r="U51" s="63" t="str">
        <f>IF(T51=0,"-",VLOOKUP(T51,Tocjene,2,TRUE))</f>
        <v>(dovoljan)</v>
      </c>
    </row>
    <row r="52" spans="1:21" ht="12.75">
      <c r="A52" s="30">
        <v>41</v>
      </c>
      <c r="B52" s="31" t="str">
        <f>Spisak!B42</f>
        <v>88</v>
      </c>
      <c r="C52" s="43" t="str">
        <f>Spisak!D42</f>
        <v>Jelena</v>
      </c>
      <c r="D52" s="43" t="str">
        <f>Spisak!E42</f>
        <v>Piper</v>
      </c>
      <c r="E52" s="32"/>
      <c r="F52" s="32"/>
      <c r="G52" s="32"/>
      <c r="H52" s="32"/>
      <c r="I52" s="32"/>
      <c r="J52" s="75"/>
      <c r="K52" s="75"/>
      <c r="L52" s="75"/>
      <c r="M52" s="32"/>
      <c r="N52" s="32"/>
      <c r="O52" s="33">
        <f>Spisak!L42</f>
        <v>50</v>
      </c>
      <c r="P52" s="33">
        <f>Spisak!M42</f>
        <v>0</v>
      </c>
      <c r="Q52" s="34">
        <f>Spisak!N42</f>
        <v>50</v>
      </c>
      <c r="R52" s="35"/>
      <c r="S52" s="36">
        <f>Spisak!N42</f>
        <v>50</v>
      </c>
      <c r="T52" s="60" t="str">
        <f>Spisak!O42</f>
        <v>E</v>
      </c>
      <c r="U52" s="63" t="str">
        <f>IF(T52=0,"-",VLOOKUP(T52,Tocjene,2,TRUE))</f>
        <v>(dovoljan)</v>
      </c>
    </row>
    <row r="53" spans="1:21" ht="12.75">
      <c r="A53" s="30">
        <v>42</v>
      </c>
      <c r="B53" s="31" t="str">
        <f>Spisak!B43</f>
        <v>91</v>
      </c>
      <c r="C53" s="43" t="str">
        <f>Spisak!D43</f>
        <v>Minja</v>
      </c>
      <c r="D53" s="43" t="str">
        <f>Spisak!E43</f>
        <v>Pavlović</v>
      </c>
      <c r="E53" s="32"/>
      <c r="F53" s="32"/>
      <c r="G53" s="32"/>
      <c r="H53" s="32"/>
      <c r="I53" s="32"/>
      <c r="J53" s="75"/>
      <c r="K53" s="75"/>
      <c r="L53" s="75"/>
      <c r="M53" s="32"/>
      <c r="N53" s="32"/>
      <c r="O53" s="33">
        <f>Spisak!L43</f>
        <v>0</v>
      </c>
      <c r="P53" s="33">
        <f>Spisak!M43</f>
        <v>0</v>
      </c>
      <c r="Q53" s="34">
        <f>Spisak!N43</f>
        <v>0</v>
      </c>
      <c r="R53" s="35"/>
      <c r="S53" s="36">
        <f>Spisak!N43</f>
        <v>0</v>
      </c>
      <c r="T53" s="60" t="str">
        <f>Spisak!O43</f>
        <v>F</v>
      </c>
      <c r="U53" s="63" t="str">
        <f>IF(T53=0,"-",VLOOKUP(T53,Tocjene,2,TRUE))</f>
        <v>(nedovoljan)</v>
      </c>
    </row>
    <row r="54" spans="1:21" ht="12.75">
      <c r="A54" s="30">
        <v>43</v>
      </c>
      <c r="B54" s="31" t="str">
        <f>Spisak!B44</f>
        <v>92</v>
      </c>
      <c r="C54" s="43" t="str">
        <f>Spisak!D44</f>
        <v>Jovan</v>
      </c>
      <c r="D54" s="43" t="str">
        <f>Spisak!E44</f>
        <v>Kankaraš</v>
      </c>
      <c r="E54" s="32"/>
      <c r="F54" s="32"/>
      <c r="G54" s="32"/>
      <c r="H54" s="32"/>
      <c r="I54" s="32"/>
      <c r="J54" s="75"/>
      <c r="K54" s="75"/>
      <c r="L54" s="75"/>
      <c r="M54" s="32"/>
      <c r="N54" s="32"/>
      <c r="O54" s="33">
        <f>Spisak!L44</f>
        <v>42</v>
      </c>
      <c r="P54" s="33">
        <f>Spisak!M44</f>
        <v>0</v>
      </c>
      <c r="Q54" s="34">
        <f>Spisak!N44</f>
        <v>42</v>
      </c>
      <c r="R54" s="35"/>
      <c r="S54" s="36">
        <f>Spisak!N44</f>
        <v>42</v>
      </c>
      <c r="T54" s="60" t="str">
        <f>Spisak!O44</f>
        <v>F</v>
      </c>
      <c r="U54" s="63" t="str">
        <f>IF(T54=0,"-",VLOOKUP(T54,Tocjene,2,TRUE))</f>
        <v>(nedovoljan)</v>
      </c>
    </row>
    <row r="55" spans="1:21" ht="12.75">
      <c r="A55" s="30">
        <v>44</v>
      </c>
      <c r="B55" s="31" t="str">
        <f>Spisak!B45</f>
        <v>95</v>
      </c>
      <c r="C55" s="43" t="str">
        <f>Spisak!D45</f>
        <v>Kristina</v>
      </c>
      <c r="D55" s="43" t="str">
        <f>Spisak!E45</f>
        <v>Ognjenović</v>
      </c>
      <c r="E55" s="32"/>
      <c r="F55" s="32"/>
      <c r="G55" s="32"/>
      <c r="H55" s="32"/>
      <c r="I55" s="32"/>
      <c r="J55" s="75"/>
      <c r="K55" s="75"/>
      <c r="L55" s="75"/>
      <c r="M55" s="32"/>
      <c r="N55" s="32"/>
      <c r="O55" s="33">
        <f>Spisak!L45</f>
        <v>48</v>
      </c>
      <c r="P55" s="33">
        <f>Spisak!M45</f>
        <v>0</v>
      </c>
      <c r="Q55" s="34">
        <f>Spisak!N45</f>
        <v>48</v>
      </c>
      <c r="R55" s="35"/>
      <c r="S55" s="36">
        <f>Spisak!N45</f>
        <v>48</v>
      </c>
      <c r="T55" s="60" t="str">
        <f>Spisak!O45</f>
        <v>F</v>
      </c>
      <c r="U55" s="63" t="str">
        <f>IF(T55=0,"-",VLOOKUP(T55,Tocjene,2,TRUE))</f>
        <v>(nedovoljan)</v>
      </c>
    </row>
    <row r="56" spans="1:21" ht="12.75">
      <c r="A56" s="30">
        <v>45</v>
      </c>
      <c r="B56" s="31" t="str">
        <f>Spisak!B46</f>
        <v>9004</v>
      </c>
      <c r="C56" s="43" t="str">
        <f>Spisak!D46</f>
        <v>Đorđe</v>
      </c>
      <c r="D56" s="43" t="str">
        <f>Spisak!E46</f>
        <v>Stanković</v>
      </c>
      <c r="E56" s="32"/>
      <c r="F56" s="32"/>
      <c r="G56" s="32"/>
      <c r="H56" s="32"/>
      <c r="I56" s="32"/>
      <c r="J56" s="75"/>
      <c r="K56" s="75"/>
      <c r="L56" s="75"/>
      <c r="M56" s="32"/>
      <c r="N56" s="32"/>
      <c r="O56" s="33">
        <f>Spisak!L46</f>
        <v>0</v>
      </c>
      <c r="P56" s="33">
        <f>Spisak!M46</f>
        <v>0</v>
      </c>
      <c r="Q56" s="34">
        <f>Spisak!N46</f>
        <v>0</v>
      </c>
      <c r="R56" s="35"/>
      <c r="S56" s="36">
        <f>Spisak!N46</f>
        <v>0</v>
      </c>
      <c r="T56" s="60" t="str">
        <f>Spisak!O46</f>
        <v>F</v>
      </c>
      <c r="U56" s="63" t="str">
        <f>IF(T56=0,"-",VLOOKUP(T56,Tocjene,2,TRUE))</f>
        <v>(nedovoljan)</v>
      </c>
    </row>
    <row r="57" spans="1:21" ht="12.75">
      <c r="A57" s="30">
        <v>46</v>
      </c>
      <c r="B57" s="31" t="str">
        <f>Spisak!B47</f>
        <v>9015</v>
      </c>
      <c r="C57" s="43" t="str">
        <f>Spisak!D47</f>
        <v>Nikola</v>
      </c>
      <c r="D57" s="43" t="str">
        <f>Spisak!E47</f>
        <v>Markuš</v>
      </c>
      <c r="E57" s="32"/>
      <c r="F57" s="32"/>
      <c r="G57" s="32"/>
      <c r="H57" s="32"/>
      <c r="I57" s="32"/>
      <c r="J57" s="75"/>
      <c r="K57" s="75"/>
      <c r="L57" s="75"/>
      <c r="M57" s="32"/>
      <c r="N57" s="32"/>
      <c r="O57" s="33">
        <f>Spisak!L47</f>
        <v>45</v>
      </c>
      <c r="P57" s="33">
        <f>Spisak!M47</f>
        <v>0</v>
      </c>
      <c r="Q57" s="34">
        <f>Spisak!N47</f>
        <v>45</v>
      </c>
      <c r="R57" s="35"/>
      <c r="S57" s="36">
        <f>Spisak!N47</f>
        <v>45</v>
      </c>
      <c r="T57" s="60" t="str">
        <f>Spisak!O47</f>
        <v>F</v>
      </c>
      <c r="U57" s="63" t="str">
        <f>IF(T57=0,"-",VLOOKUP(T57,Tocjene,2,TRUE))</f>
        <v>(nedovoljan)</v>
      </c>
    </row>
    <row r="58" spans="1:21" ht="12.75">
      <c r="A58" s="30">
        <v>47</v>
      </c>
      <c r="B58" s="31" t="str">
        <f>Spisak!B48</f>
        <v>9057</v>
      </c>
      <c r="C58" s="43" t="str">
        <f>Spisak!D48</f>
        <v>Jelena</v>
      </c>
      <c r="D58" s="43" t="str">
        <f>Spisak!E48</f>
        <v>Prelević</v>
      </c>
      <c r="E58" s="32"/>
      <c r="F58" s="32"/>
      <c r="G58" s="32"/>
      <c r="H58" s="32"/>
      <c r="I58" s="32"/>
      <c r="J58" s="75"/>
      <c r="K58" s="75"/>
      <c r="L58" s="75"/>
      <c r="M58" s="32"/>
      <c r="N58" s="32"/>
      <c r="O58" s="33">
        <f>Spisak!L48</f>
        <v>37</v>
      </c>
      <c r="P58" s="33">
        <f>Spisak!M48</f>
        <v>0</v>
      </c>
      <c r="Q58" s="34">
        <f>Spisak!N48</f>
        <v>37</v>
      </c>
      <c r="R58" s="35"/>
      <c r="S58" s="36">
        <f>Spisak!N48</f>
        <v>37</v>
      </c>
      <c r="T58" s="60" t="str">
        <f>Spisak!O48</f>
        <v>F</v>
      </c>
      <c r="U58" s="63" t="str">
        <f>IF(T58=0,"-",VLOOKUP(T58,Tocjene,2,TRUE))</f>
        <v>(nedovoljan)</v>
      </c>
    </row>
    <row r="59" spans="1:21" ht="12.75">
      <c r="A59" s="30">
        <v>48</v>
      </c>
      <c r="B59" s="31" t="str">
        <f>Spisak!B49</f>
        <v>9060</v>
      </c>
      <c r="C59" s="43" t="str">
        <f>Spisak!D49</f>
        <v>Uroš</v>
      </c>
      <c r="D59" s="43" t="str">
        <f>Spisak!E49</f>
        <v>Ognjenović</v>
      </c>
      <c r="E59" s="32"/>
      <c r="F59" s="32"/>
      <c r="G59" s="32"/>
      <c r="H59" s="32"/>
      <c r="I59" s="32"/>
      <c r="J59" s="75"/>
      <c r="K59" s="75"/>
      <c r="L59" s="75"/>
      <c r="M59" s="32"/>
      <c r="N59" s="32"/>
      <c r="O59" s="33">
        <f>Spisak!L49</f>
        <v>45</v>
      </c>
      <c r="P59" s="33">
        <f>Spisak!M49</f>
        <v>0</v>
      </c>
      <c r="Q59" s="34">
        <f>Spisak!N49</f>
        <v>45</v>
      </c>
      <c r="R59" s="35"/>
      <c r="S59" s="36">
        <f>Spisak!N49</f>
        <v>45</v>
      </c>
      <c r="T59" s="60" t="str">
        <f>Spisak!O49</f>
        <v>F</v>
      </c>
      <c r="U59" s="63" t="str">
        <f>IF(T59=0,"-",VLOOKUP(T59,Tocjene,2,TRUE))</f>
        <v>(nedovoljan)</v>
      </c>
    </row>
    <row r="60" spans="1:21" ht="12.75">
      <c r="A60" s="30">
        <v>49</v>
      </c>
      <c r="B60" s="31" t="str">
        <f>Spisak!B50</f>
        <v>9068</v>
      </c>
      <c r="C60" s="43" t="str">
        <f>Spisak!D50</f>
        <v>Enis</v>
      </c>
      <c r="D60" s="43" t="str">
        <f>Spisak!E50</f>
        <v>Čindrak</v>
      </c>
      <c r="E60" s="32"/>
      <c r="F60" s="32"/>
      <c r="G60" s="32"/>
      <c r="H60" s="32"/>
      <c r="I60" s="32"/>
      <c r="J60" s="75"/>
      <c r="K60" s="75"/>
      <c r="L60" s="75"/>
      <c r="M60" s="32"/>
      <c r="N60" s="32"/>
      <c r="O60" s="33">
        <f>Spisak!L50</f>
        <v>40</v>
      </c>
      <c r="P60" s="33">
        <f>Spisak!M50</f>
        <v>0</v>
      </c>
      <c r="Q60" s="34">
        <f>Spisak!N50</f>
        <v>40</v>
      </c>
      <c r="R60" s="35"/>
      <c r="S60" s="36">
        <f>Spisak!N50</f>
        <v>40</v>
      </c>
      <c r="T60" s="60" t="str">
        <f>Spisak!O50</f>
        <v>F</v>
      </c>
      <c r="U60" s="63" t="str">
        <f>IF(T60=0,"-",VLOOKUP(T60,Tocjene,2,TRUE))</f>
        <v>(nedovoljan)</v>
      </c>
    </row>
    <row r="61" spans="1:21" ht="12.75">
      <c r="A61" s="30">
        <v>50</v>
      </c>
      <c r="B61" s="31" t="str">
        <f>Spisak!B51</f>
        <v>4</v>
      </c>
      <c r="C61" s="43" t="str">
        <f>Spisak!D51</f>
        <v>Nikola</v>
      </c>
      <c r="D61" s="43" t="str">
        <f>Spisak!E51</f>
        <v>Fuštić</v>
      </c>
      <c r="E61" s="32"/>
      <c r="F61" s="32"/>
      <c r="G61" s="32"/>
      <c r="H61" s="32"/>
      <c r="I61" s="32"/>
      <c r="J61" s="75"/>
      <c r="K61" s="75"/>
      <c r="L61" s="75"/>
      <c r="M61" s="32"/>
      <c r="N61" s="32"/>
      <c r="O61" s="33">
        <f>Spisak!L51</f>
        <v>19</v>
      </c>
      <c r="P61" s="33">
        <f>Spisak!M51</f>
        <v>0</v>
      </c>
      <c r="Q61" s="34">
        <f>Spisak!N51</f>
        <v>19</v>
      </c>
      <c r="R61" s="35"/>
      <c r="S61" s="36">
        <f>Spisak!N51</f>
        <v>19</v>
      </c>
      <c r="T61" s="60" t="str">
        <f>Spisak!O51</f>
        <v>F</v>
      </c>
      <c r="U61" s="63" t="str">
        <f>IF(T61=0,"-",VLOOKUP(T61,Tocjene,2,TRUE))</f>
        <v>(nedovoljan)</v>
      </c>
    </row>
    <row r="62" spans="1:21" ht="12.75">
      <c r="A62" s="30">
        <v>51</v>
      </c>
      <c r="B62" s="31" t="str">
        <f>Spisak!B52</f>
        <v>5</v>
      </c>
      <c r="C62" s="43" t="str">
        <f>Spisak!D52</f>
        <v>Andrija</v>
      </c>
      <c r="D62" s="43" t="str">
        <f>Spisak!E52</f>
        <v>Krstajić</v>
      </c>
      <c r="E62" s="32"/>
      <c r="F62" s="32"/>
      <c r="G62" s="32"/>
      <c r="H62" s="32"/>
      <c r="I62" s="32"/>
      <c r="J62" s="75"/>
      <c r="K62" s="75"/>
      <c r="L62" s="75"/>
      <c r="M62" s="32"/>
      <c r="N62" s="32"/>
      <c r="O62" s="33">
        <f>Spisak!L52</f>
        <v>0</v>
      </c>
      <c r="P62" s="33">
        <f>Spisak!M52</f>
        <v>0</v>
      </c>
      <c r="Q62" s="34">
        <f>Spisak!N52</f>
        <v>0</v>
      </c>
      <c r="R62" s="35"/>
      <c r="S62" s="36">
        <f>Spisak!N52</f>
        <v>0</v>
      </c>
      <c r="T62" s="60" t="str">
        <f>Spisak!O52</f>
        <v>F</v>
      </c>
      <c r="U62" s="63" t="str">
        <f>IF(T62=0,"-",VLOOKUP(T62,Tocjene,2,TRUE))</f>
        <v>(nedovoljan)</v>
      </c>
    </row>
    <row r="63" spans="1:21" ht="12.75">
      <c r="A63" s="30">
        <v>52</v>
      </c>
      <c r="B63" s="31" t="str">
        <f>Spisak!B53</f>
        <v>10</v>
      </c>
      <c r="C63" s="43" t="str">
        <f>Spisak!D53</f>
        <v>Miodrag</v>
      </c>
      <c r="D63" s="43" t="str">
        <f>Spisak!E53</f>
        <v>Bakić</v>
      </c>
      <c r="E63" s="32"/>
      <c r="F63" s="32"/>
      <c r="G63" s="32"/>
      <c r="H63" s="32"/>
      <c r="I63" s="32"/>
      <c r="J63" s="75"/>
      <c r="K63" s="75"/>
      <c r="L63" s="75"/>
      <c r="M63" s="32"/>
      <c r="N63" s="32"/>
      <c r="O63" s="33">
        <f>Spisak!L53</f>
        <v>25</v>
      </c>
      <c r="P63" s="33">
        <f>Spisak!M53</f>
        <v>0</v>
      </c>
      <c r="Q63" s="34">
        <f>Spisak!N53</f>
        <v>25</v>
      </c>
      <c r="R63" s="35"/>
      <c r="S63" s="36">
        <f>Spisak!N53</f>
        <v>25</v>
      </c>
      <c r="T63" s="60" t="str">
        <f>Spisak!O53</f>
        <v>F</v>
      </c>
      <c r="U63" s="63" t="str">
        <f>IF(T63=0,"-",VLOOKUP(T63,Tocjene,2,TRUE))</f>
        <v>(nedovoljan)</v>
      </c>
    </row>
    <row r="64" spans="1:21" ht="12.75">
      <c r="A64" s="30">
        <v>53</v>
      </c>
      <c r="B64" s="31" t="str">
        <f>Spisak!B54</f>
        <v>13</v>
      </c>
      <c r="C64" s="43" t="str">
        <f>Spisak!D54</f>
        <v>Nikola</v>
      </c>
      <c r="D64" s="43" t="str">
        <f>Spisak!E54</f>
        <v>Dragišić</v>
      </c>
      <c r="E64" s="32"/>
      <c r="F64" s="32"/>
      <c r="G64" s="32"/>
      <c r="H64" s="32"/>
      <c r="I64" s="32"/>
      <c r="J64" s="75"/>
      <c r="K64" s="75"/>
      <c r="L64" s="75"/>
      <c r="M64" s="32"/>
      <c r="N64" s="32"/>
      <c r="O64" s="33">
        <f>Spisak!L54</f>
        <v>38</v>
      </c>
      <c r="P64" s="33">
        <f>Spisak!M54</f>
        <v>0</v>
      </c>
      <c r="Q64" s="34">
        <f>Spisak!N54</f>
        <v>38</v>
      </c>
      <c r="R64" s="35"/>
      <c r="S64" s="36">
        <f>Spisak!N54</f>
        <v>38</v>
      </c>
      <c r="T64" s="60" t="str">
        <f>Spisak!O54</f>
        <v>F</v>
      </c>
      <c r="U64" s="63" t="str">
        <f>IF(T64=0,"-",VLOOKUP(T64,Tocjene,2,TRUE))</f>
        <v>(nedovoljan)</v>
      </c>
    </row>
    <row r="65" spans="1:21" ht="12.75">
      <c r="A65" s="30">
        <v>54</v>
      </c>
      <c r="B65" s="31" t="str">
        <f>Spisak!B55</f>
        <v>15</v>
      </c>
      <c r="C65" s="43" t="str">
        <f>Spisak!D55</f>
        <v>Miloš</v>
      </c>
      <c r="D65" s="43" t="str">
        <f>Spisak!E55</f>
        <v>Vučetić</v>
      </c>
      <c r="E65" s="32"/>
      <c r="F65" s="32"/>
      <c r="G65" s="32"/>
      <c r="H65" s="32"/>
      <c r="I65" s="32"/>
      <c r="J65" s="75"/>
      <c r="K65" s="75"/>
      <c r="L65" s="75"/>
      <c r="M65" s="32"/>
      <c r="N65" s="32"/>
      <c r="O65" s="33">
        <f>Spisak!L55</f>
        <v>45</v>
      </c>
      <c r="P65" s="33">
        <f>Spisak!M55</f>
        <v>0</v>
      </c>
      <c r="Q65" s="34">
        <f>Spisak!N55</f>
        <v>45</v>
      </c>
      <c r="R65" s="35"/>
      <c r="S65" s="36">
        <f>Spisak!N55</f>
        <v>45</v>
      </c>
      <c r="T65" s="60" t="str">
        <f>Spisak!O55</f>
        <v>F</v>
      </c>
      <c r="U65" s="63" t="str">
        <f>IF(T65=0,"-",VLOOKUP(T65,Tocjene,2,TRUE))</f>
        <v>(nedovoljan)</v>
      </c>
    </row>
    <row r="66" spans="1:21" ht="12.75">
      <c r="A66" s="30">
        <v>55</v>
      </c>
      <c r="B66" s="31" t="str">
        <f>Spisak!B56</f>
        <v>26</v>
      </c>
      <c r="C66" s="43" t="str">
        <f>Spisak!D56</f>
        <v>Aleksa</v>
      </c>
      <c r="D66" s="43" t="str">
        <f>Spisak!E56</f>
        <v>Vujošević</v>
      </c>
      <c r="E66" s="32"/>
      <c r="F66" s="32"/>
      <c r="G66" s="32"/>
      <c r="H66" s="32"/>
      <c r="I66" s="32"/>
      <c r="J66" s="75"/>
      <c r="K66" s="75"/>
      <c r="L66" s="75"/>
      <c r="M66" s="32"/>
      <c r="N66" s="32"/>
      <c r="O66" s="33">
        <f>Spisak!L56</f>
        <v>33</v>
      </c>
      <c r="P66" s="33">
        <f>Spisak!M56</f>
        <v>0</v>
      </c>
      <c r="Q66" s="34">
        <f>Spisak!N56</f>
        <v>33</v>
      </c>
      <c r="R66" s="35"/>
      <c r="S66" s="36">
        <f>Spisak!N56</f>
        <v>33</v>
      </c>
      <c r="T66" s="60" t="str">
        <f>Spisak!O56</f>
        <v>F</v>
      </c>
      <c r="U66" s="63" t="str">
        <f>IF(T66=0,"-",VLOOKUP(T66,Tocjene,2,TRUE))</f>
        <v>(nedovoljan)</v>
      </c>
    </row>
    <row r="67" spans="1:21" ht="12.75">
      <c r="A67" s="30">
        <v>56</v>
      </c>
      <c r="B67" s="31" t="str">
        <f>Spisak!B57</f>
        <v>27</v>
      </c>
      <c r="C67" s="43" t="str">
        <f>Spisak!D57</f>
        <v>Andrija</v>
      </c>
      <c r="D67" s="43" t="str">
        <f>Spisak!E57</f>
        <v>Aleksić</v>
      </c>
      <c r="E67" s="32"/>
      <c r="F67" s="32"/>
      <c r="G67" s="32"/>
      <c r="H67" s="32"/>
      <c r="I67" s="32"/>
      <c r="J67" s="75"/>
      <c r="K67" s="75"/>
      <c r="L67" s="75"/>
      <c r="M67" s="32"/>
      <c r="N67" s="32"/>
      <c r="O67" s="33">
        <f>Spisak!L57</f>
        <v>40</v>
      </c>
      <c r="P67" s="33">
        <f>Spisak!M57</f>
        <v>0</v>
      </c>
      <c r="Q67" s="34">
        <f>Spisak!N57</f>
        <v>40</v>
      </c>
      <c r="R67" s="35"/>
      <c r="S67" s="36">
        <f>Spisak!N57</f>
        <v>40</v>
      </c>
      <c r="T67" s="60" t="str">
        <f>Spisak!O57</f>
        <v>F</v>
      </c>
      <c r="U67" s="63" t="str">
        <f>IF(T67=0,"-",VLOOKUP(T67,Tocjene,2,TRUE))</f>
        <v>(nedovoljan)</v>
      </c>
    </row>
    <row r="68" spans="1:21" ht="12.75">
      <c r="A68" s="30">
        <v>57</v>
      </c>
      <c r="B68" s="31" t="str">
        <f>Spisak!B58</f>
        <v>29</v>
      </c>
      <c r="C68" s="43" t="str">
        <f>Spisak!D58</f>
        <v>Milica</v>
      </c>
      <c r="D68" s="43" t="str">
        <f>Spisak!E58</f>
        <v>Grbović</v>
      </c>
      <c r="E68" s="32"/>
      <c r="F68" s="32"/>
      <c r="G68" s="32"/>
      <c r="H68" s="32"/>
      <c r="I68" s="32"/>
      <c r="J68" s="75"/>
      <c r="K68" s="75"/>
      <c r="L68" s="75"/>
      <c r="M68" s="32"/>
      <c r="N68" s="32"/>
      <c r="O68" s="33">
        <f>Spisak!L58</f>
        <v>42</v>
      </c>
      <c r="P68" s="33">
        <f>Spisak!M58</f>
        <v>0</v>
      </c>
      <c r="Q68" s="34">
        <f>Spisak!N58</f>
        <v>42</v>
      </c>
      <c r="R68" s="35"/>
      <c r="S68" s="36">
        <f>Spisak!N58</f>
        <v>42</v>
      </c>
      <c r="T68" s="60" t="str">
        <f>Spisak!O58</f>
        <v>F</v>
      </c>
      <c r="U68" s="63" t="str">
        <f>IF(T68=0,"-",VLOOKUP(T68,Tocjene,2,TRUE))</f>
        <v>(nedovoljan)</v>
      </c>
    </row>
    <row r="69" spans="1:21" ht="12.75">
      <c r="A69" s="30">
        <v>58</v>
      </c>
      <c r="B69" s="31" t="str">
        <f>Spisak!B59</f>
        <v>31</v>
      </c>
      <c r="C69" s="43" t="str">
        <f>Spisak!D59</f>
        <v>Petar</v>
      </c>
      <c r="D69" s="43" t="str">
        <f>Spisak!E59</f>
        <v>Milić</v>
      </c>
      <c r="E69" s="32"/>
      <c r="F69" s="32"/>
      <c r="G69" s="32"/>
      <c r="H69" s="32"/>
      <c r="I69" s="32"/>
      <c r="J69" s="75"/>
      <c r="K69" s="75"/>
      <c r="L69" s="75"/>
      <c r="M69" s="32"/>
      <c r="N69" s="32"/>
      <c r="O69" s="33">
        <f>Spisak!L59</f>
        <v>0</v>
      </c>
      <c r="P69" s="33">
        <f>Spisak!M59</f>
        <v>0</v>
      </c>
      <c r="Q69" s="34">
        <f>Spisak!N59</f>
        <v>0</v>
      </c>
      <c r="R69" s="35"/>
      <c r="S69" s="36">
        <f>Spisak!N59</f>
        <v>0</v>
      </c>
      <c r="T69" s="60" t="str">
        <f>Spisak!O59</f>
        <v>F</v>
      </c>
      <c r="U69" s="63" t="str">
        <f>IF(T69=0,"-",VLOOKUP(T69,Tocjene,2,TRUE))</f>
        <v>(nedovoljan)</v>
      </c>
    </row>
    <row r="70" spans="1:21" ht="12.75">
      <c r="A70" s="30">
        <v>59</v>
      </c>
      <c r="B70" s="31" t="str">
        <f>Spisak!B60</f>
        <v>38</v>
      </c>
      <c r="C70" s="43" t="str">
        <f>Spisak!D60</f>
        <v>Milena</v>
      </c>
      <c r="D70" s="43" t="str">
        <f>Spisak!E60</f>
        <v>Bogavac</v>
      </c>
      <c r="E70" s="32"/>
      <c r="F70" s="32"/>
      <c r="G70" s="32"/>
      <c r="H70" s="32"/>
      <c r="I70" s="32"/>
      <c r="J70" s="75"/>
      <c r="K70" s="75"/>
      <c r="L70" s="75"/>
      <c r="M70" s="32"/>
      <c r="N70" s="32"/>
      <c r="O70" s="33">
        <f>Spisak!L60</f>
        <v>32</v>
      </c>
      <c r="P70" s="33">
        <f>Spisak!M60</f>
        <v>0</v>
      </c>
      <c r="Q70" s="34">
        <f>Spisak!N60</f>
        <v>32</v>
      </c>
      <c r="R70" s="35"/>
      <c r="S70" s="36">
        <f>Spisak!N60</f>
        <v>32</v>
      </c>
      <c r="T70" s="60" t="str">
        <f>Spisak!O60</f>
        <v>F</v>
      </c>
      <c r="U70" s="63" t="str">
        <f>IF(T70=0,"-",VLOOKUP(T70,Tocjene,2,TRUE))</f>
        <v>(nedovoljan)</v>
      </c>
    </row>
    <row r="71" spans="1:21" ht="12.75">
      <c r="A71" s="30">
        <v>60</v>
      </c>
      <c r="B71" s="31" t="str">
        <f>Spisak!B61</f>
        <v>47</v>
      </c>
      <c r="C71" s="43" t="str">
        <f>Spisak!D61</f>
        <v>Bogdan</v>
      </c>
      <c r="D71" s="43" t="str">
        <f>Spisak!E61</f>
        <v>Aprcović</v>
      </c>
      <c r="E71" s="32"/>
      <c r="F71" s="32"/>
      <c r="G71" s="32"/>
      <c r="H71" s="32"/>
      <c r="I71" s="32"/>
      <c r="J71" s="75"/>
      <c r="K71" s="75"/>
      <c r="L71" s="75"/>
      <c r="M71" s="32"/>
      <c r="N71" s="32"/>
      <c r="O71" s="33">
        <f>Spisak!L61</f>
        <v>45</v>
      </c>
      <c r="P71" s="33">
        <f>Spisak!M61</f>
        <v>0</v>
      </c>
      <c r="Q71" s="34">
        <f>Spisak!N61</f>
        <v>45</v>
      </c>
      <c r="R71" s="35"/>
      <c r="S71" s="36">
        <f>Spisak!N61</f>
        <v>45</v>
      </c>
      <c r="T71" s="60" t="str">
        <f>Spisak!O61</f>
        <v>F</v>
      </c>
      <c r="U71" s="63" t="str">
        <f>IF(T71=0,"-",VLOOKUP(T71,Tocjene,2,TRUE))</f>
        <v>(nedovoljan)</v>
      </c>
    </row>
    <row r="72" spans="1:21" ht="12.75">
      <c r="A72" s="30">
        <v>61</v>
      </c>
      <c r="B72" s="31" t="str">
        <f>Spisak!B62</f>
        <v>48</v>
      </c>
      <c r="C72" s="43" t="str">
        <f>Spisak!D62</f>
        <v>Milisav</v>
      </c>
      <c r="D72" s="43" t="str">
        <f>Spisak!E62</f>
        <v>Minić</v>
      </c>
      <c r="E72" s="32"/>
      <c r="F72" s="32"/>
      <c r="G72" s="32"/>
      <c r="H72" s="32"/>
      <c r="I72" s="32"/>
      <c r="J72" s="75"/>
      <c r="K72" s="75"/>
      <c r="L72" s="75"/>
      <c r="M72" s="32"/>
      <c r="N72" s="32"/>
      <c r="O72" s="33">
        <f>Spisak!L62</f>
        <v>43</v>
      </c>
      <c r="P72" s="33">
        <f>Spisak!M62</f>
        <v>0</v>
      </c>
      <c r="Q72" s="34">
        <f>Spisak!N62</f>
        <v>43</v>
      </c>
      <c r="R72" s="35"/>
      <c r="S72" s="36">
        <f>Spisak!N62</f>
        <v>43</v>
      </c>
      <c r="T72" s="60" t="str">
        <f>Spisak!O62</f>
        <v>F</v>
      </c>
      <c r="U72" s="63" t="str">
        <f>IF(T72=0,"-",VLOOKUP(T72,Tocjene,2,TRUE))</f>
        <v>(nedovoljan)</v>
      </c>
    </row>
    <row r="73" spans="1:21" ht="12.75">
      <c r="A73" s="30">
        <v>62</v>
      </c>
      <c r="B73" s="31" t="str">
        <f>Spisak!B63</f>
        <v>50</v>
      </c>
      <c r="C73" s="43" t="str">
        <f>Spisak!D63</f>
        <v>Vuko</v>
      </c>
      <c r="D73" s="43" t="str">
        <f>Spisak!E63</f>
        <v>Prelević</v>
      </c>
      <c r="E73" s="32"/>
      <c r="F73" s="32"/>
      <c r="G73" s="32"/>
      <c r="H73" s="32"/>
      <c r="I73" s="32"/>
      <c r="J73" s="75"/>
      <c r="K73" s="75"/>
      <c r="L73" s="75"/>
      <c r="M73" s="32"/>
      <c r="N73" s="32"/>
      <c r="O73" s="33">
        <f>Spisak!L63</f>
        <v>0</v>
      </c>
      <c r="P73" s="33">
        <f>Spisak!M63</f>
        <v>0</v>
      </c>
      <c r="Q73" s="34">
        <f>Spisak!N63</f>
        <v>0</v>
      </c>
      <c r="R73" s="35"/>
      <c r="S73" s="36">
        <f>Spisak!N63</f>
        <v>0</v>
      </c>
      <c r="T73" s="60" t="str">
        <f>Spisak!O63</f>
        <v>F</v>
      </c>
      <c r="U73" s="63" t="str">
        <f>IF(T73=0,"-",VLOOKUP(T73,Tocjene,2,TRUE))</f>
        <v>(nedovoljan)</v>
      </c>
    </row>
    <row r="74" spans="1:21" ht="12.75">
      <c r="A74" s="30">
        <v>63</v>
      </c>
      <c r="B74" s="31" t="str">
        <f>Spisak!B64</f>
        <v>62</v>
      </c>
      <c r="C74" s="43" t="str">
        <f>Spisak!D64</f>
        <v>Milica</v>
      </c>
      <c r="D74" s="43" t="str">
        <f>Spisak!E64</f>
        <v>Korać</v>
      </c>
      <c r="E74" s="32"/>
      <c r="F74" s="32"/>
      <c r="G74" s="32"/>
      <c r="H74" s="32"/>
      <c r="I74" s="32"/>
      <c r="J74" s="75"/>
      <c r="K74" s="75"/>
      <c r="L74" s="75"/>
      <c r="M74" s="32"/>
      <c r="N74" s="32"/>
      <c r="O74" s="33">
        <f>Spisak!L64</f>
        <v>45</v>
      </c>
      <c r="P74" s="33">
        <f>Spisak!M64</f>
        <v>0</v>
      </c>
      <c r="Q74" s="34">
        <f>Spisak!N64</f>
        <v>45</v>
      </c>
      <c r="R74" s="35"/>
      <c r="S74" s="36">
        <f>Spisak!N64</f>
        <v>45</v>
      </c>
      <c r="T74" s="60" t="str">
        <f>Spisak!O64</f>
        <v>F</v>
      </c>
      <c r="U74" s="63" t="str">
        <f>IF(T74=0,"-",VLOOKUP(T74,Tocjene,2,TRUE))</f>
        <v>(nedovoljan)</v>
      </c>
    </row>
    <row r="75" spans="1:21" ht="12.75">
      <c r="A75" s="30">
        <v>64</v>
      </c>
      <c r="B75" s="31" t="str">
        <f>Spisak!B65</f>
        <v>64</v>
      </c>
      <c r="C75" s="43" t="str">
        <f>Spisak!D65</f>
        <v>Bogdana</v>
      </c>
      <c r="D75" s="43" t="str">
        <f>Spisak!E65</f>
        <v>Knežević</v>
      </c>
      <c r="E75" s="32"/>
      <c r="F75" s="32"/>
      <c r="G75" s="32"/>
      <c r="H75" s="32"/>
      <c r="I75" s="32"/>
      <c r="J75" s="75"/>
      <c r="K75" s="75"/>
      <c r="L75" s="75"/>
      <c r="M75" s="32"/>
      <c r="N75" s="32"/>
      <c r="O75" s="33">
        <f>Spisak!L65</f>
        <v>48</v>
      </c>
      <c r="P75" s="33">
        <f>Spisak!M65</f>
        <v>0</v>
      </c>
      <c r="Q75" s="34">
        <f>Spisak!N65</f>
        <v>48</v>
      </c>
      <c r="R75" s="35"/>
      <c r="S75" s="36">
        <f>Spisak!N65</f>
        <v>48</v>
      </c>
      <c r="T75" s="60" t="str">
        <f>Spisak!O65</f>
        <v>F</v>
      </c>
      <c r="U75" s="63" t="str">
        <f>IF(T75=0,"-",VLOOKUP(T75,Tocjene,2,TRUE))</f>
        <v>(nedovoljan)</v>
      </c>
    </row>
    <row r="76" spans="1:21" ht="12.75">
      <c r="A76" s="30">
        <v>65</v>
      </c>
      <c r="B76" s="31" t="str">
        <f>Spisak!B66</f>
        <v>68</v>
      </c>
      <c r="C76" s="43" t="str">
        <f>Spisak!D66</f>
        <v>Bojana</v>
      </c>
      <c r="D76" s="43" t="str">
        <f>Spisak!E66</f>
        <v>Bulatović</v>
      </c>
      <c r="E76" s="32"/>
      <c r="F76" s="32"/>
      <c r="G76" s="32"/>
      <c r="H76" s="32"/>
      <c r="I76" s="32"/>
      <c r="J76" s="75"/>
      <c r="K76" s="75"/>
      <c r="L76" s="75"/>
      <c r="M76" s="32"/>
      <c r="N76" s="32"/>
      <c r="O76" s="33">
        <f>Spisak!L66</f>
        <v>38</v>
      </c>
      <c r="P76" s="33">
        <f>Spisak!M66</f>
        <v>0</v>
      </c>
      <c r="Q76" s="34">
        <f>Spisak!N66</f>
        <v>38</v>
      </c>
      <c r="R76" s="35"/>
      <c r="S76" s="36">
        <f>Spisak!N66</f>
        <v>38</v>
      </c>
      <c r="T76" s="60" t="str">
        <f>Spisak!O66</f>
        <v>F</v>
      </c>
      <c r="U76" s="63" t="str">
        <f>IF(T76=0,"-",VLOOKUP(T76,Tocjene,2,TRUE))</f>
        <v>(nedovoljan)</v>
      </c>
    </row>
    <row r="77" spans="1:21" ht="12.75">
      <c r="A77" s="30">
        <v>66</v>
      </c>
      <c r="B77" s="31" t="str">
        <f>Spisak!B67</f>
        <v>70</v>
      </c>
      <c r="C77" s="43" t="str">
        <f>Spisak!D67</f>
        <v>Ivan</v>
      </c>
      <c r="D77" s="43" t="str">
        <f>Spisak!E67</f>
        <v>Ćurčić</v>
      </c>
      <c r="E77" s="32"/>
      <c r="F77" s="32"/>
      <c r="G77" s="32"/>
      <c r="H77" s="32"/>
      <c r="I77" s="32"/>
      <c r="J77" s="75"/>
      <c r="K77" s="75"/>
      <c r="L77" s="75"/>
      <c r="M77" s="32"/>
      <c r="N77" s="32"/>
      <c r="O77" s="33">
        <f>Spisak!L67</f>
        <v>44</v>
      </c>
      <c r="P77" s="33">
        <f>Spisak!M67</f>
        <v>0</v>
      </c>
      <c r="Q77" s="34">
        <f>Spisak!N67</f>
        <v>44</v>
      </c>
      <c r="R77" s="35"/>
      <c r="S77" s="36">
        <f>Spisak!N67</f>
        <v>44</v>
      </c>
      <c r="T77" s="60" t="str">
        <f>Spisak!O67</f>
        <v>F</v>
      </c>
      <c r="U77" s="63" t="str">
        <f>IF(T77=0,"-",VLOOKUP(T77,Tocjene,2,TRUE))</f>
        <v>(nedovoljan)</v>
      </c>
    </row>
    <row r="78" spans="1:21" ht="12.75">
      <c r="A78" s="30">
        <v>67</v>
      </c>
      <c r="B78" s="31" t="str">
        <f>Spisak!B68</f>
        <v>78</v>
      </c>
      <c r="C78" s="43" t="str">
        <f>Spisak!D68</f>
        <v>Mirjana</v>
      </c>
      <c r="D78" s="43" t="str">
        <f>Spisak!E68</f>
        <v>Čuljković</v>
      </c>
      <c r="E78" s="32"/>
      <c r="F78" s="32"/>
      <c r="G78" s="32"/>
      <c r="H78" s="32"/>
      <c r="I78" s="32"/>
      <c r="J78" s="75"/>
      <c r="K78" s="75"/>
      <c r="L78" s="75"/>
      <c r="M78" s="32"/>
      <c r="N78" s="32"/>
      <c r="O78" s="33">
        <f>Spisak!L68</f>
        <v>40</v>
      </c>
      <c r="P78" s="33">
        <f>Spisak!M68</f>
        <v>0</v>
      </c>
      <c r="Q78" s="34">
        <f>Spisak!N68</f>
        <v>40</v>
      </c>
      <c r="R78" s="35"/>
      <c r="S78" s="36">
        <f>Spisak!N68</f>
        <v>40</v>
      </c>
      <c r="T78" s="60" t="str">
        <f>Spisak!O68</f>
        <v>F</v>
      </c>
      <c r="U78" s="63" t="str">
        <f>IF(T78=0,"-",VLOOKUP(T78,Tocjene,2,TRUE))</f>
        <v>(nedovoljan)</v>
      </c>
    </row>
    <row r="79" spans="1:21" ht="12.75">
      <c r="A79" s="30">
        <v>68</v>
      </c>
      <c r="B79" s="31" t="str">
        <f>Spisak!B69</f>
        <v>79</v>
      </c>
      <c r="C79" s="43" t="str">
        <f>Spisak!D69</f>
        <v>Jelena</v>
      </c>
      <c r="D79" s="43" t="str">
        <f>Spisak!E69</f>
        <v>Janketić</v>
      </c>
      <c r="E79" s="32"/>
      <c r="F79" s="32"/>
      <c r="G79" s="32"/>
      <c r="H79" s="32"/>
      <c r="I79" s="32"/>
      <c r="J79" s="75"/>
      <c r="K79" s="75"/>
      <c r="L79" s="75"/>
      <c r="M79" s="32"/>
      <c r="N79" s="32"/>
      <c r="O79" s="33">
        <f>Spisak!L69</f>
        <v>47</v>
      </c>
      <c r="P79" s="33">
        <f>Spisak!M69</f>
        <v>0</v>
      </c>
      <c r="Q79" s="34">
        <f>Spisak!N69</f>
        <v>47</v>
      </c>
      <c r="R79" s="35"/>
      <c r="S79" s="36">
        <f>Spisak!N69</f>
        <v>47</v>
      </c>
      <c r="T79" s="60" t="str">
        <f>Spisak!O69</f>
        <v>F</v>
      </c>
      <c r="U79" s="63" t="str">
        <f>IF(T79=0,"-",VLOOKUP(T79,Tocjene,2,TRUE))</f>
        <v>(nedovoljan)</v>
      </c>
    </row>
    <row r="80" spans="1:21" ht="12.75">
      <c r="A80" s="6">
        <v>69</v>
      </c>
      <c r="B80" s="31" t="str">
        <f>Spisak!B70</f>
        <v>89</v>
      </c>
      <c r="C80" s="43" t="str">
        <f>Spisak!D70</f>
        <v>Šućo</v>
      </c>
      <c r="D80" s="43" t="str">
        <f>Spisak!E70</f>
        <v>Ramović</v>
      </c>
      <c r="E80" s="32"/>
      <c r="F80" s="32"/>
      <c r="G80" s="32"/>
      <c r="H80" s="32"/>
      <c r="I80" s="32"/>
      <c r="J80" s="75"/>
      <c r="K80" s="75"/>
      <c r="L80" s="75"/>
      <c r="M80" s="32"/>
      <c r="N80" s="32"/>
      <c r="O80" s="33">
        <f>Spisak!L70</f>
        <v>47</v>
      </c>
      <c r="P80" s="33">
        <f>Spisak!M70</f>
        <v>0</v>
      </c>
      <c r="Q80" s="34">
        <f>Spisak!N70</f>
        <v>47</v>
      </c>
      <c r="R80" s="35"/>
      <c r="S80" s="36">
        <f>Spisak!N70</f>
        <v>47</v>
      </c>
      <c r="T80" s="60" t="str">
        <f>Spisak!O70</f>
        <v>F</v>
      </c>
      <c r="U80" s="63" t="str">
        <f>IF(T80=0,"-",VLOOKUP(T80,Tocjene,2,TRUE))</f>
        <v>(nedovoljan)</v>
      </c>
    </row>
    <row r="81" spans="1:22" ht="12.75">
      <c r="A81" s="6">
        <v>70</v>
      </c>
      <c r="B81" s="31" t="str">
        <f>Spisak!B71</f>
        <v>9001</v>
      </c>
      <c r="C81" s="43" t="str">
        <f>Spisak!D71</f>
        <v>Vasilije</v>
      </c>
      <c r="D81" s="43" t="str">
        <f>Spisak!E71</f>
        <v>Raičević</v>
      </c>
      <c r="E81" s="32"/>
      <c r="F81" s="32"/>
      <c r="G81" s="32"/>
      <c r="H81" s="32"/>
      <c r="I81" s="32"/>
      <c r="J81" s="75"/>
      <c r="K81" s="75"/>
      <c r="L81" s="75"/>
      <c r="M81" s="32"/>
      <c r="N81" s="32"/>
      <c r="O81" s="33">
        <f>Spisak!L71</f>
        <v>43</v>
      </c>
      <c r="P81" s="33">
        <f>Spisak!M71</f>
        <v>0</v>
      </c>
      <c r="Q81" s="34">
        <f>Spisak!N71</f>
        <v>43</v>
      </c>
      <c r="R81" s="35"/>
      <c r="S81" s="36">
        <f>Spisak!N71</f>
        <v>43</v>
      </c>
      <c r="T81" s="60" t="str">
        <f>Spisak!O71</f>
        <v>F</v>
      </c>
      <c r="U81" s="63" t="str">
        <f>IF(T81=0,"-",VLOOKUP(T81,Tocjene,2,TRUE))</f>
        <v>(nedovoljan)</v>
      </c>
      <c r="V81" s="7"/>
    </row>
    <row r="82" spans="1:22" ht="12.75">
      <c r="A82" s="6">
        <v>71</v>
      </c>
      <c r="B82" s="31" t="str">
        <f>Spisak!B72</f>
        <v>9013</v>
      </c>
      <c r="C82" s="43" t="str">
        <f>Spisak!D72</f>
        <v>Jovan</v>
      </c>
      <c r="D82" s="43" t="str">
        <f>Spisak!E72</f>
        <v>Popović</v>
      </c>
      <c r="E82" s="32"/>
      <c r="F82" s="32"/>
      <c r="G82" s="32"/>
      <c r="H82" s="32"/>
      <c r="I82" s="32"/>
      <c r="J82" s="75"/>
      <c r="K82" s="75"/>
      <c r="L82" s="75"/>
      <c r="M82" s="32"/>
      <c r="N82" s="32"/>
      <c r="O82" s="33">
        <f>Spisak!L72</f>
        <v>37</v>
      </c>
      <c r="P82" s="33">
        <f>Spisak!M72</f>
        <v>0</v>
      </c>
      <c r="Q82" s="34">
        <f>Spisak!N72</f>
        <v>37</v>
      </c>
      <c r="R82" s="35"/>
      <c r="S82" s="36">
        <f>Spisak!N72</f>
        <v>37</v>
      </c>
      <c r="T82" s="60" t="str">
        <f>Spisak!O72</f>
        <v>F</v>
      </c>
      <c r="U82" s="63" t="str">
        <f>IF(T82=0,"-",VLOOKUP(T82,Tocjene,2,TRUE))</f>
        <v>(nedovoljan)</v>
      </c>
      <c r="V82" s="7"/>
    </row>
    <row r="83" spans="1:22" ht="12.75">
      <c r="A83" s="6">
        <v>72</v>
      </c>
      <c r="B83" s="31" t="str">
        <f>Spisak!B73</f>
        <v>9058</v>
      </c>
      <c r="C83" s="43" t="str">
        <f>Spisak!D73</f>
        <v>Nikola</v>
      </c>
      <c r="D83" s="43" t="str">
        <f>Spisak!E73</f>
        <v>Pejović</v>
      </c>
      <c r="E83" s="32"/>
      <c r="F83" s="32"/>
      <c r="G83" s="32"/>
      <c r="H83" s="32"/>
      <c r="I83" s="32"/>
      <c r="J83" s="75"/>
      <c r="K83" s="75"/>
      <c r="L83" s="75"/>
      <c r="M83" s="32"/>
      <c r="N83" s="32"/>
      <c r="O83" s="33">
        <f>Spisak!L73</f>
        <v>32</v>
      </c>
      <c r="P83" s="33">
        <f>Spisak!M73</f>
        <v>0</v>
      </c>
      <c r="Q83" s="34">
        <f>Spisak!N73</f>
        <v>32</v>
      </c>
      <c r="R83" s="35"/>
      <c r="S83" s="36">
        <f>Spisak!N73</f>
        <v>32</v>
      </c>
      <c r="T83" s="60" t="str">
        <f>Spisak!O73</f>
        <v>F</v>
      </c>
      <c r="U83" s="63" t="str">
        <f>IF(T83=0,"-",VLOOKUP(T83,Tocjene,2,TRUE))</f>
        <v>(nedovoljan)</v>
      </c>
      <c r="V83" s="7"/>
    </row>
    <row r="84" spans="1:22" ht="12.75">
      <c r="A84" s="6">
        <v>73</v>
      </c>
      <c r="B84" s="31" t="str">
        <f>Spisak!B74</f>
        <v>5</v>
      </c>
      <c r="C84" s="43" t="str">
        <f>Spisak!D74</f>
        <v>Miloš</v>
      </c>
      <c r="D84" s="43" t="str">
        <f>Spisak!E74</f>
        <v>Šoć</v>
      </c>
      <c r="E84" s="32"/>
      <c r="F84" s="32"/>
      <c r="G84" s="32"/>
      <c r="H84" s="32"/>
      <c r="I84" s="32"/>
      <c r="J84" s="75"/>
      <c r="K84" s="75"/>
      <c r="L84" s="75"/>
      <c r="M84" s="32"/>
      <c r="N84" s="32"/>
      <c r="O84" s="33">
        <f>Spisak!L74</f>
        <v>28</v>
      </c>
      <c r="P84" s="33">
        <f>Spisak!M74</f>
        <v>0</v>
      </c>
      <c r="Q84" s="34">
        <f>Spisak!N74</f>
        <v>28</v>
      </c>
      <c r="R84" s="35"/>
      <c r="S84" s="36">
        <f>Spisak!N74</f>
        <v>28</v>
      </c>
      <c r="T84" s="60" t="str">
        <f>Spisak!O74</f>
        <v>F</v>
      </c>
      <c r="U84" s="63" t="str">
        <f>IF(T84=0,"-",VLOOKUP(T84,Tocjene,2,TRUE))</f>
        <v>(nedovoljan)</v>
      </c>
      <c r="V84" s="7"/>
    </row>
    <row r="85" spans="1:22" ht="12.75">
      <c r="A85" s="6">
        <v>74</v>
      </c>
      <c r="B85" s="31" t="str">
        <f>Spisak!B75</f>
        <v>28</v>
      </c>
      <c r="C85" s="43" t="str">
        <f>Spisak!D75</f>
        <v>Luka</v>
      </c>
      <c r="D85" s="43" t="str">
        <f>Spisak!E75</f>
        <v>Tončić</v>
      </c>
      <c r="E85" s="32"/>
      <c r="F85" s="32"/>
      <c r="G85" s="32"/>
      <c r="H85" s="32"/>
      <c r="I85" s="32"/>
      <c r="J85" s="75"/>
      <c r="K85" s="75"/>
      <c r="L85" s="75"/>
      <c r="M85" s="32"/>
      <c r="N85" s="32"/>
      <c r="O85" s="33">
        <f>Spisak!L75</f>
        <v>30</v>
      </c>
      <c r="P85" s="33">
        <f>Spisak!M75</f>
        <v>0</v>
      </c>
      <c r="Q85" s="34">
        <f>Spisak!N75</f>
        <v>30</v>
      </c>
      <c r="R85" s="35"/>
      <c r="S85" s="36">
        <f>Spisak!N75</f>
        <v>30</v>
      </c>
      <c r="T85" s="60" t="str">
        <f>Spisak!O75</f>
        <v>F</v>
      </c>
      <c r="U85" s="63" t="str">
        <f>IF(T85=0,"-",VLOOKUP(T85,Tocjene,2,TRUE))</f>
        <v>(nedovoljan)</v>
      </c>
      <c r="V85" s="7"/>
    </row>
    <row r="86" spans="1:22" ht="12.75">
      <c r="A86" s="6">
        <v>75</v>
      </c>
      <c r="B86" s="31" t="str">
        <f>Spisak!B76</f>
        <v>34</v>
      </c>
      <c r="C86" s="43" t="str">
        <f>Spisak!D76</f>
        <v>Vasilije</v>
      </c>
      <c r="D86" s="43" t="str">
        <f>Spisak!E76</f>
        <v>Ivanović</v>
      </c>
      <c r="E86" s="32"/>
      <c r="F86" s="32"/>
      <c r="G86" s="32"/>
      <c r="H86" s="32"/>
      <c r="I86" s="32"/>
      <c r="J86" s="75"/>
      <c r="K86" s="75"/>
      <c r="L86" s="75"/>
      <c r="M86" s="32"/>
      <c r="N86" s="32"/>
      <c r="O86" s="33">
        <f>Spisak!L76</f>
        <v>0</v>
      </c>
      <c r="P86" s="33">
        <f>Spisak!M76</f>
        <v>0</v>
      </c>
      <c r="Q86" s="34">
        <f>Spisak!N76</f>
        <v>0</v>
      </c>
      <c r="R86" s="35"/>
      <c r="S86" s="36">
        <f>Spisak!N76</f>
        <v>0</v>
      </c>
      <c r="T86" s="60" t="str">
        <f>Spisak!O76</f>
        <v>F</v>
      </c>
      <c r="U86" s="63" t="str">
        <f>IF(T86=0,"-",VLOOKUP(T86,Tocjene,2,TRUE))</f>
        <v>(nedovoljan)</v>
      </c>
      <c r="V86" s="7"/>
    </row>
    <row r="87" spans="1:22" ht="12.75">
      <c r="A87" s="6">
        <v>76</v>
      </c>
      <c r="B87" s="31" t="str">
        <f>Spisak!B77</f>
        <v>46</v>
      </c>
      <c r="C87" s="43" t="str">
        <f>Spisak!D77</f>
        <v>Jovan</v>
      </c>
      <c r="D87" s="43" t="str">
        <f>Spisak!E77</f>
        <v>Miljanić</v>
      </c>
      <c r="E87" s="32"/>
      <c r="F87" s="32"/>
      <c r="G87" s="32"/>
      <c r="H87" s="32"/>
      <c r="I87" s="32"/>
      <c r="J87" s="75"/>
      <c r="K87" s="75"/>
      <c r="L87" s="75"/>
      <c r="M87" s="32"/>
      <c r="N87" s="32"/>
      <c r="O87" s="33">
        <f>Spisak!L77</f>
        <v>46</v>
      </c>
      <c r="P87" s="33">
        <f>Spisak!M77</f>
        <v>0</v>
      </c>
      <c r="Q87" s="34">
        <f>Spisak!N77</f>
        <v>46</v>
      </c>
      <c r="R87" s="35"/>
      <c r="S87" s="36">
        <f>Spisak!N77</f>
        <v>46</v>
      </c>
      <c r="T87" s="60" t="str">
        <f>Spisak!O77</f>
        <v>F</v>
      </c>
      <c r="U87" s="63" t="str">
        <f>IF(T87=0,"-",VLOOKUP(T87,Tocjene,2,TRUE))</f>
        <v>(nedovoljan)</v>
      </c>
      <c r="V87" s="7"/>
    </row>
    <row r="88" spans="1:22" ht="12.75">
      <c r="A88" s="6">
        <v>77</v>
      </c>
      <c r="B88" s="31" t="str">
        <f>Spisak!B78</f>
        <v>88</v>
      </c>
      <c r="C88" s="43" t="str">
        <f>Spisak!D78</f>
        <v>Petar</v>
      </c>
      <c r="D88" s="43" t="str">
        <f>Spisak!E78</f>
        <v>Tošić</v>
      </c>
      <c r="E88" s="32"/>
      <c r="F88" s="32"/>
      <c r="G88" s="32"/>
      <c r="H88" s="32"/>
      <c r="I88" s="32"/>
      <c r="J88" s="75"/>
      <c r="K88" s="75"/>
      <c r="L88" s="75"/>
      <c r="M88" s="32"/>
      <c r="N88" s="32"/>
      <c r="O88" s="33">
        <f>Spisak!L78</f>
        <v>0</v>
      </c>
      <c r="P88" s="33">
        <f>Spisak!M78</f>
        <v>0</v>
      </c>
      <c r="Q88" s="34">
        <f>Spisak!N78</f>
        <v>0</v>
      </c>
      <c r="R88" s="35"/>
      <c r="S88" s="36">
        <f>Spisak!N78</f>
        <v>0</v>
      </c>
      <c r="T88" s="60" t="str">
        <f>Spisak!O78</f>
        <v>F</v>
      </c>
      <c r="U88" s="63" t="str">
        <f>IF(T88=0,"-",VLOOKUP(T88,Tocjene,2,TRUE))</f>
        <v>(nedovoljan)</v>
      </c>
      <c r="V88" s="7"/>
    </row>
    <row r="89" spans="1:21" ht="12.75">
      <c r="A89" s="6">
        <v>78</v>
      </c>
      <c r="B89" s="31" t="str">
        <f>Spisak!B79</f>
        <v>98</v>
      </c>
      <c r="C89" s="43" t="str">
        <f>Spisak!D79</f>
        <v>Bekir</v>
      </c>
      <c r="D89" s="43" t="str">
        <f>Spisak!E79</f>
        <v>Salković</v>
      </c>
      <c r="E89" s="32"/>
      <c r="F89" s="32"/>
      <c r="G89" s="32"/>
      <c r="H89" s="32"/>
      <c r="I89" s="32"/>
      <c r="J89" s="75"/>
      <c r="K89" s="75"/>
      <c r="L89" s="75"/>
      <c r="M89" s="32"/>
      <c r="N89" s="32"/>
      <c r="O89" s="33">
        <f>Spisak!L79</f>
        <v>40</v>
      </c>
      <c r="P89" s="33">
        <f>Spisak!M79</f>
        <v>0</v>
      </c>
      <c r="Q89" s="34">
        <f>Spisak!N79</f>
        <v>40</v>
      </c>
      <c r="R89" s="35"/>
      <c r="S89" s="36">
        <f>Spisak!N79</f>
        <v>40</v>
      </c>
      <c r="T89" s="60" t="str">
        <f>Spisak!O79</f>
        <v>F</v>
      </c>
      <c r="U89" s="63" t="str">
        <f>IF(T89=0,"-",VLOOKUP(T89,Tocjene,2,TRUE))</f>
        <v>(nedovoljan)</v>
      </c>
    </row>
    <row r="90" spans="1:21" ht="12.75">
      <c r="A90" s="6">
        <v>79</v>
      </c>
      <c r="B90" s="31" t="str">
        <f>Spisak!B80</f>
        <v>24</v>
      </c>
      <c r="C90" s="43" t="str">
        <f>Spisak!D80</f>
        <v>Nikola</v>
      </c>
      <c r="D90" s="43" t="str">
        <f>Spisak!E80</f>
        <v>Špadijer</v>
      </c>
      <c r="E90" s="32"/>
      <c r="F90" s="32"/>
      <c r="G90" s="32"/>
      <c r="H90" s="32"/>
      <c r="I90" s="32"/>
      <c r="J90" s="75"/>
      <c r="K90" s="75"/>
      <c r="L90" s="75"/>
      <c r="M90" s="32"/>
      <c r="N90" s="32"/>
      <c r="O90" s="33">
        <f>Spisak!L80</f>
        <v>0</v>
      </c>
      <c r="P90" s="33">
        <f>Spisak!M80</f>
        <v>0</v>
      </c>
      <c r="Q90" s="34">
        <f>Spisak!N80</f>
        <v>0</v>
      </c>
      <c r="R90" s="35"/>
      <c r="S90" s="36">
        <f>Spisak!N80</f>
        <v>0</v>
      </c>
      <c r="T90" s="60" t="str">
        <f>Spisak!O80</f>
        <v>F</v>
      </c>
      <c r="U90" s="63" t="str">
        <f>IF(T90=0,"-",VLOOKUP(T90,Tocjene,2,TRUE))</f>
        <v>(nedovoljan)</v>
      </c>
    </row>
    <row r="91" spans="1:21" ht="12.75">
      <c r="A91" s="6">
        <v>80</v>
      </c>
      <c r="B91" s="31" t="str">
        <f>Spisak!B81</f>
        <v>90</v>
      </c>
      <c r="C91" s="43" t="str">
        <f>Spisak!D81</f>
        <v>Jelena</v>
      </c>
      <c r="D91" s="43" t="str">
        <f>Spisak!E81</f>
        <v>Božović</v>
      </c>
      <c r="E91" s="32"/>
      <c r="F91" s="32"/>
      <c r="G91" s="32"/>
      <c r="H91" s="32"/>
      <c r="I91" s="32"/>
      <c r="J91" s="75"/>
      <c r="K91" s="75"/>
      <c r="L91" s="75"/>
      <c r="M91" s="32"/>
      <c r="N91" s="32"/>
      <c r="O91" s="33">
        <f>Spisak!L81</f>
        <v>21</v>
      </c>
      <c r="P91" s="33">
        <f>Spisak!M81</f>
        <v>0</v>
      </c>
      <c r="Q91" s="34">
        <f>Spisak!N81</f>
        <v>21</v>
      </c>
      <c r="R91" s="35"/>
      <c r="S91" s="36">
        <f>Spisak!N81</f>
        <v>21</v>
      </c>
      <c r="T91" s="60" t="str">
        <f>Spisak!O81</f>
        <v>F</v>
      </c>
      <c r="U91" s="63" t="str">
        <f>IF(T91=0,"-",VLOOKUP(T91,Tocjene,2,TRUE))</f>
        <v>(nedovoljan)</v>
      </c>
    </row>
    <row r="92" spans="1:21" ht="12.75">
      <c r="A92" s="6">
        <v>81</v>
      </c>
      <c r="B92" s="31" t="str">
        <f>Spisak!B82</f>
        <v>9096</v>
      </c>
      <c r="C92" s="43" t="str">
        <f>Spisak!D82</f>
        <v>Luka</v>
      </c>
      <c r="D92" s="43" t="str">
        <f>Spisak!E82</f>
        <v>Đurović</v>
      </c>
      <c r="E92" s="32"/>
      <c r="F92" s="32"/>
      <c r="G92" s="32"/>
      <c r="H92" s="32"/>
      <c r="I92" s="32"/>
      <c r="J92" s="75"/>
      <c r="K92" s="75"/>
      <c r="L92" s="75"/>
      <c r="M92" s="32"/>
      <c r="N92" s="32"/>
      <c r="O92" s="33">
        <f>Spisak!L82</f>
        <v>46</v>
      </c>
      <c r="P92" s="33">
        <f>Spisak!M82</f>
        <v>0</v>
      </c>
      <c r="Q92" s="34">
        <f>Spisak!N82</f>
        <v>46</v>
      </c>
      <c r="R92" s="35"/>
      <c r="S92" s="36">
        <f>Spisak!N82</f>
        <v>46</v>
      </c>
      <c r="T92" s="60" t="str">
        <f>Spisak!O82</f>
        <v>F</v>
      </c>
      <c r="U92" s="63" t="str">
        <f>IF(T92=0,"-",VLOOKUP(T92,Tocjene,2,TRUE))</f>
        <v>(nedovoljan)</v>
      </c>
    </row>
    <row r="93" ht="12.75">
      <c r="B93" s="31">
        <f>Spisak!B83</f>
        <v>0</v>
      </c>
    </row>
    <row r="94" ht="12.75"/>
    <row r="95" ht="12.75"/>
    <row r="96" ht="12.75"/>
    <row r="97" ht="12.75"/>
    <row r="98" ht="12.75"/>
    <row r="99" ht="12.75"/>
    <row r="100" spans="19:22" ht="12.75">
      <c r="S100" s="5"/>
      <c r="T100" s="4"/>
      <c r="U100" s="22"/>
      <c r="V100" s="7"/>
    </row>
    <row r="101" spans="19:22" ht="12.75">
      <c r="S101" s="23"/>
      <c r="T101" s="7" t="s">
        <v>44</v>
      </c>
      <c r="U101" s="23"/>
      <c r="V101" s="7"/>
    </row>
    <row r="102" spans="19:22" ht="12.75">
      <c r="S102" s="23"/>
      <c r="T102" s="72" t="s">
        <v>104</v>
      </c>
      <c r="U102" s="23"/>
      <c r="V102" s="7"/>
    </row>
    <row r="103" spans="19:22" ht="12.75">
      <c r="S103" s="23"/>
      <c r="T103" s="7" t="s">
        <v>45</v>
      </c>
      <c r="U103" s="23"/>
      <c r="V103" s="7"/>
    </row>
    <row r="104" spans="19:22" ht="12.75">
      <c r="S104" s="5"/>
      <c r="T104" s="4"/>
      <c r="U104" s="22"/>
      <c r="V104" s="7"/>
    </row>
    <row r="105" spans="19:22" ht="12.75">
      <c r="S105" s="5"/>
      <c r="T105" s="4"/>
      <c r="U105" s="22"/>
      <c r="V105" s="7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Q10:R10"/>
    <mergeCell ref="O10:P10"/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M107"/>
  <sheetViews>
    <sheetView showZeros="0" zoomScaleSheetLayoutView="100" zoomScalePageLayoutView="0" workbookViewId="0" topLeftCell="A7">
      <selection activeCell="C29" sqref="C29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102" customWidth="1"/>
    <col min="4" max="4" width="11.421875" style="107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272</v>
      </c>
      <c r="B1" s="26"/>
      <c r="C1" s="26"/>
      <c r="D1" s="103"/>
    </row>
    <row r="2" spans="1:4" ht="13.5" customHeight="1">
      <c r="A2" s="26"/>
      <c r="B2" s="26"/>
      <c r="C2" s="26"/>
      <c r="D2" s="103"/>
    </row>
    <row r="3" spans="1:4" ht="15.75">
      <c r="A3" s="27" t="s">
        <v>74</v>
      </c>
      <c r="B3" s="26"/>
      <c r="C3" s="26"/>
      <c r="D3" s="103"/>
    </row>
    <row r="4" spans="1:4" ht="1.5" customHeight="1">
      <c r="A4" s="27"/>
      <c r="B4" s="26"/>
      <c r="C4" s="26"/>
      <c r="D4" s="103"/>
    </row>
    <row r="5" spans="1:10" s="29" customFormat="1" ht="15.75">
      <c r="A5" s="150" t="s">
        <v>23</v>
      </c>
      <c r="B5" s="150"/>
      <c r="C5" s="41"/>
      <c r="D5" s="104" t="s">
        <v>84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105"/>
      <c r="E6" s="23"/>
      <c r="F6" s="23"/>
      <c r="G6" s="23"/>
      <c r="H6" s="71"/>
      <c r="I6" s="23"/>
      <c r="J6" s="23"/>
    </row>
    <row r="7" spans="1:10" s="29" customFormat="1" ht="20.25" customHeight="1" thickBot="1">
      <c r="A7" s="151" t="s">
        <v>24</v>
      </c>
      <c r="B7" s="151"/>
      <c r="C7" s="99"/>
      <c r="D7" s="104" t="s">
        <v>103</v>
      </c>
      <c r="E7" s="77"/>
      <c r="F7" s="23"/>
      <c r="G7" s="23"/>
      <c r="H7" s="70"/>
      <c r="I7" s="68" t="s">
        <v>73</v>
      </c>
      <c r="J7" s="23"/>
    </row>
    <row r="8" spans="1:4" ht="1.5" customHeight="1" hidden="1" thickBot="1">
      <c r="A8" s="28"/>
      <c r="B8" s="28"/>
      <c r="C8" s="28"/>
      <c r="D8" s="106"/>
    </row>
    <row r="9" spans="1:9" s="40" customFormat="1" ht="15" customHeight="1">
      <c r="A9" s="145" t="s">
        <v>26</v>
      </c>
      <c r="B9" s="133" t="s">
        <v>27</v>
      </c>
      <c r="C9" s="134" t="s">
        <v>67</v>
      </c>
      <c r="D9" s="135"/>
      <c r="E9" s="134" t="s">
        <v>43</v>
      </c>
      <c r="F9" s="152"/>
      <c r="G9" s="133" t="s">
        <v>29</v>
      </c>
      <c r="H9" s="132" t="s">
        <v>30</v>
      </c>
      <c r="I9" s="141"/>
    </row>
    <row r="10" spans="1:9" s="40" customFormat="1" ht="0.75" customHeight="1">
      <c r="A10" s="146"/>
      <c r="B10" s="132"/>
      <c r="C10" s="136"/>
      <c r="D10" s="137"/>
      <c r="E10" s="153"/>
      <c r="F10" s="154"/>
      <c r="G10" s="132"/>
      <c r="H10" s="132"/>
      <c r="I10" s="141"/>
    </row>
    <row r="11" spans="1:9" s="40" customFormat="1" ht="37.5" customHeight="1" thickBot="1">
      <c r="A11" s="147"/>
      <c r="B11" s="142"/>
      <c r="C11" s="138"/>
      <c r="D11" s="139"/>
      <c r="E11" s="39" t="s">
        <v>41</v>
      </c>
      <c r="F11" s="39" t="s">
        <v>42</v>
      </c>
      <c r="G11" s="142"/>
      <c r="H11" s="148"/>
      <c r="I11" s="149"/>
    </row>
    <row r="12" spans="1:9" s="51" customFormat="1" ht="16.5" customHeight="1">
      <c r="A12" s="46">
        <v>1</v>
      </c>
      <c r="B12" s="47" t="str">
        <f>Spisak!B2</f>
        <v>3</v>
      </c>
      <c r="C12" s="101" t="str">
        <f>Spisak!D2</f>
        <v>Marijan</v>
      </c>
      <c r="D12" s="48" t="str">
        <f>Spisak!E2</f>
        <v>Vojinović</v>
      </c>
      <c r="E12" s="49">
        <f>Spisak!L2</f>
        <v>25</v>
      </c>
      <c r="F12" s="49">
        <f>Spisak!M2</f>
        <v>0</v>
      </c>
      <c r="G12" s="50">
        <f>Spisak!N2</f>
        <v>25</v>
      </c>
      <c r="H12" s="66" t="str">
        <f>Spisak!O2</f>
        <v>F</v>
      </c>
      <c r="I12" s="67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</f>
        <v>5</v>
      </c>
      <c r="C13" s="101" t="str">
        <f>Spisak!D3</f>
        <v>Savo</v>
      </c>
      <c r="D13" s="48" t="str">
        <f>Spisak!E3</f>
        <v>Pavićević</v>
      </c>
      <c r="E13" s="49">
        <f>Spisak!L3</f>
        <v>47</v>
      </c>
      <c r="F13" s="49">
        <f>Spisak!M3</f>
        <v>0</v>
      </c>
      <c r="G13" s="50">
        <f>Spisak!N3</f>
        <v>47</v>
      </c>
      <c r="H13" s="66" t="str">
        <f>Spisak!O3</f>
        <v>F</v>
      </c>
      <c r="I13" s="67" t="str">
        <f aca="true" t="shared" si="0" ref="I13:I65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</f>
        <v>9</v>
      </c>
      <c r="C14" s="101" t="str">
        <f>Spisak!D4</f>
        <v>Marko</v>
      </c>
      <c r="D14" s="48" t="str">
        <f>Spisak!E4</f>
        <v>Ljuljić</v>
      </c>
      <c r="E14" s="49">
        <f>Spisak!L4</f>
        <v>38</v>
      </c>
      <c r="F14" s="49">
        <f>Spisak!M4</f>
        <v>0</v>
      </c>
      <c r="G14" s="50">
        <f>Spisak!N4</f>
        <v>38</v>
      </c>
      <c r="H14" s="66" t="str">
        <f>Spisak!O4</f>
        <v>F</v>
      </c>
      <c r="I14" s="67" t="str">
        <f t="shared" si="0"/>
        <v>(nedovoljan)</v>
      </c>
    </row>
    <row r="15" spans="1:9" s="51" customFormat="1" ht="16.5" customHeight="1">
      <c r="A15" s="46">
        <v>4</v>
      </c>
      <c r="B15" s="47" t="str">
        <f>Spisak!B5</f>
        <v>10</v>
      </c>
      <c r="C15" s="101" t="str">
        <f>Spisak!D5</f>
        <v>Dejan</v>
      </c>
      <c r="D15" s="48" t="str">
        <f>Spisak!E5</f>
        <v>Drinčić</v>
      </c>
      <c r="E15" s="49">
        <f>Spisak!L5</f>
        <v>50</v>
      </c>
      <c r="F15" s="49">
        <f>Spisak!M5</f>
        <v>0</v>
      </c>
      <c r="G15" s="50">
        <f>Spisak!N5</f>
        <v>50</v>
      </c>
      <c r="H15" s="66" t="str">
        <f>Spisak!O5</f>
        <v>E</v>
      </c>
      <c r="I15" s="67" t="str">
        <f t="shared" si="0"/>
        <v>(dovoljan)</v>
      </c>
    </row>
    <row r="16" spans="1:9" s="51" customFormat="1" ht="16.5" customHeight="1">
      <c r="A16" s="46">
        <v>5</v>
      </c>
      <c r="B16" s="47" t="str">
        <f>Spisak!B6</f>
        <v>11</v>
      </c>
      <c r="C16" s="101" t="str">
        <f>Spisak!D6</f>
        <v>Dragana</v>
      </c>
      <c r="D16" s="48" t="str">
        <f>Spisak!E6</f>
        <v>Giljača</v>
      </c>
      <c r="E16" s="49">
        <f>Spisak!L6</f>
        <v>0</v>
      </c>
      <c r="F16" s="49">
        <f>Spisak!M6</f>
        <v>0</v>
      </c>
      <c r="G16" s="50">
        <f>Spisak!N6</f>
        <v>0</v>
      </c>
      <c r="H16" s="66" t="str">
        <f>Spisak!O6</f>
        <v>F</v>
      </c>
      <c r="I16" s="67" t="str">
        <f t="shared" si="0"/>
        <v>(nedovoljan)</v>
      </c>
    </row>
    <row r="17" spans="1:9" s="51" customFormat="1" ht="16.5" customHeight="1">
      <c r="A17" s="46">
        <v>6</v>
      </c>
      <c r="B17" s="47" t="str">
        <f>Spisak!B7</f>
        <v>12</v>
      </c>
      <c r="C17" s="101" t="str">
        <f>Spisak!D7</f>
        <v>Bogdan</v>
      </c>
      <c r="D17" s="48" t="str">
        <f>Spisak!E7</f>
        <v>Vlahović</v>
      </c>
      <c r="E17" s="49">
        <f>Spisak!L7</f>
        <v>40</v>
      </c>
      <c r="F17" s="49">
        <f>Spisak!M7</f>
        <v>0</v>
      </c>
      <c r="G17" s="50">
        <f>Spisak!N7</f>
        <v>40</v>
      </c>
      <c r="H17" s="66" t="str">
        <f>Spisak!O7</f>
        <v>F</v>
      </c>
      <c r="I17" s="67" t="str">
        <f t="shared" si="0"/>
        <v>(nedovoljan)</v>
      </c>
    </row>
    <row r="18" spans="1:9" s="51" customFormat="1" ht="16.5" customHeight="1">
      <c r="A18" s="46">
        <v>7</v>
      </c>
      <c r="B18" s="47" t="str">
        <f>Spisak!B8</f>
        <v>13</v>
      </c>
      <c r="C18" s="101" t="str">
        <f>Spisak!D8</f>
        <v>Aleksandar</v>
      </c>
      <c r="D18" s="48" t="str">
        <f>Spisak!E8</f>
        <v>Žižić</v>
      </c>
      <c r="E18" s="49">
        <f>Spisak!L8</f>
        <v>32</v>
      </c>
      <c r="F18" s="49">
        <f>Spisak!M8</f>
        <v>0</v>
      </c>
      <c r="G18" s="50">
        <f>Spisak!N8</f>
        <v>32</v>
      </c>
      <c r="H18" s="66" t="str">
        <f>Spisak!O8</f>
        <v>F</v>
      </c>
      <c r="I18" s="67" t="str">
        <f t="shared" si="0"/>
        <v>(nedovoljan)</v>
      </c>
    </row>
    <row r="19" spans="1:9" s="51" customFormat="1" ht="16.5" customHeight="1">
      <c r="A19" s="46">
        <v>8</v>
      </c>
      <c r="B19" s="47" t="str">
        <f>Spisak!B9</f>
        <v>14</v>
      </c>
      <c r="C19" s="101" t="str">
        <f>Spisak!D9</f>
        <v>Maja</v>
      </c>
      <c r="D19" s="48" t="str">
        <f>Spisak!E9</f>
        <v>Vujisić</v>
      </c>
      <c r="E19" s="49">
        <f>Spisak!L9</f>
        <v>50</v>
      </c>
      <c r="F19" s="49">
        <f>Spisak!M9</f>
        <v>0</v>
      </c>
      <c r="G19" s="50">
        <f>Spisak!N9</f>
        <v>50</v>
      </c>
      <c r="H19" s="66" t="str">
        <f>Spisak!O9</f>
        <v>E</v>
      </c>
      <c r="I19" s="67" t="str">
        <f t="shared" si="0"/>
        <v>(dovoljan)</v>
      </c>
    </row>
    <row r="20" spans="1:9" s="51" customFormat="1" ht="16.5" customHeight="1">
      <c r="A20" s="46">
        <v>9</v>
      </c>
      <c r="B20" s="47" t="str">
        <f>Spisak!B10</f>
        <v>15</v>
      </c>
      <c r="C20" s="101" t="str">
        <f>Spisak!D10</f>
        <v>Lazar</v>
      </c>
      <c r="D20" s="48" t="str">
        <f>Spisak!E10</f>
        <v>Šćekić</v>
      </c>
      <c r="E20" s="49">
        <f>Spisak!L10</f>
        <v>49</v>
      </c>
      <c r="F20" s="49">
        <f>Spisak!M10</f>
        <v>0</v>
      </c>
      <c r="G20" s="50">
        <f>Spisak!N10</f>
        <v>49</v>
      </c>
      <c r="H20" s="66" t="str">
        <f>Spisak!O10</f>
        <v>F</v>
      </c>
      <c r="I20" s="67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</f>
        <v>16</v>
      </c>
      <c r="C21" s="101" t="str">
        <f>Spisak!D11</f>
        <v>Jovan</v>
      </c>
      <c r="D21" s="48" t="str">
        <f>Spisak!E11</f>
        <v>Radović</v>
      </c>
      <c r="E21" s="49">
        <f>Spisak!L11</f>
        <v>45</v>
      </c>
      <c r="F21" s="49">
        <f>Spisak!M11</f>
        <v>0</v>
      </c>
      <c r="G21" s="50">
        <f>Spisak!N11</f>
        <v>45</v>
      </c>
      <c r="H21" s="66" t="str">
        <f>Spisak!O11</f>
        <v>F</v>
      </c>
      <c r="I21" s="67" t="str">
        <f t="shared" si="0"/>
        <v>(nedovoljan)</v>
      </c>
    </row>
    <row r="22" spans="1:9" s="51" customFormat="1" ht="16.5" customHeight="1">
      <c r="A22" s="46">
        <v>11</v>
      </c>
      <c r="B22" s="47" t="str">
        <f>Spisak!B12</f>
        <v>17</v>
      </c>
      <c r="C22" s="101" t="str">
        <f>Spisak!D12</f>
        <v>Dragoslav</v>
      </c>
      <c r="D22" s="48" t="str">
        <f>Spisak!E12</f>
        <v>Novović</v>
      </c>
      <c r="E22" s="49">
        <f>Spisak!L12</f>
        <v>45</v>
      </c>
      <c r="F22" s="49">
        <f>Spisak!M12</f>
        <v>0</v>
      </c>
      <c r="G22" s="50">
        <f>Spisak!N12</f>
        <v>45</v>
      </c>
      <c r="H22" s="66" t="str">
        <f>Spisak!O12</f>
        <v>F</v>
      </c>
      <c r="I22" s="67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</f>
        <v>18</v>
      </c>
      <c r="C23" s="101" t="str">
        <f>Spisak!D13</f>
        <v>Dejan</v>
      </c>
      <c r="D23" s="48" t="str">
        <f>Spisak!E13</f>
        <v>Vraneš</v>
      </c>
      <c r="E23" s="49">
        <f>Spisak!L13</f>
        <v>50</v>
      </c>
      <c r="F23" s="49">
        <f>Spisak!M13</f>
        <v>0</v>
      </c>
      <c r="G23" s="50">
        <f>Spisak!N13</f>
        <v>50</v>
      </c>
      <c r="H23" s="66" t="str">
        <f>Spisak!O13</f>
        <v>E</v>
      </c>
      <c r="I23" s="67" t="str">
        <f t="shared" si="0"/>
        <v>(dovoljan)</v>
      </c>
    </row>
    <row r="24" spans="1:9" s="51" customFormat="1" ht="16.5" customHeight="1">
      <c r="A24" s="46">
        <v>13</v>
      </c>
      <c r="B24" s="47" t="str">
        <f>Spisak!B14</f>
        <v>20</v>
      </c>
      <c r="C24" s="101" t="str">
        <f>Spisak!D14</f>
        <v>Milica</v>
      </c>
      <c r="D24" s="48" t="str">
        <f>Spisak!E14</f>
        <v>Vučinić</v>
      </c>
      <c r="E24" s="49">
        <f>Spisak!L14</f>
        <v>46</v>
      </c>
      <c r="F24" s="49">
        <f>Spisak!M14</f>
        <v>0</v>
      </c>
      <c r="G24" s="50">
        <f>Spisak!N14</f>
        <v>46</v>
      </c>
      <c r="H24" s="66" t="str">
        <f>Spisak!O14</f>
        <v>F</v>
      </c>
      <c r="I24" s="67" t="str">
        <f t="shared" si="0"/>
        <v>(nedovoljan)</v>
      </c>
    </row>
    <row r="25" spans="1:9" s="51" customFormat="1" ht="16.5" customHeight="1">
      <c r="A25" s="46">
        <v>14</v>
      </c>
      <c r="B25" s="47" t="str">
        <f>Spisak!B15</f>
        <v>21</v>
      </c>
      <c r="C25" s="101" t="str">
        <f>Spisak!D15</f>
        <v>Boro</v>
      </c>
      <c r="D25" s="48" t="str">
        <f>Spisak!E15</f>
        <v>Bogdanović</v>
      </c>
      <c r="E25" s="49">
        <f>Spisak!L15</f>
        <v>50</v>
      </c>
      <c r="F25" s="49">
        <f>Spisak!M15</f>
        <v>0</v>
      </c>
      <c r="G25" s="50">
        <f>Spisak!N15</f>
        <v>50</v>
      </c>
      <c r="H25" s="66" t="str">
        <f>Spisak!O15</f>
        <v>E</v>
      </c>
      <c r="I25" s="67" t="str">
        <f t="shared" si="0"/>
        <v>(dovoljan)</v>
      </c>
    </row>
    <row r="26" spans="1:9" s="51" customFormat="1" ht="16.5" customHeight="1">
      <c r="A26" s="46">
        <v>15</v>
      </c>
      <c r="B26" s="47" t="str">
        <f>Spisak!B16</f>
        <v>22</v>
      </c>
      <c r="C26" s="101" t="str">
        <f>Spisak!D16</f>
        <v>Neda</v>
      </c>
      <c r="D26" s="48" t="str">
        <f>Spisak!E16</f>
        <v>Srdanović</v>
      </c>
      <c r="E26" s="49">
        <f>Spisak!L16</f>
        <v>45</v>
      </c>
      <c r="F26" s="49">
        <f>Spisak!M16</f>
        <v>0</v>
      </c>
      <c r="G26" s="50">
        <f>Spisak!N16</f>
        <v>45</v>
      </c>
      <c r="H26" s="66" t="str">
        <f>Spisak!O16</f>
        <v>F</v>
      </c>
      <c r="I26" s="67" t="str">
        <f t="shared" si="0"/>
        <v>(nedovoljan)</v>
      </c>
    </row>
    <row r="27" spans="1:9" s="51" customFormat="1" ht="16.5" customHeight="1">
      <c r="A27" s="46">
        <v>16</v>
      </c>
      <c r="B27" s="47" t="str">
        <f>Spisak!B17</f>
        <v>23</v>
      </c>
      <c r="C27" s="101" t="str">
        <f>Spisak!D17</f>
        <v>Pavle</v>
      </c>
      <c r="D27" s="48" t="str">
        <f>Spisak!E17</f>
        <v>Novaković</v>
      </c>
      <c r="E27" s="49">
        <f>Spisak!L17</f>
        <v>45</v>
      </c>
      <c r="F27" s="49">
        <f>Spisak!M17</f>
        <v>0</v>
      </c>
      <c r="G27" s="50">
        <f>Spisak!N17</f>
        <v>45</v>
      </c>
      <c r="H27" s="66" t="str">
        <f>Spisak!O17</f>
        <v>F</v>
      </c>
      <c r="I27" s="67" t="str">
        <f t="shared" si="0"/>
        <v>(nedovoljan)</v>
      </c>
    </row>
    <row r="28" spans="1:9" s="51" customFormat="1" ht="16.5" customHeight="1">
      <c r="A28" s="46">
        <v>17</v>
      </c>
      <c r="B28" s="47" t="str">
        <f>Spisak!B18</f>
        <v>24</v>
      </c>
      <c r="C28" s="101" t="str">
        <f>Spisak!D18</f>
        <v>Milena</v>
      </c>
      <c r="D28" s="48" t="str">
        <f>Spisak!E18</f>
        <v>Anđelić</v>
      </c>
      <c r="E28" s="49">
        <f>Spisak!L18</f>
        <v>42</v>
      </c>
      <c r="F28" s="49">
        <f>Spisak!M18</f>
        <v>0</v>
      </c>
      <c r="G28" s="50">
        <f>Spisak!N18</f>
        <v>42</v>
      </c>
      <c r="H28" s="66" t="str">
        <f>Spisak!O18</f>
        <v>F</v>
      </c>
      <c r="I28" s="67" t="str">
        <f t="shared" si="0"/>
        <v>(nedovoljan)</v>
      </c>
    </row>
    <row r="29" spans="1:9" s="51" customFormat="1" ht="16.5" customHeight="1">
      <c r="A29" s="46">
        <v>18</v>
      </c>
      <c r="B29" s="47" t="str">
        <f>Spisak!B19</f>
        <v>26</v>
      </c>
      <c r="C29" s="101" t="str">
        <f>Spisak!D19</f>
        <v>Ksenija</v>
      </c>
      <c r="D29" s="48" t="str">
        <f>Spisak!E19</f>
        <v>Brakočević</v>
      </c>
      <c r="E29" s="49">
        <f>Spisak!L19</f>
        <v>46</v>
      </c>
      <c r="F29" s="49">
        <f>Spisak!M19</f>
        <v>0</v>
      </c>
      <c r="G29" s="50">
        <f>Spisak!N19</f>
        <v>46</v>
      </c>
      <c r="H29" s="66" t="str">
        <f>Spisak!O19</f>
        <v>F</v>
      </c>
      <c r="I29" s="67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</f>
        <v>27</v>
      </c>
      <c r="C30" s="101" t="str">
        <f>Spisak!D20</f>
        <v>Jelena</v>
      </c>
      <c r="D30" s="48" t="str">
        <f>Spisak!E20</f>
        <v>Aligrudić</v>
      </c>
      <c r="E30" s="49">
        <f>Spisak!L20</f>
        <v>30</v>
      </c>
      <c r="F30" s="49">
        <f>Spisak!M20</f>
        <v>0</v>
      </c>
      <c r="G30" s="50">
        <f>Spisak!N20</f>
        <v>30</v>
      </c>
      <c r="H30" s="66" t="str">
        <f>Spisak!O20</f>
        <v>F</v>
      </c>
      <c r="I30" s="67" t="str">
        <f t="shared" si="0"/>
        <v>(nedovoljan)</v>
      </c>
    </row>
    <row r="31" spans="1:9" s="51" customFormat="1" ht="16.5" customHeight="1">
      <c r="A31" s="46">
        <v>20</v>
      </c>
      <c r="B31" s="47" t="str">
        <f>Spisak!B21</f>
        <v>29</v>
      </c>
      <c r="C31" s="101" t="str">
        <f>Spisak!D21</f>
        <v>Marko</v>
      </c>
      <c r="D31" s="48" t="str">
        <f>Spisak!E21</f>
        <v>Vuksanović</v>
      </c>
      <c r="E31" s="49">
        <f>Spisak!L21</f>
        <v>46</v>
      </c>
      <c r="F31" s="49">
        <f>Spisak!M21</f>
        <v>0</v>
      </c>
      <c r="G31" s="50">
        <f>Spisak!N21</f>
        <v>46</v>
      </c>
      <c r="H31" s="66" t="str">
        <f>Spisak!O21</f>
        <v>F</v>
      </c>
      <c r="I31" s="67" t="str">
        <f t="shared" si="0"/>
        <v>(nedovoljan)</v>
      </c>
    </row>
    <row r="32" spans="1:9" s="51" customFormat="1" ht="16.5" customHeight="1">
      <c r="A32" s="46">
        <v>21</v>
      </c>
      <c r="B32" s="47" t="str">
        <f>Spisak!B22</f>
        <v>30</v>
      </c>
      <c r="C32" s="101" t="str">
        <f>Spisak!D22</f>
        <v>Ana</v>
      </c>
      <c r="D32" s="48" t="str">
        <f>Spisak!E22</f>
        <v>Muratović</v>
      </c>
      <c r="E32" s="49">
        <f>Spisak!L22</f>
        <v>46</v>
      </c>
      <c r="F32" s="49">
        <f>Spisak!M22</f>
        <v>0</v>
      </c>
      <c r="G32" s="50">
        <f>Spisak!N22</f>
        <v>46</v>
      </c>
      <c r="H32" s="66" t="str">
        <f>Spisak!O22</f>
        <v>F</v>
      </c>
      <c r="I32" s="67" t="str">
        <f t="shared" si="0"/>
        <v>(nedovoljan)</v>
      </c>
    </row>
    <row r="33" spans="1:9" s="51" customFormat="1" ht="16.5" customHeight="1">
      <c r="A33" s="46">
        <v>22</v>
      </c>
      <c r="B33" s="47" t="str">
        <f>Spisak!B23</f>
        <v>31</v>
      </c>
      <c r="C33" s="101" t="str">
        <f>Spisak!D23</f>
        <v>Obrad</v>
      </c>
      <c r="D33" s="48" t="str">
        <f>Spisak!E23</f>
        <v>Jovanović</v>
      </c>
      <c r="E33" s="49">
        <f>Spisak!L23</f>
        <v>41</v>
      </c>
      <c r="F33" s="49">
        <f>Spisak!M23</f>
        <v>0</v>
      </c>
      <c r="G33" s="50">
        <f>Spisak!N23</f>
        <v>41</v>
      </c>
      <c r="H33" s="66" t="str">
        <f>Spisak!O23</f>
        <v>F</v>
      </c>
      <c r="I33" s="67" t="str">
        <f t="shared" si="0"/>
        <v>(nedovoljan)</v>
      </c>
    </row>
    <row r="34" spans="1:9" s="51" customFormat="1" ht="16.5" customHeight="1">
      <c r="A34" s="46">
        <v>23</v>
      </c>
      <c r="B34" s="47" t="str">
        <f>Spisak!B24</f>
        <v>32</v>
      </c>
      <c r="C34" s="101" t="str">
        <f>Spisak!D24</f>
        <v>Jovana</v>
      </c>
      <c r="D34" s="48" t="str">
        <f>Spisak!E24</f>
        <v>Vujičić</v>
      </c>
      <c r="E34" s="49">
        <f>Spisak!L24</f>
        <v>48</v>
      </c>
      <c r="F34" s="49">
        <f>Spisak!M24</f>
        <v>0</v>
      </c>
      <c r="G34" s="50">
        <f>Spisak!N24</f>
        <v>48</v>
      </c>
      <c r="H34" s="66" t="str">
        <f>Spisak!O24</f>
        <v>F</v>
      </c>
      <c r="I34" s="67" t="str">
        <f t="shared" si="0"/>
        <v>(nedovoljan)</v>
      </c>
    </row>
    <row r="35" spans="1:9" s="51" customFormat="1" ht="16.5" customHeight="1">
      <c r="A35" s="46">
        <v>24</v>
      </c>
      <c r="B35" s="47" t="str">
        <f>Spisak!B25</f>
        <v>34</v>
      </c>
      <c r="C35" s="101" t="str">
        <f>Spisak!D25</f>
        <v>Ivana</v>
      </c>
      <c r="D35" s="48" t="str">
        <f>Spisak!E25</f>
        <v>Čuljković</v>
      </c>
      <c r="E35" s="49">
        <f>Spisak!L25</f>
        <v>46</v>
      </c>
      <c r="F35" s="49">
        <f>Spisak!M25</f>
        <v>0</v>
      </c>
      <c r="G35" s="50">
        <f>Spisak!N25</f>
        <v>46</v>
      </c>
      <c r="H35" s="66" t="str">
        <f>Spisak!O25</f>
        <v>F</v>
      </c>
      <c r="I35" s="67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</f>
        <v>38</v>
      </c>
      <c r="C36" s="101" t="str">
        <f>Spisak!D26</f>
        <v>Miraš</v>
      </c>
      <c r="D36" s="48" t="str">
        <f>Spisak!E26</f>
        <v>Bulatović</v>
      </c>
      <c r="E36" s="49">
        <f>Spisak!L26</f>
        <v>35</v>
      </c>
      <c r="F36" s="49">
        <f>Spisak!M26</f>
        <v>0</v>
      </c>
      <c r="G36" s="50">
        <f>Spisak!N26</f>
        <v>35</v>
      </c>
      <c r="H36" s="66" t="str">
        <f>Spisak!O26</f>
        <v>F</v>
      </c>
      <c r="I36" s="67" t="str">
        <f t="shared" si="0"/>
        <v>(nedovoljan)</v>
      </c>
    </row>
    <row r="37" spans="1:9" s="51" customFormat="1" ht="16.5" customHeight="1">
      <c r="A37" s="46">
        <v>26</v>
      </c>
      <c r="B37" s="47" t="str">
        <f>Spisak!B27</f>
        <v>42</v>
      </c>
      <c r="C37" s="101" t="str">
        <f>Spisak!D27</f>
        <v>Jovana</v>
      </c>
      <c r="D37" s="48" t="str">
        <f>Spisak!E27</f>
        <v>Bovan</v>
      </c>
      <c r="E37" s="49">
        <f>Spisak!L27</f>
        <v>28</v>
      </c>
      <c r="F37" s="49">
        <f>Spisak!M27</f>
        <v>0</v>
      </c>
      <c r="G37" s="50">
        <f>Spisak!N27</f>
        <v>28</v>
      </c>
      <c r="H37" s="66" t="str">
        <f>Spisak!O27</f>
        <v>F</v>
      </c>
      <c r="I37" s="67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</f>
        <v>44</v>
      </c>
      <c r="C38" s="101" t="str">
        <f>Spisak!D28</f>
        <v>Miloš</v>
      </c>
      <c r="D38" s="48" t="str">
        <f>Spisak!E28</f>
        <v>Dragić</v>
      </c>
      <c r="E38" s="49">
        <f>Spisak!L28</f>
        <v>50</v>
      </c>
      <c r="F38" s="49">
        <f>Spisak!M28</f>
        <v>0</v>
      </c>
      <c r="G38" s="50">
        <f>Spisak!N28</f>
        <v>50</v>
      </c>
      <c r="H38" s="66" t="str">
        <f>Spisak!O28</f>
        <v>E</v>
      </c>
      <c r="I38" s="67" t="str">
        <f t="shared" si="0"/>
        <v>(dovoljan)</v>
      </c>
    </row>
    <row r="39" spans="1:9" s="51" customFormat="1" ht="16.5" customHeight="1">
      <c r="A39" s="46">
        <v>28</v>
      </c>
      <c r="B39" s="47" t="str">
        <f>Spisak!B29</f>
        <v>45</v>
      </c>
      <c r="C39" s="101" t="str">
        <f>Spisak!D29</f>
        <v>Grujica</v>
      </c>
      <c r="D39" s="48" t="str">
        <f>Spisak!E29</f>
        <v>Popović</v>
      </c>
      <c r="E39" s="49">
        <f>Spisak!L29</f>
        <v>37</v>
      </c>
      <c r="F39" s="49">
        <f>Spisak!M29</f>
        <v>0</v>
      </c>
      <c r="G39" s="50">
        <f>Spisak!N29</f>
        <v>37</v>
      </c>
      <c r="H39" s="66" t="str">
        <f>Spisak!O29</f>
        <v>F</v>
      </c>
      <c r="I39" s="67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</f>
        <v>48</v>
      </c>
      <c r="C40" s="101" t="str">
        <f>Spisak!D30</f>
        <v>Nikola</v>
      </c>
      <c r="D40" s="48" t="str">
        <f>Spisak!E30</f>
        <v>Dobrašinović</v>
      </c>
      <c r="E40" s="49">
        <f>Spisak!L30</f>
        <v>36</v>
      </c>
      <c r="F40" s="49">
        <f>Spisak!M30</f>
        <v>0</v>
      </c>
      <c r="G40" s="50">
        <f>Spisak!N30</f>
        <v>36</v>
      </c>
      <c r="H40" s="66" t="str">
        <f>Spisak!O30</f>
        <v>F</v>
      </c>
      <c r="I40" s="67" t="str">
        <f t="shared" si="0"/>
        <v>(nedovoljan)</v>
      </c>
    </row>
    <row r="41" spans="1:9" s="51" customFormat="1" ht="16.5" customHeight="1">
      <c r="A41" s="46">
        <v>30</v>
      </c>
      <c r="B41" s="47" t="str">
        <f>Spisak!B31</f>
        <v>51</v>
      </c>
      <c r="C41" s="101" t="str">
        <f>Spisak!D31</f>
        <v>Nikola</v>
      </c>
      <c r="D41" s="48" t="str">
        <f>Spisak!E31</f>
        <v>Radanović</v>
      </c>
      <c r="E41" s="49">
        <f>Spisak!L31</f>
        <v>37</v>
      </c>
      <c r="F41" s="49">
        <f>Spisak!M31</f>
        <v>0</v>
      </c>
      <c r="G41" s="50">
        <f>Spisak!N31</f>
        <v>37</v>
      </c>
      <c r="H41" s="66" t="str">
        <f>Spisak!O31</f>
        <v>F</v>
      </c>
      <c r="I41" s="67" t="str">
        <f t="shared" si="0"/>
        <v>(nedovoljan)</v>
      </c>
    </row>
    <row r="42" spans="1:9" s="51" customFormat="1" ht="16.5" customHeight="1">
      <c r="A42" s="46">
        <v>31</v>
      </c>
      <c r="B42" s="47" t="str">
        <f>Spisak!B32</f>
        <v>52</v>
      </c>
      <c r="C42" s="101" t="str">
        <f>Spisak!D32</f>
        <v>Mitar</v>
      </c>
      <c r="D42" s="48" t="str">
        <f>Spisak!E32</f>
        <v>Potpara</v>
      </c>
      <c r="E42" s="49">
        <f>Spisak!L32</f>
        <v>35</v>
      </c>
      <c r="F42" s="49">
        <f>Spisak!M32</f>
        <v>0</v>
      </c>
      <c r="G42" s="50">
        <f>Spisak!N32</f>
        <v>35</v>
      </c>
      <c r="H42" s="66" t="str">
        <f>Spisak!O32</f>
        <v>F</v>
      </c>
      <c r="I42" s="67" t="str">
        <f t="shared" si="0"/>
        <v>(nedovoljan)</v>
      </c>
    </row>
    <row r="43" spans="1:9" s="51" customFormat="1" ht="16.5" customHeight="1">
      <c r="A43" s="46">
        <v>32</v>
      </c>
      <c r="B43" s="47" t="str">
        <f>Spisak!B33</f>
        <v>53</v>
      </c>
      <c r="C43" s="101" t="str">
        <f>Spisak!D33</f>
        <v>Miloš</v>
      </c>
      <c r="D43" s="48" t="str">
        <f>Spisak!E33</f>
        <v>Božović</v>
      </c>
      <c r="E43" s="49">
        <f>Spisak!L33</f>
        <v>36</v>
      </c>
      <c r="F43" s="49">
        <f>Spisak!M33</f>
        <v>0</v>
      </c>
      <c r="G43" s="50">
        <f>Spisak!N33</f>
        <v>36</v>
      </c>
      <c r="H43" s="66" t="str">
        <f>Spisak!O33</f>
        <v>F</v>
      </c>
      <c r="I43" s="67" t="str">
        <f t="shared" si="0"/>
        <v>(nedovoljan)</v>
      </c>
    </row>
    <row r="44" spans="1:9" s="51" customFormat="1" ht="16.5" customHeight="1">
      <c r="A44" s="46">
        <v>33</v>
      </c>
      <c r="B44" s="47" t="str">
        <f>Spisak!B34</f>
        <v>59</v>
      </c>
      <c r="C44" s="101" t="str">
        <f>Spisak!D34</f>
        <v>Anđela</v>
      </c>
      <c r="D44" s="48" t="str">
        <f>Spisak!E34</f>
        <v>Minić</v>
      </c>
      <c r="E44" s="49">
        <f>Spisak!L34</f>
        <v>44</v>
      </c>
      <c r="F44" s="49">
        <f>Spisak!M34</f>
        <v>0</v>
      </c>
      <c r="G44" s="50">
        <f>Spisak!N34</f>
        <v>44</v>
      </c>
      <c r="H44" s="66" t="str">
        <f>Spisak!O34</f>
        <v>F</v>
      </c>
      <c r="I44" s="67" t="str">
        <f t="shared" si="0"/>
        <v>(nedovoljan)</v>
      </c>
    </row>
    <row r="45" spans="1:9" s="51" customFormat="1" ht="16.5" customHeight="1">
      <c r="A45" s="46">
        <v>34</v>
      </c>
      <c r="B45" s="47" t="str">
        <f>Spisak!B35</f>
        <v>61</v>
      </c>
      <c r="C45" s="101" t="str">
        <f>Spisak!D35</f>
        <v>Marko</v>
      </c>
      <c r="D45" s="48" t="str">
        <f>Spisak!E35</f>
        <v>Bošković</v>
      </c>
      <c r="E45" s="49">
        <f>Spisak!L35</f>
        <v>47</v>
      </c>
      <c r="F45" s="49">
        <f>Spisak!M35</f>
        <v>0</v>
      </c>
      <c r="G45" s="50">
        <f>Spisak!N35</f>
        <v>47</v>
      </c>
      <c r="H45" s="66" t="str">
        <f>Spisak!O35</f>
        <v>F</v>
      </c>
      <c r="I45" s="67" t="str">
        <f t="shared" si="0"/>
        <v>(nedovoljan)</v>
      </c>
    </row>
    <row r="46" spans="1:9" s="51" customFormat="1" ht="16.5" customHeight="1">
      <c r="A46" s="46">
        <v>35</v>
      </c>
      <c r="B46" s="47" t="str">
        <f>Spisak!B36</f>
        <v>62</v>
      </c>
      <c r="C46" s="101" t="str">
        <f>Spisak!D36</f>
        <v>Nataša</v>
      </c>
      <c r="D46" s="48" t="str">
        <f>Spisak!E36</f>
        <v>Zajović</v>
      </c>
      <c r="E46" s="49">
        <f>Spisak!L36</f>
        <v>44</v>
      </c>
      <c r="F46" s="49">
        <f>Spisak!M36</f>
        <v>0</v>
      </c>
      <c r="G46" s="50">
        <f>Spisak!N36</f>
        <v>44</v>
      </c>
      <c r="H46" s="66" t="str">
        <f>Spisak!O36</f>
        <v>F</v>
      </c>
      <c r="I46" s="67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</f>
        <v>63</v>
      </c>
      <c r="C47" s="101" t="str">
        <f>Spisak!D37</f>
        <v>Andrija</v>
      </c>
      <c r="D47" s="48" t="str">
        <f>Spisak!E37</f>
        <v>Pajović</v>
      </c>
      <c r="E47" s="49">
        <f>Spisak!L37</f>
        <v>44</v>
      </c>
      <c r="F47" s="49">
        <f>Spisak!M37</f>
        <v>0</v>
      </c>
      <c r="G47" s="50">
        <f>Spisak!N37</f>
        <v>44</v>
      </c>
      <c r="H47" s="66" t="str">
        <f>Spisak!O37</f>
        <v>F</v>
      </c>
      <c r="I47" s="67" t="str">
        <f t="shared" si="0"/>
        <v>(nedovoljan)</v>
      </c>
    </row>
    <row r="48" spans="1:9" s="51" customFormat="1" ht="16.5" customHeight="1">
      <c r="A48" s="46">
        <v>37</v>
      </c>
      <c r="B48" s="47" t="str">
        <f>Spisak!B38</f>
        <v>71</v>
      </c>
      <c r="C48" s="101" t="str">
        <f>Spisak!D38</f>
        <v>Veljko</v>
      </c>
      <c r="D48" s="48" t="str">
        <f>Spisak!E38</f>
        <v>Vukadinović</v>
      </c>
      <c r="E48" s="49">
        <f>Spisak!L38</f>
        <v>35</v>
      </c>
      <c r="F48" s="49">
        <f>Spisak!M38</f>
        <v>0</v>
      </c>
      <c r="G48" s="50">
        <f>Spisak!N38</f>
        <v>35</v>
      </c>
      <c r="H48" s="66" t="str">
        <f>Spisak!O38</f>
        <v>F</v>
      </c>
      <c r="I48" s="67" t="str">
        <f t="shared" si="0"/>
        <v>(nedovoljan)</v>
      </c>
    </row>
    <row r="49" spans="1:9" s="51" customFormat="1" ht="16.5" customHeight="1">
      <c r="A49" s="46">
        <v>38</v>
      </c>
      <c r="B49" s="47" t="str">
        <f>Spisak!B39</f>
        <v>76</v>
      </c>
      <c r="C49" s="101" t="str">
        <f>Spisak!D39</f>
        <v>Ivan</v>
      </c>
      <c r="D49" s="48" t="str">
        <f>Spisak!E39</f>
        <v>Mujović</v>
      </c>
      <c r="E49" s="49">
        <f>Spisak!L39</f>
        <v>25</v>
      </c>
      <c r="F49" s="49">
        <f>Spisak!M39</f>
        <v>0</v>
      </c>
      <c r="G49" s="50">
        <f>Spisak!N39</f>
        <v>25</v>
      </c>
      <c r="H49" s="66" t="str">
        <f>Spisak!O39</f>
        <v>F</v>
      </c>
      <c r="I49" s="67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</f>
        <v>81</v>
      </c>
      <c r="C50" s="101" t="str">
        <f>Spisak!D40</f>
        <v>Nikola</v>
      </c>
      <c r="D50" s="48" t="str">
        <f>Spisak!E40</f>
        <v>Ružić</v>
      </c>
      <c r="E50" s="49">
        <f>Spisak!L40</f>
        <v>40</v>
      </c>
      <c r="F50" s="49">
        <f>Spisak!M40</f>
        <v>0</v>
      </c>
      <c r="G50" s="50">
        <f>Spisak!N40</f>
        <v>40</v>
      </c>
      <c r="H50" s="66" t="str">
        <f>Spisak!O40</f>
        <v>F</v>
      </c>
      <c r="I50" s="67" t="str">
        <f t="shared" si="0"/>
        <v>(nedovoljan)</v>
      </c>
    </row>
    <row r="51" spans="1:9" ht="16.5" customHeight="1">
      <c r="A51" s="46">
        <v>40</v>
      </c>
      <c r="B51" s="47" t="str">
        <f>Spisak!B41</f>
        <v>85</v>
      </c>
      <c r="C51" s="101" t="str">
        <f>Spisak!D41</f>
        <v>Đina</v>
      </c>
      <c r="D51" s="48" t="str">
        <f>Spisak!E41</f>
        <v>Dubljević</v>
      </c>
      <c r="E51" s="49">
        <f>Spisak!L41</f>
        <v>50</v>
      </c>
      <c r="F51" s="49">
        <f>Spisak!M41</f>
        <v>0</v>
      </c>
      <c r="G51" s="50">
        <f>Spisak!N41</f>
        <v>50</v>
      </c>
      <c r="H51" s="66" t="str">
        <f>Spisak!O41</f>
        <v>E</v>
      </c>
      <c r="I51" s="67" t="str">
        <f t="shared" si="0"/>
        <v>(dovoljan)</v>
      </c>
    </row>
    <row r="52" spans="1:9" ht="16.5" customHeight="1">
      <c r="A52" s="46">
        <v>41</v>
      </c>
      <c r="B52" s="47" t="str">
        <f>Spisak!B42</f>
        <v>88</v>
      </c>
      <c r="C52" s="101" t="str">
        <f>Spisak!D42</f>
        <v>Jelena</v>
      </c>
      <c r="D52" s="48" t="str">
        <f>Spisak!E42</f>
        <v>Piper</v>
      </c>
      <c r="E52" s="49">
        <f>Spisak!L42</f>
        <v>50</v>
      </c>
      <c r="F52" s="49">
        <f>Spisak!M42</f>
        <v>0</v>
      </c>
      <c r="G52" s="50">
        <f>Spisak!N42</f>
        <v>50</v>
      </c>
      <c r="H52" s="66" t="str">
        <f>Spisak!O42</f>
        <v>E</v>
      </c>
      <c r="I52" s="67" t="str">
        <f t="shared" si="0"/>
        <v>(dovoljan)</v>
      </c>
    </row>
    <row r="53" spans="1:9" ht="16.5" customHeight="1">
      <c r="A53" s="46">
        <v>42</v>
      </c>
      <c r="B53" s="47" t="str">
        <f>Spisak!B43</f>
        <v>91</v>
      </c>
      <c r="C53" s="101" t="str">
        <f>Spisak!D43</f>
        <v>Minja</v>
      </c>
      <c r="D53" s="48" t="str">
        <f>Spisak!E43</f>
        <v>Pavlović</v>
      </c>
      <c r="E53" s="49">
        <f>Spisak!L43</f>
        <v>0</v>
      </c>
      <c r="F53" s="49">
        <f>Spisak!M43</f>
        <v>0</v>
      </c>
      <c r="G53" s="50">
        <f>Spisak!N43</f>
        <v>0</v>
      </c>
      <c r="H53" s="66" t="str">
        <f>Spisak!O43</f>
        <v>F</v>
      </c>
      <c r="I53" s="67" t="str">
        <f t="shared" si="0"/>
        <v>(nedovoljan)</v>
      </c>
    </row>
    <row r="54" spans="1:9" ht="16.5" customHeight="1">
      <c r="A54" s="46">
        <v>43</v>
      </c>
      <c r="B54" s="47" t="str">
        <f>Spisak!B44</f>
        <v>92</v>
      </c>
      <c r="C54" s="101" t="str">
        <f>Spisak!D44</f>
        <v>Jovan</v>
      </c>
      <c r="D54" s="48" t="str">
        <f>Spisak!E44</f>
        <v>Kankaraš</v>
      </c>
      <c r="E54" s="49">
        <f>Spisak!L44</f>
        <v>42</v>
      </c>
      <c r="F54" s="49">
        <f>Spisak!M44</f>
        <v>0</v>
      </c>
      <c r="G54" s="50">
        <f>Spisak!N44</f>
        <v>42</v>
      </c>
      <c r="H54" s="66" t="str">
        <f>Spisak!O44</f>
        <v>F</v>
      </c>
      <c r="I54" s="67" t="str">
        <f t="shared" si="0"/>
        <v>(nedovoljan)</v>
      </c>
    </row>
    <row r="55" spans="1:9" ht="16.5" customHeight="1">
      <c r="A55" s="46">
        <v>44</v>
      </c>
      <c r="B55" s="47" t="str">
        <f>Spisak!B45</f>
        <v>95</v>
      </c>
      <c r="C55" s="101" t="str">
        <f>Spisak!D45</f>
        <v>Kristina</v>
      </c>
      <c r="D55" s="48" t="str">
        <f>Spisak!E45</f>
        <v>Ognjenović</v>
      </c>
      <c r="E55" s="49">
        <f>Spisak!L45</f>
        <v>48</v>
      </c>
      <c r="F55" s="49">
        <f>Spisak!M45</f>
        <v>0</v>
      </c>
      <c r="G55" s="50">
        <f>Spisak!N45</f>
        <v>48</v>
      </c>
      <c r="H55" s="66" t="str">
        <f>Spisak!O45</f>
        <v>F</v>
      </c>
      <c r="I55" s="67" t="str">
        <f t="shared" si="0"/>
        <v>(nedovoljan)</v>
      </c>
    </row>
    <row r="56" spans="1:9" ht="16.5" customHeight="1">
      <c r="A56" s="46">
        <v>45</v>
      </c>
      <c r="B56" s="47" t="str">
        <f>Spisak!B46</f>
        <v>9004</v>
      </c>
      <c r="C56" s="101" t="str">
        <f>Spisak!D46</f>
        <v>Đorđe</v>
      </c>
      <c r="D56" s="48" t="str">
        <f>Spisak!E46</f>
        <v>Stanković</v>
      </c>
      <c r="E56" s="49">
        <f>Spisak!L46</f>
        <v>0</v>
      </c>
      <c r="F56" s="49">
        <f>Spisak!M46</f>
        <v>0</v>
      </c>
      <c r="G56" s="50">
        <f>Spisak!N46</f>
        <v>0</v>
      </c>
      <c r="H56" s="66" t="str">
        <f>Spisak!O46</f>
        <v>F</v>
      </c>
      <c r="I56" s="67" t="str">
        <f t="shared" si="0"/>
        <v>(nedovoljan)</v>
      </c>
    </row>
    <row r="57" spans="1:9" ht="16.5" customHeight="1">
      <c r="A57" s="46">
        <v>46</v>
      </c>
      <c r="B57" s="47" t="str">
        <f>Spisak!B47</f>
        <v>9015</v>
      </c>
      <c r="C57" s="101" t="str">
        <f>Spisak!D47</f>
        <v>Nikola</v>
      </c>
      <c r="D57" s="48" t="str">
        <f>Spisak!E47</f>
        <v>Markuš</v>
      </c>
      <c r="E57" s="49">
        <f>Spisak!L47</f>
        <v>45</v>
      </c>
      <c r="F57" s="49">
        <f>Spisak!M47</f>
        <v>0</v>
      </c>
      <c r="G57" s="50">
        <f>Spisak!N47</f>
        <v>45</v>
      </c>
      <c r="H57" s="66" t="str">
        <f>Spisak!O47</f>
        <v>F</v>
      </c>
      <c r="I57" s="67" t="str">
        <f t="shared" si="0"/>
        <v>(nedovoljan)</v>
      </c>
    </row>
    <row r="58" spans="1:9" ht="16.5" customHeight="1">
      <c r="A58" s="46">
        <v>47</v>
      </c>
      <c r="B58" s="47" t="str">
        <f>Spisak!B48</f>
        <v>9057</v>
      </c>
      <c r="C58" s="101" t="str">
        <f>Spisak!D48</f>
        <v>Jelena</v>
      </c>
      <c r="D58" s="48" t="str">
        <f>Spisak!E48</f>
        <v>Prelević</v>
      </c>
      <c r="E58" s="49">
        <f>Spisak!L48</f>
        <v>37</v>
      </c>
      <c r="F58" s="49">
        <f>Spisak!M48</f>
        <v>0</v>
      </c>
      <c r="G58" s="50">
        <f>Spisak!N48</f>
        <v>37</v>
      </c>
      <c r="H58" s="66" t="str">
        <f>Spisak!O48</f>
        <v>F</v>
      </c>
      <c r="I58" s="67" t="str">
        <f t="shared" si="0"/>
        <v>(nedovoljan)</v>
      </c>
    </row>
    <row r="59" spans="1:9" ht="16.5" customHeight="1">
      <c r="A59" s="46">
        <v>48</v>
      </c>
      <c r="B59" s="47" t="str">
        <f>Spisak!B49</f>
        <v>9060</v>
      </c>
      <c r="C59" s="101" t="str">
        <f>Spisak!D49</f>
        <v>Uroš</v>
      </c>
      <c r="D59" s="48" t="str">
        <f>Spisak!E49</f>
        <v>Ognjenović</v>
      </c>
      <c r="E59" s="49">
        <f>Spisak!L49</f>
        <v>45</v>
      </c>
      <c r="F59" s="49">
        <f>Spisak!M49</f>
        <v>0</v>
      </c>
      <c r="G59" s="50">
        <f>Spisak!N49</f>
        <v>45</v>
      </c>
      <c r="H59" s="66" t="str">
        <f>Spisak!O49</f>
        <v>F</v>
      </c>
      <c r="I59" s="67" t="str">
        <f t="shared" si="0"/>
        <v>(nedovoljan)</v>
      </c>
    </row>
    <row r="60" spans="1:9" ht="16.5" customHeight="1">
      <c r="A60" s="46">
        <v>49</v>
      </c>
      <c r="B60" s="47" t="str">
        <f>Spisak!B50</f>
        <v>9068</v>
      </c>
      <c r="C60" s="101" t="str">
        <f>Spisak!D50</f>
        <v>Enis</v>
      </c>
      <c r="D60" s="48" t="str">
        <f>Spisak!E50</f>
        <v>Čindrak</v>
      </c>
      <c r="E60" s="49">
        <f>Spisak!L50</f>
        <v>40</v>
      </c>
      <c r="F60" s="49">
        <f>Spisak!M50</f>
        <v>0</v>
      </c>
      <c r="G60" s="50">
        <f>Spisak!N50</f>
        <v>40</v>
      </c>
      <c r="H60" s="66" t="str">
        <f>Spisak!O50</f>
        <v>F</v>
      </c>
      <c r="I60" s="67" t="str">
        <f t="shared" si="0"/>
        <v>(nedovoljan)</v>
      </c>
    </row>
    <row r="61" spans="1:9" ht="16.5" customHeight="1">
      <c r="A61" s="46">
        <v>50</v>
      </c>
      <c r="B61" s="47" t="str">
        <f>Spisak!B51</f>
        <v>4</v>
      </c>
      <c r="C61" s="101" t="str">
        <f>Spisak!D51</f>
        <v>Nikola</v>
      </c>
      <c r="D61" s="48" t="str">
        <f>Spisak!E51</f>
        <v>Fuštić</v>
      </c>
      <c r="E61" s="49">
        <f>Spisak!L51</f>
        <v>19</v>
      </c>
      <c r="F61" s="49">
        <f>Spisak!M51</f>
        <v>0</v>
      </c>
      <c r="G61" s="50">
        <f>Spisak!N51</f>
        <v>19</v>
      </c>
      <c r="H61" s="66" t="str">
        <f>Spisak!O51</f>
        <v>F</v>
      </c>
      <c r="I61" s="67" t="str">
        <f t="shared" si="0"/>
        <v>(nedovoljan)</v>
      </c>
    </row>
    <row r="62" spans="1:9" ht="16.5" customHeight="1">
      <c r="A62" s="46">
        <v>51</v>
      </c>
      <c r="B62" s="47" t="str">
        <f>Spisak!B52</f>
        <v>5</v>
      </c>
      <c r="C62" s="101" t="str">
        <f>Spisak!D52</f>
        <v>Andrija</v>
      </c>
      <c r="D62" s="48" t="str">
        <f>Spisak!E52</f>
        <v>Krstajić</v>
      </c>
      <c r="E62" s="49">
        <f>Spisak!L52</f>
        <v>0</v>
      </c>
      <c r="F62" s="49">
        <f>Spisak!M52</f>
        <v>0</v>
      </c>
      <c r="G62" s="50">
        <f>Spisak!N52</f>
        <v>0</v>
      </c>
      <c r="H62" s="66" t="str">
        <f>Spisak!O52</f>
        <v>F</v>
      </c>
      <c r="I62" s="67" t="str">
        <f t="shared" si="0"/>
        <v>(nedovoljan)</v>
      </c>
    </row>
    <row r="63" spans="1:9" ht="16.5" customHeight="1">
      <c r="A63" s="46">
        <v>52</v>
      </c>
      <c r="B63" s="47" t="str">
        <f>Spisak!B53</f>
        <v>10</v>
      </c>
      <c r="C63" s="101" t="str">
        <f>Spisak!D53</f>
        <v>Miodrag</v>
      </c>
      <c r="D63" s="48" t="str">
        <f>Spisak!E53</f>
        <v>Bakić</v>
      </c>
      <c r="E63" s="49">
        <f>Spisak!L53</f>
        <v>25</v>
      </c>
      <c r="F63" s="49">
        <f>Spisak!M53</f>
        <v>0</v>
      </c>
      <c r="G63" s="50">
        <f>Spisak!N53</f>
        <v>25</v>
      </c>
      <c r="H63" s="66" t="str">
        <f>Spisak!O53</f>
        <v>F</v>
      </c>
      <c r="I63" s="67" t="str">
        <f t="shared" si="0"/>
        <v>(nedovoljan)</v>
      </c>
    </row>
    <row r="64" spans="1:9" ht="16.5" customHeight="1">
      <c r="A64" s="46">
        <v>53</v>
      </c>
      <c r="B64" s="47" t="str">
        <f>Spisak!B54</f>
        <v>13</v>
      </c>
      <c r="C64" s="101" t="str">
        <f>Spisak!D54</f>
        <v>Nikola</v>
      </c>
      <c r="D64" s="48" t="str">
        <f>Spisak!E54</f>
        <v>Dragišić</v>
      </c>
      <c r="E64" s="49">
        <f>Spisak!L54</f>
        <v>38</v>
      </c>
      <c r="F64" s="49">
        <f>Spisak!M54</f>
        <v>0</v>
      </c>
      <c r="G64" s="50">
        <f>Spisak!N54</f>
        <v>38</v>
      </c>
      <c r="H64" s="66" t="str">
        <f>Spisak!O54</f>
        <v>F</v>
      </c>
      <c r="I64" s="67" t="str">
        <f t="shared" si="0"/>
        <v>(nedovoljan)</v>
      </c>
    </row>
    <row r="65" spans="1:9" ht="16.5" customHeight="1">
      <c r="A65" s="46">
        <v>54</v>
      </c>
      <c r="B65" s="47" t="str">
        <f>Spisak!B55</f>
        <v>15</v>
      </c>
      <c r="C65" s="101" t="str">
        <f>Spisak!D55</f>
        <v>Miloš</v>
      </c>
      <c r="D65" s="48" t="str">
        <f>Spisak!E55</f>
        <v>Vučetić</v>
      </c>
      <c r="E65" s="49">
        <f>Spisak!L55</f>
        <v>45</v>
      </c>
      <c r="F65" s="49">
        <f>Spisak!M55</f>
        <v>0</v>
      </c>
      <c r="G65" s="50">
        <f>Spisak!N55</f>
        <v>45</v>
      </c>
      <c r="H65" s="66" t="str">
        <f>Spisak!O55</f>
        <v>F</v>
      </c>
      <c r="I65" s="67" t="str">
        <f t="shared" si="0"/>
        <v>(nedovoljan)</v>
      </c>
    </row>
    <row r="66" spans="1:9" ht="16.5" customHeight="1">
      <c r="A66" s="46">
        <v>55</v>
      </c>
      <c r="B66" s="47" t="str">
        <f>Spisak!B56</f>
        <v>26</v>
      </c>
      <c r="C66" s="101" t="str">
        <f>Spisak!D56</f>
        <v>Aleksa</v>
      </c>
      <c r="D66" s="48" t="str">
        <f>Spisak!E56</f>
        <v>Vujošević</v>
      </c>
      <c r="E66" s="49">
        <f>Spisak!L56</f>
        <v>33</v>
      </c>
      <c r="F66" s="49">
        <f>Spisak!M56</f>
        <v>0</v>
      </c>
      <c r="G66" s="50">
        <f>Spisak!N56</f>
        <v>33</v>
      </c>
      <c r="H66" s="66" t="str">
        <f>Spisak!O56</f>
        <v>F</v>
      </c>
      <c r="I66" s="67" t="str">
        <f aca="true" t="shared" si="1" ref="I66:I92">IF(H66=0,"-",VLOOKUP(H66,Tocjene,2,TRUE))</f>
        <v>(nedovoljan)</v>
      </c>
    </row>
    <row r="67" spans="1:9" ht="16.5" customHeight="1">
      <c r="A67" s="46">
        <v>56</v>
      </c>
      <c r="B67" s="47" t="str">
        <f>Spisak!B57</f>
        <v>27</v>
      </c>
      <c r="C67" s="101" t="str">
        <f>Spisak!D57</f>
        <v>Andrija</v>
      </c>
      <c r="D67" s="48" t="str">
        <f>Spisak!E57</f>
        <v>Aleksić</v>
      </c>
      <c r="E67" s="49">
        <f>Spisak!L57</f>
        <v>40</v>
      </c>
      <c r="F67" s="49">
        <f>Spisak!M57</f>
        <v>0</v>
      </c>
      <c r="G67" s="50">
        <f>Spisak!N57</f>
        <v>40</v>
      </c>
      <c r="H67" s="66" t="str">
        <f>Spisak!O57</f>
        <v>F</v>
      </c>
      <c r="I67" s="67" t="str">
        <f t="shared" si="1"/>
        <v>(nedovoljan)</v>
      </c>
    </row>
    <row r="68" spans="1:9" ht="16.5" customHeight="1">
      <c r="A68" s="46">
        <v>57</v>
      </c>
      <c r="B68" s="47" t="str">
        <f>Spisak!B58</f>
        <v>29</v>
      </c>
      <c r="C68" s="101" t="str">
        <f>Spisak!D58</f>
        <v>Milica</v>
      </c>
      <c r="D68" s="48" t="str">
        <f>Spisak!E58</f>
        <v>Grbović</v>
      </c>
      <c r="E68" s="49">
        <f>Spisak!L58</f>
        <v>42</v>
      </c>
      <c r="F68" s="49">
        <f>Spisak!M58</f>
        <v>0</v>
      </c>
      <c r="G68" s="50">
        <f>Spisak!N58</f>
        <v>42</v>
      </c>
      <c r="H68" s="66" t="str">
        <f>Spisak!O58</f>
        <v>F</v>
      </c>
      <c r="I68" s="67" t="str">
        <f t="shared" si="1"/>
        <v>(nedovoljan)</v>
      </c>
    </row>
    <row r="69" spans="1:9" ht="16.5" customHeight="1">
      <c r="A69" s="46">
        <v>58</v>
      </c>
      <c r="B69" s="47" t="str">
        <f>Spisak!B59</f>
        <v>31</v>
      </c>
      <c r="C69" s="101" t="str">
        <f>Spisak!D59</f>
        <v>Petar</v>
      </c>
      <c r="D69" s="48" t="str">
        <f>Spisak!E59</f>
        <v>Milić</v>
      </c>
      <c r="E69" s="49">
        <f>Spisak!L59</f>
        <v>0</v>
      </c>
      <c r="F69" s="49">
        <f>Spisak!M59</f>
        <v>0</v>
      </c>
      <c r="G69" s="50">
        <f>Spisak!N59</f>
        <v>0</v>
      </c>
      <c r="H69" s="66" t="str">
        <f>Spisak!O59</f>
        <v>F</v>
      </c>
      <c r="I69" s="67" t="str">
        <f t="shared" si="1"/>
        <v>(nedovoljan)</v>
      </c>
    </row>
    <row r="70" spans="1:9" ht="16.5" customHeight="1">
      <c r="A70" s="46">
        <v>59</v>
      </c>
      <c r="B70" s="47" t="str">
        <f>Spisak!B60</f>
        <v>38</v>
      </c>
      <c r="C70" s="101" t="str">
        <f>Spisak!D60</f>
        <v>Milena</v>
      </c>
      <c r="D70" s="48" t="str">
        <f>Spisak!E60</f>
        <v>Bogavac</v>
      </c>
      <c r="E70" s="49">
        <f>Spisak!L60</f>
        <v>32</v>
      </c>
      <c r="F70" s="49">
        <f>Spisak!M60</f>
        <v>0</v>
      </c>
      <c r="G70" s="50">
        <f>Spisak!N60</f>
        <v>32</v>
      </c>
      <c r="H70" s="66" t="str">
        <f>Spisak!O60</f>
        <v>F</v>
      </c>
      <c r="I70" s="67" t="str">
        <f t="shared" si="1"/>
        <v>(nedovoljan)</v>
      </c>
    </row>
    <row r="71" spans="1:9" ht="16.5" customHeight="1">
      <c r="A71" s="46">
        <v>60</v>
      </c>
      <c r="B71" s="47" t="str">
        <f>Spisak!B61</f>
        <v>47</v>
      </c>
      <c r="C71" s="101" t="str">
        <f>Spisak!D61</f>
        <v>Bogdan</v>
      </c>
      <c r="D71" s="48" t="str">
        <f>Spisak!E61</f>
        <v>Aprcović</v>
      </c>
      <c r="E71" s="49">
        <f>Spisak!L61</f>
        <v>45</v>
      </c>
      <c r="F71" s="49">
        <f>Spisak!M61</f>
        <v>0</v>
      </c>
      <c r="G71" s="50">
        <f>Spisak!N61</f>
        <v>45</v>
      </c>
      <c r="H71" s="66" t="str">
        <f>Spisak!O61</f>
        <v>F</v>
      </c>
      <c r="I71" s="67" t="str">
        <f t="shared" si="1"/>
        <v>(nedovoljan)</v>
      </c>
    </row>
    <row r="72" spans="1:9" ht="16.5" customHeight="1">
      <c r="A72" s="46">
        <v>61</v>
      </c>
      <c r="B72" s="47" t="str">
        <f>Spisak!B62</f>
        <v>48</v>
      </c>
      <c r="C72" s="101" t="str">
        <f>Spisak!D62</f>
        <v>Milisav</v>
      </c>
      <c r="D72" s="48" t="str">
        <f>Spisak!E62</f>
        <v>Minić</v>
      </c>
      <c r="E72" s="49">
        <f>Spisak!L62</f>
        <v>43</v>
      </c>
      <c r="F72" s="49">
        <f>Spisak!M62</f>
        <v>0</v>
      </c>
      <c r="G72" s="50">
        <f>Spisak!N62</f>
        <v>43</v>
      </c>
      <c r="H72" s="66" t="str">
        <f>Spisak!O62</f>
        <v>F</v>
      </c>
      <c r="I72" s="67" t="str">
        <f t="shared" si="1"/>
        <v>(nedovoljan)</v>
      </c>
    </row>
    <row r="73" spans="1:9" ht="16.5" customHeight="1">
      <c r="A73" s="46">
        <v>62</v>
      </c>
      <c r="B73" s="47" t="str">
        <f>Spisak!B63</f>
        <v>50</v>
      </c>
      <c r="C73" s="101" t="str">
        <f>Spisak!D63</f>
        <v>Vuko</v>
      </c>
      <c r="D73" s="48" t="str">
        <f>Spisak!E63</f>
        <v>Prelević</v>
      </c>
      <c r="E73" s="49">
        <f>Spisak!L63</f>
        <v>0</v>
      </c>
      <c r="F73" s="49">
        <f>Spisak!M63</f>
        <v>0</v>
      </c>
      <c r="G73" s="50">
        <f>Spisak!N63</f>
        <v>0</v>
      </c>
      <c r="H73" s="66" t="str">
        <f>Spisak!O63</f>
        <v>F</v>
      </c>
      <c r="I73" s="67" t="str">
        <f t="shared" si="1"/>
        <v>(nedovoljan)</v>
      </c>
    </row>
    <row r="74" spans="1:9" ht="16.5" customHeight="1">
      <c r="A74" s="46">
        <v>63</v>
      </c>
      <c r="B74" s="47" t="str">
        <f>Spisak!B64</f>
        <v>62</v>
      </c>
      <c r="C74" s="101" t="str">
        <f>Spisak!D64</f>
        <v>Milica</v>
      </c>
      <c r="D74" s="48" t="str">
        <f>Spisak!E64</f>
        <v>Korać</v>
      </c>
      <c r="E74" s="49">
        <f>Spisak!L64</f>
        <v>45</v>
      </c>
      <c r="F74" s="49">
        <f>Spisak!M64</f>
        <v>0</v>
      </c>
      <c r="G74" s="50">
        <f>Spisak!N64</f>
        <v>45</v>
      </c>
      <c r="H74" s="66" t="str">
        <f>Spisak!O64</f>
        <v>F</v>
      </c>
      <c r="I74" s="67" t="str">
        <f t="shared" si="1"/>
        <v>(nedovoljan)</v>
      </c>
    </row>
    <row r="75" spans="1:9" ht="16.5" customHeight="1">
      <c r="A75" s="46">
        <v>64</v>
      </c>
      <c r="B75" s="47" t="str">
        <f>Spisak!B65</f>
        <v>64</v>
      </c>
      <c r="C75" s="101" t="str">
        <f>Spisak!D65</f>
        <v>Bogdana</v>
      </c>
      <c r="D75" s="48" t="str">
        <f>Spisak!E65</f>
        <v>Knežević</v>
      </c>
      <c r="E75" s="49">
        <f>Spisak!L65</f>
        <v>48</v>
      </c>
      <c r="F75" s="49">
        <f>Spisak!M65</f>
        <v>0</v>
      </c>
      <c r="G75" s="50">
        <f>Spisak!N65</f>
        <v>48</v>
      </c>
      <c r="H75" s="66" t="str">
        <f>Spisak!O65</f>
        <v>F</v>
      </c>
      <c r="I75" s="67" t="str">
        <f t="shared" si="1"/>
        <v>(nedovoljan)</v>
      </c>
    </row>
    <row r="76" spans="1:9" ht="16.5" customHeight="1">
      <c r="A76" s="46">
        <v>65</v>
      </c>
      <c r="B76" s="47" t="str">
        <f>Spisak!B66</f>
        <v>68</v>
      </c>
      <c r="C76" s="101" t="str">
        <f>Spisak!D66</f>
        <v>Bojana</v>
      </c>
      <c r="D76" s="48" t="str">
        <f>Spisak!E66</f>
        <v>Bulatović</v>
      </c>
      <c r="E76" s="49">
        <f>Spisak!L66</f>
        <v>38</v>
      </c>
      <c r="F76" s="49">
        <f>Spisak!M66</f>
        <v>0</v>
      </c>
      <c r="G76" s="50">
        <f>Spisak!N66</f>
        <v>38</v>
      </c>
      <c r="H76" s="66" t="str">
        <f>Spisak!O66</f>
        <v>F</v>
      </c>
      <c r="I76" s="67" t="str">
        <f t="shared" si="1"/>
        <v>(nedovoljan)</v>
      </c>
    </row>
    <row r="77" spans="1:9" ht="16.5" customHeight="1">
      <c r="A77" s="46">
        <v>66</v>
      </c>
      <c r="B77" s="47" t="str">
        <f>Spisak!B67</f>
        <v>70</v>
      </c>
      <c r="C77" s="101" t="str">
        <f>Spisak!D67</f>
        <v>Ivan</v>
      </c>
      <c r="D77" s="48" t="str">
        <f>Spisak!E67</f>
        <v>Ćurčić</v>
      </c>
      <c r="E77" s="49">
        <f>Spisak!L67</f>
        <v>44</v>
      </c>
      <c r="F77" s="49">
        <f>Spisak!M67</f>
        <v>0</v>
      </c>
      <c r="G77" s="50">
        <f>Spisak!N67</f>
        <v>44</v>
      </c>
      <c r="H77" s="66" t="str">
        <f>Spisak!O67</f>
        <v>F</v>
      </c>
      <c r="I77" s="67" t="str">
        <f t="shared" si="1"/>
        <v>(nedovoljan)</v>
      </c>
    </row>
    <row r="78" spans="1:9" ht="16.5" customHeight="1">
      <c r="A78" s="6">
        <v>67</v>
      </c>
      <c r="B78" s="47" t="str">
        <f>Spisak!B68</f>
        <v>78</v>
      </c>
      <c r="C78" s="101" t="str">
        <f>Spisak!D68</f>
        <v>Mirjana</v>
      </c>
      <c r="D78" s="48" t="str">
        <f>Spisak!E68</f>
        <v>Čuljković</v>
      </c>
      <c r="E78" s="49">
        <f>Spisak!L68</f>
        <v>40</v>
      </c>
      <c r="F78" s="49">
        <f>Spisak!M68</f>
        <v>0</v>
      </c>
      <c r="G78" s="50">
        <f>Spisak!N68</f>
        <v>40</v>
      </c>
      <c r="H78" s="66" t="str">
        <f>Spisak!O68</f>
        <v>F</v>
      </c>
      <c r="I78" s="67" t="str">
        <f t="shared" si="1"/>
        <v>(nedovoljan)</v>
      </c>
    </row>
    <row r="79" spans="1:9" ht="16.5" customHeight="1">
      <c r="A79" s="6">
        <v>68</v>
      </c>
      <c r="B79" s="47" t="str">
        <f>Spisak!B69</f>
        <v>79</v>
      </c>
      <c r="C79" s="101" t="str">
        <f>Spisak!D69</f>
        <v>Jelena</v>
      </c>
      <c r="D79" s="48" t="str">
        <f>Spisak!E69</f>
        <v>Janketić</v>
      </c>
      <c r="E79" s="49">
        <f>Spisak!L69</f>
        <v>47</v>
      </c>
      <c r="F79" s="49">
        <f>Spisak!M69</f>
        <v>0</v>
      </c>
      <c r="G79" s="50">
        <f>Spisak!N69</f>
        <v>47</v>
      </c>
      <c r="H79" s="66" t="str">
        <f>Spisak!O69</f>
        <v>F</v>
      </c>
      <c r="I79" s="67" t="str">
        <f t="shared" si="1"/>
        <v>(nedovoljan)</v>
      </c>
    </row>
    <row r="80" spans="1:9" ht="16.5" customHeight="1">
      <c r="A80" s="6">
        <v>69</v>
      </c>
      <c r="B80" s="47" t="str">
        <f>Spisak!B70</f>
        <v>89</v>
      </c>
      <c r="C80" s="101" t="str">
        <f>Spisak!D70</f>
        <v>Šućo</v>
      </c>
      <c r="D80" s="48" t="str">
        <f>Spisak!E70</f>
        <v>Ramović</v>
      </c>
      <c r="E80" s="49">
        <f>Spisak!L70</f>
        <v>47</v>
      </c>
      <c r="F80" s="49">
        <f>Spisak!M70</f>
        <v>0</v>
      </c>
      <c r="G80" s="50">
        <f>Spisak!N70</f>
        <v>47</v>
      </c>
      <c r="H80" s="66" t="str">
        <f>Spisak!O70</f>
        <v>F</v>
      </c>
      <c r="I80" s="67" t="str">
        <f t="shared" si="1"/>
        <v>(nedovoljan)</v>
      </c>
    </row>
    <row r="81" spans="1:9" ht="16.5" customHeight="1">
      <c r="A81" s="6">
        <v>70</v>
      </c>
      <c r="B81" s="47" t="str">
        <f>Spisak!B71</f>
        <v>9001</v>
      </c>
      <c r="C81" s="101" t="str">
        <f>Spisak!D71</f>
        <v>Vasilije</v>
      </c>
      <c r="D81" s="48" t="str">
        <f>Spisak!E71</f>
        <v>Raičević</v>
      </c>
      <c r="E81" s="49">
        <f>Spisak!L71</f>
        <v>43</v>
      </c>
      <c r="F81" s="49">
        <f>Spisak!M71</f>
        <v>0</v>
      </c>
      <c r="G81" s="50">
        <f>Spisak!N71</f>
        <v>43</v>
      </c>
      <c r="H81" s="66" t="str">
        <f>Spisak!O71</f>
        <v>F</v>
      </c>
      <c r="I81" s="67" t="str">
        <f t="shared" si="1"/>
        <v>(nedovoljan)</v>
      </c>
    </row>
    <row r="82" spans="1:9" ht="16.5" customHeight="1">
      <c r="A82" s="6">
        <v>71</v>
      </c>
      <c r="B82" s="47" t="str">
        <f>Spisak!B72</f>
        <v>9013</v>
      </c>
      <c r="C82" s="101" t="str">
        <f>Spisak!D72</f>
        <v>Jovan</v>
      </c>
      <c r="D82" s="48" t="str">
        <f>Spisak!E72</f>
        <v>Popović</v>
      </c>
      <c r="E82" s="49">
        <f>Spisak!L72</f>
        <v>37</v>
      </c>
      <c r="F82" s="49">
        <f>Spisak!M72</f>
        <v>0</v>
      </c>
      <c r="G82" s="50">
        <f>Spisak!N72</f>
        <v>37</v>
      </c>
      <c r="H82" s="66" t="str">
        <f>Spisak!O72</f>
        <v>F</v>
      </c>
      <c r="I82" s="67" t="str">
        <f t="shared" si="1"/>
        <v>(nedovoljan)</v>
      </c>
    </row>
    <row r="83" spans="1:9" ht="16.5" customHeight="1">
      <c r="A83" s="6">
        <v>72</v>
      </c>
      <c r="B83" s="47" t="str">
        <f>Spisak!B73</f>
        <v>9058</v>
      </c>
      <c r="C83" s="101" t="str">
        <f>Spisak!D73</f>
        <v>Nikola</v>
      </c>
      <c r="D83" s="48" t="str">
        <f>Spisak!E73</f>
        <v>Pejović</v>
      </c>
      <c r="E83" s="49">
        <f>Spisak!L73</f>
        <v>32</v>
      </c>
      <c r="F83" s="49">
        <f>Spisak!M73</f>
        <v>0</v>
      </c>
      <c r="G83" s="50">
        <f>Spisak!N73</f>
        <v>32</v>
      </c>
      <c r="H83" s="66" t="str">
        <f>Spisak!O73</f>
        <v>F</v>
      </c>
      <c r="I83" s="67" t="str">
        <f t="shared" si="1"/>
        <v>(nedovoljan)</v>
      </c>
    </row>
    <row r="84" spans="1:9" ht="16.5" customHeight="1">
      <c r="A84" s="6">
        <v>73</v>
      </c>
      <c r="B84" s="47" t="str">
        <f>Spisak!B74</f>
        <v>5</v>
      </c>
      <c r="C84" s="101" t="str">
        <f>Spisak!D74</f>
        <v>Miloš</v>
      </c>
      <c r="D84" s="48" t="str">
        <f>Spisak!E74</f>
        <v>Šoć</v>
      </c>
      <c r="E84" s="49">
        <f>Spisak!L74</f>
        <v>28</v>
      </c>
      <c r="F84" s="49">
        <f>Spisak!M74</f>
        <v>0</v>
      </c>
      <c r="G84" s="50">
        <f>Spisak!N74</f>
        <v>28</v>
      </c>
      <c r="H84" s="66" t="str">
        <f>Spisak!O74</f>
        <v>F</v>
      </c>
      <c r="I84" s="67" t="str">
        <f t="shared" si="1"/>
        <v>(nedovoljan)</v>
      </c>
    </row>
    <row r="85" spans="1:9" ht="16.5" customHeight="1">
      <c r="A85" s="6">
        <v>74</v>
      </c>
      <c r="B85" s="47" t="str">
        <f>Spisak!B75</f>
        <v>28</v>
      </c>
      <c r="C85" s="101" t="str">
        <f>Spisak!D75</f>
        <v>Luka</v>
      </c>
      <c r="D85" s="48" t="str">
        <f>Spisak!E75</f>
        <v>Tončić</v>
      </c>
      <c r="E85" s="49">
        <f>Spisak!L75</f>
        <v>30</v>
      </c>
      <c r="F85" s="49">
        <f>Spisak!M75</f>
        <v>0</v>
      </c>
      <c r="G85" s="50">
        <f>Spisak!N75</f>
        <v>30</v>
      </c>
      <c r="H85" s="66" t="str">
        <f>Spisak!O75</f>
        <v>F</v>
      </c>
      <c r="I85" s="67" t="str">
        <f t="shared" si="1"/>
        <v>(nedovoljan)</v>
      </c>
    </row>
    <row r="86" spans="1:9" ht="16.5" customHeight="1">
      <c r="A86" s="6">
        <v>75</v>
      </c>
      <c r="B86" s="47" t="str">
        <f>Spisak!B76</f>
        <v>34</v>
      </c>
      <c r="C86" s="101" t="str">
        <f>Spisak!D76</f>
        <v>Vasilije</v>
      </c>
      <c r="D86" s="48" t="str">
        <f>Spisak!E76</f>
        <v>Ivanović</v>
      </c>
      <c r="E86" s="49">
        <f>Spisak!L76</f>
        <v>0</v>
      </c>
      <c r="F86" s="49">
        <f>Spisak!M76</f>
        <v>0</v>
      </c>
      <c r="G86" s="50">
        <f>Spisak!N76</f>
        <v>0</v>
      </c>
      <c r="H86" s="66" t="str">
        <f>Spisak!O76</f>
        <v>F</v>
      </c>
      <c r="I86" s="67" t="str">
        <f t="shared" si="1"/>
        <v>(nedovoljan)</v>
      </c>
    </row>
    <row r="87" spans="1:9" ht="16.5" customHeight="1">
      <c r="A87" s="6">
        <v>76</v>
      </c>
      <c r="B87" s="47" t="str">
        <f>Spisak!B77</f>
        <v>46</v>
      </c>
      <c r="C87" s="101" t="str">
        <f>Spisak!D77</f>
        <v>Jovan</v>
      </c>
      <c r="D87" s="48" t="str">
        <f>Spisak!E77</f>
        <v>Miljanić</v>
      </c>
      <c r="E87" s="49">
        <f>Spisak!L77</f>
        <v>46</v>
      </c>
      <c r="F87" s="49">
        <f>Spisak!M77</f>
        <v>0</v>
      </c>
      <c r="G87" s="50">
        <f>Spisak!N77</f>
        <v>46</v>
      </c>
      <c r="H87" s="66" t="str">
        <f>Spisak!O77</f>
        <v>F</v>
      </c>
      <c r="I87" s="67" t="str">
        <f t="shared" si="1"/>
        <v>(nedovoljan)</v>
      </c>
    </row>
    <row r="88" spans="1:9" ht="16.5" customHeight="1">
      <c r="A88" s="6">
        <v>77</v>
      </c>
      <c r="B88" s="47" t="str">
        <f>Spisak!B78</f>
        <v>88</v>
      </c>
      <c r="C88" s="101" t="str">
        <f>Spisak!D78</f>
        <v>Petar</v>
      </c>
      <c r="D88" s="48" t="str">
        <f>Spisak!E78</f>
        <v>Tošić</v>
      </c>
      <c r="E88" s="49">
        <f>Spisak!L78</f>
        <v>0</v>
      </c>
      <c r="F88" s="49">
        <f>Spisak!M78</f>
        <v>0</v>
      </c>
      <c r="G88" s="50">
        <f>Spisak!N78</f>
        <v>0</v>
      </c>
      <c r="H88" s="66" t="str">
        <f>Spisak!O78</f>
        <v>F</v>
      </c>
      <c r="I88" s="67" t="str">
        <f t="shared" si="1"/>
        <v>(nedovoljan)</v>
      </c>
    </row>
    <row r="89" spans="1:9" ht="16.5" customHeight="1">
      <c r="A89" s="6">
        <v>78</v>
      </c>
      <c r="B89" s="47" t="str">
        <f>Spisak!B79</f>
        <v>98</v>
      </c>
      <c r="C89" s="101" t="str">
        <f>Spisak!D79</f>
        <v>Bekir</v>
      </c>
      <c r="D89" s="48" t="str">
        <f>Spisak!E79</f>
        <v>Salković</v>
      </c>
      <c r="E89" s="49">
        <f>Spisak!L79</f>
        <v>40</v>
      </c>
      <c r="F89" s="49">
        <f>Spisak!M79</f>
        <v>0</v>
      </c>
      <c r="G89" s="50">
        <f>Spisak!N79</f>
        <v>40</v>
      </c>
      <c r="H89" s="66" t="str">
        <f>Spisak!O79</f>
        <v>F</v>
      </c>
      <c r="I89" s="67" t="str">
        <f t="shared" si="1"/>
        <v>(nedovoljan)</v>
      </c>
    </row>
    <row r="90" spans="1:9" ht="16.5" customHeight="1">
      <c r="A90" s="6">
        <v>79</v>
      </c>
      <c r="B90" s="47" t="str">
        <f>Spisak!B80</f>
        <v>24</v>
      </c>
      <c r="C90" s="101" t="str">
        <f>Spisak!D80</f>
        <v>Nikola</v>
      </c>
      <c r="D90" s="48" t="str">
        <f>Spisak!E80</f>
        <v>Špadijer</v>
      </c>
      <c r="E90" s="49">
        <f>Spisak!L80</f>
        <v>0</v>
      </c>
      <c r="F90" s="49">
        <f>Spisak!M80</f>
        <v>0</v>
      </c>
      <c r="G90" s="50">
        <f>Spisak!N80</f>
        <v>0</v>
      </c>
      <c r="H90" s="66" t="str">
        <f>Spisak!O80</f>
        <v>F</v>
      </c>
      <c r="I90" s="67" t="str">
        <f t="shared" si="1"/>
        <v>(nedovoljan)</v>
      </c>
    </row>
    <row r="91" spans="1:9" ht="16.5" customHeight="1">
      <c r="A91" s="6">
        <v>80</v>
      </c>
      <c r="B91" s="47" t="str">
        <f>Spisak!B81</f>
        <v>90</v>
      </c>
      <c r="C91" s="101" t="str">
        <f>Spisak!D81</f>
        <v>Jelena</v>
      </c>
      <c r="D91" s="48" t="str">
        <f>Spisak!E81</f>
        <v>Božović</v>
      </c>
      <c r="E91" s="49">
        <f>Spisak!L81</f>
        <v>21</v>
      </c>
      <c r="F91" s="49">
        <f>Spisak!M81</f>
        <v>0</v>
      </c>
      <c r="G91" s="50">
        <f>Spisak!N81</f>
        <v>21</v>
      </c>
      <c r="H91" s="66" t="str">
        <f>Spisak!O81</f>
        <v>F</v>
      </c>
      <c r="I91" s="67" t="str">
        <f t="shared" si="1"/>
        <v>(nedovoljan)</v>
      </c>
    </row>
    <row r="92" spans="1:9" ht="16.5" customHeight="1">
      <c r="A92" s="6">
        <v>81</v>
      </c>
      <c r="B92" s="47" t="str">
        <f>Spisak!B82</f>
        <v>9096</v>
      </c>
      <c r="C92" s="101" t="str">
        <f>Spisak!D82</f>
        <v>Luka</v>
      </c>
      <c r="D92" s="48" t="str">
        <f>Spisak!E82</f>
        <v>Đurović</v>
      </c>
      <c r="E92" s="49">
        <f>Spisak!L82</f>
        <v>46</v>
      </c>
      <c r="F92" s="49">
        <f>Spisak!M82</f>
        <v>0</v>
      </c>
      <c r="G92" s="50">
        <f>Spisak!N82</f>
        <v>46</v>
      </c>
      <c r="H92" s="66" t="str">
        <f>Spisak!O82</f>
        <v>F</v>
      </c>
      <c r="I92" s="67" t="str">
        <f t="shared" si="1"/>
        <v>(nedovoljan)</v>
      </c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spans="11:12" ht="16.5" customHeight="1">
      <c r="K100" s="23"/>
      <c r="L100" s="23"/>
    </row>
    <row r="101" spans="11:12" ht="16.5" customHeight="1">
      <c r="K101" s="23"/>
      <c r="L101" s="23"/>
    </row>
    <row r="102" spans="8:13" ht="16.5" customHeight="1">
      <c r="H102" s="108" t="s">
        <v>46</v>
      </c>
      <c r="K102" s="23"/>
      <c r="L102" s="7" t="s">
        <v>44</v>
      </c>
      <c r="M102" s="23"/>
    </row>
    <row r="103" spans="8:13" ht="16.5" customHeight="1">
      <c r="H103" s="109" t="s">
        <v>75</v>
      </c>
      <c r="K103" s="23"/>
      <c r="L103" s="72" t="s">
        <v>104</v>
      </c>
      <c r="M103" s="23"/>
    </row>
    <row r="104" spans="8:13" ht="16.5" customHeight="1">
      <c r="H104" s="108"/>
      <c r="K104" s="23"/>
      <c r="L104" s="4"/>
      <c r="M104" s="23"/>
    </row>
    <row r="105" spans="8:13" ht="16.5" customHeight="1">
      <c r="H105" s="108" t="s">
        <v>45</v>
      </c>
      <c r="K105" s="23"/>
      <c r="L105" s="7" t="s">
        <v>45</v>
      </c>
      <c r="M105" s="23"/>
    </row>
    <row r="106" spans="8:13" ht="16.5" customHeight="1">
      <c r="H106" s="107"/>
      <c r="K106" s="23"/>
      <c r="L106" s="23"/>
      <c r="M106" s="23"/>
    </row>
    <row r="107" spans="11:12" ht="16.5" customHeight="1">
      <c r="K107" s="23"/>
      <c r="L107" s="23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7">
      <selection activeCell="C85" sqref="C85"/>
    </sheetView>
  </sheetViews>
  <sheetFormatPr defaultColWidth="9.140625" defaultRowHeight="12.75"/>
  <sheetData>
    <row r="1" spans="1:4" ht="12.75">
      <c r="A1" t="s">
        <v>68</v>
      </c>
      <c r="B1" t="s">
        <v>105</v>
      </c>
      <c r="C1" t="s">
        <v>138</v>
      </c>
      <c r="D1" t="s">
        <v>139</v>
      </c>
    </row>
    <row r="2" spans="1:4" ht="12.75">
      <c r="A2" t="s">
        <v>120</v>
      </c>
      <c r="B2" t="s">
        <v>105</v>
      </c>
      <c r="C2" t="s">
        <v>140</v>
      </c>
      <c r="D2" t="s">
        <v>129</v>
      </c>
    </row>
    <row r="3" spans="1:4" ht="12.75">
      <c r="A3" t="s">
        <v>141</v>
      </c>
      <c r="B3" t="s">
        <v>105</v>
      </c>
      <c r="C3" t="s">
        <v>63</v>
      </c>
      <c r="D3" t="s">
        <v>142</v>
      </c>
    </row>
    <row r="4" spans="1:4" ht="12.75">
      <c r="A4" t="s">
        <v>143</v>
      </c>
      <c r="B4" t="s">
        <v>105</v>
      </c>
      <c r="C4" t="s">
        <v>144</v>
      </c>
      <c r="D4" t="s">
        <v>145</v>
      </c>
    </row>
    <row r="5" spans="1:4" ht="12.75">
      <c r="A5" t="s">
        <v>107</v>
      </c>
      <c r="B5" t="s">
        <v>105</v>
      </c>
      <c r="C5" t="s">
        <v>146</v>
      </c>
      <c r="D5" t="s">
        <v>147</v>
      </c>
    </row>
    <row r="6" spans="1:4" ht="12.75">
      <c r="A6" t="s">
        <v>79</v>
      </c>
      <c r="B6" t="s">
        <v>105</v>
      </c>
      <c r="C6" t="s">
        <v>148</v>
      </c>
      <c r="D6" t="s">
        <v>149</v>
      </c>
    </row>
    <row r="7" spans="1:4" ht="12.75">
      <c r="A7" t="s">
        <v>150</v>
      </c>
      <c r="B7" t="s">
        <v>105</v>
      </c>
      <c r="C7" t="s">
        <v>124</v>
      </c>
      <c r="D7" t="s">
        <v>151</v>
      </c>
    </row>
    <row r="8" spans="1:4" ht="12.75">
      <c r="A8" t="s">
        <v>80</v>
      </c>
      <c r="B8" t="s">
        <v>105</v>
      </c>
      <c r="C8" t="s">
        <v>76</v>
      </c>
      <c r="D8" t="s">
        <v>152</v>
      </c>
    </row>
    <row r="9" spans="1:4" ht="12.75">
      <c r="A9" t="s">
        <v>153</v>
      </c>
      <c r="B9" t="s">
        <v>105</v>
      </c>
      <c r="C9" t="s">
        <v>93</v>
      </c>
      <c r="D9" t="s">
        <v>154</v>
      </c>
    </row>
    <row r="10" spans="1:4" ht="12.75">
      <c r="A10" t="s">
        <v>81</v>
      </c>
      <c r="B10" t="s">
        <v>105</v>
      </c>
      <c r="C10" t="s">
        <v>155</v>
      </c>
      <c r="D10" t="s">
        <v>156</v>
      </c>
    </row>
    <row r="11" spans="1:4" ht="12.75">
      <c r="A11" t="s">
        <v>157</v>
      </c>
      <c r="B11" t="s">
        <v>105</v>
      </c>
      <c r="C11" t="s">
        <v>158</v>
      </c>
      <c r="D11" t="s">
        <v>159</v>
      </c>
    </row>
    <row r="12" spans="1:4" ht="12.75">
      <c r="A12" t="s">
        <v>160</v>
      </c>
      <c r="B12" t="s">
        <v>105</v>
      </c>
      <c r="C12" t="s">
        <v>144</v>
      </c>
      <c r="D12" t="s">
        <v>161</v>
      </c>
    </row>
    <row r="13" spans="1:4" ht="12.75">
      <c r="A13" t="s">
        <v>89</v>
      </c>
      <c r="B13" t="s">
        <v>105</v>
      </c>
      <c r="C13" t="s">
        <v>88</v>
      </c>
      <c r="D13" t="s">
        <v>119</v>
      </c>
    </row>
    <row r="14" spans="1:4" ht="12.75">
      <c r="A14" t="s">
        <v>77</v>
      </c>
      <c r="B14" t="s">
        <v>105</v>
      </c>
      <c r="C14" t="s">
        <v>162</v>
      </c>
      <c r="D14" t="s">
        <v>163</v>
      </c>
    </row>
    <row r="15" spans="1:4" ht="12.75">
      <c r="A15" t="s">
        <v>72</v>
      </c>
      <c r="B15" t="s">
        <v>105</v>
      </c>
      <c r="C15" t="s">
        <v>164</v>
      </c>
      <c r="D15" t="s">
        <v>165</v>
      </c>
    </row>
    <row r="16" spans="1:4" ht="12.75">
      <c r="A16" t="s">
        <v>70</v>
      </c>
      <c r="B16" t="s">
        <v>105</v>
      </c>
      <c r="C16" t="s">
        <v>166</v>
      </c>
      <c r="D16" t="s">
        <v>167</v>
      </c>
    </row>
    <row r="17" spans="1:4" ht="12.75">
      <c r="A17" t="s">
        <v>61</v>
      </c>
      <c r="B17" t="s">
        <v>105</v>
      </c>
      <c r="C17" t="s">
        <v>168</v>
      </c>
      <c r="D17" t="s">
        <v>169</v>
      </c>
    </row>
    <row r="18" spans="1:4" ht="12.75">
      <c r="A18" t="s">
        <v>170</v>
      </c>
      <c r="B18" t="s">
        <v>105</v>
      </c>
      <c r="C18" t="s">
        <v>171</v>
      </c>
      <c r="D18" t="s">
        <v>172</v>
      </c>
    </row>
    <row r="19" spans="1:4" ht="12.75">
      <c r="A19" t="s">
        <v>122</v>
      </c>
      <c r="B19" t="s">
        <v>105</v>
      </c>
      <c r="C19" t="s">
        <v>78</v>
      </c>
      <c r="D19" t="s">
        <v>173</v>
      </c>
    </row>
    <row r="20" spans="1:4" ht="12.75">
      <c r="A20" t="s">
        <v>174</v>
      </c>
      <c r="B20" t="s">
        <v>105</v>
      </c>
      <c r="C20" t="s">
        <v>63</v>
      </c>
      <c r="D20" t="s">
        <v>133</v>
      </c>
    </row>
    <row r="21" spans="1:4" ht="12.75">
      <c r="A21" t="s">
        <v>123</v>
      </c>
      <c r="B21" t="s">
        <v>105</v>
      </c>
      <c r="C21" t="s">
        <v>175</v>
      </c>
      <c r="D21" t="s">
        <v>176</v>
      </c>
    </row>
    <row r="22" spans="1:4" ht="12.75">
      <c r="A22" t="s">
        <v>125</v>
      </c>
      <c r="B22" t="s">
        <v>105</v>
      </c>
      <c r="C22" t="s">
        <v>177</v>
      </c>
      <c r="D22" t="s">
        <v>178</v>
      </c>
    </row>
    <row r="23" spans="1:4" ht="12.75">
      <c r="A23" t="s">
        <v>110</v>
      </c>
      <c r="B23" t="s">
        <v>105</v>
      </c>
      <c r="C23" t="s">
        <v>179</v>
      </c>
      <c r="D23" t="s">
        <v>180</v>
      </c>
    </row>
    <row r="24" spans="1:4" ht="12.75">
      <c r="A24" t="s">
        <v>71</v>
      </c>
      <c r="B24" t="s">
        <v>105</v>
      </c>
      <c r="C24" t="s">
        <v>181</v>
      </c>
      <c r="D24" t="s">
        <v>182</v>
      </c>
    </row>
    <row r="25" spans="1:4" ht="12.75">
      <c r="A25" t="s">
        <v>183</v>
      </c>
      <c r="B25" t="s">
        <v>105</v>
      </c>
      <c r="C25" t="s">
        <v>184</v>
      </c>
      <c r="D25" t="s">
        <v>185</v>
      </c>
    </row>
    <row r="26" spans="1:4" ht="12.75">
      <c r="A26" t="s">
        <v>186</v>
      </c>
      <c r="B26" t="s">
        <v>105</v>
      </c>
      <c r="C26" t="s">
        <v>179</v>
      </c>
      <c r="D26" t="s">
        <v>187</v>
      </c>
    </row>
    <row r="27" spans="1:4" ht="12.75">
      <c r="A27" t="s">
        <v>112</v>
      </c>
      <c r="B27" t="s">
        <v>105</v>
      </c>
      <c r="C27" t="s">
        <v>96</v>
      </c>
      <c r="D27" t="s">
        <v>188</v>
      </c>
    </row>
    <row r="28" spans="1:4" ht="12.75">
      <c r="A28" t="s">
        <v>113</v>
      </c>
      <c r="B28" t="s">
        <v>105</v>
      </c>
      <c r="C28" t="s">
        <v>189</v>
      </c>
      <c r="D28" t="s">
        <v>118</v>
      </c>
    </row>
    <row r="29" spans="1:4" ht="12.75">
      <c r="A29" t="s">
        <v>190</v>
      </c>
      <c r="B29" t="s">
        <v>105</v>
      </c>
      <c r="C29" t="s">
        <v>64</v>
      </c>
      <c r="D29" t="s">
        <v>191</v>
      </c>
    </row>
    <row r="30" spans="1:4" ht="12.75">
      <c r="A30" t="s">
        <v>192</v>
      </c>
      <c r="B30" t="s">
        <v>105</v>
      </c>
      <c r="C30" t="s">
        <v>64</v>
      </c>
      <c r="D30" t="s">
        <v>193</v>
      </c>
    </row>
    <row r="31" spans="1:4" ht="12.75">
      <c r="A31" t="s">
        <v>114</v>
      </c>
      <c r="B31" t="s">
        <v>105</v>
      </c>
      <c r="C31" t="s">
        <v>194</v>
      </c>
      <c r="D31" t="s">
        <v>195</v>
      </c>
    </row>
    <row r="32" spans="1:4" ht="12.75">
      <c r="A32" t="s">
        <v>90</v>
      </c>
      <c r="B32" t="s">
        <v>105</v>
      </c>
      <c r="C32" t="s">
        <v>96</v>
      </c>
      <c r="D32" t="s">
        <v>135</v>
      </c>
    </row>
    <row r="33" spans="1:4" ht="12.75">
      <c r="A33" t="s">
        <v>127</v>
      </c>
      <c r="B33" t="s">
        <v>105</v>
      </c>
      <c r="C33" t="s">
        <v>196</v>
      </c>
      <c r="D33" t="s">
        <v>197</v>
      </c>
    </row>
    <row r="34" spans="1:4" ht="12.75">
      <c r="A34" t="s">
        <v>116</v>
      </c>
      <c r="B34" t="s">
        <v>105</v>
      </c>
      <c r="C34" t="s">
        <v>63</v>
      </c>
      <c r="D34" t="s">
        <v>198</v>
      </c>
    </row>
    <row r="35" spans="1:4" ht="12.75">
      <c r="A35" t="s">
        <v>199</v>
      </c>
      <c r="B35" t="s">
        <v>105</v>
      </c>
      <c r="C35" t="s">
        <v>200</v>
      </c>
      <c r="D35" t="s">
        <v>201</v>
      </c>
    </row>
    <row r="36" spans="1:4" ht="12.75">
      <c r="A36" t="s">
        <v>99</v>
      </c>
      <c r="B36" t="s">
        <v>105</v>
      </c>
      <c r="C36" t="s">
        <v>115</v>
      </c>
      <c r="D36" t="s">
        <v>202</v>
      </c>
    </row>
    <row r="37" spans="1:4" ht="12.75">
      <c r="A37" t="s">
        <v>92</v>
      </c>
      <c r="B37" t="s">
        <v>105</v>
      </c>
      <c r="C37" t="s">
        <v>203</v>
      </c>
      <c r="D37" t="s">
        <v>204</v>
      </c>
    </row>
    <row r="38" spans="1:4" ht="12.75">
      <c r="A38" t="s">
        <v>205</v>
      </c>
      <c r="B38" t="s">
        <v>105</v>
      </c>
      <c r="C38" t="s">
        <v>69</v>
      </c>
      <c r="D38" t="s">
        <v>206</v>
      </c>
    </row>
    <row r="39" spans="1:4" ht="12.75">
      <c r="A39" t="s">
        <v>117</v>
      </c>
      <c r="B39" t="s">
        <v>105</v>
      </c>
      <c r="C39" t="s">
        <v>64</v>
      </c>
      <c r="D39" t="s">
        <v>207</v>
      </c>
    </row>
    <row r="40" spans="1:4" ht="12.75">
      <c r="A40" t="s">
        <v>130</v>
      </c>
      <c r="B40" t="s">
        <v>105</v>
      </c>
      <c r="C40" t="s">
        <v>208</v>
      </c>
      <c r="D40" t="s">
        <v>209</v>
      </c>
    </row>
    <row r="41" spans="1:4" ht="12.75">
      <c r="A41" t="s">
        <v>210</v>
      </c>
      <c r="B41" t="s">
        <v>105</v>
      </c>
      <c r="C41" t="s">
        <v>78</v>
      </c>
      <c r="D41" t="s">
        <v>211</v>
      </c>
    </row>
    <row r="42" spans="1:4" ht="12.75">
      <c r="A42" t="s">
        <v>97</v>
      </c>
      <c r="B42" t="s">
        <v>105</v>
      </c>
      <c r="C42" t="s">
        <v>212</v>
      </c>
      <c r="D42" t="s">
        <v>213</v>
      </c>
    </row>
    <row r="43" spans="1:4" ht="12.75">
      <c r="A43" t="s">
        <v>214</v>
      </c>
      <c r="B43" t="s">
        <v>105</v>
      </c>
      <c r="C43" t="s">
        <v>155</v>
      </c>
      <c r="D43" t="s">
        <v>215</v>
      </c>
    </row>
    <row r="44" spans="1:4" ht="12.75">
      <c r="A44" t="s">
        <v>132</v>
      </c>
      <c r="B44" t="s">
        <v>105</v>
      </c>
      <c r="C44" t="s">
        <v>216</v>
      </c>
      <c r="D44" t="s">
        <v>217</v>
      </c>
    </row>
    <row r="45" spans="1:4" ht="12.75">
      <c r="A45" t="s">
        <v>218</v>
      </c>
      <c r="B45" t="s">
        <v>105</v>
      </c>
      <c r="C45" t="s">
        <v>219</v>
      </c>
      <c r="D45" t="s">
        <v>220</v>
      </c>
    </row>
    <row r="46" spans="1:4" ht="12.75">
      <c r="A46" t="s">
        <v>221</v>
      </c>
      <c r="B46" t="s">
        <v>105</v>
      </c>
      <c r="C46" t="s">
        <v>64</v>
      </c>
      <c r="D46" t="s">
        <v>222</v>
      </c>
    </row>
    <row r="47" spans="1:4" ht="12.75">
      <c r="A47" t="s">
        <v>223</v>
      </c>
      <c r="B47" t="s">
        <v>105</v>
      </c>
      <c r="C47" t="s">
        <v>78</v>
      </c>
      <c r="D47" t="s">
        <v>224</v>
      </c>
    </row>
    <row r="48" spans="1:4" ht="12.75">
      <c r="A48" t="s">
        <v>225</v>
      </c>
      <c r="B48" t="s">
        <v>105</v>
      </c>
      <c r="C48" t="s">
        <v>226</v>
      </c>
      <c r="D48" t="s">
        <v>217</v>
      </c>
    </row>
    <row r="49" spans="1:4" ht="12.75">
      <c r="A49" t="s">
        <v>227</v>
      </c>
      <c r="B49" t="s">
        <v>105</v>
      </c>
      <c r="C49" t="s">
        <v>228</v>
      </c>
      <c r="D49" t="s">
        <v>229</v>
      </c>
    </row>
    <row r="50" spans="1:4" ht="12.75">
      <c r="A50" t="s">
        <v>230</v>
      </c>
      <c r="B50" t="s">
        <v>106</v>
      </c>
      <c r="C50" t="s">
        <v>64</v>
      </c>
      <c r="D50" t="s">
        <v>231</v>
      </c>
    </row>
    <row r="51" spans="1:4" ht="12.75">
      <c r="A51" t="s">
        <v>120</v>
      </c>
      <c r="B51" t="s">
        <v>106</v>
      </c>
      <c r="C51" t="s">
        <v>115</v>
      </c>
      <c r="D51" t="s">
        <v>232</v>
      </c>
    </row>
    <row r="52" spans="1:4" ht="12.75">
      <c r="A52" t="s">
        <v>143</v>
      </c>
      <c r="B52" t="s">
        <v>106</v>
      </c>
      <c r="C52" t="s">
        <v>233</v>
      </c>
      <c r="D52" t="s">
        <v>95</v>
      </c>
    </row>
    <row r="53" spans="1:4" ht="12.75">
      <c r="A53" t="s">
        <v>150</v>
      </c>
      <c r="B53" t="s">
        <v>106</v>
      </c>
      <c r="C53" t="s">
        <v>64</v>
      </c>
      <c r="D53" t="s">
        <v>234</v>
      </c>
    </row>
    <row r="54" spans="1:4" ht="12.75">
      <c r="A54" t="s">
        <v>153</v>
      </c>
      <c r="B54" t="s">
        <v>106</v>
      </c>
      <c r="C54" t="s">
        <v>96</v>
      </c>
      <c r="D54" t="s">
        <v>235</v>
      </c>
    </row>
    <row r="55" spans="1:4" ht="12.75">
      <c r="A55" t="s">
        <v>170</v>
      </c>
      <c r="B55" t="s">
        <v>106</v>
      </c>
      <c r="C55" t="s">
        <v>236</v>
      </c>
      <c r="D55" t="s">
        <v>237</v>
      </c>
    </row>
    <row r="56" spans="1:4" ht="12.75">
      <c r="A56" t="s">
        <v>122</v>
      </c>
      <c r="B56" t="s">
        <v>106</v>
      </c>
      <c r="C56" t="s">
        <v>115</v>
      </c>
      <c r="D56" t="s">
        <v>238</v>
      </c>
    </row>
    <row r="57" spans="1:4" ht="12.75">
      <c r="A57" t="s">
        <v>174</v>
      </c>
      <c r="B57" t="s">
        <v>106</v>
      </c>
      <c r="C57" t="s">
        <v>88</v>
      </c>
      <c r="D57" t="s">
        <v>239</v>
      </c>
    </row>
    <row r="58" spans="1:4" ht="12.75">
      <c r="A58" t="s">
        <v>125</v>
      </c>
      <c r="B58" t="s">
        <v>106</v>
      </c>
      <c r="C58" t="s">
        <v>128</v>
      </c>
      <c r="D58" t="s">
        <v>240</v>
      </c>
    </row>
    <row r="59" spans="1:4" ht="12.75">
      <c r="A59" t="s">
        <v>183</v>
      </c>
      <c r="B59" t="s">
        <v>106</v>
      </c>
      <c r="C59" t="s">
        <v>168</v>
      </c>
      <c r="D59" t="s">
        <v>241</v>
      </c>
    </row>
    <row r="60" spans="1:4" ht="12.75">
      <c r="A60" t="s">
        <v>242</v>
      </c>
      <c r="B60" t="s">
        <v>106</v>
      </c>
      <c r="C60" t="s">
        <v>148</v>
      </c>
      <c r="D60" t="s">
        <v>243</v>
      </c>
    </row>
    <row r="61" spans="1:4" ht="12.75">
      <c r="A61" t="s">
        <v>190</v>
      </c>
      <c r="B61" t="s">
        <v>106</v>
      </c>
      <c r="C61" t="s">
        <v>244</v>
      </c>
      <c r="D61" t="s">
        <v>197</v>
      </c>
    </row>
    <row r="62" spans="1:4" ht="12.75">
      <c r="A62" t="s">
        <v>245</v>
      </c>
      <c r="B62" t="s">
        <v>106</v>
      </c>
      <c r="C62" t="s">
        <v>246</v>
      </c>
      <c r="D62" t="s">
        <v>224</v>
      </c>
    </row>
    <row r="63" spans="1:4" ht="12.75">
      <c r="A63" t="s">
        <v>199</v>
      </c>
      <c r="B63" t="s">
        <v>106</v>
      </c>
      <c r="C63" t="s">
        <v>88</v>
      </c>
      <c r="D63" t="s">
        <v>247</v>
      </c>
    </row>
    <row r="64" spans="1:4" ht="12.75">
      <c r="A64" t="s">
        <v>248</v>
      </c>
      <c r="B64" t="s">
        <v>106</v>
      </c>
      <c r="C64" t="s">
        <v>249</v>
      </c>
      <c r="D64" t="s">
        <v>108</v>
      </c>
    </row>
    <row r="65" spans="1:4" ht="12.75">
      <c r="A65" t="s">
        <v>250</v>
      </c>
      <c r="B65" t="s">
        <v>106</v>
      </c>
      <c r="C65" t="s">
        <v>251</v>
      </c>
      <c r="D65" t="s">
        <v>185</v>
      </c>
    </row>
    <row r="66" spans="1:4" ht="12.75">
      <c r="A66" t="s">
        <v>252</v>
      </c>
      <c r="B66" t="s">
        <v>106</v>
      </c>
      <c r="C66" t="s">
        <v>69</v>
      </c>
      <c r="D66" t="s">
        <v>253</v>
      </c>
    </row>
    <row r="67" spans="1:4" ht="12.75">
      <c r="A67" t="s">
        <v>254</v>
      </c>
      <c r="B67" t="s">
        <v>106</v>
      </c>
      <c r="C67" t="s">
        <v>255</v>
      </c>
      <c r="D67" t="s">
        <v>182</v>
      </c>
    </row>
    <row r="68" spans="1:4" ht="12.75">
      <c r="A68" t="s">
        <v>256</v>
      </c>
      <c r="B68" t="s">
        <v>106</v>
      </c>
      <c r="C68" t="s">
        <v>78</v>
      </c>
      <c r="D68" t="s">
        <v>131</v>
      </c>
    </row>
    <row r="69" spans="1:4" ht="12.75">
      <c r="A69" t="s">
        <v>257</v>
      </c>
      <c r="B69" t="s">
        <v>106</v>
      </c>
      <c r="C69" t="s">
        <v>258</v>
      </c>
      <c r="D69" t="s">
        <v>259</v>
      </c>
    </row>
    <row r="70" spans="1:4" ht="12.75">
      <c r="A70" t="s">
        <v>260</v>
      </c>
      <c r="B70" t="s">
        <v>106</v>
      </c>
      <c r="C70" t="s">
        <v>91</v>
      </c>
      <c r="D70" t="s">
        <v>111</v>
      </c>
    </row>
    <row r="71" spans="1:4" ht="12.75">
      <c r="A71" t="s">
        <v>261</v>
      </c>
      <c r="B71" t="s">
        <v>106</v>
      </c>
      <c r="C71" t="s">
        <v>155</v>
      </c>
      <c r="D71" t="s">
        <v>118</v>
      </c>
    </row>
    <row r="72" spans="1:4" ht="12.75">
      <c r="A72" t="s">
        <v>262</v>
      </c>
      <c r="B72" t="s">
        <v>106</v>
      </c>
      <c r="C72" t="s">
        <v>64</v>
      </c>
      <c r="D72" t="s">
        <v>263</v>
      </c>
    </row>
    <row r="73" spans="1:4" ht="12.75">
      <c r="A73" t="s">
        <v>120</v>
      </c>
      <c r="B73" t="s">
        <v>87</v>
      </c>
      <c r="C73" t="s">
        <v>96</v>
      </c>
      <c r="D73" t="s">
        <v>121</v>
      </c>
    </row>
    <row r="74" spans="1:4" ht="12.75">
      <c r="A74" t="s">
        <v>109</v>
      </c>
      <c r="B74" t="s">
        <v>87</v>
      </c>
      <c r="C74" t="s">
        <v>94</v>
      </c>
      <c r="D74" t="s">
        <v>264</v>
      </c>
    </row>
    <row r="75" spans="1:4" ht="12.75">
      <c r="A75" t="s">
        <v>71</v>
      </c>
      <c r="B75" t="s">
        <v>87</v>
      </c>
      <c r="C75" t="s">
        <v>91</v>
      </c>
      <c r="D75" t="s">
        <v>126</v>
      </c>
    </row>
    <row r="76" spans="1:4" ht="12.75">
      <c r="A76" t="s">
        <v>265</v>
      </c>
      <c r="B76" t="s">
        <v>87</v>
      </c>
      <c r="C76" t="s">
        <v>155</v>
      </c>
      <c r="D76" t="s">
        <v>266</v>
      </c>
    </row>
    <row r="77" spans="1:4" ht="12.75">
      <c r="A77" t="s">
        <v>210</v>
      </c>
      <c r="B77" t="s">
        <v>87</v>
      </c>
      <c r="C77" t="s">
        <v>128</v>
      </c>
      <c r="D77" t="s">
        <v>267</v>
      </c>
    </row>
    <row r="78" spans="1:4" ht="12.75">
      <c r="A78" t="s">
        <v>268</v>
      </c>
      <c r="B78" t="s">
        <v>87</v>
      </c>
      <c r="C78" t="s">
        <v>269</v>
      </c>
      <c r="D78" t="s">
        <v>270</v>
      </c>
    </row>
    <row r="79" spans="1:4" ht="12.75">
      <c r="A79" t="s">
        <v>61</v>
      </c>
      <c r="B79" t="s">
        <v>86</v>
      </c>
      <c r="C79" t="s">
        <v>64</v>
      </c>
      <c r="D79" t="s">
        <v>98</v>
      </c>
    </row>
    <row r="80" spans="1:4" ht="12.75">
      <c r="A80" t="s">
        <v>134</v>
      </c>
      <c r="B80" t="s">
        <v>86</v>
      </c>
      <c r="C80" t="s">
        <v>78</v>
      </c>
      <c r="D80" t="s">
        <v>135</v>
      </c>
    </row>
    <row r="81" spans="1:4" ht="12.75">
      <c r="A81" t="s">
        <v>271</v>
      </c>
      <c r="B81" t="s">
        <v>86</v>
      </c>
      <c r="C81" t="s">
        <v>94</v>
      </c>
      <c r="D8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2018-12-11T17:27:59Z</dcterms:modified>
  <cp:category/>
  <cp:version/>
  <cp:contentType/>
  <cp:contentStatus/>
</cp:coreProperties>
</file>