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esktop\MAŠINSTVO MATEMATIKA 1\septembar 2021 rezultati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</sheets>
  <functionGroups builtInGroupCount="18"/>
  <definedNames>
    <definedName name="_xlnm._FilterDatabase" localSheetId="1" hidden="1">Spisak!$A$1:$AB$2</definedName>
    <definedName name="Ocjene">Parametri!$K$5:$L$10</definedName>
    <definedName name="Tabela">Spisak!$A$3:$O$52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S56" i="2" l="1"/>
  <c r="X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3" i="2"/>
  <c r="O3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3" i="2"/>
  <c r="U3" i="2"/>
  <c r="U4" i="2"/>
  <c r="W4" i="2" s="1"/>
  <c r="X4" i="2" s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W22" i="2" s="1"/>
  <c r="X22" i="2" s="1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Y4" i="2"/>
  <c r="Y5" i="2"/>
  <c r="Y7" i="2"/>
  <c r="Y8" i="2"/>
  <c r="Y10" i="2"/>
  <c r="Y11" i="2"/>
  <c r="Y12" i="2"/>
  <c r="Y13" i="2"/>
  <c r="Y18" i="2"/>
  <c r="Y21" i="2"/>
  <c r="Y22" i="2"/>
  <c r="Y24" i="2"/>
  <c r="Y26" i="2"/>
  <c r="Y28" i="2"/>
  <c r="Y31" i="2"/>
  <c r="Y34" i="2"/>
  <c r="Y35" i="2"/>
  <c r="Y36" i="2"/>
  <c r="Y37" i="2"/>
  <c r="Y42" i="2"/>
  <c r="Y45" i="2"/>
  <c r="Y46" i="2"/>
  <c r="Y47" i="2"/>
  <c r="Y48" i="2"/>
  <c r="Y49" i="2"/>
  <c r="Y51" i="2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K3" i="2" l="1"/>
  <c r="N7" i="4" s="1"/>
  <c r="K4" i="2"/>
  <c r="N10" i="4" s="1"/>
  <c r="K5" i="2"/>
  <c r="K6" i="2"/>
  <c r="K7" i="2"/>
  <c r="K8" i="2"/>
  <c r="K9" i="2"/>
  <c r="N13" i="4" s="1"/>
  <c r="K10" i="2"/>
  <c r="N14" i="4" s="1"/>
  <c r="N69" i="4"/>
  <c r="N71" i="4"/>
  <c r="K11" i="2"/>
  <c r="K12" i="2"/>
  <c r="N78" i="4"/>
  <c r="K13" i="2"/>
  <c r="K14" i="2"/>
  <c r="N18" i="4" s="1"/>
  <c r="K15" i="2"/>
  <c r="N19" i="4" s="1"/>
  <c r="K16" i="2"/>
  <c r="N86" i="4"/>
  <c r="K17" i="2"/>
  <c r="N21" i="4" s="1"/>
  <c r="K18" i="2"/>
  <c r="K19" i="2"/>
  <c r="N23" i="4" s="1"/>
  <c r="K20" i="2"/>
  <c r="N91" i="4"/>
  <c r="K21" i="2"/>
  <c r="N61" i="4" s="1"/>
  <c r="K22" i="2"/>
  <c r="N93" i="4"/>
  <c r="N64" i="4"/>
  <c r="N65" i="4"/>
  <c r="N101" i="4"/>
  <c r="K23" i="2"/>
  <c r="N27" i="4" s="1"/>
  <c r="N103" i="4"/>
  <c r="N81" i="4"/>
  <c r="N111" i="4"/>
  <c r="K24" i="2"/>
  <c r="N118" i="4"/>
  <c r="K25" i="2"/>
  <c r="N92" i="4" s="1"/>
  <c r="K26" i="2"/>
  <c r="K27" i="2"/>
  <c r="N31" i="4" s="1"/>
  <c r="K28" i="2"/>
  <c r="K29" i="2"/>
  <c r="N122" i="4"/>
  <c r="K30" i="2"/>
  <c r="N34" i="4" s="1"/>
  <c r="K31" i="2"/>
  <c r="N35" i="4" s="1"/>
  <c r="K32" i="2"/>
  <c r="K33" i="2"/>
  <c r="N105" i="4" s="1"/>
  <c r="K34" i="2"/>
  <c r="N38" i="4" s="1"/>
  <c r="N109" i="4"/>
  <c r="K35" i="2"/>
  <c r="K36" i="2"/>
  <c r="N113" i="4" s="1"/>
  <c r="N130" i="4"/>
  <c r="N131" i="4"/>
  <c r="K37" i="2"/>
  <c r="K38" i="2"/>
  <c r="N42" i="4" s="1"/>
  <c r="N121" i="4"/>
  <c r="K39" i="2"/>
  <c r="N43" i="4" s="1"/>
  <c r="K40" i="2"/>
  <c r="K41" i="2"/>
  <c r="K42" i="2"/>
  <c r="N127" i="4" s="1"/>
  <c r="K43" i="2"/>
  <c r="N47" i="4" s="1"/>
  <c r="N129" i="4"/>
  <c r="K44" i="2"/>
  <c r="N132" i="4"/>
  <c r="N146" i="4"/>
  <c r="K45" i="2"/>
  <c r="K46" i="2"/>
  <c r="N140" i="4" s="1"/>
  <c r="K47" i="2"/>
  <c r="N51" i="4" s="1"/>
  <c r="N147" i="4"/>
  <c r="N143" i="4"/>
  <c r="K48" i="2"/>
  <c r="N144" i="4" s="1"/>
  <c r="K49" i="2"/>
  <c r="N145" i="4" s="1"/>
  <c r="K50" i="2"/>
  <c r="N54" i="4" s="1"/>
  <c r="K51" i="2"/>
  <c r="N55" i="4" s="1"/>
  <c r="K52" i="2"/>
  <c r="N151" i="4"/>
  <c r="N152" i="4"/>
  <c r="N22" i="4"/>
  <c r="N26" i="4"/>
  <c r="N29" i="4"/>
  <c r="N30" i="4"/>
  <c r="N39" i="4"/>
  <c r="N45" i="4"/>
  <c r="N46" i="4"/>
  <c r="N50" i="4"/>
  <c r="N58" i="4"/>
  <c r="N59" i="4"/>
  <c r="N63" i="4"/>
  <c r="N67" i="4"/>
  <c r="N70" i="4"/>
  <c r="N74" i="4"/>
  <c r="N75" i="4"/>
  <c r="N77" i="4"/>
  <c r="N79" i="4"/>
  <c r="N82" i="4"/>
  <c r="N83" i="4"/>
  <c r="N85" i="4"/>
  <c r="N87" i="4"/>
  <c r="N90" i="4"/>
  <c r="N94" i="4"/>
  <c r="N95" i="4"/>
  <c r="N98" i="4"/>
  <c r="N99" i="4"/>
  <c r="N102" i="4"/>
  <c r="N106" i="4"/>
  <c r="N107" i="4"/>
  <c r="N110" i="4"/>
  <c r="N114" i="4"/>
  <c r="N115" i="4"/>
  <c r="N117" i="4"/>
  <c r="N123" i="4"/>
  <c r="N126" i="4"/>
  <c r="N134" i="4"/>
  <c r="N141" i="4"/>
  <c r="N142" i="4"/>
  <c r="N149" i="4"/>
  <c r="N150" i="4"/>
  <c r="A131" i="5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C150" i="5"/>
  <c r="C151" i="5"/>
  <c r="C152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32" i="5"/>
  <c r="C133" i="5"/>
  <c r="C131" i="5"/>
  <c r="N37" i="4" l="1"/>
  <c r="N53" i="4"/>
  <c r="N11" i="4"/>
  <c r="N119" i="4"/>
  <c r="N15" i="4"/>
  <c r="N62" i="4"/>
  <c r="N138" i="4"/>
  <c r="N125" i="4"/>
  <c r="N135" i="4"/>
  <c r="N66" i="4"/>
  <c r="N148" i="4"/>
  <c r="N124" i="4"/>
  <c r="N116" i="4"/>
  <c r="N108" i="4"/>
  <c r="N100" i="4"/>
  <c r="N84" i="4"/>
  <c r="N76" i="4"/>
  <c r="N68" i="4"/>
  <c r="N60" i="4"/>
  <c r="N52" i="4"/>
  <c r="N44" i="4"/>
  <c r="N36" i="4"/>
  <c r="N28" i="4"/>
  <c r="N20" i="4"/>
  <c r="N12" i="4"/>
  <c r="N133" i="4"/>
  <c r="N139" i="4"/>
  <c r="N137" i="4"/>
  <c r="N97" i="4"/>
  <c r="N89" i="4"/>
  <c r="N73" i="4"/>
  <c r="N49" i="4"/>
  <c r="N41" i="4"/>
  <c r="N33" i="4"/>
  <c r="N25" i="4"/>
  <c r="N17" i="4"/>
  <c r="N9" i="4"/>
  <c r="N136" i="4"/>
  <c r="N128" i="4"/>
  <c r="N120" i="4"/>
  <c r="N112" i="4"/>
  <c r="N104" i="4"/>
  <c r="N96" i="4"/>
  <c r="N88" i="4"/>
  <c r="N80" i="4"/>
  <c r="N72" i="4"/>
  <c r="N56" i="4"/>
  <c r="N48" i="4"/>
  <c r="N40" i="4"/>
  <c r="N32" i="4"/>
  <c r="N24" i="4"/>
  <c r="N16" i="4"/>
  <c r="N8" i="4"/>
  <c r="M3" i="2"/>
  <c r="M4" i="2"/>
  <c r="M5" i="2"/>
  <c r="M16" i="2"/>
  <c r="M21" i="2"/>
  <c r="M22" i="2"/>
  <c r="M28" i="2"/>
  <c r="M30" i="2"/>
  <c r="M33" i="2"/>
  <c r="M41" i="2"/>
  <c r="M42" i="2"/>
  <c r="M45" i="2"/>
  <c r="M48" i="2"/>
  <c r="N57" i="4"/>
  <c r="M57" i="4"/>
  <c r="H33" i="2" l="1"/>
  <c r="M37" i="4" s="1"/>
  <c r="L42" i="2"/>
  <c r="H42" i="2"/>
  <c r="M46" i="4" s="1"/>
  <c r="L33" i="2"/>
  <c r="N42" i="2" l="1"/>
  <c r="O42" i="2" s="1"/>
  <c r="D46" i="5"/>
  <c r="M58" i="4"/>
  <c r="N33" i="2"/>
  <c r="O33" i="2" s="1"/>
  <c r="D37" i="5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B130" i="4"/>
  <c r="A130" i="4"/>
  <c r="B129" i="4"/>
  <c r="A129" i="4"/>
  <c r="B128" i="4"/>
  <c r="A128" i="4"/>
  <c r="B127" i="4"/>
  <c r="A127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B106" i="4"/>
  <c r="A106" i="4"/>
  <c r="B105" i="4"/>
  <c r="A105" i="4"/>
  <c r="B104" i="4"/>
  <c r="A104" i="4"/>
  <c r="B103" i="4"/>
  <c r="A103" i="4"/>
  <c r="B102" i="4"/>
  <c r="A102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E1" i="3"/>
  <c r="L52" i="2"/>
  <c r="H52" i="2"/>
  <c r="L51" i="2"/>
  <c r="H51" i="2"/>
  <c r="L50" i="2"/>
  <c r="H50" i="2"/>
  <c r="L49" i="2"/>
  <c r="H49" i="2"/>
  <c r="L48" i="2"/>
  <c r="H48" i="2"/>
  <c r="M148" i="4"/>
  <c r="L47" i="2"/>
  <c r="H47" i="2"/>
  <c r="L46" i="2"/>
  <c r="H46" i="2"/>
  <c r="L45" i="2"/>
  <c r="H45" i="2"/>
  <c r="M49" i="4" s="1"/>
  <c r="E133" i="5"/>
  <c r="L44" i="2"/>
  <c r="H44" i="2"/>
  <c r="L43" i="2"/>
  <c r="H43" i="2"/>
  <c r="L41" i="2"/>
  <c r="H41" i="2"/>
  <c r="M45" i="4" s="1"/>
  <c r="L40" i="2"/>
  <c r="H40" i="2"/>
  <c r="L39" i="2"/>
  <c r="H39" i="2"/>
  <c r="M133" i="4"/>
  <c r="L38" i="2"/>
  <c r="H38" i="2"/>
  <c r="L37" i="2"/>
  <c r="H37" i="2"/>
  <c r="L36" i="2"/>
  <c r="H36" i="2"/>
  <c r="L35" i="2"/>
  <c r="H35" i="2"/>
  <c r="M127" i="4"/>
  <c r="L34" i="2"/>
  <c r="H34" i="2"/>
  <c r="L32" i="2"/>
  <c r="H32" i="2"/>
  <c r="L31" i="2"/>
  <c r="H31" i="2"/>
  <c r="L30" i="2"/>
  <c r="H30" i="2"/>
  <c r="M34" i="4" s="1"/>
  <c r="L29" i="2"/>
  <c r="H29" i="2"/>
  <c r="L28" i="2"/>
  <c r="H28" i="2"/>
  <c r="M32" i="4" s="1"/>
  <c r="L27" i="2"/>
  <c r="H27" i="2"/>
  <c r="L26" i="2"/>
  <c r="H26" i="2"/>
  <c r="L25" i="2"/>
  <c r="H25" i="2"/>
  <c r="L24" i="2"/>
  <c r="H24" i="2"/>
  <c r="E84" i="5"/>
  <c r="L23" i="2"/>
  <c r="H23" i="2"/>
  <c r="E67" i="5"/>
  <c r="E66" i="5"/>
  <c r="L22" i="2"/>
  <c r="H22" i="2"/>
  <c r="M26" i="4" s="1"/>
  <c r="L21" i="2"/>
  <c r="H21" i="2"/>
  <c r="M25" i="4" s="1"/>
  <c r="L20" i="2"/>
  <c r="E58" i="5"/>
  <c r="H20" i="2"/>
  <c r="L19" i="2"/>
  <c r="H19" i="2"/>
  <c r="L18" i="2"/>
  <c r="H18" i="2"/>
  <c r="L17" i="2"/>
  <c r="H17" i="2"/>
  <c r="L16" i="2"/>
  <c r="H16" i="2"/>
  <c r="M20" i="4" s="1"/>
  <c r="M84" i="4"/>
  <c r="E45" i="5"/>
  <c r="L15" i="2"/>
  <c r="H15" i="2"/>
  <c r="L14" i="2"/>
  <c r="H14" i="2"/>
  <c r="L13" i="2"/>
  <c r="H13" i="2"/>
  <c r="L12" i="2"/>
  <c r="H12" i="2"/>
  <c r="L11" i="2"/>
  <c r="H11" i="2"/>
  <c r="E34" i="5"/>
  <c r="M76" i="4"/>
  <c r="E32" i="5"/>
  <c r="E26" i="5"/>
  <c r="E25" i="5"/>
  <c r="L10" i="2"/>
  <c r="H10" i="2"/>
  <c r="M67" i="4"/>
  <c r="M66" i="4"/>
  <c r="L9" i="2"/>
  <c r="H9" i="2"/>
  <c r="L8" i="2"/>
  <c r="H8" i="2"/>
  <c r="L7" i="2"/>
  <c r="H7" i="2"/>
  <c r="L6" i="2"/>
  <c r="H6" i="2"/>
  <c r="L5" i="2"/>
  <c r="H5" i="2"/>
  <c r="M9" i="4" s="1"/>
  <c r="L4" i="2"/>
  <c r="H4" i="2"/>
  <c r="M8" i="4" s="1"/>
  <c r="L3" i="2"/>
  <c r="H3" i="2"/>
  <c r="M7" i="4" s="1"/>
  <c r="E8" i="5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N3" i="2" l="1"/>
  <c r="D7" i="5"/>
  <c r="D63" i="5"/>
  <c r="M10" i="4"/>
  <c r="M6" i="2"/>
  <c r="N6" i="2" s="1"/>
  <c r="O6" i="2" s="1"/>
  <c r="D74" i="5"/>
  <c r="M79" i="4"/>
  <c r="E79" i="5"/>
  <c r="M81" i="4"/>
  <c r="D84" i="5"/>
  <c r="D86" i="5"/>
  <c r="D90" i="5"/>
  <c r="M92" i="4"/>
  <c r="D93" i="5"/>
  <c r="M97" i="4"/>
  <c r="M100" i="4"/>
  <c r="E100" i="5"/>
  <c r="M102" i="4"/>
  <c r="D105" i="5"/>
  <c r="D111" i="5"/>
  <c r="D114" i="5"/>
  <c r="D28" i="5"/>
  <c r="M30" i="4"/>
  <c r="M26" i="2"/>
  <c r="E30" i="5" s="1"/>
  <c r="N28" i="2"/>
  <c r="O28" i="2" s="1"/>
  <c r="D32" i="5"/>
  <c r="M123" i="4"/>
  <c r="E123" i="5"/>
  <c r="D38" i="5"/>
  <c r="D128" i="5"/>
  <c r="M130" i="4"/>
  <c r="E130" i="5"/>
  <c r="M41" i="4"/>
  <c r="M37" i="2"/>
  <c r="D134" i="5"/>
  <c r="D137" i="5"/>
  <c r="M139" i="4"/>
  <c r="E139" i="5"/>
  <c r="M146" i="4"/>
  <c r="D51" i="5"/>
  <c r="N48" i="2"/>
  <c r="O48" i="2" s="1"/>
  <c r="D52" i="5"/>
  <c r="D56" i="5"/>
  <c r="D151" i="5"/>
  <c r="N4" i="2"/>
  <c r="O4" i="2" s="1"/>
  <c r="D8" i="5"/>
  <c r="M12" i="4"/>
  <c r="M8" i="2"/>
  <c r="D68" i="5"/>
  <c r="D71" i="5"/>
  <c r="D78" i="5"/>
  <c r="D10" i="5"/>
  <c r="N8" i="2"/>
  <c r="O8" i="2" s="1"/>
  <c r="M64" i="4"/>
  <c r="D66" i="5"/>
  <c r="M72" i="4"/>
  <c r="D15" i="5"/>
  <c r="D79" i="5"/>
  <c r="D81" i="5"/>
  <c r="M85" i="4"/>
  <c r="M21" i="4"/>
  <c r="M17" i="2"/>
  <c r="N17" i="2" s="1"/>
  <c r="O17" i="2" s="1"/>
  <c r="M88" i="4"/>
  <c r="M23" i="4"/>
  <c r="M19" i="2"/>
  <c r="D92" i="5"/>
  <c r="M94" i="4"/>
  <c r="D97" i="5"/>
  <c r="D102" i="5"/>
  <c r="M106" i="4"/>
  <c r="E106" i="5"/>
  <c r="D108" i="5"/>
  <c r="M112" i="4"/>
  <c r="M115" i="4"/>
  <c r="E115" i="5"/>
  <c r="M118" i="4"/>
  <c r="N26" i="2"/>
  <c r="O26" i="2" s="1"/>
  <c r="D30" i="5"/>
  <c r="M121" i="4"/>
  <c r="D123" i="5"/>
  <c r="D124" i="5"/>
  <c r="M39" i="4"/>
  <c r="M35" i="2"/>
  <c r="E39" i="5" s="1"/>
  <c r="N37" i="2"/>
  <c r="O37" i="2" s="1"/>
  <c r="D41" i="5"/>
  <c r="M135" i="4"/>
  <c r="M44" i="4"/>
  <c r="M40" i="2"/>
  <c r="E44" i="5" s="1"/>
  <c r="M47" i="4"/>
  <c r="M43" i="2"/>
  <c r="N43" i="2" s="1"/>
  <c r="O43" i="2" s="1"/>
  <c r="D139" i="5"/>
  <c r="D142" i="5"/>
  <c r="D146" i="5"/>
  <c r="M147" i="4"/>
  <c r="M53" i="4"/>
  <c r="M49" i="2"/>
  <c r="E53" i="5" s="1"/>
  <c r="M149" i="4"/>
  <c r="E149" i="5"/>
  <c r="M152" i="4"/>
  <c r="M60" i="4"/>
  <c r="M71" i="4"/>
  <c r="E71" i="5"/>
  <c r="M15" i="4"/>
  <c r="M11" i="2"/>
  <c r="N11" i="2" s="1"/>
  <c r="O11" i="2" s="1"/>
  <c r="D57" i="5"/>
  <c r="N5" i="2"/>
  <c r="O5" i="2" s="1"/>
  <c r="D9" i="5"/>
  <c r="D64" i="5"/>
  <c r="M69" i="4"/>
  <c r="E69" i="5"/>
  <c r="D72" i="5"/>
  <c r="M75" i="4"/>
  <c r="M17" i="4"/>
  <c r="M13" i="2"/>
  <c r="E17" i="5" s="1"/>
  <c r="M80" i="4"/>
  <c r="M82" i="4"/>
  <c r="E82" i="5"/>
  <c r="D85" i="5"/>
  <c r="D21" i="5"/>
  <c r="N19" i="2"/>
  <c r="O19" i="2" s="1"/>
  <c r="D23" i="5"/>
  <c r="D94" i="5"/>
  <c r="D100" i="5"/>
  <c r="M103" i="4"/>
  <c r="E103" i="5"/>
  <c r="D106" i="5"/>
  <c r="M109" i="4"/>
  <c r="D112" i="5"/>
  <c r="D115" i="5"/>
  <c r="M31" i="4"/>
  <c r="M27" i="2"/>
  <c r="E31" i="5" s="1"/>
  <c r="D121" i="5"/>
  <c r="M36" i="4"/>
  <c r="M32" i="2"/>
  <c r="M126" i="4"/>
  <c r="D130" i="5"/>
  <c r="D135" i="5"/>
  <c r="D44" i="5"/>
  <c r="D47" i="5"/>
  <c r="M140" i="4"/>
  <c r="M143" i="4"/>
  <c r="E143" i="5"/>
  <c r="N49" i="2"/>
  <c r="O49" i="2" s="1"/>
  <c r="D53" i="5"/>
  <c r="D149" i="5"/>
  <c r="D152" i="5"/>
  <c r="D58" i="5"/>
  <c r="M62" i="4"/>
  <c r="D69" i="5"/>
  <c r="M16" i="4"/>
  <c r="M12" i="2"/>
  <c r="E16" i="5" s="1"/>
  <c r="D88" i="5"/>
  <c r="M95" i="4"/>
  <c r="E95" i="5"/>
  <c r="M101" i="4"/>
  <c r="D118" i="5"/>
  <c r="M33" i="4"/>
  <c r="M29" i="2"/>
  <c r="E33" i="5" s="1"/>
  <c r="N32" i="2"/>
  <c r="O32" i="2" s="1"/>
  <c r="D36" i="5"/>
  <c r="D39" i="5"/>
  <c r="M42" i="4"/>
  <c r="M38" i="2"/>
  <c r="E42" i="5" s="1"/>
  <c r="M138" i="4"/>
  <c r="D143" i="5"/>
  <c r="D147" i="5"/>
  <c r="M54" i="4"/>
  <c r="M50" i="2"/>
  <c r="E54" i="5" s="1"/>
  <c r="M11" i="4"/>
  <c r="M7" i="2"/>
  <c r="E11" i="5" s="1"/>
  <c r="M65" i="4"/>
  <c r="D67" i="5"/>
  <c r="D75" i="5"/>
  <c r="N13" i="2"/>
  <c r="O13" i="2" s="1"/>
  <c r="D17" i="5"/>
  <c r="D82" i="5"/>
  <c r="M24" i="4"/>
  <c r="M20" i="2"/>
  <c r="N21" i="2"/>
  <c r="O21" i="2" s="1"/>
  <c r="D25" i="5"/>
  <c r="M98" i="4"/>
  <c r="E98" i="5"/>
  <c r="D109" i="5"/>
  <c r="M116" i="4"/>
  <c r="N27" i="2"/>
  <c r="O27" i="2" s="1"/>
  <c r="D31" i="5"/>
  <c r="D126" i="5"/>
  <c r="M131" i="4"/>
  <c r="M43" i="4"/>
  <c r="M39" i="2"/>
  <c r="E43" i="5" s="1"/>
  <c r="D140" i="5"/>
  <c r="N45" i="2"/>
  <c r="O45" i="2" s="1"/>
  <c r="D49" i="5"/>
  <c r="M59" i="4"/>
  <c r="N7" i="2"/>
  <c r="O7" i="2" s="1"/>
  <c r="D11" i="5"/>
  <c r="D62" i="5"/>
  <c r="D65" i="5"/>
  <c r="M14" i="4"/>
  <c r="M10" i="2"/>
  <c r="E14" i="5" s="1"/>
  <c r="M73" i="4"/>
  <c r="D16" i="5"/>
  <c r="D80" i="5"/>
  <c r="M22" i="4"/>
  <c r="M18" i="2"/>
  <c r="E22" i="5" s="1"/>
  <c r="M89" i="4"/>
  <c r="D95" i="5"/>
  <c r="D98" i="5"/>
  <c r="D103" i="5"/>
  <c r="M107" i="4"/>
  <c r="E107" i="5"/>
  <c r="M110" i="4"/>
  <c r="M113" i="4"/>
  <c r="D116" i="5"/>
  <c r="M119" i="4"/>
  <c r="M120" i="4"/>
  <c r="N30" i="2"/>
  <c r="O30" i="2" s="1"/>
  <c r="D34" i="5"/>
  <c r="M125" i="4"/>
  <c r="E125" i="5"/>
  <c r="M129" i="4"/>
  <c r="D131" i="5"/>
  <c r="D42" i="5"/>
  <c r="D138" i="5"/>
  <c r="M141" i="4"/>
  <c r="M144" i="4"/>
  <c r="N50" i="2"/>
  <c r="O50" i="2" s="1"/>
  <c r="D54" i="5"/>
  <c r="M150" i="4"/>
  <c r="E150" i="5"/>
  <c r="D12" i="5"/>
  <c r="D59" i="5"/>
  <c r="M61" i="4"/>
  <c r="M13" i="4"/>
  <c r="M9" i="2"/>
  <c r="N10" i="2"/>
  <c r="O10" i="2" s="1"/>
  <c r="D14" i="5"/>
  <c r="M70" i="4"/>
  <c r="E70" i="5"/>
  <c r="D73" i="5"/>
  <c r="M77" i="4"/>
  <c r="E77" i="5"/>
  <c r="M18" i="4"/>
  <c r="M14" i="2"/>
  <c r="E18" i="5" s="1"/>
  <c r="M19" i="4"/>
  <c r="M15" i="2"/>
  <c r="E19" i="5" s="1"/>
  <c r="M83" i="4"/>
  <c r="E83" i="5"/>
  <c r="N16" i="2"/>
  <c r="O16" i="2" s="1"/>
  <c r="D20" i="5"/>
  <c r="D22" i="5"/>
  <c r="N20" i="2"/>
  <c r="O20" i="2" s="1"/>
  <c r="D24" i="5"/>
  <c r="N22" i="2"/>
  <c r="O22" i="2" s="1"/>
  <c r="D26" i="5"/>
  <c r="M96" i="4"/>
  <c r="E96" i="5"/>
  <c r="M99" i="4"/>
  <c r="D101" i="5"/>
  <c r="M104" i="4"/>
  <c r="D110" i="5"/>
  <c r="D113" i="5"/>
  <c r="M117" i="4"/>
  <c r="E117" i="5"/>
  <c r="D119" i="5"/>
  <c r="D33" i="5"/>
  <c r="M35" i="4"/>
  <c r="M31" i="2"/>
  <c r="E35" i="5" s="1"/>
  <c r="D129" i="5"/>
  <c r="D43" i="5"/>
  <c r="N41" i="2"/>
  <c r="O41" i="2" s="1"/>
  <c r="D45" i="5"/>
  <c r="M48" i="4"/>
  <c r="M44" i="2"/>
  <c r="E48" i="5" s="1"/>
  <c r="D141" i="5"/>
  <c r="D144" i="5"/>
  <c r="M50" i="4"/>
  <c r="M46" i="2"/>
  <c r="E50" i="5" s="1"/>
  <c r="M55" i="4"/>
  <c r="M51" i="2"/>
  <c r="E55" i="5" s="1"/>
  <c r="D61" i="5"/>
  <c r="M63" i="4"/>
  <c r="E63" i="5"/>
  <c r="N9" i="2"/>
  <c r="O9" i="2" s="1"/>
  <c r="D13" i="5"/>
  <c r="D70" i="5"/>
  <c r="G76" i="5"/>
  <c r="D76" i="5"/>
  <c r="D77" i="5"/>
  <c r="N14" i="2"/>
  <c r="O14" i="2" s="1"/>
  <c r="D18" i="5"/>
  <c r="D19" i="5"/>
  <c r="D83" i="5"/>
  <c r="M86" i="4"/>
  <c r="M87" i="4"/>
  <c r="D89" i="5"/>
  <c r="M91" i="4"/>
  <c r="M93" i="4"/>
  <c r="D99" i="5"/>
  <c r="M27" i="4"/>
  <c r="M23" i="2"/>
  <c r="E27" i="5" s="1"/>
  <c r="D104" i="5"/>
  <c r="D107" i="5"/>
  <c r="M111" i="4"/>
  <c r="E111" i="5"/>
  <c r="D117" i="5"/>
  <c r="M29" i="4"/>
  <c r="M25" i="2"/>
  <c r="D120" i="5"/>
  <c r="M122" i="4"/>
  <c r="E122" i="5"/>
  <c r="N31" i="2"/>
  <c r="O31" i="2" s="1"/>
  <c r="D35" i="5"/>
  <c r="D125" i="5"/>
  <c r="D127" i="5"/>
  <c r="M40" i="4"/>
  <c r="M36" i="2"/>
  <c r="E40" i="5" s="1"/>
  <c r="M132" i="4"/>
  <c r="D133" i="5"/>
  <c r="M136" i="4"/>
  <c r="M145" i="4"/>
  <c r="E145" i="5"/>
  <c r="D50" i="5"/>
  <c r="D148" i="5"/>
  <c r="N51" i="2"/>
  <c r="O51" i="2" s="1"/>
  <c r="D55" i="5"/>
  <c r="D150" i="5"/>
  <c r="D60" i="5"/>
  <c r="M68" i="4"/>
  <c r="M74" i="4"/>
  <c r="E74" i="5"/>
  <c r="M78" i="4"/>
  <c r="E78" i="5"/>
  <c r="D87" i="5"/>
  <c r="M90" i="4"/>
  <c r="E90" i="5"/>
  <c r="D91" i="5"/>
  <c r="D96" i="5"/>
  <c r="D27" i="5"/>
  <c r="M105" i="4"/>
  <c r="M108" i="4"/>
  <c r="E108" i="5"/>
  <c r="M114" i="4"/>
  <c r="E114" i="5"/>
  <c r="M28" i="4"/>
  <c r="M24" i="2"/>
  <c r="N24" i="2" s="1"/>
  <c r="O24" i="2" s="1"/>
  <c r="N25" i="2"/>
  <c r="O25" i="2" s="1"/>
  <c r="D29" i="5"/>
  <c r="D122" i="5"/>
  <c r="M124" i="4"/>
  <c r="E124" i="5"/>
  <c r="M38" i="4"/>
  <c r="M34" i="2"/>
  <c r="E38" i="5" s="1"/>
  <c r="M128" i="4"/>
  <c r="N36" i="2"/>
  <c r="O36" i="2" s="1"/>
  <c r="D40" i="5"/>
  <c r="D132" i="5"/>
  <c r="M134" i="4"/>
  <c r="E134" i="5"/>
  <c r="D136" i="5"/>
  <c r="M137" i="4"/>
  <c r="D48" i="5"/>
  <c r="M142" i="4"/>
  <c r="E142" i="5"/>
  <c r="D145" i="5"/>
  <c r="M51" i="4"/>
  <c r="M47" i="2"/>
  <c r="E51" i="5" s="1"/>
  <c r="E144" i="5"/>
  <c r="M52" i="4"/>
  <c r="M56" i="4"/>
  <c r="M52" i="2"/>
  <c r="N52" i="2" s="1"/>
  <c r="O52" i="2" s="1"/>
  <c r="M151" i="4"/>
  <c r="G110" i="5"/>
  <c r="P110" i="4"/>
  <c r="E148" i="5"/>
  <c r="E152" i="5"/>
  <c r="E131" i="5"/>
  <c r="E137" i="5"/>
  <c r="E151" i="5"/>
  <c r="E136" i="5"/>
  <c r="E141" i="5"/>
  <c r="E132" i="5"/>
  <c r="E135" i="5"/>
  <c r="E146" i="5"/>
  <c r="E138" i="5"/>
  <c r="E140" i="5"/>
  <c r="E24" i="5"/>
  <c r="E62" i="5"/>
  <c r="E116" i="5"/>
  <c r="E92" i="5"/>
  <c r="E10" i="5"/>
  <c r="E87" i="5"/>
  <c r="E109" i="5"/>
  <c r="E9" i="5"/>
  <c r="E61" i="5"/>
  <c r="E47" i="5"/>
  <c r="E6" i="3"/>
  <c r="O139" i="4"/>
  <c r="B15" i="3"/>
  <c r="O144" i="4"/>
  <c r="C15" i="3"/>
  <c r="D15" i="3"/>
  <c r="E15" i="3"/>
  <c r="E12" i="5"/>
  <c r="E15" i="5"/>
  <c r="E113" i="5"/>
  <c r="E13" i="5"/>
  <c r="E23" i="5"/>
  <c r="E99" i="5"/>
  <c r="E105" i="5"/>
  <c r="E7" i="5"/>
  <c r="E21" i="5"/>
  <c r="E37" i="5"/>
  <c r="E57" i="5"/>
  <c r="E59" i="5"/>
  <c r="E91" i="5"/>
  <c r="E28" i="5"/>
  <c r="E36" i="5"/>
  <c r="E46" i="5"/>
  <c r="E29" i="5"/>
  <c r="E73" i="5"/>
  <c r="E75" i="5"/>
  <c r="E64" i="5"/>
  <c r="E80" i="5"/>
  <c r="E102" i="5"/>
  <c r="E126" i="5"/>
  <c r="E121" i="5"/>
  <c r="E60" i="5"/>
  <c r="E76" i="5"/>
  <c r="E88" i="5"/>
  <c r="E110" i="5"/>
  <c r="E128" i="5"/>
  <c r="F76" i="5"/>
  <c r="E118" i="5"/>
  <c r="E94" i="5"/>
  <c r="E85" i="5"/>
  <c r="E104" i="5"/>
  <c r="F110" i="5"/>
  <c r="O110" i="4"/>
  <c r="E97" i="5"/>
  <c r="F26" i="5"/>
  <c r="E41" i="5"/>
  <c r="E49" i="5"/>
  <c r="E56" i="5"/>
  <c r="E72" i="5"/>
  <c r="E93" i="5"/>
  <c r="E112" i="5"/>
  <c r="E127" i="5"/>
  <c r="E65" i="5"/>
  <c r="E68" i="5"/>
  <c r="E81" i="5"/>
  <c r="E101" i="5"/>
  <c r="E129" i="5"/>
  <c r="O143" i="4"/>
  <c r="E86" i="5"/>
  <c r="E89" i="5"/>
  <c r="N29" i="2" l="1"/>
  <c r="O29" i="2" s="1"/>
  <c r="G33" i="5" s="1"/>
  <c r="N18" i="2"/>
  <c r="O18" i="2" s="1"/>
  <c r="P22" i="4" s="1"/>
  <c r="N39" i="2"/>
  <c r="O39" i="2" s="1"/>
  <c r="N12" i="2"/>
  <c r="O12" i="2" s="1"/>
  <c r="G16" i="5" s="1"/>
  <c r="N40" i="2"/>
  <c r="O40" i="2" s="1"/>
  <c r="N44" i="2"/>
  <c r="O44" i="2" s="1"/>
  <c r="G48" i="5" s="1"/>
  <c r="N23" i="2"/>
  <c r="O23" i="2" s="1"/>
  <c r="G27" i="5" s="1"/>
  <c r="N38" i="2"/>
  <c r="O38" i="2" s="1"/>
  <c r="O147" i="4"/>
  <c r="O151" i="4"/>
  <c r="G68" i="5"/>
  <c r="F68" i="5"/>
  <c r="O68" i="4"/>
  <c r="O135" i="4"/>
  <c r="O137" i="4"/>
  <c r="O145" i="4"/>
  <c r="O76" i="4"/>
  <c r="E147" i="5"/>
  <c r="O132" i="4"/>
  <c r="O138" i="4"/>
  <c r="G111" i="5"/>
  <c r="P76" i="4"/>
  <c r="G77" i="5"/>
  <c r="O146" i="4"/>
  <c r="O136" i="4"/>
  <c r="O131" i="4"/>
  <c r="O152" i="4"/>
  <c r="O78" i="4"/>
  <c r="N47" i="2"/>
  <c r="O47" i="2" s="1"/>
  <c r="G51" i="5" s="1"/>
  <c r="N34" i="2"/>
  <c r="O34" i="2" s="1"/>
  <c r="G38" i="5" s="1"/>
  <c r="G63" i="5"/>
  <c r="O150" i="4"/>
  <c r="O148" i="4"/>
  <c r="O140" i="4"/>
  <c r="O141" i="4"/>
  <c r="O133" i="4"/>
  <c r="N46" i="2"/>
  <c r="N15" i="2"/>
  <c r="O15" i="2" s="1"/>
  <c r="G19" i="5" s="1"/>
  <c r="N35" i="2"/>
  <c r="O149" i="4"/>
  <c r="G115" i="5"/>
  <c r="G90" i="5"/>
  <c r="P7" i="4"/>
  <c r="G7" i="5"/>
  <c r="G85" i="5"/>
  <c r="P85" i="4"/>
  <c r="G37" i="5"/>
  <c r="P37" i="4"/>
  <c r="G30" i="5"/>
  <c r="P30" i="4"/>
  <c r="G46" i="5"/>
  <c r="P46" i="4"/>
  <c r="G57" i="5"/>
  <c r="P57" i="4"/>
  <c r="P68" i="4"/>
  <c r="G20" i="5"/>
  <c r="P20" i="4"/>
  <c r="G123" i="5"/>
  <c r="P123" i="4"/>
  <c r="G67" i="5"/>
  <c r="P67" i="4"/>
  <c r="G108" i="5"/>
  <c r="P108" i="4"/>
  <c r="G29" i="5"/>
  <c r="P29" i="4"/>
  <c r="G22" i="5"/>
  <c r="G120" i="5"/>
  <c r="P120" i="4"/>
  <c r="P115" i="4"/>
  <c r="G103" i="5"/>
  <c r="P103" i="4"/>
  <c r="G55" i="5"/>
  <c r="P55" i="4"/>
  <c r="G106" i="5"/>
  <c r="P106" i="4"/>
  <c r="G72" i="5"/>
  <c r="P72" i="4"/>
  <c r="G75" i="5"/>
  <c r="P75" i="4"/>
  <c r="G21" i="5"/>
  <c r="P21" i="4"/>
  <c r="G100" i="5"/>
  <c r="P100" i="4"/>
  <c r="G14" i="5"/>
  <c r="P14" i="4"/>
  <c r="G36" i="5"/>
  <c r="P36" i="4"/>
  <c r="G107" i="5"/>
  <c r="P107" i="4"/>
  <c r="G93" i="5"/>
  <c r="P93" i="4"/>
  <c r="G112" i="5"/>
  <c r="P112" i="4"/>
  <c r="G56" i="5"/>
  <c r="P56" i="4"/>
  <c r="G118" i="5"/>
  <c r="P118" i="4"/>
  <c r="P63" i="4"/>
  <c r="G88" i="5"/>
  <c r="P88" i="4"/>
  <c r="P111" i="4"/>
  <c r="G113" i="5"/>
  <c r="P113" i="4"/>
  <c r="G17" i="5"/>
  <c r="P17" i="4"/>
  <c r="G80" i="5"/>
  <c r="P80" i="4"/>
  <c r="G99" i="5"/>
  <c r="P99" i="4"/>
  <c r="G43" i="5"/>
  <c r="P43" i="4"/>
  <c r="G35" i="5"/>
  <c r="P35" i="4"/>
  <c r="G59" i="5"/>
  <c r="P59" i="4"/>
  <c r="G28" i="5"/>
  <c r="P28" i="4"/>
  <c r="G26" i="5"/>
  <c r="P26" i="4"/>
  <c r="G91" i="5"/>
  <c r="P91" i="4"/>
  <c r="G95" i="5"/>
  <c r="P95" i="4"/>
  <c r="G41" i="5"/>
  <c r="P41" i="4"/>
  <c r="G104" i="5"/>
  <c r="P104" i="4"/>
  <c r="G70" i="5"/>
  <c r="P70" i="4"/>
  <c r="G64" i="5"/>
  <c r="P64" i="4"/>
  <c r="P77" i="4"/>
  <c r="G73" i="5"/>
  <c r="P73" i="4"/>
  <c r="G83" i="5"/>
  <c r="P83" i="4"/>
  <c r="G71" i="5"/>
  <c r="P71" i="4"/>
  <c r="P33" i="4"/>
  <c r="G128" i="5"/>
  <c r="P128" i="4"/>
  <c r="G25" i="5"/>
  <c r="P25" i="4"/>
  <c r="P90" i="4"/>
  <c r="G79" i="5"/>
  <c r="P79" i="4"/>
  <c r="G54" i="5"/>
  <c r="P54" i="4"/>
  <c r="G126" i="5"/>
  <c r="P126" i="4"/>
  <c r="G117" i="5"/>
  <c r="P117" i="4"/>
  <c r="G13" i="5"/>
  <c r="P13" i="4"/>
  <c r="G8" i="5"/>
  <c r="P8" i="4"/>
  <c r="G12" i="5"/>
  <c r="P12" i="4"/>
  <c r="G127" i="5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F150" i="5"/>
  <c r="F81" i="5"/>
  <c r="O62" i="4"/>
  <c r="F31" i="5"/>
  <c r="O129" i="4"/>
  <c r="F102" i="5"/>
  <c r="O32" i="4"/>
  <c r="P32" i="4"/>
  <c r="O26" i="4"/>
  <c r="O102" i="4"/>
  <c r="O66" i="4"/>
  <c r="P66" i="4"/>
  <c r="F60" i="5"/>
  <c r="F74" i="5"/>
  <c r="F140" i="5"/>
  <c r="F45" i="5"/>
  <c r="P45" i="4"/>
  <c r="F98" i="5"/>
  <c r="F135" i="5"/>
  <c r="F53" i="5"/>
  <c r="P53" i="4"/>
  <c r="F132" i="5"/>
  <c r="F142" i="5"/>
  <c r="F149" i="5"/>
  <c r="F40" i="5"/>
  <c r="P40" i="4"/>
  <c r="F18" i="5"/>
  <c r="O94" i="4"/>
  <c r="F65" i="5"/>
  <c r="F121" i="5"/>
  <c r="F52" i="5"/>
  <c r="F134" i="5"/>
  <c r="F143" i="5"/>
  <c r="F152" i="5"/>
  <c r="F151" i="5"/>
  <c r="F146" i="5"/>
  <c r="F122" i="5"/>
  <c r="F86" i="5"/>
  <c r="F147" i="5"/>
  <c r="O97" i="4"/>
  <c r="F131" i="5"/>
  <c r="F136" i="5"/>
  <c r="F137" i="5"/>
  <c r="F144" i="5"/>
  <c r="F141" i="5"/>
  <c r="F84" i="5"/>
  <c r="F114" i="5"/>
  <c r="P114" i="4"/>
  <c r="F145" i="5"/>
  <c r="O130" i="4"/>
  <c r="P130" i="4"/>
  <c r="F138" i="5"/>
  <c r="O58" i="4"/>
  <c r="P58" i="4"/>
  <c r="F82" i="5"/>
  <c r="P82" i="4"/>
  <c r="F139" i="5"/>
  <c r="O89" i="4"/>
  <c r="O124" i="4"/>
  <c r="O69" i="4"/>
  <c r="P69" i="4"/>
  <c r="F34" i="5"/>
  <c r="F133" i="5"/>
  <c r="F148" i="5"/>
  <c r="F42" i="5"/>
  <c r="O11" i="4"/>
  <c r="O18" i="4"/>
  <c r="F11" i="5"/>
  <c r="F32" i="5"/>
  <c r="F66" i="5"/>
  <c r="O81" i="4"/>
  <c r="E119" i="5"/>
  <c r="E120" i="5"/>
  <c r="O121" i="4"/>
  <c r="E20" i="5"/>
  <c r="E52" i="5"/>
  <c r="O65" i="4"/>
  <c r="O31" i="4"/>
  <c r="O86" i="4"/>
  <c r="O53" i="4"/>
  <c r="F97" i="5"/>
  <c r="F62" i="5"/>
  <c r="O45" i="4"/>
  <c r="O60" i="4"/>
  <c r="F89" i="5"/>
  <c r="F58" i="5"/>
  <c r="O52" i="4"/>
  <c r="O114" i="4"/>
  <c r="F130" i="5"/>
  <c r="O98" i="4"/>
  <c r="F94" i="5"/>
  <c r="F69" i="5"/>
  <c r="F124" i="5"/>
  <c r="O40" i="4"/>
  <c r="F129" i="5"/>
  <c r="O34" i="4"/>
  <c r="O82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F90" i="5"/>
  <c r="F21" i="5"/>
  <c r="O21" i="4"/>
  <c r="F126" i="5"/>
  <c r="O126" i="4"/>
  <c r="F77" i="5"/>
  <c r="F57" i="5"/>
  <c r="O57" i="4"/>
  <c r="F46" i="5"/>
  <c r="O46" i="4"/>
  <c r="F23" i="5"/>
  <c r="O23" i="4"/>
  <c r="O115" i="4"/>
  <c r="F83" i="5"/>
  <c r="O83" i="4"/>
  <c r="F71" i="5"/>
  <c r="O71" i="4"/>
  <c r="O51" i="4"/>
  <c r="F95" i="5"/>
  <c r="O95" i="4"/>
  <c r="O112" i="4"/>
  <c r="F112" i="5"/>
  <c r="F85" i="5"/>
  <c r="O85" i="4"/>
  <c r="F35" i="5"/>
  <c r="O35" i="4"/>
  <c r="O104" i="4"/>
  <c r="F104" i="5"/>
  <c r="F79" i="5"/>
  <c r="O79" i="4"/>
  <c r="F54" i="5"/>
  <c r="O54" i="4"/>
  <c r="F28" i="5"/>
  <c r="O28" i="4"/>
  <c r="O105" i="4"/>
  <c r="F105" i="5"/>
  <c r="F15" i="5"/>
  <c r="O15" i="4"/>
  <c r="F91" i="5"/>
  <c r="O91" i="4"/>
  <c r="O103" i="4"/>
  <c r="F103" i="5"/>
  <c r="F48" i="5"/>
  <c r="O48" i="4"/>
  <c r="F63" i="5"/>
  <c r="O13" i="4"/>
  <c r="F13" i="5"/>
  <c r="F64" i="5"/>
  <c r="O64" i="4"/>
  <c r="F100" i="5"/>
  <c r="O100" i="4"/>
  <c r="F73" i="5"/>
  <c r="O73" i="4"/>
  <c r="F36" i="5"/>
  <c r="O36" i="4"/>
  <c r="F80" i="5"/>
  <c r="O80" i="4"/>
  <c r="O120" i="4"/>
  <c r="F120" i="5"/>
  <c r="O107" i="4"/>
  <c r="F107" i="5"/>
  <c r="O109" i="4"/>
  <c r="F109" i="5"/>
  <c r="F25" i="5"/>
  <c r="O25" i="4"/>
  <c r="F56" i="5"/>
  <c r="O56" i="4"/>
  <c r="F19" i="5"/>
  <c r="F7" i="5"/>
  <c r="O7" i="4"/>
  <c r="F88" i="5"/>
  <c r="O88" i="4"/>
  <c r="F30" i="5"/>
  <c r="O30" i="4"/>
  <c r="F20" i="5"/>
  <c r="O20" i="4"/>
  <c r="O123" i="4"/>
  <c r="F123" i="5"/>
  <c r="F16" i="5"/>
  <c r="O16" i="4"/>
  <c r="O127" i="4"/>
  <c r="F127" i="5"/>
  <c r="F27" i="5"/>
  <c r="O27" i="4"/>
  <c r="F8" i="5"/>
  <c r="O8" i="4"/>
  <c r="F93" i="5"/>
  <c r="O93" i="4"/>
  <c r="F118" i="5"/>
  <c r="O118" i="4"/>
  <c r="F37" i="5"/>
  <c r="O37" i="4"/>
  <c r="F22" i="5"/>
  <c r="O22" i="4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17" i="5"/>
  <c r="O17" i="4"/>
  <c r="F72" i="5"/>
  <c r="O72" i="4"/>
  <c r="F59" i="5"/>
  <c r="O59" i="4"/>
  <c r="F96" i="5"/>
  <c r="O96" i="4"/>
  <c r="F29" i="5"/>
  <c r="O29" i="4"/>
  <c r="O128" i="4"/>
  <c r="F128" i="5"/>
  <c r="O111" i="4"/>
  <c r="O113" i="4"/>
  <c r="F113" i="5"/>
  <c r="P16" i="4" l="1"/>
  <c r="P27" i="4"/>
  <c r="P48" i="4"/>
  <c r="P19" i="4"/>
  <c r="O42" i="4"/>
  <c r="O38" i="4"/>
  <c r="F38" i="5"/>
  <c r="F51" i="5"/>
  <c r="P51" i="4"/>
  <c r="F44" i="5"/>
  <c r="O44" i="4"/>
  <c r="P38" i="4"/>
  <c r="O33" i="4"/>
  <c r="F115" i="5"/>
  <c r="O77" i="4"/>
  <c r="P142" i="4"/>
  <c r="O142" i="4"/>
  <c r="O35" i="2"/>
  <c r="F39" i="5"/>
  <c r="O39" i="4"/>
  <c r="P74" i="4"/>
  <c r="O74" i="4"/>
  <c r="O134" i="4"/>
  <c r="F111" i="5"/>
  <c r="O19" i="4"/>
  <c r="O63" i="4"/>
  <c r="O46" i="2"/>
  <c r="F50" i="5"/>
  <c r="O50" i="4"/>
  <c r="F78" i="5"/>
  <c r="O90" i="4"/>
  <c r="G148" i="5"/>
  <c r="P148" i="4"/>
  <c r="G147" i="5"/>
  <c r="P147" i="4"/>
  <c r="G52" i="5"/>
  <c r="P52" i="4"/>
  <c r="G98" i="5"/>
  <c r="P98" i="4"/>
  <c r="G81" i="5"/>
  <c r="P81" i="4"/>
  <c r="G89" i="5"/>
  <c r="P89" i="4"/>
  <c r="G138" i="5"/>
  <c r="P138" i="4"/>
  <c r="G84" i="5"/>
  <c r="P84" i="4"/>
  <c r="G132" i="5"/>
  <c r="P132" i="4"/>
  <c r="G136" i="5"/>
  <c r="P136" i="4"/>
  <c r="G86" i="5"/>
  <c r="P86" i="4"/>
  <c r="G152" i="5"/>
  <c r="P152" i="4"/>
  <c r="G121" i="5"/>
  <c r="P121" i="4"/>
  <c r="G129" i="5"/>
  <c r="P129" i="4"/>
  <c r="G150" i="5"/>
  <c r="P150" i="4"/>
  <c r="G141" i="5"/>
  <c r="P141" i="4"/>
  <c r="G44" i="5"/>
  <c r="P44" i="4"/>
  <c r="G149" i="5"/>
  <c r="P149" i="4"/>
  <c r="G31" i="5"/>
  <c r="P31" i="4"/>
  <c r="G131" i="5"/>
  <c r="P131" i="4"/>
  <c r="G122" i="5"/>
  <c r="P122" i="4"/>
  <c r="G65" i="5"/>
  <c r="P65" i="4"/>
  <c r="G140" i="5"/>
  <c r="P140" i="4"/>
  <c r="G87" i="5"/>
  <c r="P87" i="4"/>
  <c r="G92" i="5"/>
  <c r="P92" i="4"/>
  <c r="G42" i="5"/>
  <c r="P42" i="4"/>
  <c r="G145" i="5"/>
  <c r="P145" i="4"/>
  <c r="G97" i="5"/>
  <c r="P97" i="4"/>
  <c r="G146" i="5"/>
  <c r="P146" i="4"/>
  <c r="G94" i="5"/>
  <c r="P94" i="4"/>
  <c r="G135" i="5"/>
  <c r="P135" i="4"/>
  <c r="G137" i="5"/>
  <c r="P137" i="4"/>
  <c r="G142" i="5"/>
  <c r="G60" i="5"/>
  <c r="P60" i="4"/>
  <c r="G124" i="5"/>
  <c r="P124" i="4"/>
  <c r="G134" i="5"/>
  <c r="P134" i="4"/>
  <c r="G151" i="5"/>
  <c r="P151" i="4"/>
  <c r="G18" i="5"/>
  <c r="P18" i="4"/>
  <c r="G102" i="5"/>
  <c r="P102" i="4"/>
  <c r="G133" i="5"/>
  <c r="P133" i="4"/>
  <c r="G34" i="5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G74" i="5"/>
  <c r="O61" i="4"/>
  <c r="F24" i="5"/>
  <c r="O116" i="4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50" i="5" l="1"/>
  <c r="P50" i="4"/>
  <c r="P39" i="4"/>
  <c r="G39" i="5"/>
  <c r="G78" i="5"/>
  <c r="P78" i="4"/>
  <c r="G116" i="5"/>
  <c r="P116" i="4"/>
  <c r="G24" i="5"/>
  <c r="L15" i="6" s="1"/>
  <c r="P24" i="4"/>
  <c r="G61" i="5"/>
  <c r="P61" i="4"/>
  <c r="J15" i="6" l="1"/>
  <c r="N15" i="6"/>
  <c r="H15" i="6"/>
  <c r="D15" i="6"/>
  <c r="F15" i="6"/>
  <c r="C15" i="6" l="1"/>
  <c r="E15" i="6" s="1"/>
  <c r="P15" i="6"/>
  <c r="M15" i="6" l="1"/>
  <c r="G15" i="6"/>
  <c r="Q15" i="6"/>
  <c r="I15" i="6"/>
  <c r="K15" i="6"/>
  <c r="O15" i="6" l="1"/>
  <c r="S15" i="6" s="1"/>
</calcChain>
</file>

<file path=xl/comments1.xml><?xml version="1.0" encoding="utf-8"?>
<comments xmlns="http://schemas.openxmlformats.org/spreadsheetml/2006/main">
  <authors>
    <author>Korisnik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Broj studenta koji su izašli na bar jednu aktivnost
</t>
        </r>
      </text>
    </comment>
  </commentList>
</comments>
</file>

<file path=xl/sharedStrings.xml><?xml version="1.0" encoding="utf-8"?>
<sst xmlns="http://schemas.openxmlformats.org/spreadsheetml/2006/main" count="265" uniqueCount="215">
  <si>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</si>
  <si>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</si>
  <si>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</si>
  <si>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</si>
  <si>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</si>
  <si>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</si>
  <si>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</si>
  <si>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</si>
  <si>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</si>
  <si>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</si>
  <si>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</si>
  <si>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</si>
  <si>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</si>
  <si>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</si>
  <si>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</si>
  <si>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</si>
  <si>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</si>
  <si>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</si>
  <si>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</si>
  <si>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</si>
  <si>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</si>
  <si>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</si>
  <si>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</si>
  <si>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</si>
  <si>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</si>
  <si>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</si>
  <si>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</si>
  <si>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</si>
  <si>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</si>
  <si>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</si>
  <si>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</si>
  <si>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</si>
  <si>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4/2020</t>
  </si>
  <si>
    <t>5/2020</t>
  </si>
  <si>
    <t>6/2020</t>
  </si>
  <si>
    <t>9/2020</t>
  </si>
  <si>
    <t>10/2020</t>
  </si>
  <si>
    <t>12/2020</t>
  </si>
  <si>
    <t>17/2020</t>
  </si>
  <si>
    <t>20/2020</t>
  </si>
  <si>
    <t>31/2020</t>
  </si>
  <si>
    <t>33/2020</t>
  </si>
  <si>
    <t>36/2020</t>
  </si>
  <si>
    <t>37/2020</t>
  </si>
  <si>
    <t>40/2020</t>
  </si>
  <si>
    <t>47/2020</t>
  </si>
  <si>
    <t>49/2020</t>
  </si>
  <si>
    <t>56/2020</t>
  </si>
  <si>
    <t>57/2020</t>
  </si>
  <si>
    <t>60/2020</t>
  </si>
  <si>
    <t>61/2020</t>
  </si>
  <si>
    <t>23/2019</t>
  </si>
  <si>
    <t>26/2019</t>
  </si>
  <si>
    <t>34/2019</t>
  </si>
  <si>
    <t>42/2019</t>
  </si>
  <si>
    <t>45/2019</t>
  </si>
  <si>
    <t>53/2019</t>
  </si>
  <si>
    <t>83/2019</t>
  </si>
  <si>
    <t>45/2018</t>
  </si>
  <si>
    <t>32/2017</t>
  </si>
  <si>
    <t>3/2015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</si>
  <si>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</si>
  <si>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</si>
  <si>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</si>
  <si>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</si>
  <si>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</si>
  <si>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</si>
  <si>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</rPr>
      <t xml:space="preserve"> Osnovne akademske</t>
    </r>
  </si>
  <si>
    <r>
      <t>Broj ECTS kredita:</t>
    </r>
    <r>
      <rPr>
        <sz val="11"/>
        <rFont val="Arial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</si>
  <si>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</si>
  <si>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</si>
  <si>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</si>
  <si>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</si>
  <si>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</si>
  <si>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</si>
  <si>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</si>
  <si>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</si>
  <si>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</rPr>
      <t xml:space="preserve"> Osnovne akademske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</si>
  <si>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</si>
  <si>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</si>
  <si>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</si>
  <si>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</si>
  <si>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</si>
  <si>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</si>
  <si>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</si>
  <si>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</si>
  <si>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</si>
  <si>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t>Mašinstvo</t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</si>
  <si>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</si>
  <si>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</si>
  <si>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</si>
  <si>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</si>
  <si>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</si>
  <si>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</si>
  <si>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</si>
  <si>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</si>
  <si>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</si>
  <si>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</si>
  <si>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</si>
  <si>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</si>
  <si>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</si>
  <si>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</si>
  <si>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</si>
  <si>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</si>
  <si>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</si>
  <si>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</si>
  <si>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</si>
  <si>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</si>
  <si>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</si>
  <si>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</si>
  <si>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</si>
  <si>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50/2020</t>
  </si>
  <si>
    <t>71/2020</t>
  </si>
  <si>
    <t>9/2019</t>
  </si>
  <si>
    <t>21/2019</t>
  </si>
  <si>
    <t>29/2019</t>
  </si>
  <si>
    <t>54/2019</t>
  </si>
  <si>
    <t>62/2019</t>
  </si>
  <si>
    <t>80/2019</t>
  </si>
  <si>
    <t>35/2018</t>
  </si>
  <si>
    <t>8/2017</t>
  </si>
  <si>
    <t>12/2017</t>
  </si>
  <si>
    <t>15/2017</t>
  </si>
  <si>
    <t>39/2017</t>
  </si>
  <si>
    <t>43/2017</t>
  </si>
  <si>
    <t>33/2016</t>
  </si>
  <si>
    <t>60/2016</t>
  </si>
  <si>
    <t>39/2015</t>
  </si>
  <si>
    <t>40/2015</t>
  </si>
  <si>
    <t>54/2015</t>
  </si>
  <si>
    <t>6/2014</t>
  </si>
  <si>
    <t>8/2014</t>
  </si>
  <si>
    <t>Luka Kuč</t>
  </si>
  <si>
    <t>Ermin Mehović</t>
  </si>
  <si>
    <t>Veselin Mićunović</t>
  </si>
  <si>
    <t>Svetlana Uskoković</t>
  </si>
  <si>
    <t>Pavle Prelević</t>
  </si>
  <si>
    <t>Ivan Veljović</t>
  </si>
  <si>
    <t>Ivan Perović</t>
  </si>
  <si>
    <t>Matija Knežević</t>
  </si>
  <si>
    <t>Vanja Janković</t>
  </si>
  <si>
    <t>Luka Topčić</t>
  </si>
  <si>
    <t>Darko Furtula</t>
  </si>
  <si>
    <t>Vuk Jovanović</t>
  </si>
  <si>
    <t>Vladimir Jevtović</t>
  </si>
  <si>
    <t>Imar Čuturić</t>
  </si>
  <si>
    <t>Marija Jovanović</t>
  </si>
  <si>
    <t>Radojica Aprcović</t>
  </si>
  <si>
    <t>Milojka Simićević</t>
  </si>
  <si>
    <t>Miloš Božović</t>
  </si>
  <si>
    <t>Radoje Stanišić</t>
  </si>
  <si>
    <t>Aleksandar Pavićević</t>
  </si>
  <si>
    <t>Muamer Trnčić</t>
  </si>
  <si>
    <t>Nikola Zarubica</t>
  </si>
  <si>
    <t>Vojislav Plamenac</t>
  </si>
  <si>
    <t>Jelena Anđelić</t>
  </si>
  <si>
    <t>Anes Beriša</t>
  </si>
  <si>
    <t>Stefan Dronjak</t>
  </si>
  <si>
    <t>Tamara Sandić</t>
  </si>
  <si>
    <t>Miodrag Popović</t>
  </si>
  <si>
    <t>Đorđe Asanović</t>
  </si>
  <si>
    <t>Milica Vukašinović</t>
  </si>
  <si>
    <t>Bogdan Prelević</t>
  </si>
  <si>
    <t>Nemanja Bjelić</t>
  </si>
  <si>
    <t>Aleksa Gredić</t>
  </si>
  <si>
    <t>Ana Vušović</t>
  </si>
  <si>
    <t>Tamara Mandić</t>
  </si>
  <si>
    <t>Svetlana Đurđevac</t>
  </si>
  <si>
    <t>Bojan Čabarkapa</t>
  </si>
  <si>
    <t>Vuk Kovinić</t>
  </si>
  <si>
    <t>Ivan Šupić</t>
  </si>
  <si>
    <t>Milan Gazdić</t>
  </si>
  <si>
    <t>Aleksandar Prelević</t>
  </si>
  <si>
    <t>Ranko Potpara</t>
  </si>
  <si>
    <t>Borka Čović</t>
  </si>
  <si>
    <t>Luka Petrić</t>
  </si>
  <si>
    <t>Gorica Kapetanović</t>
  </si>
  <si>
    <t>Ignjat Babić</t>
  </si>
  <si>
    <t>Dijana Spalević</t>
  </si>
  <si>
    <t>Mišo Bakrač</t>
  </si>
  <si>
    <t>Milica Marković</t>
  </si>
  <si>
    <t>Aleksandar Knjeginjić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</si>
  <si>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</si>
  <si>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</si>
  <si>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</si>
  <si>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</si>
  <si>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</si>
  <si>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</si>
  <si>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</rPr>
      <t>Mašinstvo</t>
    </r>
  </si>
  <si>
    <r>
      <t>Godina:</t>
    </r>
    <r>
      <rPr>
        <sz val="11"/>
        <rFont val="Arial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</si>
  <si>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</si>
  <si>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</si>
  <si>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</si>
  <si>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</si>
  <si>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</si>
  <si>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</rPr>
      <t xml:space="preserve"> Mašinstvo</t>
    </r>
  </si>
  <si>
    <r>
      <t>PREDMET:</t>
    </r>
    <r>
      <rPr>
        <sz val="11"/>
        <rFont val="Arial"/>
      </rPr>
      <t xml:space="preserve"> Matematika I</t>
    </r>
  </si>
  <si>
    <r>
      <t>NASTAVNIK:</t>
    </r>
    <r>
      <rPr>
        <sz val="11"/>
        <rFont val="Arial"/>
      </rPr>
      <t xml:space="preserve"> Prof. dr Jela Šušić</t>
    </r>
  </si>
  <si>
    <r>
      <t>SARADNIK:</t>
    </r>
    <r>
      <rPr>
        <sz val="11"/>
        <rFont val="Arial"/>
      </rPr>
      <t xml:space="preserve"> Velimir Ćorović</t>
    </r>
  </si>
  <si>
    <t>OBRAZAC ZA ZAKLJUČNE OCJENE, STUDIJSKE 2020/2021. ZIMSKI SEMESTAR</t>
  </si>
  <si>
    <t>0-49</t>
  </si>
  <si>
    <t>50-59</t>
  </si>
  <si>
    <t>60-69</t>
  </si>
  <si>
    <t>70-79</t>
  </si>
  <si>
    <t>80-89</t>
  </si>
  <si>
    <t>90-100</t>
  </si>
  <si>
    <t>indikator</t>
  </si>
  <si>
    <t>1.termin  kolokvijum</t>
  </si>
  <si>
    <t>1.termin  zavrsni</t>
  </si>
  <si>
    <t>OCJENA</t>
  </si>
  <si>
    <t>2.termin  kolokvijum</t>
  </si>
  <si>
    <t>2.termin  zavrsni</t>
  </si>
  <si>
    <t>KD</t>
  </si>
  <si>
    <t>ZD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</si>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</sst>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9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1" fontId="4" fillId="4" borderId="14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8" borderId="5" xfId="0" applyFont="1" applyFill="1" applyBorder="1"/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4" fillId="4" borderId="5" xfId="0" applyFont="1" applyFill="1" applyBorder="1"/>
    <xf numFmtId="0" fontId="15" fillId="0" borderId="0" xfId="0" applyFont="1" applyAlignment="1"/>
    <xf numFmtId="0" fontId="16" fillId="6" borderId="28" xfId="0" applyFont="1" applyFill="1" applyBorder="1" applyAlignment="1">
      <alignment horizontal="center" vertical="center"/>
    </xf>
    <xf numFmtId="1" fontId="16" fillId="0" borderId="55" xfId="0" applyNumberFormat="1" applyFont="1" applyBorder="1" applyAlignment="1">
      <alignment horizontal="left"/>
    </xf>
    <xf numFmtId="0" fontId="16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6" fillId="0" borderId="56" xfId="0" applyFont="1" applyBorder="1" applyAlignment="1">
      <alignment horizontal="center"/>
    </xf>
    <xf numFmtId="0" fontId="16" fillId="0" borderId="56" xfId="0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8" xfId="0" applyFont="1" applyFill="1" applyBorder="1"/>
    <xf numFmtId="0" fontId="14" fillId="7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/>
    <xf numFmtId="0" fontId="14" fillId="6" borderId="29" xfId="0" applyFont="1" applyFill="1" applyBorder="1" applyAlignment="1">
      <alignment horizontal="center"/>
    </xf>
    <xf numFmtId="0" fontId="14" fillId="6" borderId="29" xfId="0" applyFont="1" applyFill="1" applyBorder="1"/>
    <xf numFmtId="0" fontId="14" fillId="6" borderId="5" xfId="0" applyFont="1" applyFill="1" applyBorder="1" applyAlignment="1">
      <alignment horizontal="center"/>
    </xf>
    <xf numFmtId="0" fontId="14" fillId="6" borderId="5" xfId="0" applyFont="1" applyFill="1" applyBorder="1"/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left"/>
    </xf>
    <xf numFmtId="0" fontId="16" fillId="6" borderId="59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/>
    </xf>
    <xf numFmtId="1" fontId="16" fillId="6" borderId="28" xfId="0" applyNumberFormat="1" applyFont="1" applyFill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/>
    </xf>
    <xf numFmtId="0" fontId="14" fillId="4" borderId="29" xfId="0" applyFont="1" applyFill="1" applyBorder="1"/>
    <xf numFmtId="0" fontId="14" fillId="6" borderId="59" xfId="0" applyFont="1" applyFill="1" applyBorder="1" applyAlignment="1">
      <alignment horizontal="center" vertical="center"/>
    </xf>
    <xf numFmtId="0" fontId="14" fillId="6" borderId="59" xfId="0" applyFont="1" applyFill="1" applyBorder="1"/>
    <xf numFmtId="0" fontId="14" fillId="7" borderId="59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6" borderId="29" xfId="0" applyFont="1" applyFill="1" applyBorder="1"/>
    <xf numFmtId="0" fontId="16" fillId="7" borderId="29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1" fillId="0" borderId="67" xfId="0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2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1" fillId="3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7" fillId="5" borderId="20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5" borderId="24" xfId="0" applyFont="1" applyFill="1" applyBorder="1" applyAlignment="1">
      <alignment horizontal="center" vertical="center"/>
    </xf>
    <xf numFmtId="0" fontId="13" fillId="0" borderId="27" xfId="0" applyFont="1" applyBorder="1"/>
    <xf numFmtId="0" fontId="12" fillId="5" borderId="56" xfId="0" applyFont="1" applyFill="1" applyBorder="1" applyAlignment="1">
      <alignment horizontal="center" vertical="center" wrapText="1"/>
    </xf>
    <xf numFmtId="0" fontId="13" fillId="0" borderId="56" xfId="0" applyFont="1" applyBorder="1"/>
    <xf numFmtId="0" fontId="17" fillId="5" borderId="57" xfId="0" applyFont="1" applyFill="1" applyBorder="1" applyAlignment="1">
      <alignment horizontal="center" vertical="center"/>
    </xf>
    <xf numFmtId="0" fontId="13" fillId="0" borderId="58" xfId="0" applyFont="1" applyBorder="1"/>
    <xf numFmtId="0" fontId="13" fillId="0" borderId="61" xfId="0" applyFont="1" applyBorder="1"/>
    <xf numFmtId="0" fontId="12" fillId="5" borderId="63" xfId="0" applyFont="1" applyFill="1" applyBorder="1" applyAlignment="1">
      <alignment horizontal="center"/>
    </xf>
    <xf numFmtId="0" fontId="13" fillId="0" borderId="57" xfId="0" applyFont="1" applyBorder="1"/>
    <xf numFmtId="0" fontId="13" fillId="0" borderId="2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1" fillId="0" borderId="29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7" fillId="0" borderId="40" xfId="0" applyFont="1" applyBorder="1" applyAlignment="1">
      <alignment horizontal="left" vertical="center"/>
    </xf>
    <xf numFmtId="0" fontId="3" fillId="0" borderId="41" xfId="0" applyFont="1" applyBorder="1"/>
    <xf numFmtId="0" fontId="3" fillId="0" borderId="42" xfId="0" applyFont="1" applyBorder="1"/>
    <xf numFmtId="0" fontId="7" fillId="0" borderId="43" xfId="0" applyFont="1" applyBorder="1" applyAlignment="1">
      <alignment horizontal="left" vertical="center"/>
    </xf>
    <xf numFmtId="0" fontId="3" fillId="0" borderId="44" xfId="0" applyFont="1" applyBorder="1"/>
    <xf numFmtId="0" fontId="7" fillId="0" borderId="45" xfId="0" applyFont="1" applyBorder="1" applyAlignment="1">
      <alignment horizontal="left" vertical="center" wrapText="1"/>
    </xf>
    <xf numFmtId="0" fontId="3" fillId="0" borderId="46" xfId="0" applyFont="1" applyBorder="1"/>
    <xf numFmtId="0" fontId="3" fillId="0" borderId="47" xfId="0" applyFont="1" applyBorder="1"/>
    <xf numFmtId="0" fontId="7" fillId="0" borderId="4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50" xfId="0" applyFont="1" applyBorder="1"/>
    <xf numFmtId="0" fontId="1" fillId="0" borderId="20" xfId="0" applyFont="1" applyBorder="1" applyAlignment="1">
      <alignment horizontal="center" vertical="center" wrapText="1"/>
    </xf>
    <xf numFmtId="0" fontId="3" fillId="0" borderId="51" xfId="0" applyFont="1" applyBorder="1"/>
    <xf numFmtId="0" fontId="3" fillId="0" borderId="65" xfId="0" applyFont="1" applyBorder="1"/>
    <xf numFmtId="0" fontId="3" fillId="0" borderId="49" xfId="0" applyFont="1" applyBorder="1"/>
    <xf numFmtId="0" fontId="1" fillId="0" borderId="24" xfId="0" applyFont="1" applyBorder="1" applyAlignment="1">
      <alignment horizontal="center" vertical="center" wrapText="1"/>
    </xf>
    <xf numFmtId="0" fontId="3" fillId="0" borderId="52" xfId="0" applyFont="1" applyBorder="1"/>
    <xf numFmtId="0" fontId="1" fillId="0" borderId="6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2" xfId="0" applyFont="1" applyBorder="1"/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1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90" t="s">
        <v>1</v>
      </c>
      <c r="D2" s="91"/>
      <c r="E2" s="91"/>
      <c r="F2" s="91"/>
      <c r="G2" s="91"/>
      <c r="H2" s="92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thickBot="1" x14ac:dyDescent="0.3">
      <c r="A3" s="5"/>
      <c r="B3" s="6" t="s">
        <v>2</v>
      </c>
      <c r="C3" s="90" t="s">
        <v>3</v>
      </c>
      <c r="D3" s="91"/>
      <c r="E3" s="91"/>
      <c r="F3" s="91"/>
      <c r="G3" s="91"/>
      <c r="H3" s="92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90" t="s">
        <v>87</v>
      </c>
      <c r="D4" s="91"/>
      <c r="E4" s="91"/>
      <c r="F4" s="91"/>
      <c r="G4" s="91"/>
      <c r="H4" s="92"/>
      <c r="I4" s="7"/>
      <c r="J4" s="4"/>
      <c r="K4" s="88" t="s">
        <v>5</v>
      </c>
      <c r="L4" s="89"/>
      <c r="M4" s="4"/>
      <c r="N4" s="88" t="s">
        <v>5</v>
      </c>
      <c r="O4" s="89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94"/>
      <c r="D5" s="91"/>
      <c r="E5" s="91"/>
      <c r="F5" s="91"/>
      <c r="G5" s="91"/>
      <c r="H5" s="92"/>
      <c r="I5" s="7"/>
      <c r="J5" s="4"/>
      <c r="K5" s="8">
        <v>0</v>
      </c>
      <c r="L5" s="9" t="s">
        <v>7</v>
      </c>
      <c r="M5" s="4"/>
      <c r="N5" s="8" t="s">
        <v>200</v>
      </c>
      <c r="O5" s="9" t="s">
        <v>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93" t="s">
        <v>9</v>
      </c>
      <c r="D6" s="92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8" t="s">
        <v>201</v>
      </c>
      <c r="O6" s="9" t="s"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93" t="s">
        <v>12</v>
      </c>
      <c r="D7" s="92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8" t="s">
        <v>202</v>
      </c>
      <c r="O7" s="9" t="s">
        <v>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93" t="s">
        <v>15</v>
      </c>
      <c r="D8" s="92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8" t="s">
        <v>203</v>
      </c>
      <c r="O8" s="9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93">
        <v>6</v>
      </c>
      <c r="D9" s="92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8" t="s">
        <v>204</v>
      </c>
      <c r="O9" s="9" t="s">
        <v>18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3">
      <c r="A10" s="5"/>
      <c r="B10" s="6" t="s">
        <v>19</v>
      </c>
      <c r="C10" s="93">
        <f>+COUNTA(Spisak!B3:B126)</f>
        <v>50</v>
      </c>
      <c r="D10" s="92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11" t="s">
        <v>205</v>
      </c>
      <c r="O10" s="12" t="s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109</v>
      </c>
      <c r="C12" s="96">
        <v>40</v>
      </c>
      <c r="D12" s="96"/>
      <c r="E12" s="95"/>
      <c r="F12" s="95"/>
      <c r="G12" s="95"/>
      <c r="H12" s="95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96">
        <v>60</v>
      </c>
      <c r="D13" s="96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90" t="s">
        <v>23</v>
      </c>
      <c r="D15" s="91"/>
      <c r="E15" s="91"/>
      <c r="F15" s="91"/>
      <c r="G15" s="91"/>
      <c r="H15" s="92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90" t="s">
        <v>110</v>
      </c>
      <c r="D16" s="91"/>
      <c r="E16" s="91"/>
      <c r="F16" s="91"/>
      <c r="G16" s="91"/>
      <c r="H16" s="92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C10:D10"/>
    <mergeCell ref="C15:H15"/>
    <mergeCell ref="C16:H16"/>
    <mergeCell ref="E12:H12"/>
    <mergeCell ref="C13:D13"/>
    <mergeCell ref="C12:D12"/>
    <mergeCell ref="N4:O4"/>
    <mergeCell ref="C2:H2"/>
    <mergeCell ref="C3:H3"/>
    <mergeCell ref="C4:H4"/>
    <mergeCell ref="C9:D9"/>
    <mergeCell ref="K4:L4"/>
    <mergeCell ref="C5:H5"/>
    <mergeCell ref="C6:D6"/>
    <mergeCell ref="C7:D7"/>
    <mergeCell ref="C8:D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4"/>
  <sheetViews>
    <sheetView tabSelected="1" topLeftCell="H1" workbookViewId="0">
      <selection activeCell="N1" sqref="N1:N1048576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customWidth="1"/>
    <col min="5" max="5" width="8.6640625" style="39" customWidth="1"/>
    <col min="6" max="11" width="6.6640625" style="39" customWidth="1"/>
    <col min="12" max="12" width="20.77734375" style="39" customWidth="1"/>
    <col min="13" max="13" width="6.6640625" style="39" customWidth="1"/>
    <col min="14" max="14" width="10.6640625" style="39" hidden="1" customWidth="1"/>
    <col min="15" max="15" width="9.109375" style="39" hidden="1" customWidth="1"/>
    <col min="16" max="16" width="9.109375" style="39" customWidth="1"/>
    <col min="17" max="24" width="14.44140625" style="39" customWidth="1"/>
    <col min="25" max="25" width="14.44140625" style="39" hidden="1" customWidth="1"/>
    <col min="26" max="16384" width="14.44140625" style="39"/>
  </cols>
  <sheetData>
    <row r="1" spans="1:25" ht="12.75" customHeight="1" x14ac:dyDescent="0.3">
      <c r="A1" s="103" t="s">
        <v>25</v>
      </c>
      <c r="B1" s="105" t="s">
        <v>26</v>
      </c>
      <c r="C1" s="99" t="s">
        <v>27</v>
      </c>
      <c r="D1" s="108" t="s">
        <v>182</v>
      </c>
      <c r="E1" s="109"/>
      <c r="F1" s="108" t="s">
        <v>185</v>
      </c>
      <c r="G1" s="110"/>
      <c r="H1" s="109"/>
      <c r="I1" s="108" t="s">
        <v>186</v>
      </c>
      <c r="J1" s="110"/>
      <c r="K1" s="109"/>
      <c r="L1" s="99" t="s">
        <v>28</v>
      </c>
      <c r="M1" s="99" t="s">
        <v>29</v>
      </c>
      <c r="N1" s="99" t="s">
        <v>30</v>
      </c>
      <c r="O1" s="101" t="s">
        <v>31</v>
      </c>
      <c r="P1" s="38"/>
      <c r="Q1" s="97" t="s">
        <v>207</v>
      </c>
      <c r="R1" s="97" t="s">
        <v>208</v>
      </c>
      <c r="S1" s="97" t="s">
        <v>210</v>
      </c>
      <c r="T1" s="97" t="s">
        <v>211</v>
      </c>
      <c r="U1" s="97" t="s">
        <v>212</v>
      </c>
      <c r="V1" s="97" t="s">
        <v>213</v>
      </c>
      <c r="W1" s="97" t="s">
        <v>214</v>
      </c>
      <c r="X1" s="97" t="s">
        <v>209</v>
      </c>
      <c r="Y1" s="98" t="s">
        <v>206</v>
      </c>
    </row>
    <row r="2" spans="1:25" ht="12.75" customHeight="1" x14ac:dyDescent="0.3">
      <c r="A2" s="104"/>
      <c r="B2" s="106"/>
      <c r="C2" s="107"/>
      <c r="D2" s="59" t="s">
        <v>75</v>
      </c>
      <c r="E2" s="59" t="s">
        <v>76</v>
      </c>
      <c r="F2" s="59" t="s">
        <v>183</v>
      </c>
      <c r="G2" s="59" t="s">
        <v>184</v>
      </c>
      <c r="H2" s="59" t="s">
        <v>30</v>
      </c>
      <c r="I2" s="59" t="s">
        <v>183</v>
      </c>
      <c r="J2" s="59" t="s">
        <v>184</v>
      </c>
      <c r="K2" s="59" t="s">
        <v>30</v>
      </c>
      <c r="L2" s="106"/>
      <c r="M2" s="100"/>
      <c r="N2" s="100"/>
      <c r="O2" s="102"/>
      <c r="P2" s="38"/>
      <c r="Q2" s="97"/>
      <c r="R2" s="97"/>
      <c r="S2" s="97"/>
      <c r="T2" s="97"/>
      <c r="U2" s="97"/>
      <c r="V2" s="97"/>
      <c r="W2" s="97"/>
      <c r="X2" s="97"/>
      <c r="Y2" s="98"/>
    </row>
    <row r="3" spans="1:25" ht="12.75" customHeight="1" x14ac:dyDescent="0.3">
      <c r="A3" s="58">
        <f t="shared" ref="A3:A34" si="0">A2+1</f>
        <v>1</v>
      </c>
      <c r="B3" s="41" t="s">
        <v>32</v>
      </c>
      <c r="C3" s="41" t="s">
        <v>132</v>
      </c>
      <c r="D3" s="42">
        <v>23</v>
      </c>
      <c r="E3" s="43"/>
      <c r="F3" s="58">
        <v>7</v>
      </c>
      <c r="G3" s="58">
        <v>7</v>
      </c>
      <c r="H3" s="58">
        <f t="shared" ref="H3:H34" si="1">IF(ISBLANK(F3),"",SUM(F3:G3))</f>
        <v>14</v>
      </c>
      <c r="I3" s="58">
        <v>11.5</v>
      </c>
      <c r="J3" s="58">
        <v>3</v>
      </c>
      <c r="K3" s="58">
        <f t="shared" ref="K3:K34" si="2">IF(ISBLANK(J3),"",SUM(I3:J3))</f>
        <v>14.5</v>
      </c>
      <c r="L3" s="44">
        <f t="shared" ref="L3:L34" si="3">IF(ISBLANK(E3),IF(ISBLANK(D3),"",D3),E3)</f>
        <v>23</v>
      </c>
      <c r="M3" s="44">
        <f t="shared" ref="M3:M34" si="4">IF(OR(ISBLANK(K3), K3=""),IF(OR(ISBLANK(H3),H3=""),"",H3),K3)</f>
        <v>14.5</v>
      </c>
      <c r="N3" s="44">
        <f t="shared" ref="N3:N34" si="5">IF(AND(L3="",M3=""),"",SUM(L3:M3))</f>
        <v>37.5</v>
      </c>
      <c r="O3" s="44" t="str">
        <f t="shared" ref="O3:O34" si="6">IF(N3="","",VLOOKUP(N3,Ocjene,2))</f>
        <v>F</v>
      </c>
      <c r="P3" s="45"/>
      <c r="U3" s="39">
        <f>IF(S3="", IF(Q3="",   IF(L3="","",L3),Q3),S3)</f>
        <v>23</v>
      </c>
      <c r="V3" s="39">
        <f>IF(T3="", IF(R3="",   IF(M3="","",M3),R3),T3)</f>
        <v>14.5</v>
      </c>
      <c r="W3" s="39">
        <f>IF(AND(U3="",V3=""),"",SUM(U3:V3))</f>
        <v>37.5</v>
      </c>
      <c r="X3" s="87" t="str">
        <f t="shared" ref="X3:X34" si="7">IF(W3="","",VLOOKUP(W3,Ocjene,2))</f>
        <v>F</v>
      </c>
      <c r="Y3" s="39">
        <v>1</v>
      </c>
    </row>
    <row r="4" spans="1:25" ht="12.75" customHeight="1" x14ac:dyDescent="0.3">
      <c r="A4" s="40">
        <f t="shared" si="0"/>
        <v>2</v>
      </c>
      <c r="B4" s="41" t="s">
        <v>33</v>
      </c>
      <c r="C4" s="41" t="s">
        <v>133</v>
      </c>
      <c r="D4" s="46">
        <v>13</v>
      </c>
      <c r="E4" s="47">
        <v>16</v>
      </c>
      <c r="F4" s="40">
        <v>12</v>
      </c>
      <c r="G4" s="40">
        <v>6</v>
      </c>
      <c r="H4" s="58">
        <f t="shared" si="1"/>
        <v>18</v>
      </c>
      <c r="I4" s="40">
        <v>15</v>
      </c>
      <c r="J4" s="40">
        <v>12</v>
      </c>
      <c r="K4" s="58">
        <f t="shared" si="2"/>
        <v>27</v>
      </c>
      <c r="L4" s="44">
        <f t="shared" si="3"/>
        <v>16</v>
      </c>
      <c r="M4" s="44">
        <f t="shared" si="4"/>
        <v>27</v>
      </c>
      <c r="N4" s="44">
        <f t="shared" si="5"/>
        <v>43</v>
      </c>
      <c r="O4" s="44" t="str">
        <f t="shared" si="6"/>
        <v>F</v>
      </c>
      <c r="P4" s="45"/>
      <c r="Q4" s="39">
        <v>23</v>
      </c>
      <c r="U4" s="39">
        <f t="shared" ref="U4:U52" si="8">IF(S4="", IF(Q4="",   IF(L4="","",L4),Q4),S4)</f>
        <v>23</v>
      </c>
      <c r="V4" s="39">
        <f t="shared" ref="V4:V52" si="9">IF(T4="", IF(R4="",   IF(M4="","",M4),R4),T4)</f>
        <v>27</v>
      </c>
      <c r="W4" s="39">
        <f t="shared" ref="W4:W52" si="10">IF(AND(U4="",V4=""),"",SUM(U4:V4))</f>
        <v>50</v>
      </c>
      <c r="X4" s="87" t="str">
        <f t="shared" si="7"/>
        <v>E</v>
      </c>
      <c r="Y4" s="39">
        <f>+IF(AND(Q4="",R4=""),0,1)</f>
        <v>1</v>
      </c>
    </row>
    <row r="5" spans="1:25" ht="12.75" customHeight="1" x14ac:dyDescent="0.3">
      <c r="A5" s="40">
        <f t="shared" si="0"/>
        <v>3</v>
      </c>
      <c r="B5" s="41" t="s">
        <v>34</v>
      </c>
      <c r="C5" s="41" t="s">
        <v>134</v>
      </c>
      <c r="D5" s="46">
        <v>12</v>
      </c>
      <c r="E5" s="47"/>
      <c r="F5" s="40">
        <v>5</v>
      </c>
      <c r="G5" s="40">
        <v>8</v>
      </c>
      <c r="H5" s="40">
        <f t="shared" si="1"/>
        <v>13</v>
      </c>
      <c r="I5" s="40">
        <v>7.5</v>
      </c>
      <c r="J5" s="40">
        <v>2</v>
      </c>
      <c r="K5" s="58">
        <f t="shared" si="2"/>
        <v>9.5</v>
      </c>
      <c r="L5" s="44">
        <f t="shared" si="3"/>
        <v>12</v>
      </c>
      <c r="M5" s="44">
        <f t="shared" si="4"/>
        <v>9.5</v>
      </c>
      <c r="N5" s="44">
        <f t="shared" si="5"/>
        <v>21.5</v>
      </c>
      <c r="O5" s="44" t="str">
        <f t="shared" si="6"/>
        <v>F</v>
      </c>
      <c r="P5" s="45"/>
      <c r="Q5" s="39">
        <v>8</v>
      </c>
      <c r="R5" s="39">
        <v>1</v>
      </c>
      <c r="U5" s="39">
        <f t="shared" si="8"/>
        <v>8</v>
      </c>
      <c r="V5" s="39">
        <f t="shared" si="9"/>
        <v>1</v>
      </c>
      <c r="W5" s="39">
        <f t="shared" si="10"/>
        <v>9</v>
      </c>
      <c r="X5" s="87" t="str">
        <f t="shared" si="7"/>
        <v>F</v>
      </c>
      <c r="Y5" s="39">
        <f>+IF(AND(Q5="",R5=""),0,1)</f>
        <v>1</v>
      </c>
    </row>
    <row r="6" spans="1:25" ht="12.75" customHeight="1" x14ac:dyDescent="0.3">
      <c r="A6" s="40">
        <f t="shared" si="0"/>
        <v>4</v>
      </c>
      <c r="B6" s="41" t="s">
        <v>35</v>
      </c>
      <c r="C6" s="41" t="s">
        <v>135</v>
      </c>
      <c r="D6" s="46">
        <v>0</v>
      </c>
      <c r="E6" s="47">
        <v>3</v>
      </c>
      <c r="F6" s="40"/>
      <c r="G6" s="40"/>
      <c r="H6" s="40" t="str">
        <f t="shared" si="1"/>
        <v/>
      </c>
      <c r="I6" s="40"/>
      <c r="J6" s="40"/>
      <c r="K6" s="58" t="str">
        <f t="shared" si="2"/>
        <v/>
      </c>
      <c r="L6" s="44">
        <f t="shared" si="3"/>
        <v>3</v>
      </c>
      <c r="M6" s="44" t="str">
        <f t="shared" si="4"/>
        <v/>
      </c>
      <c r="N6" s="44">
        <f t="shared" si="5"/>
        <v>3</v>
      </c>
      <c r="O6" s="44" t="str">
        <f t="shared" si="6"/>
        <v>F</v>
      </c>
      <c r="P6" s="45"/>
      <c r="U6" s="39">
        <f t="shared" si="8"/>
        <v>3</v>
      </c>
      <c r="V6" s="39" t="str">
        <f t="shared" si="9"/>
        <v/>
      </c>
      <c r="W6" s="39">
        <f t="shared" si="10"/>
        <v>3</v>
      </c>
      <c r="X6" s="87" t="str">
        <f t="shared" si="7"/>
        <v>F</v>
      </c>
      <c r="Y6" s="39">
        <v>1</v>
      </c>
    </row>
    <row r="7" spans="1:25" ht="12.75" customHeight="1" x14ac:dyDescent="0.3">
      <c r="A7" s="40">
        <f t="shared" si="0"/>
        <v>5</v>
      </c>
      <c r="B7" s="41" t="s">
        <v>36</v>
      </c>
      <c r="C7" s="41" t="s">
        <v>136</v>
      </c>
      <c r="D7" s="46">
        <v>7</v>
      </c>
      <c r="E7" s="47">
        <v>12</v>
      </c>
      <c r="F7" s="40">
        <v>4</v>
      </c>
      <c r="G7" s="40">
        <v>4</v>
      </c>
      <c r="H7" s="40">
        <f t="shared" si="1"/>
        <v>8</v>
      </c>
      <c r="I7" s="40"/>
      <c r="J7" s="40"/>
      <c r="K7" s="58" t="str">
        <f t="shared" si="2"/>
        <v/>
      </c>
      <c r="L7" s="44">
        <f t="shared" si="3"/>
        <v>12</v>
      </c>
      <c r="M7" s="44">
        <f t="shared" si="4"/>
        <v>8</v>
      </c>
      <c r="N7" s="44">
        <f t="shared" si="5"/>
        <v>20</v>
      </c>
      <c r="O7" s="44" t="str">
        <f t="shared" si="6"/>
        <v>F</v>
      </c>
      <c r="P7" s="45"/>
      <c r="Q7" s="39">
        <v>15</v>
      </c>
      <c r="R7" s="86">
        <v>6</v>
      </c>
      <c r="S7" s="86"/>
      <c r="T7" s="86"/>
      <c r="U7" s="39">
        <f t="shared" si="8"/>
        <v>15</v>
      </c>
      <c r="V7" s="39">
        <f t="shared" si="9"/>
        <v>6</v>
      </c>
      <c r="W7" s="39">
        <f t="shared" si="10"/>
        <v>21</v>
      </c>
      <c r="X7" s="87" t="str">
        <f t="shared" si="7"/>
        <v>F</v>
      </c>
      <c r="Y7" s="39">
        <f>+IF(AND(Q7="",R7=""),0,1)</f>
        <v>1</v>
      </c>
    </row>
    <row r="8" spans="1:25" ht="12.75" customHeight="1" x14ac:dyDescent="0.3">
      <c r="A8" s="40">
        <f t="shared" si="0"/>
        <v>6</v>
      </c>
      <c r="B8" s="41" t="s">
        <v>37</v>
      </c>
      <c r="C8" s="41" t="s">
        <v>137</v>
      </c>
      <c r="D8" s="46">
        <v>11</v>
      </c>
      <c r="E8" s="47">
        <v>0</v>
      </c>
      <c r="F8" s="40"/>
      <c r="G8" s="40"/>
      <c r="H8" s="40" t="str">
        <f t="shared" si="1"/>
        <v/>
      </c>
      <c r="I8" s="40"/>
      <c r="J8" s="40"/>
      <c r="K8" s="58" t="str">
        <f t="shared" si="2"/>
        <v/>
      </c>
      <c r="L8" s="44">
        <f t="shared" si="3"/>
        <v>0</v>
      </c>
      <c r="M8" s="44" t="str">
        <f t="shared" si="4"/>
        <v/>
      </c>
      <c r="N8" s="44">
        <f t="shared" si="5"/>
        <v>0</v>
      </c>
      <c r="O8" s="44" t="str">
        <f t="shared" si="6"/>
        <v>F</v>
      </c>
      <c r="P8" s="45"/>
      <c r="Q8" s="39">
        <v>18</v>
      </c>
      <c r="R8" s="39">
        <v>10</v>
      </c>
      <c r="U8" s="39">
        <f t="shared" si="8"/>
        <v>18</v>
      </c>
      <c r="V8" s="39">
        <f t="shared" si="9"/>
        <v>10</v>
      </c>
      <c r="W8" s="39">
        <f t="shared" si="10"/>
        <v>28</v>
      </c>
      <c r="X8" s="87" t="str">
        <f t="shared" si="7"/>
        <v>F</v>
      </c>
      <c r="Y8" s="39">
        <f>+IF(AND(Q8="",R8=""),0,1)</f>
        <v>1</v>
      </c>
    </row>
    <row r="9" spans="1:25" ht="12.75" customHeight="1" x14ac:dyDescent="0.3">
      <c r="A9" s="40">
        <f t="shared" si="0"/>
        <v>7</v>
      </c>
      <c r="B9" s="41" t="s">
        <v>38</v>
      </c>
      <c r="C9" s="41" t="s">
        <v>138</v>
      </c>
      <c r="D9" s="46">
        <v>5</v>
      </c>
      <c r="E9" s="47">
        <v>6</v>
      </c>
      <c r="F9" s="40"/>
      <c r="G9" s="40"/>
      <c r="H9" s="40" t="str">
        <f t="shared" si="1"/>
        <v/>
      </c>
      <c r="I9" s="40"/>
      <c r="J9" s="40"/>
      <c r="K9" s="58" t="str">
        <f t="shared" si="2"/>
        <v/>
      </c>
      <c r="L9" s="44">
        <f t="shared" si="3"/>
        <v>6</v>
      </c>
      <c r="M9" s="44" t="str">
        <f t="shared" si="4"/>
        <v/>
      </c>
      <c r="N9" s="44">
        <f t="shared" si="5"/>
        <v>6</v>
      </c>
      <c r="O9" s="44" t="str">
        <f t="shared" si="6"/>
        <v>F</v>
      </c>
      <c r="P9" s="45"/>
      <c r="U9" s="39">
        <f t="shared" si="8"/>
        <v>6</v>
      </c>
      <c r="V9" s="39" t="str">
        <f t="shared" si="9"/>
        <v/>
      </c>
      <c r="W9" s="39">
        <f t="shared" si="10"/>
        <v>6</v>
      </c>
      <c r="X9" s="87" t="str">
        <f t="shared" si="7"/>
        <v>F</v>
      </c>
      <c r="Y9" s="39">
        <v>1</v>
      </c>
    </row>
    <row r="10" spans="1:25" ht="12.75" customHeight="1" x14ac:dyDescent="0.3">
      <c r="A10" s="40">
        <f t="shared" si="0"/>
        <v>8</v>
      </c>
      <c r="B10" s="41" t="s">
        <v>39</v>
      </c>
      <c r="C10" s="41" t="s">
        <v>139</v>
      </c>
      <c r="D10" s="46">
        <v>10</v>
      </c>
      <c r="E10" s="47">
        <v>5</v>
      </c>
      <c r="F10" s="40">
        <v>2</v>
      </c>
      <c r="G10" s="40"/>
      <c r="H10" s="40">
        <f t="shared" si="1"/>
        <v>2</v>
      </c>
      <c r="I10" s="40"/>
      <c r="J10" s="40"/>
      <c r="K10" s="58" t="str">
        <f t="shared" si="2"/>
        <v/>
      </c>
      <c r="L10" s="44">
        <f t="shared" si="3"/>
        <v>5</v>
      </c>
      <c r="M10" s="44">
        <f t="shared" si="4"/>
        <v>2</v>
      </c>
      <c r="N10" s="44">
        <f t="shared" si="5"/>
        <v>7</v>
      </c>
      <c r="O10" s="44" t="str">
        <f t="shared" si="6"/>
        <v>F</v>
      </c>
      <c r="P10" s="45"/>
      <c r="Q10" s="39">
        <v>22</v>
      </c>
      <c r="R10" s="39">
        <v>8</v>
      </c>
      <c r="U10" s="39">
        <f t="shared" si="8"/>
        <v>22</v>
      </c>
      <c r="V10" s="39">
        <f t="shared" si="9"/>
        <v>8</v>
      </c>
      <c r="W10" s="39">
        <f t="shared" si="10"/>
        <v>30</v>
      </c>
      <c r="X10" s="87" t="str">
        <f t="shared" si="7"/>
        <v>F</v>
      </c>
      <c r="Y10" s="39">
        <f>+IF(AND(Q10="",R10=""),0,1)</f>
        <v>1</v>
      </c>
    </row>
    <row r="11" spans="1:25" ht="12.75" customHeight="1" x14ac:dyDescent="0.3">
      <c r="A11" s="40">
        <f t="shared" si="0"/>
        <v>9</v>
      </c>
      <c r="B11" s="41" t="s">
        <v>40</v>
      </c>
      <c r="C11" s="41" t="s">
        <v>140</v>
      </c>
      <c r="D11" s="46">
        <v>17</v>
      </c>
      <c r="E11" s="47"/>
      <c r="F11" s="40">
        <v>4</v>
      </c>
      <c r="G11" s="40"/>
      <c r="H11" s="40">
        <f t="shared" si="1"/>
        <v>4</v>
      </c>
      <c r="I11" s="40"/>
      <c r="J11" s="40"/>
      <c r="K11" s="58" t="str">
        <f t="shared" si="2"/>
        <v/>
      </c>
      <c r="L11" s="44">
        <f t="shared" si="3"/>
        <v>17</v>
      </c>
      <c r="M11" s="44">
        <f t="shared" si="4"/>
        <v>4</v>
      </c>
      <c r="N11" s="44">
        <f t="shared" si="5"/>
        <v>21</v>
      </c>
      <c r="O11" s="44" t="str">
        <f t="shared" si="6"/>
        <v>F</v>
      </c>
      <c r="P11" s="45"/>
      <c r="Q11" s="39">
        <v>28</v>
      </c>
      <c r="R11" s="39">
        <v>16</v>
      </c>
      <c r="U11" s="39">
        <f t="shared" si="8"/>
        <v>28</v>
      </c>
      <c r="V11" s="39">
        <f t="shared" si="9"/>
        <v>16</v>
      </c>
      <c r="W11" s="39">
        <f t="shared" si="10"/>
        <v>44</v>
      </c>
      <c r="X11" s="87" t="str">
        <f t="shared" si="7"/>
        <v>F</v>
      </c>
      <c r="Y11" s="39">
        <f>+IF(AND(Q11="",R11=""),0,1)</f>
        <v>1</v>
      </c>
    </row>
    <row r="12" spans="1:25" ht="12.75" customHeight="1" x14ac:dyDescent="0.3">
      <c r="A12" s="40">
        <f t="shared" si="0"/>
        <v>10</v>
      </c>
      <c r="B12" s="41" t="s">
        <v>41</v>
      </c>
      <c r="C12" s="41" t="s">
        <v>141</v>
      </c>
      <c r="D12" s="46">
        <v>1</v>
      </c>
      <c r="E12" s="47">
        <v>4</v>
      </c>
      <c r="F12" s="40"/>
      <c r="G12" s="40"/>
      <c r="H12" s="40" t="str">
        <f t="shared" si="1"/>
        <v/>
      </c>
      <c r="I12" s="40"/>
      <c r="J12" s="40"/>
      <c r="K12" s="58" t="str">
        <f t="shared" si="2"/>
        <v/>
      </c>
      <c r="L12" s="44">
        <f t="shared" si="3"/>
        <v>4</v>
      </c>
      <c r="M12" s="44" t="str">
        <f t="shared" si="4"/>
        <v/>
      </c>
      <c r="N12" s="44">
        <f t="shared" si="5"/>
        <v>4</v>
      </c>
      <c r="O12" s="44" t="str">
        <f t="shared" si="6"/>
        <v>F</v>
      </c>
      <c r="P12" s="45"/>
      <c r="Q12" s="39">
        <v>8</v>
      </c>
      <c r="R12" s="39">
        <v>3</v>
      </c>
      <c r="U12" s="39">
        <f t="shared" si="8"/>
        <v>8</v>
      </c>
      <c r="V12" s="39">
        <f t="shared" si="9"/>
        <v>3</v>
      </c>
      <c r="W12" s="39">
        <f t="shared" si="10"/>
        <v>11</v>
      </c>
      <c r="X12" s="87" t="str">
        <f t="shared" si="7"/>
        <v>F</v>
      </c>
      <c r="Y12" s="39">
        <f>+IF(AND(Q12="",R12=""),0,1)</f>
        <v>1</v>
      </c>
    </row>
    <row r="13" spans="1:25" ht="12.75" customHeight="1" x14ac:dyDescent="0.3">
      <c r="A13" s="40">
        <f t="shared" si="0"/>
        <v>11</v>
      </c>
      <c r="B13" s="41" t="s">
        <v>42</v>
      </c>
      <c r="C13" s="41" t="s">
        <v>142</v>
      </c>
      <c r="D13" s="46">
        <v>19</v>
      </c>
      <c r="E13" s="47"/>
      <c r="F13" s="40">
        <v>1</v>
      </c>
      <c r="G13" s="40"/>
      <c r="H13" s="40">
        <f t="shared" si="1"/>
        <v>1</v>
      </c>
      <c r="I13" s="40"/>
      <c r="J13" s="40"/>
      <c r="K13" s="58" t="str">
        <f t="shared" si="2"/>
        <v/>
      </c>
      <c r="L13" s="44">
        <f t="shared" si="3"/>
        <v>19</v>
      </c>
      <c r="M13" s="44">
        <f t="shared" si="4"/>
        <v>1</v>
      </c>
      <c r="N13" s="44">
        <f t="shared" si="5"/>
        <v>20</v>
      </c>
      <c r="O13" s="44" t="str">
        <f t="shared" si="6"/>
        <v>F</v>
      </c>
      <c r="P13" s="45"/>
      <c r="Q13" s="39">
        <v>20</v>
      </c>
      <c r="R13" s="39">
        <v>20</v>
      </c>
      <c r="U13" s="39">
        <f t="shared" si="8"/>
        <v>20</v>
      </c>
      <c r="V13" s="39">
        <f t="shared" si="9"/>
        <v>20</v>
      </c>
      <c r="W13" s="39">
        <f t="shared" si="10"/>
        <v>40</v>
      </c>
      <c r="X13" s="87" t="str">
        <f t="shared" si="7"/>
        <v>F</v>
      </c>
      <c r="Y13" s="39">
        <f>+IF(AND(Q13="",R13=""),0,1)</f>
        <v>1</v>
      </c>
    </row>
    <row r="14" spans="1:25" ht="12.75" customHeight="1" x14ac:dyDescent="0.3">
      <c r="A14" s="40">
        <f t="shared" si="0"/>
        <v>12</v>
      </c>
      <c r="B14" s="41" t="s">
        <v>43</v>
      </c>
      <c r="C14" s="41" t="s">
        <v>143</v>
      </c>
      <c r="D14" s="46">
        <v>0</v>
      </c>
      <c r="E14" s="47">
        <v>3</v>
      </c>
      <c r="F14" s="40"/>
      <c r="G14" s="40"/>
      <c r="H14" s="40" t="str">
        <f t="shared" si="1"/>
        <v/>
      </c>
      <c r="I14" s="40"/>
      <c r="J14" s="40"/>
      <c r="K14" s="58" t="str">
        <f t="shared" si="2"/>
        <v/>
      </c>
      <c r="L14" s="44">
        <f t="shared" si="3"/>
        <v>3</v>
      </c>
      <c r="M14" s="44" t="str">
        <f t="shared" si="4"/>
        <v/>
      </c>
      <c r="N14" s="44">
        <f t="shared" si="5"/>
        <v>3</v>
      </c>
      <c r="O14" s="44" t="str">
        <f t="shared" si="6"/>
        <v>F</v>
      </c>
      <c r="P14" s="45"/>
      <c r="U14" s="39">
        <f t="shared" si="8"/>
        <v>3</v>
      </c>
      <c r="V14" s="39" t="str">
        <f t="shared" si="9"/>
        <v/>
      </c>
      <c r="W14" s="39">
        <f t="shared" si="10"/>
        <v>3</v>
      </c>
      <c r="X14" s="87" t="str">
        <f t="shared" si="7"/>
        <v>F</v>
      </c>
      <c r="Y14" s="39">
        <v>1</v>
      </c>
    </row>
    <row r="15" spans="1:25" ht="12.75" customHeight="1" x14ac:dyDescent="0.3">
      <c r="A15" s="40">
        <f t="shared" si="0"/>
        <v>13</v>
      </c>
      <c r="B15" s="41" t="s">
        <v>44</v>
      </c>
      <c r="C15" s="41" t="s">
        <v>144</v>
      </c>
      <c r="D15" s="46">
        <v>2</v>
      </c>
      <c r="E15" s="47">
        <v>0</v>
      </c>
      <c r="F15" s="40"/>
      <c r="G15" s="40"/>
      <c r="H15" s="40" t="str">
        <f t="shared" si="1"/>
        <v/>
      </c>
      <c r="I15" s="40"/>
      <c r="J15" s="40"/>
      <c r="K15" s="58" t="str">
        <f t="shared" si="2"/>
        <v/>
      </c>
      <c r="L15" s="44">
        <f t="shared" si="3"/>
        <v>0</v>
      </c>
      <c r="M15" s="44" t="str">
        <f t="shared" si="4"/>
        <v/>
      </c>
      <c r="N15" s="44">
        <f t="shared" si="5"/>
        <v>0</v>
      </c>
      <c r="O15" s="44" t="str">
        <f t="shared" si="6"/>
        <v>F</v>
      </c>
      <c r="P15" s="45"/>
      <c r="U15" s="39">
        <f t="shared" si="8"/>
        <v>0</v>
      </c>
      <c r="V15" s="39" t="str">
        <f t="shared" si="9"/>
        <v/>
      </c>
      <c r="W15" s="39">
        <f t="shared" si="10"/>
        <v>0</v>
      </c>
      <c r="X15" s="87" t="str">
        <f t="shared" si="7"/>
        <v>F</v>
      </c>
      <c r="Y15" s="39">
        <v>1</v>
      </c>
    </row>
    <row r="16" spans="1:25" ht="12.75" customHeight="1" x14ac:dyDescent="0.3">
      <c r="A16" s="40">
        <f t="shared" si="0"/>
        <v>14</v>
      </c>
      <c r="B16" s="41" t="s">
        <v>45</v>
      </c>
      <c r="C16" s="41" t="s">
        <v>145</v>
      </c>
      <c r="D16" s="46">
        <v>0</v>
      </c>
      <c r="E16" s="47">
        <v>2</v>
      </c>
      <c r="F16" s="40">
        <v>1</v>
      </c>
      <c r="G16" s="40"/>
      <c r="H16" s="40">
        <f t="shared" si="1"/>
        <v>1</v>
      </c>
      <c r="I16" s="40">
        <v>3</v>
      </c>
      <c r="J16" s="40">
        <v>1</v>
      </c>
      <c r="K16" s="58">
        <f t="shared" si="2"/>
        <v>4</v>
      </c>
      <c r="L16" s="44">
        <f t="shared" si="3"/>
        <v>2</v>
      </c>
      <c r="M16" s="44">
        <f t="shared" si="4"/>
        <v>4</v>
      </c>
      <c r="N16" s="44">
        <f t="shared" si="5"/>
        <v>6</v>
      </c>
      <c r="O16" s="44" t="str">
        <f t="shared" si="6"/>
        <v>F</v>
      </c>
      <c r="P16" s="45"/>
      <c r="U16" s="39">
        <f t="shared" si="8"/>
        <v>2</v>
      </c>
      <c r="V16" s="39">
        <f t="shared" si="9"/>
        <v>4</v>
      </c>
      <c r="W16" s="39">
        <f t="shared" si="10"/>
        <v>6</v>
      </c>
      <c r="X16" s="87" t="str">
        <f t="shared" si="7"/>
        <v>F</v>
      </c>
      <c r="Y16" s="39">
        <v>1</v>
      </c>
    </row>
    <row r="17" spans="1:25" ht="12.75" customHeight="1" x14ac:dyDescent="0.3">
      <c r="A17" s="40">
        <f t="shared" si="0"/>
        <v>15</v>
      </c>
      <c r="B17" s="41" t="s">
        <v>46</v>
      </c>
      <c r="C17" s="41" t="s">
        <v>146</v>
      </c>
      <c r="D17" s="46">
        <v>5</v>
      </c>
      <c r="E17" s="47">
        <v>4</v>
      </c>
      <c r="F17" s="40"/>
      <c r="G17" s="40"/>
      <c r="H17" s="40" t="str">
        <f t="shared" si="1"/>
        <v/>
      </c>
      <c r="I17" s="40"/>
      <c r="J17" s="40"/>
      <c r="K17" s="58" t="str">
        <f t="shared" si="2"/>
        <v/>
      </c>
      <c r="L17" s="44">
        <f t="shared" si="3"/>
        <v>4</v>
      </c>
      <c r="M17" s="44" t="str">
        <f t="shared" si="4"/>
        <v/>
      </c>
      <c r="N17" s="44">
        <f t="shared" si="5"/>
        <v>4</v>
      </c>
      <c r="O17" s="44" t="str">
        <f t="shared" si="6"/>
        <v>F</v>
      </c>
      <c r="P17" s="45"/>
      <c r="U17" s="39">
        <f t="shared" si="8"/>
        <v>4</v>
      </c>
      <c r="V17" s="39" t="str">
        <f t="shared" si="9"/>
        <v/>
      </c>
      <c r="W17" s="39">
        <f t="shared" si="10"/>
        <v>4</v>
      </c>
      <c r="X17" s="87" t="str">
        <f t="shared" si="7"/>
        <v>F</v>
      </c>
      <c r="Y17" s="39">
        <v>1</v>
      </c>
    </row>
    <row r="18" spans="1:25" ht="12.75" customHeight="1" x14ac:dyDescent="0.3">
      <c r="A18" s="40">
        <f t="shared" si="0"/>
        <v>16</v>
      </c>
      <c r="B18" s="41" t="s">
        <v>111</v>
      </c>
      <c r="C18" s="41" t="s">
        <v>147</v>
      </c>
      <c r="D18" s="46">
        <v>6</v>
      </c>
      <c r="E18" s="47">
        <v>7</v>
      </c>
      <c r="F18" s="40">
        <v>7</v>
      </c>
      <c r="G18" s="40">
        <v>4</v>
      </c>
      <c r="H18" s="40">
        <f t="shared" si="1"/>
        <v>11</v>
      </c>
      <c r="I18" s="40"/>
      <c r="J18" s="40"/>
      <c r="K18" s="58" t="str">
        <f t="shared" si="2"/>
        <v/>
      </c>
      <c r="L18" s="44">
        <f t="shared" si="3"/>
        <v>7</v>
      </c>
      <c r="M18" s="44">
        <f t="shared" si="4"/>
        <v>11</v>
      </c>
      <c r="N18" s="44">
        <f t="shared" si="5"/>
        <v>18</v>
      </c>
      <c r="O18" s="44" t="str">
        <f t="shared" si="6"/>
        <v>F</v>
      </c>
      <c r="P18" s="45"/>
      <c r="R18" s="39">
        <v>3</v>
      </c>
      <c r="U18" s="39">
        <f t="shared" si="8"/>
        <v>7</v>
      </c>
      <c r="V18" s="39">
        <f t="shared" si="9"/>
        <v>3</v>
      </c>
      <c r="W18" s="39">
        <f t="shared" si="10"/>
        <v>10</v>
      </c>
      <c r="X18" s="87" t="str">
        <f t="shared" si="7"/>
        <v>F</v>
      </c>
      <c r="Y18" s="39">
        <f>+IF(AND(Q18="",R18=""),0,1)</f>
        <v>1</v>
      </c>
    </row>
    <row r="19" spans="1:25" ht="12.75" customHeight="1" x14ac:dyDescent="0.3">
      <c r="A19" s="40">
        <f t="shared" si="0"/>
        <v>17</v>
      </c>
      <c r="B19" s="41" t="s">
        <v>47</v>
      </c>
      <c r="C19" s="41" t="s">
        <v>148</v>
      </c>
      <c r="D19" s="46">
        <v>4</v>
      </c>
      <c r="E19" s="47"/>
      <c r="F19" s="40"/>
      <c r="G19" s="40"/>
      <c r="H19" s="40" t="str">
        <f t="shared" si="1"/>
        <v/>
      </c>
      <c r="I19" s="40"/>
      <c r="J19" s="40"/>
      <c r="K19" s="58" t="str">
        <f t="shared" si="2"/>
        <v/>
      </c>
      <c r="L19" s="44">
        <f t="shared" si="3"/>
        <v>4</v>
      </c>
      <c r="M19" s="44" t="str">
        <f t="shared" si="4"/>
        <v/>
      </c>
      <c r="N19" s="44">
        <f t="shared" si="5"/>
        <v>4</v>
      </c>
      <c r="O19" s="44" t="str">
        <f t="shared" si="6"/>
        <v>F</v>
      </c>
      <c r="P19" s="45"/>
      <c r="U19" s="39">
        <f t="shared" si="8"/>
        <v>4</v>
      </c>
      <c r="V19" s="39" t="str">
        <f t="shared" si="9"/>
        <v/>
      </c>
      <c r="W19" s="39">
        <f t="shared" si="10"/>
        <v>4</v>
      </c>
      <c r="X19" s="87" t="str">
        <f t="shared" si="7"/>
        <v>F</v>
      </c>
      <c r="Y19" s="39">
        <v>1</v>
      </c>
    </row>
    <row r="20" spans="1:25" ht="12.75" customHeight="1" x14ac:dyDescent="0.3">
      <c r="A20" s="40">
        <f t="shared" si="0"/>
        <v>18</v>
      </c>
      <c r="B20" s="41" t="s">
        <v>48</v>
      </c>
      <c r="C20" s="41" t="s">
        <v>149</v>
      </c>
      <c r="D20" s="46">
        <v>15</v>
      </c>
      <c r="E20" s="47">
        <v>6</v>
      </c>
      <c r="F20" s="40"/>
      <c r="G20" s="40"/>
      <c r="H20" s="40" t="str">
        <f t="shared" si="1"/>
        <v/>
      </c>
      <c r="I20" s="40"/>
      <c r="J20" s="40"/>
      <c r="K20" s="58" t="str">
        <f t="shared" si="2"/>
        <v/>
      </c>
      <c r="L20" s="44">
        <f t="shared" si="3"/>
        <v>6</v>
      </c>
      <c r="M20" s="44" t="str">
        <f t="shared" si="4"/>
        <v/>
      </c>
      <c r="N20" s="44">
        <f t="shared" si="5"/>
        <v>6</v>
      </c>
      <c r="O20" s="44" t="str">
        <f t="shared" si="6"/>
        <v>F</v>
      </c>
      <c r="P20" s="45"/>
      <c r="U20" s="39">
        <f t="shared" si="8"/>
        <v>6</v>
      </c>
      <c r="V20" s="39" t="str">
        <f t="shared" si="9"/>
        <v/>
      </c>
      <c r="W20" s="39">
        <f t="shared" si="10"/>
        <v>6</v>
      </c>
      <c r="X20" s="87" t="str">
        <f t="shared" si="7"/>
        <v>F</v>
      </c>
      <c r="Y20" s="39">
        <v>1</v>
      </c>
    </row>
    <row r="21" spans="1:25" ht="12.75" customHeight="1" x14ac:dyDescent="0.3">
      <c r="A21" s="40">
        <f t="shared" si="0"/>
        <v>19</v>
      </c>
      <c r="B21" s="41" t="s">
        <v>49</v>
      </c>
      <c r="C21" s="41" t="s">
        <v>150</v>
      </c>
      <c r="D21" s="46">
        <v>10</v>
      </c>
      <c r="E21" s="47">
        <v>4</v>
      </c>
      <c r="F21" s="40">
        <v>2</v>
      </c>
      <c r="G21" s="40">
        <v>1</v>
      </c>
      <c r="H21" s="40">
        <f t="shared" si="1"/>
        <v>3</v>
      </c>
      <c r="I21" s="40">
        <v>6</v>
      </c>
      <c r="J21" s="40">
        <v>4</v>
      </c>
      <c r="K21" s="58">
        <f t="shared" si="2"/>
        <v>10</v>
      </c>
      <c r="L21" s="44">
        <f t="shared" si="3"/>
        <v>4</v>
      </c>
      <c r="M21" s="44">
        <f t="shared" si="4"/>
        <v>10</v>
      </c>
      <c r="N21" s="44">
        <f t="shared" si="5"/>
        <v>14</v>
      </c>
      <c r="O21" s="44" t="str">
        <f t="shared" si="6"/>
        <v>F</v>
      </c>
      <c r="P21" s="45"/>
      <c r="Q21" s="39">
        <v>6</v>
      </c>
      <c r="U21" s="39">
        <f t="shared" si="8"/>
        <v>6</v>
      </c>
      <c r="V21" s="39">
        <f t="shared" si="9"/>
        <v>10</v>
      </c>
      <c r="W21" s="39">
        <f t="shared" si="10"/>
        <v>16</v>
      </c>
      <c r="X21" s="87" t="str">
        <f t="shared" si="7"/>
        <v>F</v>
      </c>
      <c r="Y21" s="39">
        <f>+IF(AND(Q21="",R21=""),0,1)</f>
        <v>1</v>
      </c>
    </row>
    <row r="22" spans="1:25" ht="12.75" customHeight="1" x14ac:dyDescent="0.3">
      <c r="A22" s="40">
        <f t="shared" si="0"/>
        <v>20</v>
      </c>
      <c r="B22" s="41" t="s">
        <v>50</v>
      </c>
      <c r="C22" s="41" t="s">
        <v>151</v>
      </c>
      <c r="D22" s="46">
        <v>9</v>
      </c>
      <c r="E22" s="47">
        <v>10</v>
      </c>
      <c r="F22" s="40">
        <v>11</v>
      </c>
      <c r="G22" s="40">
        <v>12</v>
      </c>
      <c r="H22" s="40">
        <f t="shared" si="1"/>
        <v>23</v>
      </c>
      <c r="I22" s="40">
        <v>13</v>
      </c>
      <c r="J22" s="40">
        <v>16</v>
      </c>
      <c r="K22" s="58">
        <f t="shared" si="2"/>
        <v>29</v>
      </c>
      <c r="L22" s="44">
        <f t="shared" si="3"/>
        <v>10</v>
      </c>
      <c r="M22" s="44">
        <f t="shared" si="4"/>
        <v>29</v>
      </c>
      <c r="N22" s="44">
        <f t="shared" si="5"/>
        <v>39</v>
      </c>
      <c r="O22" s="44" t="str">
        <f t="shared" si="6"/>
        <v>F</v>
      </c>
      <c r="P22" s="45"/>
      <c r="Q22" s="39">
        <v>14</v>
      </c>
      <c r="U22" s="39">
        <f t="shared" si="8"/>
        <v>14</v>
      </c>
      <c r="V22" s="39">
        <f t="shared" si="9"/>
        <v>29</v>
      </c>
      <c r="W22" s="39">
        <f t="shared" si="10"/>
        <v>43</v>
      </c>
      <c r="X22" s="87" t="str">
        <f t="shared" si="7"/>
        <v>F</v>
      </c>
      <c r="Y22" s="39">
        <f>+IF(AND(Q22="",R22=""),0,1)</f>
        <v>1</v>
      </c>
    </row>
    <row r="23" spans="1:25" ht="12.75" customHeight="1" x14ac:dyDescent="0.3">
      <c r="A23" s="40">
        <f t="shared" si="0"/>
        <v>21</v>
      </c>
      <c r="B23" s="41" t="s">
        <v>112</v>
      </c>
      <c r="C23" s="41" t="s">
        <v>152</v>
      </c>
      <c r="D23" s="46">
        <v>11</v>
      </c>
      <c r="E23" s="47">
        <v>1</v>
      </c>
      <c r="F23" s="40"/>
      <c r="G23" s="40"/>
      <c r="H23" s="40" t="str">
        <f t="shared" si="1"/>
        <v/>
      </c>
      <c r="I23" s="40"/>
      <c r="J23" s="40"/>
      <c r="K23" s="58" t="str">
        <f t="shared" si="2"/>
        <v/>
      </c>
      <c r="L23" s="44">
        <f t="shared" si="3"/>
        <v>1</v>
      </c>
      <c r="M23" s="44" t="str">
        <f t="shared" si="4"/>
        <v/>
      </c>
      <c r="N23" s="44">
        <f t="shared" si="5"/>
        <v>1</v>
      </c>
      <c r="O23" s="44" t="str">
        <f t="shared" si="6"/>
        <v>F</v>
      </c>
      <c r="P23" s="45"/>
      <c r="U23" s="39">
        <f t="shared" si="8"/>
        <v>1</v>
      </c>
      <c r="V23" s="39" t="str">
        <f t="shared" si="9"/>
        <v/>
      </c>
      <c r="W23" s="39">
        <f t="shared" si="10"/>
        <v>1</v>
      </c>
      <c r="X23" s="87" t="str">
        <f t="shared" si="7"/>
        <v>F</v>
      </c>
      <c r="Y23" s="39">
        <v>1</v>
      </c>
    </row>
    <row r="24" spans="1:25" ht="12.75" customHeight="1" x14ac:dyDescent="0.3">
      <c r="A24" s="40">
        <f t="shared" si="0"/>
        <v>22</v>
      </c>
      <c r="B24" s="41" t="s">
        <v>113</v>
      </c>
      <c r="C24" s="41" t="s">
        <v>153</v>
      </c>
      <c r="D24" s="46"/>
      <c r="E24" s="47">
        <v>2</v>
      </c>
      <c r="F24" s="40">
        <v>2</v>
      </c>
      <c r="G24" s="40"/>
      <c r="H24" s="40">
        <f t="shared" si="1"/>
        <v>2</v>
      </c>
      <c r="I24" s="40"/>
      <c r="J24" s="40"/>
      <c r="K24" s="58" t="str">
        <f t="shared" si="2"/>
        <v/>
      </c>
      <c r="L24" s="44">
        <f t="shared" si="3"/>
        <v>2</v>
      </c>
      <c r="M24" s="44">
        <f t="shared" si="4"/>
        <v>2</v>
      </c>
      <c r="N24" s="44">
        <f t="shared" si="5"/>
        <v>4</v>
      </c>
      <c r="O24" s="44" t="str">
        <f t="shared" si="6"/>
        <v>F</v>
      </c>
      <c r="P24" s="45"/>
      <c r="Q24" s="39">
        <v>0</v>
      </c>
      <c r="U24" s="39">
        <f t="shared" si="8"/>
        <v>0</v>
      </c>
      <c r="V24" s="39">
        <f t="shared" si="9"/>
        <v>2</v>
      </c>
      <c r="W24" s="39">
        <f t="shared" si="10"/>
        <v>2</v>
      </c>
      <c r="X24" s="87" t="str">
        <f t="shared" si="7"/>
        <v>F</v>
      </c>
      <c r="Y24" s="39">
        <f>+IF(AND(Q24="",R24=""),0,1)</f>
        <v>1</v>
      </c>
    </row>
    <row r="25" spans="1:25" ht="12.75" customHeight="1" x14ac:dyDescent="0.3">
      <c r="A25" s="40">
        <f t="shared" si="0"/>
        <v>23</v>
      </c>
      <c r="B25" s="41" t="s">
        <v>114</v>
      </c>
      <c r="C25" s="41" t="s">
        <v>154</v>
      </c>
      <c r="D25" s="46">
        <v>18</v>
      </c>
      <c r="E25" s="47"/>
      <c r="F25" s="40">
        <v>7</v>
      </c>
      <c r="G25" s="40">
        <v>13</v>
      </c>
      <c r="H25" s="40">
        <f t="shared" si="1"/>
        <v>20</v>
      </c>
      <c r="I25" s="40"/>
      <c r="J25" s="40"/>
      <c r="K25" s="58" t="str">
        <f t="shared" si="2"/>
        <v/>
      </c>
      <c r="L25" s="44">
        <f t="shared" si="3"/>
        <v>18</v>
      </c>
      <c r="M25" s="44">
        <f t="shared" si="4"/>
        <v>20</v>
      </c>
      <c r="N25" s="44">
        <f t="shared" si="5"/>
        <v>38</v>
      </c>
      <c r="O25" s="44" t="str">
        <f t="shared" si="6"/>
        <v>F</v>
      </c>
      <c r="P25" s="45"/>
      <c r="U25" s="39">
        <f t="shared" si="8"/>
        <v>18</v>
      </c>
      <c r="V25" s="39">
        <f t="shared" si="9"/>
        <v>20</v>
      </c>
      <c r="W25" s="39">
        <f t="shared" si="10"/>
        <v>38</v>
      </c>
      <c r="X25" s="87" t="str">
        <f t="shared" si="7"/>
        <v>F</v>
      </c>
      <c r="Y25" s="39">
        <v>1</v>
      </c>
    </row>
    <row r="26" spans="1:25" ht="12.75" customHeight="1" x14ac:dyDescent="0.3">
      <c r="A26" s="40">
        <f t="shared" si="0"/>
        <v>24</v>
      </c>
      <c r="B26" s="41" t="s">
        <v>51</v>
      </c>
      <c r="C26" s="41" t="s">
        <v>155</v>
      </c>
      <c r="D26" s="46">
        <v>6</v>
      </c>
      <c r="E26" s="47">
        <v>5</v>
      </c>
      <c r="F26" s="40"/>
      <c r="G26" s="40"/>
      <c r="H26" s="40" t="str">
        <f t="shared" si="1"/>
        <v/>
      </c>
      <c r="I26" s="40"/>
      <c r="J26" s="40"/>
      <c r="K26" s="58" t="str">
        <f t="shared" si="2"/>
        <v/>
      </c>
      <c r="L26" s="44">
        <f t="shared" si="3"/>
        <v>5</v>
      </c>
      <c r="M26" s="44" t="str">
        <f t="shared" si="4"/>
        <v/>
      </c>
      <c r="N26" s="44">
        <f t="shared" si="5"/>
        <v>5</v>
      </c>
      <c r="O26" s="44" t="str">
        <f t="shared" si="6"/>
        <v>F</v>
      </c>
      <c r="P26" s="45"/>
      <c r="Q26" s="39">
        <v>13</v>
      </c>
      <c r="R26" s="39">
        <v>7</v>
      </c>
      <c r="U26" s="39">
        <f t="shared" si="8"/>
        <v>13</v>
      </c>
      <c r="V26" s="39">
        <f t="shared" si="9"/>
        <v>7</v>
      </c>
      <c r="W26" s="39">
        <f t="shared" si="10"/>
        <v>20</v>
      </c>
      <c r="X26" s="87" t="str">
        <f t="shared" si="7"/>
        <v>F</v>
      </c>
      <c r="Y26" s="39">
        <f>+IF(AND(Q26="",R26=""),0,1)</f>
        <v>1</v>
      </c>
    </row>
    <row r="27" spans="1:25" ht="12.75" customHeight="1" x14ac:dyDescent="0.3">
      <c r="A27" s="40">
        <f t="shared" si="0"/>
        <v>25</v>
      </c>
      <c r="B27" s="41" t="s">
        <v>52</v>
      </c>
      <c r="C27" s="41" t="s">
        <v>156</v>
      </c>
      <c r="D27" s="46"/>
      <c r="E27" s="47"/>
      <c r="F27" s="40"/>
      <c r="G27" s="40"/>
      <c r="H27" s="40" t="str">
        <f t="shared" si="1"/>
        <v/>
      </c>
      <c r="I27" s="40"/>
      <c r="J27" s="40"/>
      <c r="K27" s="58" t="str">
        <f t="shared" si="2"/>
        <v/>
      </c>
      <c r="L27" s="44" t="str">
        <f t="shared" si="3"/>
        <v/>
      </c>
      <c r="M27" s="44" t="str">
        <f t="shared" si="4"/>
        <v/>
      </c>
      <c r="N27" s="44" t="str">
        <f t="shared" si="5"/>
        <v/>
      </c>
      <c r="O27" s="44" t="str">
        <f t="shared" si="6"/>
        <v/>
      </c>
      <c r="P27" s="45"/>
      <c r="U27" s="39" t="str">
        <f t="shared" si="8"/>
        <v/>
      </c>
      <c r="V27" s="39" t="str">
        <f t="shared" si="9"/>
        <v/>
      </c>
      <c r="W27" s="39" t="str">
        <f t="shared" si="10"/>
        <v/>
      </c>
      <c r="X27" s="87" t="str">
        <f t="shared" si="7"/>
        <v/>
      </c>
      <c r="Y27" s="39">
        <v>1</v>
      </c>
    </row>
    <row r="28" spans="1:25" ht="12.75" customHeight="1" x14ac:dyDescent="0.3">
      <c r="A28" s="40">
        <f t="shared" si="0"/>
        <v>26</v>
      </c>
      <c r="B28" s="41" t="s">
        <v>115</v>
      </c>
      <c r="C28" s="41" t="s">
        <v>157</v>
      </c>
      <c r="D28" s="46">
        <v>11</v>
      </c>
      <c r="E28" s="47">
        <v>14</v>
      </c>
      <c r="F28" s="40">
        <v>4</v>
      </c>
      <c r="G28" s="40"/>
      <c r="H28" s="40">
        <f t="shared" si="1"/>
        <v>4</v>
      </c>
      <c r="I28" s="40">
        <v>5.5</v>
      </c>
      <c r="J28" s="40">
        <v>12</v>
      </c>
      <c r="K28" s="58">
        <f t="shared" si="2"/>
        <v>17.5</v>
      </c>
      <c r="L28" s="44">
        <f t="shared" si="3"/>
        <v>14</v>
      </c>
      <c r="M28" s="44">
        <f t="shared" si="4"/>
        <v>17.5</v>
      </c>
      <c r="N28" s="44">
        <f t="shared" si="5"/>
        <v>31.5</v>
      </c>
      <c r="O28" s="44" t="str">
        <f t="shared" si="6"/>
        <v>F</v>
      </c>
      <c r="P28" s="45"/>
      <c r="Q28" s="39">
        <v>2</v>
      </c>
      <c r="U28" s="39">
        <f t="shared" si="8"/>
        <v>2</v>
      </c>
      <c r="V28" s="39">
        <f t="shared" si="9"/>
        <v>17.5</v>
      </c>
      <c r="W28" s="39">
        <f t="shared" si="10"/>
        <v>19.5</v>
      </c>
      <c r="X28" s="87" t="str">
        <f t="shared" si="7"/>
        <v>F</v>
      </c>
      <c r="Y28" s="39">
        <f>+IF(AND(Q28="",R28=""),0,1)</f>
        <v>1</v>
      </c>
    </row>
    <row r="29" spans="1:25" ht="12.75" customHeight="1" x14ac:dyDescent="0.3">
      <c r="A29" s="40">
        <f t="shared" si="0"/>
        <v>27</v>
      </c>
      <c r="B29" s="41" t="s">
        <v>53</v>
      </c>
      <c r="C29" s="41" t="s">
        <v>158</v>
      </c>
      <c r="D29" s="46"/>
      <c r="E29" s="47"/>
      <c r="F29" s="40"/>
      <c r="G29" s="40"/>
      <c r="H29" s="40" t="str">
        <f t="shared" si="1"/>
        <v/>
      </c>
      <c r="I29" s="40"/>
      <c r="J29" s="40"/>
      <c r="K29" s="58" t="str">
        <f t="shared" si="2"/>
        <v/>
      </c>
      <c r="L29" s="44" t="str">
        <f t="shared" si="3"/>
        <v/>
      </c>
      <c r="M29" s="44" t="str">
        <f t="shared" si="4"/>
        <v/>
      </c>
      <c r="N29" s="44" t="str">
        <f t="shared" si="5"/>
        <v/>
      </c>
      <c r="O29" s="44" t="str">
        <f t="shared" si="6"/>
        <v/>
      </c>
      <c r="P29" s="45"/>
      <c r="U29" s="39" t="str">
        <f t="shared" si="8"/>
        <v/>
      </c>
      <c r="V29" s="39" t="str">
        <f t="shared" si="9"/>
        <v/>
      </c>
      <c r="W29" s="39" t="str">
        <f t="shared" si="10"/>
        <v/>
      </c>
      <c r="X29" s="87" t="str">
        <f t="shared" si="7"/>
        <v/>
      </c>
      <c r="Y29" s="39">
        <v>1</v>
      </c>
    </row>
    <row r="30" spans="1:25" ht="12.75" customHeight="1" x14ac:dyDescent="0.3">
      <c r="A30" s="40">
        <f t="shared" si="0"/>
        <v>28</v>
      </c>
      <c r="B30" s="41" t="s">
        <v>54</v>
      </c>
      <c r="C30" s="41" t="s">
        <v>159</v>
      </c>
      <c r="D30" s="46"/>
      <c r="E30" s="47"/>
      <c r="F30" s="40"/>
      <c r="G30" s="40"/>
      <c r="H30" s="40" t="str">
        <f t="shared" si="1"/>
        <v/>
      </c>
      <c r="I30" s="40">
        <v>6</v>
      </c>
      <c r="J30" s="40">
        <v>3</v>
      </c>
      <c r="K30" s="58">
        <f t="shared" si="2"/>
        <v>9</v>
      </c>
      <c r="L30" s="44" t="str">
        <f t="shared" si="3"/>
        <v/>
      </c>
      <c r="M30" s="44">
        <f t="shared" si="4"/>
        <v>9</v>
      </c>
      <c r="N30" s="44">
        <f t="shared" si="5"/>
        <v>9</v>
      </c>
      <c r="O30" s="44" t="str">
        <f t="shared" si="6"/>
        <v>F</v>
      </c>
      <c r="P30" s="45"/>
      <c r="U30" s="39" t="str">
        <f t="shared" si="8"/>
        <v/>
      </c>
      <c r="V30" s="39">
        <f t="shared" si="9"/>
        <v>9</v>
      </c>
      <c r="W30" s="39">
        <f t="shared" si="10"/>
        <v>9</v>
      </c>
      <c r="X30" s="87" t="str">
        <f t="shared" si="7"/>
        <v>F</v>
      </c>
      <c r="Y30" s="39">
        <v>1</v>
      </c>
    </row>
    <row r="31" spans="1:25" ht="12.75" customHeight="1" x14ac:dyDescent="0.3">
      <c r="A31" s="40">
        <f t="shared" si="0"/>
        <v>29</v>
      </c>
      <c r="B31" s="41" t="s">
        <v>55</v>
      </c>
      <c r="C31" s="41" t="s">
        <v>160</v>
      </c>
      <c r="D31" s="46">
        <v>0</v>
      </c>
      <c r="E31" s="47">
        <v>0</v>
      </c>
      <c r="F31" s="40"/>
      <c r="G31" s="40"/>
      <c r="H31" s="40" t="str">
        <f t="shared" si="1"/>
        <v/>
      </c>
      <c r="I31" s="40"/>
      <c r="J31" s="40"/>
      <c r="K31" s="58" t="str">
        <f t="shared" si="2"/>
        <v/>
      </c>
      <c r="L31" s="44">
        <f t="shared" si="3"/>
        <v>0</v>
      </c>
      <c r="M31" s="44" t="str">
        <f t="shared" si="4"/>
        <v/>
      </c>
      <c r="N31" s="44">
        <f t="shared" si="5"/>
        <v>0</v>
      </c>
      <c r="O31" s="44" t="str">
        <f t="shared" si="6"/>
        <v>F</v>
      </c>
      <c r="P31" s="45"/>
      <c r="Q31" s="39">
        <v>6</v>
      </c>
      <c r="R31" s="39">
        <v>17</v>
      </c>
      <c r="U31" s="39">
        <f t="shared" si="8"/>
        <v>6</v>
      </c>
      <c r="V31" s="39">
        <f t="shared" si="9"/>
        <v>17</v>
      </c>
      <c r="W31" s="39">
        <f t="shared" si="10"/>
        <v>23</v>
      </c>
      <c r="X31" s="87" t="str">
        <f t="shared" si="7"/>
        <v>F</v>
      </c>
      <c r="Y31" s="39">
        <f>+IF(AND(Q31="",R31=""),0,1)</f>
        <v>1</v>
      </c>
    </row>
    <row r="32" spans="1:25" ht="12.75" customHeight="1" x14ac:dyDescent="0.3">
      <c r="A32" s="40">
        <f t="shared" si="0"/>
        <v>30</v>
      </c>
      <c r="B32" s="41" t="s">
        <v>56</v>
      </c>
      <c r="C32" s="41" t="s">
        <v>161</v>
      </c>
      <c r="D32" s="46"/>
      <c r="E32" s="47"/>
      <c r="F32" s="40"/>
      <c r="G32" s="40"/>
      <c r="H32" s="40" t="str">
        <f t="shared" si="1"/>
        <v/>
      </c>
      <c r="I32" s="40"/>
      <c r="J32" s="40"/>
      <c r="K32" s="58" t="str">
        <f t="shared" si="2"/>
        <v/>
      </c>
      <c r="L32" s="44" t="str">
        <f t="shared" si="3"/>
        <v/>
      </c>
      <c r="M32" s="44" t="str">
        <f t="shared" si="4"/>
        <v/>
      </c>
      <c r="N32" s="44" t="str">
        <f t="shared" si="5"/>
        <v/>
      </c>
      <c r="O32" s="44" t="str">
        <f t="shared" si="6"/>
        <v/>
      </c>
      <c r="P32" s="45"/>
      <c r="U32" s="39" t="str">
        <f t="shared" si="8"/>
        <v/>
      </c>
      <c r="V32" s="39" t="str">
        <f t="shared" si="9"/>
        <v/>
      </c>
      <c r="W32" s="39" t="str">
        <f t="shared" si="10"/>
        <v/>
      </c>
      <c r="X32" s="87" t="str">
        <f t="shared" si="7"/>
        <v/>
      </c>
      <c r="Y32" s="39">
        <v>1</v>
      </c>
    </row>
    <row r="33" spans="1:25" ht="12.75" customHeight="1" x14ac:dyDescent="0.3">
      <c r="A33" s="40">
        <f t="shared" si="0"/>
        <v>31</v>
      </c>
      <c r="B33" s="41" t="s">
        <v>116</v>
      </c>
      <c r="C33" s="41" t="s">
        <v>162</v>
      </c>
      <c r="D33" s="46">
        <v>5</v>
      </c>
      <c r="E33" s="47">
        <v>8</v>
      </c>
      <c r="F33" s="40">
        <v>8</v>
      </c>
      <c r="G33" s="40">
        <v>3</v>
      </c>
      <c r="H33" s="40">
        <f t="shared" si="1"/>
        <v>11</v>
      </c>
      <c r="I33" s="40">
        <v>5.5</v>
      </c>
      <c r="J33" s="40">
        <v>4</v>
      </c>
      <c r="K33" s="58">
        <f t="shared" si="2"/>
        <v>9.5</v>
      </c>
      <c r="L33" s="44">
        <f t="shared" si="3"/>
        <v>8</v>
      </c>
      <c r="M33" s="44">
        <f t="shared" si="4"/>
        <v>9.5</v>
      </c>
      <c r="N33" s="44">
        <f t="shared" si="5"/>
        <v>17.5</v>
      </c>
      <c r="O33" s="44" t="str">
        <f t="shared" si="6"/>
        <v>F</v>
      </c>
      <c r="P33" s="45"/>
      <c r="U33" s="39">
        <f t="shared" si="8"/>
        <v>8</v>
      </c>
      <c r="V33" s="39">
        <f t="shared" si="9"/>
        <v>9.5</v>
      </c>
      <c r="W33" s="39">
        <f t="shared" si="10"/>
        <v>17.5</v>
      </c>
      <c r="X33" s="87" t="str">
        <f t="shared" si="7"/>
        <v>F</v>
      </c>
      <c r="Y33" s="39">
        <v>1</v>
      </c>
    </row>
    <row r="34" spans="1:25" ht="12.75" customHeight="1" x14ac:dyDescent="0.3">
      <c r="A34" s="40">
        <f t="shared" si="0"/>
        <v>32</v>
      </c>
      <c r="B34" s="41" t="s">
        <v>117</v>
      </c>
      <c r="C34" s="41" t="s">
        <v>163</v>
      </c>
      <c r="D34" s="46">
        <v>0</v>
      </c>
      <c r="E34" s="47">
        <v>1</v>
      </c>
      <c r="F34" s="40"/>
      <c r="G34" s="40"/>
      <c r="H34" s="40" t="str">
        <f t="shared" si="1"/>
        <v/>
      </c>
      <c r="I34" s="40"/>
      <c r="J34" s="40"/>
      <c r="K34" s="58" t="str">
        <f t="shared" si="2"/>
        <v/>
      </c>
      <c r="L34" s="44">
        <f t="shared" si="3"/>
        <v>1</v>
      </c>
      <c r="M34" s="44" t="str">
        <f t="shared" si="4"/>
        <v/>
      </c>
      <c r="N34" s="44">
        <f t="shared" si="5"/>
        <v>1</v>
      </c>
      <c r="O34" s="44" t="str">
        <f t="shared" si="6"/>
        <v>F</v>
      </c>
      <c r="P34" s="45"/>
      <c r="Q34" s="39">
        <v>5</v>
      </c>
      <c r="R34" s="39">
        <v>24</v>
      </c>
      <c r="U34" s="39">
        <f t="shared" si="8"/>
        <v>5</v>
      </c>
      <c r="V34" s="39">
        <f t="shared" si="9"/>
        <v>24</v>
      </c>
      <c r="W34" s="39">
        <f t="shared" si="10"/>
        <v>29</v>
      </c>
      <c r="X34" s="87" t="str">
        <f t="shared" si="7"/>
        <v>F</v>
      </c>
      <c r="Y34" s="39">
        <f>+IF(AND(Q34="",R34=""),0,1)</f>
        <v>1</v>
      </c>
    </row>
    <row r="35" spans="1:25" ht="12.75" customHeight="1" x14ac:dyDescent="0.3">
      <c r="A35" s="40">
        <f t="shared" ref="A35:A52" si="11">A34+1</f>
        <v>33</v>
      </c>
      <c r="B35" s="41" t="s">
        <v>118</v>
      </c>
      <c r="C35" s="41" t="s">
        <v>164</v>
      </c>
      <c r="D35" s="46">
        <v>4</v>
      </c>
      <c r="E35" s="47">
        <v>1</v>
      </c>
      <c r="F35" s="40"/>
      <c r="G35" s="40"/>
      <c r="H35" s="40" t="str">
        <f t="shared" ref="H35:H66" si="12">IF(ISBLANK(F35),"",SUM(F35:G35))</f>
        <v/>
      </c>
      <c r="I35" s="40"/>
      <c r="J35" s="40"/>
      <c r="K35" s="58" t="str">
        <f t="shared" ref="K35:K66" si="13">IF(ISBLANK(J35),"",SUM(I35:J35))</f>
        <v/>
      </c>
      <c r="L35" s="44">
        <f t="shared" ref="L35:L52" si="14">IF(ISBLANK(E35),IF(ISBLANK(D35),"",D35),E35)</f>
        <v>1</v>
      </c>
      <c r="M35" s="44" t="str">
        <f t="shared" ref="M35:M52" si="15">IF(OR(ISBLANK(K35), K35=""),IF(OR(ISBLANK(H35),H35=""),"",H35),K35)</f>
        <v/>
      </c>
      <c r="N35" s="44">
        <f t="shared" ref="N35:N66" si="16">IF(AND(L35="",M35=""),"",SUM(L35:M35))</f>
        <v>1</v>
      </c>
      <c r="O35" s="44" t="str">
        <f t="shared" ref="O35:O66" si="17">IF(N35="","",VLOOKUP(N35,Ocjene,2))</f>
        <v>F</v>
      </c>
      <c r="P35" s="45"/>
      <c r="Q35" s="39">
        <v>0</v>
      </c>
      <c r="U35" s="39">
        <f t="shared" si="8"/>
        <v>0</v>
      </c>
      <c r="V35" s="39" t="str">
        <f t="shared" si="9"/>
        <v/>
      </c>
      <c r="W35" s="39">
        <f t="shared" si="10"/>
        <v>0</v>
      </c>
      <c r="X35" s="87" t="str">
        <f t="shared" ref="X35:X66" si="18">IF(W35="","",VLOOKUP(W35,Ocjene,2))</f>
        <v>F</v>
      </c>
      <c r="Y35" s="39">
        <f>+IF(AND(Q35="",R35=""),0,1)</f>
        <v>1</v>
      </c>
    </row>
    <row r="36" spans="1:25" ht="12.75" customHeight="1" x14ac:dyDescent="0.3">
      <c r="A36" s="40">
        <f t="shared" si="11"/>
        <v>34</v>
      </c>
      <c r="B36" s="41" t="s">
        <v>57</v>
      </c>
      <c r="C36" s="41" t="s">
        <v>165</v>
      </c>
      <c r="D36" s="46"/>
      <c r="E36" s="47">
        <v>0</v>
      </c>
      <c r="F36" s="40"/>
      <c r="G36" s="40"/>
      <c r="H36" s="40" t="str">
        <f t="shared" si="12"/>
        <v/>
      </c>
      <c r="I36" s="40"/>
      <c r="J36" s="40"/>
      <c r="K36" s="58" t="str">
        <f t="shared" si="13"/>
        <v/>
      </c>
      <c r="L36" s="44">
        <f t="shared" si="14"/>
        <v>0</v>
      </c>
      <c r="M36" s="44" t="str">
        <f t="shared" si="15"/>
        <v/>
      </c>
      <c r="N36" s="44">
        <f t="shared" si="16"/>
        <v>0</v>
      </c>
      <c r="O36" s="44" t="str">
        <f t="shared" si="17"/>
        <v>F</v>
      </c>
      <c r="P36" s="45"/>
      <c r="Q36" s="39">
        <v>23</v>
      </c>
      <c r="R36" s="39">
        <v>7</v>
      </c>
      <c r="U36" s="39">
        <f t="shared" si="8"/>
        <v>23</v>
      </c>
      <c r="V36" s="39">
        <f t="shared" si="9"/>
        <v>7</v>
      </c>
      <c r="W36" s="39">
        <f t="shared" si="10"/>
        <v>30</v>
      </c>
      <c r="X36" s="87" t="str">
        <f t="shared" si="18"/>
        <v>F</v>
      </c>
      <c r="Y36" s="39">
        <f>+IF(AND(Q36="",R36=""),0,1)</f>
        <v>1</v>
      </c>
    </row>
    <row r="37" spans="1:25" ht="12.75" customHeight="1" x14ac:dyDescent="0.3">
      <c r="A37" s="40">
        <f t="shared" si="11"/>
        <v>35</v>
      </c>
      <c r="B37" s="41" t="s">
        <v>119</v>
      </c>
      <c r="C37" s="41" t="s">
        <v>166</v>
      </c>
      <c r="D37" s="46">
        <v>21</v>
      </c>
      <c r="E37" s="47"/>
      <c r="F37" s="40">
        <v>6</v>
      </c>
      <c r="G37" s="40"/>
      <c r="H37" s="40">
        <f t="shared" si="12"/>
        <v>6</v>
      </c>
      <c r="I37" s="40"/>
      <c r="J37" s="40"/>
      <c r="K37" s="58" t="str">
        <f t="shared" si="13"/>
        <v/>
      </c>
      <c r="L37" s="44">
        <f t="shared" si="14"/>
        <v>21</v>
      </c>
      <c r="M37" s="44">
        <f t="shared" si="15"/>
        <v>6</v>
      </c>
      <c r="N37" s="44">
        <f t="shared" si="16"/>
        <v>27</v>
      </c>
      <c r="O37" s="44" t="str">
        <f t="shared" si="17"/>
        <v>F</v>
      </c>
      <c r="P37" s="45"/>
      <c r="R37" s="39">
        <v>5</v>
      </c>
      <c r="U37" s="39">
        <f t="shared" si="8"/>
        <v>21</v>
      </c>
      <c r="V37" s="39">
        <f t="shared" si="9"/>
        <v>5</v>
      </c>
      <c r="W37" s="39">
        <f t="shared" si="10"/>
        <v>26</v>
      </c>
      <c r="X37" s="87" t="str">
        <f t="shared" si="18"/>
        <v>F</v>
      </c>
      <c r="Y37" s="39">
        <f>+IF(AND(Q37="",R37=""),0,1)</f>
        <v>1</v>
      </c>
    </row>
    <row r="38" spans="1:25" ht="12.75" customHeight="1" x14ac:dyDescent="0.3">
      <c r="A38" s="40">
        <f t="shared" si="11"/>
        <v>36</v>
      </c>
      <c r="B38" s="41" t="s">
        <v>58</v>
      </c>
      <c r="C38" s="41" t="s">
        <v>167</v>
      </c>
      <c r="D38" s="46"/>
      <c r="E38" s="47"/>
      <c r="F38" s="40"/>
      <c r="G38" s="40"/>
      <c r="H38" s="40" t="str">
        <f t="shared" si="12"/>
        <v/>
      </c>
      <c r="I38" s="40"/>
      <c r="J38" s="40"/>
      <c r="K38" s="58" t="str">
        <f t="shared" si="13"/>
        <v/>
      </c>
      <c r="L38" s="44" t="str">
        <f t="shared" si="14"/>
        <v/>
      </c>
      <c r="M38" s="44" t="str">
        <f t="shared" si="15"/>
        <v/>
      </c>
      <c r="N38" s="44" t="str">
        <f t="shared" si="16"/>
        <v/>
      </c>
      <c r="O38" s="44" t="str">
        <f t="shared" si="17"/>
        <v/>
      </c>
      <c r="P38" s="45"/>
      <c r="U38" s="39" t="str">
        <f t="shared" si="8"/>
        <v/>
      </c>
      <c r="V38" s="39" t="str">
        <f t="shared" si="9"/>
        <v/>
      </c>
      <c r="W38" s="39" t="str">
        <f t="shared" si="10"/>
        <v/>
      </c>
      <c r="X38" s="87" t="str">
        <f t="shared" si="18"/>
        <v/>
      </c>
      <c r="Y38" s="39">
        <v>1</v>
      </c>
    </row>
    <row r="39" spans="1:25" ht="12.75" customHeight="1" x14ac:dyDescent="0.3">
      <c r="A39" s="40">
        <f t="shared" si="11"/>
        <v>37</v>
      </c>
      <c r="B39" s="41" t="s">
        <v>120</v>
      </c>
      <c r="C39" s="41" t="s">
        <v>168</v>
      </c>
      <c r="D39" s="46"/>
      <c r="E39" s="47"/>
      <c r="F39" s="40"/>
      <c r="G39" s="40"/>
      <c r="H39" s="40" t="str">
        <f t="shared" si="12"/>
        <v/>
      </c>
      <c r="I39" s="40"/>
      <c r="J39" s="40"/>
      <c r="K39" s="58" t="str">
        <f t="shared" si="13"/>
        <v/>
      </c>
      <c r="L39" s="44" t="str">
        <f t="shared" si="14"/>
        <v/>
      </c>
      <c r="M39" s="44" t="str">
        <f t="shared" si="15"/>
        <v/>
      </c>
      <c r="N39" s="44" t="str">
        <f t="shared" si="16"/>
        <v/>
      </c>
      <c r="O39" s="44" t="str">
        <f t="shared" si="17"/>
        <v/>
      </c>
      <c r="P39" s="45"/>
      <c r="U39" s="39" t="str">
        <f t="shared" si="8"/>
        <v/>
      </c>
      <c r="V39" s="39" t="str">
        <f t="shared" si="9"/>
        <v/>
      </c>
      <c r="W39" s="39" t="str">
        <f t="shared" si="10"/>
        <v/>
      </c>
      <c r="X39" s="87" t="str">
        <f t="shared" si="18"/>
        <v/>
      </c>
      <c r="Y39" s="39">
        <v>1</v>
      </c>
    </row>
    <row r="40" spans="1:25" ht="12.75" customHeight="1" x14ac:dyDescent="0.3">
      <c r="A40" s="40">
        <f t="shared" si="11"/>
        <v>38</v>
      </c>
      <c r="B40" s="41" t="s">
        <v>121</v>
      </c>
      <c r="C40" s="41" t="s">
        <v>169</v>
      </c>
      <c r="D40" s="46">
        <v>8</v>
      </c>
      <c r="E40" s="47">
        <v>10</v>
      </c>
      <c r="F40" s="40"/>
      <c r="G40" s="40"/>
      <c r="H40" s="40" t="str">
        <f t="shared" si="12"/>
        <v/>
      </c>
      <c r="I40" s="40"/>
      <c r="J40" s="40"/>
      <c r="K40" s="58" t="str">
        <f t="shared" si="13"/>
        <v/>
      </c>
      <c r="L40" s="44">
        <f t="shared" si="14"/>
        <v>10</v>
      </c>
      <c r="M40" s="44" t="str">
        <f t="shared" si="15"/>
        <v/>
      </c>
      <c r="N40" s="44">
        <f t="shared" si="16"/>
        <v>10</v>
      </c>
      <c r="O40" s="44" t="str">
        <f t="shared" si="17"/>
        <v>F</v>
      </c>
      <c r="P40" s="45"/>
      <c r="U40" s="39">
        <f t="shared" si="8"/>
        <v>10</v>
      </c>
      <c r="V40" s="39" t="str">
        <f t="shared" si="9"/>
        <v/>
      </c>
      <c r="W40" s="39">
        <f t="shared" si="10"/>
        <v>10</v>
      </c>
      <c r="X40" s="87" t="str">
        <f t="shared" si="18"/>
        <v>F</v>
      </c>
      <c r="Y40" s="39">
        <v>1</v>
      </c>
    </row>
    <row r="41" spans="1:25" ht="12.75" customHeight="1" x14ac:dyDescent="0.3">
      <c r="A41" s="40">
        <f t="shared" si="11"/>
        <v>39</v>
      </c>
      <c r="B41" s="41" t="s">
        <v>122</v>
      </c>
      <c r="C41" s="41" t="s">
        <v>170</v>
      </c>
      <c r="D41" s="46">
        <v>7</v>
      </c>
      <c r="E41" s="47">
        <v>10</v>
      </c>
      <c r="F41" s="40"/>
      <c r="G41" s="40"/>
      <c r="H41" s="40" t="str">
        <f t="shared" si="12"/>
        <v/>
      </c>
      <c r="I41" s="40">
        <v>9.5</v>
      </c>
      <c r="J41" s="40">
        <v>13</v>
      </c>
      <c r="K41" s="58">
        <f t="shared" si="13"/>
        <v>22.5</v>
      </c>
      <c r="L41" s="44">
        <f t="shared" si="14"/>
        <v>10</v>
      </c>
      <c r="M41" s="44">
        <f t="shared" si="15"/>
        <v>22.5</v>
      </c>
      <c r="N41" s="44">
        <f t="shared" si="16"/>
        <v>32.5</v>
      </c>
      <c r="O41" s="44" t="str">
        <f t="shared" si="17"/>
        <v>F</v>
      </c>
      <c r="P41" s="45"/>
      <c r="U41" s="39">
        <f t="shared" si="8"/>
        <v>10</v>
      </c>
      <c r="V41" s="39">
        <f t="shared" si="9"/>
        <v>22.5</v>
      </c>
      <c r="W41" s="39">
        <f t="shared" si="10"/>
        <v>32.5</v>
      </c>
      <c r="X41" s="87" t="str">
        <f t="shared" si="18"/>
        <v>F</v>
      </c>
      <c r="Y41" s="39">
        <v>1</v>
      </c>
    </row>
    <row r="42" spans="1:25" ht="12.75" customHeight="1" x14ac:dyDescent="0.3">
      <c r="A42" s="40">
        <f t="shared" si="11"/>
        <v>40</v>
      </c>
      <c r="B42" s="41" t="s">
        <v>59</v>
      </c>
      <c r="C42" s="41" t="s">
        <v>171</v>
      </c>
      <c r="D42" s="46">
        <v>11</v>
      </c>
      <c r="E42" s="47"/>
      <c r="F42" s="40">
        <v>5</v>
      </c>
      <c r="G42" s="40">
        <v>7</v>
      </c>
      <c r="H42" s="60">
        <f t="shared" si="12"/>
        <v>12</v>
      </c>
      <c r="I42" s="40">
        <v>6.5</v>
      </c>
      <c r="J42" s="40">
        <v>5</v>
      </c>
      <c r="K42" s="58">
        <f t="shared" si="13"/>
        <v>11.5</v>
      </c>
      <c r="L42" s="44">
        <f t="shared" si="14"/>
        <v>11</v>
      </c>
      <c r="M42" s="44">
        <f t="shared" si="15"/>
        <v>11.5</v>
      </c>
      <c r="N42" s="44">
        <f t="shared" si="16"/>
        <v>22.5</v>
      </c>
      <c r="O42" s="44" t="str">
        <f t="shared" si="17"/>
        <v>F</v>
      </c>
      <c r="P42" s="45"/>
      <c r="Q42" s="39">
        <v>0</v>
      </c>
      <c r="U42" s="39">
        <f t="shared" si="8"/>
        <v>0</v>
      </c>
      <c r="V42" s="39">
        <f t="shared" si="9"/>
        <v>11.5</v>
      </c>
      <c r="W42" s="39">
        <f t="shared" si="10"/>
        <v>11.5</v>
      </c>
      <c r="X42" s="87" t="str">
        <f t="shared" si="18"/>
        <v>F</v>
      </c>
      <c r="Y42" s="39">
        <f>+IF(AND(Q42="",R42=""),0,1)</f>
        <v>1</v>
      </c>
    </row>
    <row r="43" spans="1:25" ht="12.75" customHeight="1" x14ac:dyDescent="0.3">
      <c r="A43" s="40">
        <f t="shared" si="11"/>
        <v>41</v>
      </c>
      <c r="B43" s="41" t="s">
        <v>123</v>
      </c>
      <c r="C43" s="41" t="s">
        <v>172</v>
      </c>
      <c r="D43" s="46"/>
      <c r="E43" s="47"/>
      <c r="F43" s="40"/>
      <c r="G43" s="40"/>
      <c r="H43" s="40" t="str">
        <f t="shared" si="12"/>
        <v/>
      </c>
      <c r="I43" s="40"/>
      <c r="J43" s="40"/>
      <c r="K43" s="58" t="str">
        <f t="shared" si="13"/>
        <v/>
      </c>
      <c r="L43" s="44" t="str">
        <f t="shared" si="14"/>
        <v/>
      </c>
      <c r="M43" s="44" t="str">
        <f t="shared" si="15"/>
        <v/>
      </c>
      <c r="N43" s="44" t="str">
        <f t="shared" si="16"/>
        <v/>
      </c>
      <c r="O43" s="44" t="str">
        <f t="shared" si="17"/>
        <v/>
      </c>
      <c r="P43" s="45"/>
      <c r="U43" s="39" t="str">
        <f t="shared" si="8"/>
        <v/>
      </c>
      <c r="V43" s="39" t="str">
        <f t="shared" si="9"/>
        <v/>
      </c>
      <c r="W43" s="39" t="str">
        <f t="shared" si="10"/>
        <v/>
      </c>
      <c r="X43" s="87" t="str">
        <f t="shared" si="18"/>
        <v/>
      </c>
      <c r="Y43" s="39">
        <v>1</v>
      </c>
    </row>
    <row r="44" spans="1:25" ht="12.75" customHeight="1" x14ac:dyDescent="0.3">
      <c r="A44" s="40">
        <f t="shared" si="11"/>
        <v>42</v>
      </c>
      <c r="B44" s="41" t="s">
        <v>124</v>
      </c>
      <c r="C44" s="41" t="s">
        <v>173</v>
      </c>
      <c r="D44" s="46">
        <v>8</v>
      </c>
      <c r="E44" s="47">
        <v>5</v>
      </c>
      <c r="F44" s="40"/>
      <c r="G44" s="40"/>
      <c r="H44" s="40" t="str">
        <f t="shared" si="12"/>
        <v/>
      </c>
      <c r="I44" s="40"/>
      <c r="J44" s="40"/>
      <c r="K44" s="58" t="str">
        <f t="shared" si="13"/>
        <v/>
      </c>
      <c r="L44" s="44">
        <f t="shared" si="14"/>
        <v>5</v>
      </c>
      <c r="M44" s="44" t="str">
        <f t="shared" si="15"/>
        <v/>
      </c>
      <c r="N44" s="44">
        <f t="shared" si="16"/>
        <v>5</v>
      </c>
      <c r="O44" s="44" t="str">
        <f t="shared" si="17"/>
        <v>F</v>
      </c>
      <c r="P44" s="45"/>
      <c r="U44" s="39">
        <f t="shared" si="8"/>
        <v>5</v>
      </c>
      <c r="V44" s="39" t="str">
        <f t="shared" si="9"/>
        <v/>
      </c>
      <c r="W44" s="39">
        <f t="shared" si="10"/>
        <v>5</v>
      </c>
      <c r="X44" s="87" t="str">
        <f t="shared" si="18"/>
        <v>F</v>
      </c>
      <c r="Y44" s="39">
        <v>1</v>
      </c>
    </row>
    <row r="45" spans="1:25" ht="12.75" customHeight="1" x14ac:dyDescent="0.3">
      <c r="A45" s="40">
        <f t="shared" si="11"/>
        <v>43</v>
      </c>
      <c r="B45" s="41" t="s">
        <v>125</v>
      </c>
      <c r="C45" s="41" t="s">
        <v>174</v>
      </c>
      <c r="D45" s="46">
        <v>23</v>
      </c>
      <c r="E45" s="47"/>
      <c r="F45" s="40"/>
      <c r="G45" s="40"/>
      <c r="H45" s="40" t="str">
        <f t="shared" si="12"/>
        <v/>
      </c>
      <c r="I45" s="40">
        <v>9</v>
      </c>
      <c r="J45" s="40">
        <v>11</v>
      </c>
      <c r="K45" s="58">
        <f t="shared" si="13"/>
        <v>20</v>
      </c>
      <c r="L45" s="44">
        <f t="shared" si="14"/>
        <v>23</v>
      </c>
      <c r="M45" s="44">
        <f t="shared" si="15"/>
        <v>20</v>
      </c>
      <c r="N45" s="44">
        <f t="shared" si="16"/>
        <v>43</v>
      </c>
      <c r="O45" s="44" t="str">
        <f t="shared" si="17"/>
        <v>F</v>
      </c>
      <c r="P45" s="45"/>
      <c r="R45" s="39">
        <v>5</v>
      </c>
      <c r="U45" s="39">
        <f t="shared" si="8"/>
        <v>23</v>
      </c>
      <c r="V45" s="39">
        <f t="shared" si="9"/>
        <v>5</v>
      </c>
      <c r="W45" s="39">
        <f t="shared" si="10"/>
        <v>28</v>
      </c>
      <c r="X45" s="87" t="str">
        <f t="shared" si="18"/>
        <v>F</v>
      </c>
      <c r="Y45" s="39">
        <f>+IF(AND(Q45="",R45=""),0,1)</f>
        <v>1</v>
      </c>
    </row>
    <row r="46" spans="1:25" ht="12.75" customHeight="1" x14ac:dyDescent="0.3">
      <c r="A46" s="40">
        <f t="shared" si="11"/>
        <v>44</v>
      </c>
      <c r="B46" s="41" t="s">
        <v>126</v>
      </c>
      <c r="C46" s="41" t="s">
        <v>175</v>
      </c>
      <c r="D46" s="46"/>
      <c r="E46" s="47"/>
      <c r="F46" s="40"/>
      <c r="G46" s="40"/>
      <c r="H46" s="40" t="str">
        <f t="shared" si="12"/>
        <v/>
      </c>
      <c r="I46" s="40"/>
      <c r="J46" s="40"/>
      <c r="K46" s="58" t="str">
        <f t="shared" si="13"/>
        <v/>
      </c>
      <c r="L46" s="44" t="str">
        <f t="shared" si="14"/>
        <v/>
      </c>
      <c r="M46" s="44" t="str">
        <f t="shared" si="15"/>
        <v/>
      </c>
      <c r="N46" s="44" t="str">
        <f t="shared" si="16"/>
        <v/>
      </c>
      <c r="O46" s="44" t="str">
        <f t="shared" si="17"/>
        <v/>
      </c>
      <c r="P46" s="45"/>
      <c r="Q46" s="39">
        <v>20</v>
      </c>
      <c r="R46" s="39">
        <v>16</v>
      </c>
      <c r="U46" s="39">
        <f t="shared" si="8"/>
        <v>20</v>
      </c>
      <c r="V46" s="39">
        <f t="shared" si="9"/>
        <v>16</v>
      </c>
      <c r="W46" s="39">
        <f t="shared" si="10"/>
        <v>36</v>
      </c>
      <c r="X46" s="87" t="str">
        <f t="shared" si="18"/>
        <v>F</v>
      </c>
      <c r="Y46" s="39">
        <f>+IF(AND(Q46="",R46=""),0,1)</f>
        <v>1</v>
      </c>
    </row>
    <row r="47" spans="1:25" ht="12.75" customHeight="1" x14ac:dyDescent="0.3">
      <c r="A47" s="40">
        <f t="shared" si="11"/>
        <v>45</v>
      </c>
      <c r="B47" s="41" t="s">
        <v>60</v>
      </c>
      <c r="C47" s="61" t="s">
        <v>176</v>
      </c>
      <c r="D47" s="46"/>
      <c r="E47" s="47"/>
      <c r="F47" s="40"/>
      <c r="G47" s="40"/>
      <c r="H47" s="40" t="str">
        <f t="shared" si="12"/>
        <v/>
      </c>
      <c r="I47" s="40"/>
      <c r="J47" s="40"/>
      <c r="K47" s="58" t="str">
        <f t="shared" si="13"/>
        <v/>
      </c>
      <c r="L47" s="44" t="str">
        <f t="shared" si="14"/>
        <v/>
      </c>
      <c r="M47" s="44" t="str">
        <f t="shared" si="15"/>
        <v/>
      </c>
      <c r="N47" s="44" t="str">
        <f t="shared" si="16"/>
        <v/>
      </c>
      <c r="O47" s="44" t="str">
        <f t="shared" si="17"/>
        <v/>
      </c>
      <c r="P47" s="45"/>
      <c r="Q47" s="39">
        <v>0</v>
      </c>
      <c r="U47" s="39">
        <f t="shared" si="8"/>
        <v>0</v>
      </c>
      <c r="V47" s="39" t="str">
        <f t="shared" si="9"/>
        <v/>
      </c>
      <c r="W47" s="39">
        <f t="shared" si="10"/>
        <v>0</v>
      </c>
      <c r="X47" s="87" t="str">
        <f t="shared" si="18"/>
        <v>F</v>
      </c>
      <c r="Y47" s="39">
        <f>+IF(AND(Q47="",R47=""),0,1)</f>
        <v>1</v>
      </c>
    </row>
    <row r="48" spans="1:25" ht="12.75" customHeight="1" x14ac:dyDescent="0.3">
      <c r="A48" s="40">
        <f t="shared" si="11"/>
        <v>46</v>
      </c>
      <c r="B48" s="41" t="s">
        <v>127</v>
      </c>
      <c r="C48" s="41" t="s">
        <v>177</v>
      </c>
      <c r="D48" s="46">
        <v>10</v>
      </c>
      <c r="E48" s="47">
        <v>11</v>
      </c>
      <c r="F48" s="40">
        <v>7</v>
      </c>
      <c r="G48" s="40">
        <v>12</v>
      </c>
      <c r="H48" s="40">
        <f t="shared" si="12"/>
        <v>19</v>
      </c>
      <c r="I48" s="40">
        <v>12</v>
      </c>
      <c r="J48" s="40">
        <v>12</v>
      </c>
      <c r="K48" s="58">
        <f t="shared" si="13"/>
        <v>24</v>
      </c>
      <c r="L48" s="44">
        <f t="shared" si="14"/>
        <v>11</v>
      </c>
      <c r="M48" s="44">
        <f t="shared" si="15"/>
        <v>24</v>
      </c>
      <c r="N48" s="44">
        <f t="shared" si="16"/>
        <v>35</v>
      </c>
      <c r="O48" s="44" t="str">
        <f t="shared" si="17"/>
        <v>F</v>
      </c>
      <c r="P48" s="45"/>
      <c r="Q48" s="39">
        <v>26</v>
      </c>
      <c r="U48" s="39">
        <f t="shared" si="8"/>
        <v>26</v>
      </c>
      <c r="V48" s="39">
        <f t="shared" si="9"/>
        <v>24</v>
      </c>
      <c r="W48" s="39">
        <f t="shared" si="10"/>
        <v>50</v>
      </c>
      <c r="X48" s="87" t="str">
        <f t="shared" si="18"/>
        <v>E</v>
      </c>
      <c r="Y48" s="39">
        <f>+IF(AND(Q48="",R48=""),0,1)</f>
        <v>1</v>
      </c>
    </row>
    <row r="49" spans="1:25" ht="12.75" customHeight="1" x14ac:dyDescent="0.3">
      <c r="A49" s="40">
        <f t="shared" si="11"/>
        <v>47</v>
      </c>
      <c r="B49" s="41" t="s">
        <v>128</v>
      </c>
      <c r="C49" s="41" t="s">
        <v>178</v>
      </c>
      <c r="D49" s="46">
        <v>10</v>
      </c>
      <c r="E49" s="47">
        <v>20</v>
      </c>
      <c r="F49" s="40">
        <v>0</v>
      </c>
      <c r="G49" s="40">
        <v>5</v>
      </c>
      <c r="H49" s="40">
        <f t="shared" si="12"/>
        <v>5</v>
      </c>
      <c r="I49" s="40"/>
      <c r="J49" s="40"/>
      <c r="K49" s="58" t="str">
        <f t="shared" si="13"/>
        <v/>
      </c>
      <c r="L49" s="44">
        <f t="shared" si="14"/>
        <v>20</v>
      </c>
      <c r="M49" s="44">
        <f t="shared" si="15"/>
        <v>5</v>
      </c>
      <c r="N49" s="44">
        <f t="shared" si="16"/>
        <v>25</v>
      </c>
      <c r="O49" s="44" t="str">
        <f t="shared" si="17"/>
        <v>F</v>
      </c>
      <c r="P49" s="45"/>
      <c r="R49" s="39">
        <v>21</v>
      </c>
      <c r="U49" s="39">
        <f t="shared" si="8"/>
        <v>20</v>
      </c>
      <c r="V49" s="39">
        <f t="shared" si="9"/>
        <v>21</v>
      </c>
      <c r="W49" s="39">
        <f t="shared" si="10"/>
        <v>41</v>
      </c>
      <c r="X49" s="87" t="str">
        <f t="shared" si="18"/>
        <v>F</v>
      </c>
      <c r="Y49" s="39">
        <f>+IF(AND(Q49="",R49=""),0,1)</f>
        <v>1</v>
      </c>
    </row>
    <row r="50" spans="1:25" ht="12.75" customHeight="1" x14ac:dyDescent="0.3">
      <c r="A50" s="40">
        <f t="shared" si="11"/>
        <v>48</v>
      </c>
      <c r="B50" s="41" t="s">
        <v>129</v>
      </c>
      <c r="C50" s="41" t="s">
        <v>179</v>
      </c>
      <c r="D50" s="46"/>
      <c r="E50" s="47"/>
      <c r="F50" s="40"/>
      <c r="G50" s="40"/>
      <c r="H50" s="40" t="str">
        <f t="shared" si="12"/>
        <v/>
      </c>
      <c r="I50" s="40"/>
      <c r="J50" s="40"/>
      <c r="K50" s="58" t="str">
        <f t="shared" si="13"/>
        <v/>
      </c>
      <c r="L50" s="44" t="str">
        <f t="shared" si="14"/>
        <v/>
      </c>
      <c r="M50" s="44" t="str">
        <f t="shared" si="15"/>
        <v/>
      </c>
      <c r="N50" s="44" t="str">
        <f t="shared" si="16"/>
        <v/>
      </c>
      <c r="O50" s="44" t="str">
        <f t="shared" si="17"/>
        <v/>
      </c>
      <c r="P50" s="45"/>
      <c r="U50" s="39" t="str">
        <f t="shared" si="8"/>
        <v/>
      </c>
      <c r="V50" s="39" t="str">
        <f t="shared" si="9"/>
        <v/>
      </c>
      <c r="W50" s="39" t="str">
        <f t="shared" si="10"/>
        <v/>
      </c>
      <c r="X50" s="87" t="str">
        <f t="shared" si="18"/>
        <v/>
      </c>
      <c r="Y50" s="39">
        <v>1</v>
      </c>
    </row>
    <row r="51" spans="1:25" ht="12.75" customHeight="1" x14ac:dyDescent="0.3">
      <c r="A51" s="40">
        <f t="shared" si="11"/>
        <v>49</v>
      </c>
      <c r="B51" s="41" t="s">
        <v>130</v>
      </c>
      <c r="C51" s="41" t="s">
        <v>180</v>
      </c>
      <c r="D51" s="46">
        <v>0</v>
      </c>
      <c r="E51" s="47">
        <v>25</v>
      </c>
      <c r="F51" s="40">
        <v>0</v>
      </c>
      <c r="G51" s="40">
        <v>9</v>
      </c>
      <c r="H51" s="40">
        <f t="shared" si="12"/>
        <v>9</v>
      </c>
      <c r="I51" s="40"/>
      <c r="J51" s="40"/>
      <c r="K51" s="58" t="str">
        <f t="shared" si="13"/>
        <v/>
      </c>
      <c r="L51" s="44">
        <f t="shared" si="14"/>
        <v>25</v>
      </c>
      <c r="M51" s="44">
        <f t="shared" si="15"/>
        <v>9</v>
      </c>
      <c r="N51" s="44">
        <f t="shared" si="16"/>
        <v>34</v>
      </c>
      <c r="O51" s="44" t="str">
        <f t="shared" si="17"/>
        <v>F</v>
      </c>
      <c r="P51" s="45"/>
      <c r="R51" s="39">
        <v>11</v>
      </c>
      <c r="U51" s="39">
        <f t="shared" si="8"/>
        <v>25</v>
      </c>
      <c r="V51" s="39">
        <f t="shared" si="9"/>
        <v>11</v>
      </c>
      <c r="W51" s="39">
        <f t="shared" si="10"/>
        <v>36</v>
      </c>
      <c r="X51" s="87" t="str">
        <f t="shared" si="18"/>
        <v>F</v>
      </c>
      <c r="Y51" s="39">
        <f>+IF(AND(Q51="",R51=""),0,1)</f>
        <v>1</v>
      </c>
    </row>
    <row r="52" spans="1:25" ht="12.75" customHeight="1" x14ac:dyDescent="0.3">
      <c r="A52" s="40">
        <f t="shared" si="11"/>
        <v>50</v>
      </c>
      <c r="B52" s="41" t="s">
        <v>131</v>
      </c>
      <c r="C52" s="41" t="s">
        <v>181</v>
      </c>
      <c r="D52" s="46"/>
      <c r="E52" s="47">
        <v>0</v>
      </c>
      <c r="F52" s="40"/>
      <c r="G52" s="40"/>
      <c r="H52" s="40" t="str">
        <f t="shared" si="12"/>
        <v/>
      </c>
      <c r="I52" s="40"/>
      <c r="J52" s="40"/>
      <c r="K52" s="58" t="str">
        <f t="shared" si="13"/>
        <v/>
      </c>
      <c r="L52" s="44">
        <f t="shared" si="14"/>
        <v>0</v>
      </c>
      <c r="M52" s="44" t="str">
        <f t="shared" si="15"/>
        <v/>
      </c>
      <c r="N52" s="44">
        <f t="shared" si="16"/>
        <v>0</v>
      </c>
      <c r="O52" s="44" t="str">
        <f t="shared" si="17"/>
        <v>F</v>
      </c>
      <c r="P52" s="45"/>
      <c r="U52" s="39">
        <f t="shared" si="8"/>
        <v>0</v>
      </c>
      <c r="V52" s="39" t="str">
        <f t="shared" si="9"/>
        <v/>
      </c>
      <c r="W52" s="39">
        <f t="shared" si="10"/>
        <v>0</v>
      </c>
      <c r="X52" s="87" t="str">
        <f t="shared" si="18"/>
        <v>F</v>
      </c>
      <c r="Y52" s="39">
        <v>1</v>
      </c>
    </row>
    <row r="53" spans="1:25" ht="12.75" customHeight="1" x14ac:dyDescent="0.3">
      <c r="A53" s="67"/>
      <c r="B53" s="68"/>
      <c r="C53" s="68"/>
      <c r="D53" s="67"/>
      <c r="E53" s="67"/>
      <c r="F53" s="67"/>
      <c r="G53" s="67"/>
      <c r="H53" s="67"/>
      <c r="I53" s="67"/>
      <c r="J53" s="67"/>
      <c r="K53" s="67"/>
      <c r="L53" s="69"/>
      <c r="M53" s="69"/>
      <c r="N53" s="69"/>
      <c r="O53" s="69"/>
      <c r="P53" s="62"/>
    </row>
    <row r="54" spans="1:25" ht="12.75" customHeight="1" x14ac:dyDescent="0.3">
      <c r="A54" s="67"/>
      <c r="B54" s="68"/>
      <c r="C54" s="68"/>
      <c r="D54" s="67"/>
      <c r="E54" s="67"/>
      <c r="F54" s="67"/>
      <c r="G54" s="67"/>
      <c r="H54" s="67"/>
      <c r="I54" s="67"/>
      <c r="J54" s="67"/>
      <c r="K54" s="67"/>
      <c r="L54" s="69"/>
      <c r="M54" s="69"/>
      <c r="N54" s="69"/>
      <c r="O54" s="69"/>
      <c r="P54" s="62"/>
    </row>
    <row r="55" spans="1:25" ht="12.75" customHeight="1" x14ac:dyDescent="0.3">
      <c r="A55" s="67"/>
      <c r="B55" s="68"/>
      <c r="C55" s="68"/>
      <c r="D55" s="67"/>
      <c r="E55" s="67"/>
      <c r="F55" s="67"/>
      <c r="G55" s="67"/>
      <c r="H55" s="67"/>
      <c r="I55" s="67"/>
      <c r="J55" s="67"/>
      <c r="K55" s="67"/>
      <c r="L55" s="69"/>
      <c r="M55" s="69"/>
      <c r="N55" s="69"/>
      <c r="O55" s="69"/>
      <c r="P55" s="62"/>
    </row>
    <row r="56" spans="1:25" ht="12.75" customHeight="1" x14ac:dyDescent="0.3">
      <c r="A56" s="67"/>
      <c r="B56" s="68"/>
      <c r="C56" s="68"/>
      <c r="D56" s="67"/>
      <c r="E56" s="67"/>
      <c r="F56" s="67"/>
      <c r="G56" s="67"/>
      <c r="H56" s="67"/>
      <c r="I56" s="67"/>
      <c r="J56" s="67"/>
      <c r="K56" s="67"/>
      <c r="L56" s="69"/>
      <c r="M56" s="69"/>
      <c r="N56" s="69"/>
      <c r="O56" s="69"/>
      <c r="P56" s="62"/>
      <c r="S56" s="39">
        <f>COUNTA(R3:R52)</f>
        <v>17</v>
      </c>
    </row>
    <row r="57" spans="1:25" ht="12.75" customHeight="1" x14ac:dyDescent="0.3">
      <c r="A57" s="67"/>
      <c r="B57" s="68"/>
      <c r="C57" s="68"/>
      <c r="D57" s="67"/>
      <c r="E57" s="67"/>
      <c r="F57" s="67"/>
      <c r="G57" s="67"/>
      <c r="H57" s="67"/>
      <c r="I57" s="67"/>
      <c r="J57" s="67"/>
      <c r="K57" s="67"/>
      <c r="L57" s="69"/>
      <c r="M57" s="69"/>
      <c r="N57" s="69"/>
      <c r="O57" s="69"/>
      <c r="P57" s="62"/>
    </row>
    <row r="58" spans="1:25" ht="12.75" customHeight="1" x14ac:dyDescent="0.3">
      <c r="A58" s="67"/>
      <c r="B58" s="68"/>
      <c r="C58" s="68"/>
      <c r="D58" s="67"/>
      <c r="E58" s="67"/>
      <c r="F58" s="67"/>
      <c r="G58" s="67"/>
      <c r="H58" s="67"/>
      <c r="I58" s="67"/>
      <c r="J58" s="67"/>
      <c r="K58" s="67"/>
      <c r="L58" s="69"/>
      <c r="M58" s="69"/>
      <c r="N58" s="69"/>
      <c r="O58" s="69"/>
      <c r="P58" s="62"/>
    </row>
    <row r="59" spans="1:25" ht="12.75" customHeight="1" x14ac:dyDescent="0.3">
      <c r="A59" s="67"/>
      <c r="B59" s="68"/>
      <c r="C59" s="68"/>
      <c r="D59" s="67"/>
      <c r="E59" s="67"/>
      <c r="F59" s="67"/>
      <c r="G59" s="67"/>
      <c r="H59" s="67"/>
      <c r="I59" s="67"/>
      <c r="J59" s="67"/>
      <c r="K59" s="67"/>
      <c r="L59" s="69"/>
      <c r="M59" s="69"/>
      <c r="N59" s="69"/>
      <c r="O59" s="69"/>
      <c r="P59" s="62"/>
    </row>
    <row r="60" spans="1:25" ht="12.75" customHeight="1" x14ac:dyDescent="0.3">
      <c r="A60" s="67"/>
      <c r="B60" s="68"/>
      <c r="C60" s="68"/>
      <c r="D60" s="67"/>
      <c r="E60" s="67"/>
      <c r="F60" s="67"/>
      <c r="G60" s="67"/>
      <c r="H60" s="67"/>
      <c r="I60" s="67"/>
      <c r="J60" s="67"/>
      <c r="K60" s="67"/>
      <c r="L60" s="69"/>
      <c r="M60" s="69"/>
      <c r="N60" s="69"/>
      <c r="O60" s="69"/>
      <c r="P60" s="62"/>
    </row>
    <row r="61" spans="1:25" ht="12.75" customHeight="1" x14ac:dyDescent="0.3">
      <c r="A61" s="67"/>
      <c r="B61" s="68"/>
      <c r="C61" s="68"/>
      <c r="D61" s="67"/>
      <c r="E61" s="67"/>
      <c r="F61" s="67"/>
      <c r="G61" s="67"/>
      <c r="H61" s="67"/>
      <c r="I61" s="67"/>
      <c r="J61" s="67"/>
      <c r="K61" s="67"/>
      <c r="L61" s="69"/>
      <c r="M61" s="69"/>
      <c r="N61" s="69"/>
      <c r="O61" s="69"/>
      <c r="P61" s="62"/>
    </row>
    <row r="62" spans="1:25" ht="12.75" customHeight="1" x14ac:dyDescent="0.3">
      <c r="A62" s="67"/>
      <c r="B62" s="68"/>
      <c r="C62" s="68"/>
      <c r="D62" s="67"/>
      <c r="E62" s="67"/>
      <c r="F62" s="67"/>
      <c r="G62" s="67"/>
      <c r="H62" s="67"/>
      <c r="I62" s="67"/>
      <c r="J62" s="67"/>
      <c r="K62" s="67"/>
      <c r="L62" s="69"/>
      <c r="M62" s="69"/>
      <c r="N62" s="69"/>
      <c r="O62" s="69"/>
      <c r="P62" s="62"/>
    </row>
    <row r="63" spans="1:25" ht="12.75" customHeight="1" x14ac:dyDescent="0.3">
      <c r="A63" s="67"/>
      <c r="B63" s="68"/>
      <c r="C63" s="68"/>
      <c r="D63" s="67"/>
      <c r="E63" s="67"/>
      <c r="F63" s="67"/>
      <c r="G63" s="67"/>
      <c r="H63" s="67"/>
      <c r="I63" s="67"/>
      <c r="J63" s="67"/>
      <c r="K63" s="67"/>
      <c r="L63" s="69"/>
      <c r="M63" s="69"/>
      <c r="N63" s="69"/>
      <c r="O63" s="69"/>
      <c r="P63" s="62"/>
    </row>
    <row r="64" spans="1:25" ht="12.75" customHeight="1" x14ac:dyDescent="0.3">
      <c r="A64" s="67"/>
      <c r="B64" s="68"/>
      <c r="C64" s="68"/>
      <c r="D64" s="67"/>
      <c r="E64" s="67"/>
      <c r="F64" s="67"/>
      <c r="G64" s="67"/>
      <c r="H64" s="67"/>
      <c r="I64" s="67"/>
      <c r="J64" s="67"/>
      <c r="K64" s="67"/>
      <c r="L64" s="69"/>
      <c r="M64" s="69"/>
      <c r="N64" s="69"/>
      <c r="O64" s="69"/>
      <c r="P64" s="62"/>
    </row>
    <row r="65" spans="1:16" ht="12.75" customHeight="1" x14ac:dyDescent="0.3">
      <c r="A65" s="67"/>
      <c r="B65" s="68"/>
      <c r="C65" s="68"/>
      <c r="D65" s="67"/>
      <c r="E65" s="67"/>
      <c r="F65" s="67"/>
      <c r="G65" s="67"/>
      <c r="H65" s="67"/>
      <c r="I65" s="67"/>
      <c r="J65" s="67"/>
      <c r="K65" s="67"/>
      <c r="L65" s="69"/>
      <c r="M65" s="69"/>
      <c r="N65" s="69"/>
      <c r="O65" s="69"/>
      <c r="P65" s="62"/>
    </row>
    <row r="66" spans="1:16" ht="12.75" customHeight="1" x14ac:dyDescent="0.3">
      <c r="A66" s="67"/>
      <c r="B66" s="68"/>
      <c r="C66" s="68"/>
      <c r="D66" s="67"/>
      <c r="E66" s="67"/>
      <c r="F66" s="67"/>
      <c r="G66" s="67"/>
      <c r="H66" s="67"/>
      <c r="I66" s="67"/>
      <c r="J66" s="67"/>
      <c r="K66" s="67"/>
      <c r="L66" s="69"/>
      <c r="M66" s="69"/>
      <c r="N66" s="69"/>
      <c r="O66" s="69"/>
      <c r="P66" s="62"/>
    </row>
    <row r="67" spans="1:16" ht="12.75" customHeight="1" x14ac:dyDescent="0.3">
      <c r="A67" s="67"/>
      <c r="B67" s="68"/>
      <c r="C67" s="68"/>
      <c r="D67" s="67"/>
      <c r="E67" s="67"/>
      <c r="F67" s="67"/>
      <c r="G67" s="67"/>
      <c r="H67" s="67"/>
      <c r="I67" s="67"/>
      <c r="J67" s="67"/>
      <c r="K67" s="67"/>
      <c r="L67" s="69"/>
      <c r="M67" s="69"/>
      <c r="N67" s="69"/>
      <c r="O67" s="69"/>
      <c r="P67" s="62"/>
    </row>
    <row r="68" spans="1:16" ht="12.75" customHeight="1" x14ac:dyDescent="0.3">
      <c r="A68" s="67"/>
      <c r="B68" s="68"/>
      <c r="C68" s="68"/>
      <c r="D68" s="67"/>
      <c r="E68" s="67"/>
      <c r="F68" s="67"/>
      <c r="G68" s="67"/>
      <c r="H68" s="67"/>
      <c r="I68" s="67"/>
      <c r="J68" s="67"/>
      <c r="K68" s="67"/>
      <c r="L68" s="69"/>
      <c r="M68" s="69"/>
      <c r="N68" s="69"/>
      <c r="O68" s="69"/>
      <c r="P68" s="62"/>
    </row>
    <row r="69" spans="1:16" ht="12.75" customHeight="1" x14ac:dyDescent="0.3">
      <c r="A69" s="67"/>
      <c r="B69" s="68"/>
      <c r="C69" s="68"/>
      <c r="D69" s="67"/>
      <c r="E69" s="67"/>
      <c r="F69" s="67"/>
      <c r="G69" s="67"/>
      <c r="H69" s="67"/>
      <c r="I69" s="67"/>
      <c r="J69" s="67"/>
      <c r="K69" s="67"/>
      <c r="L69" s="69"/>
      <c r="M69" s="69"/>
      <c r="N69" s="69"/>
      <c r="O69" s="69"/>
      <c r="P69" s="62"/>
    </row>
    <row r="70" spans="1:16" ht="12.75" customHeight="1" x14ac:dyDescent="0.3">
      <c r="A70" s="67"/>
      <c r="B70" s="68"/>
      <c r="C70" s="68"/>
      <c r="D70" s="67"/>
      <c r="E70" s="67"/>
      <c r="F70" s="67"/>
      <c r="G70" s="67"/>
      <c r="H70" s="67"/>
      <c r="I70" s="67"/>
      <c r="J70" s="67"/>
      <c r="K70" s="67"/>
      <c r="L70" s="69"/>
      <c r="M70" s="69"/>
      <c r="N70" s="69"/>
      <c r="O70" s="69"/>
      <c r="P70" s="62"/>
    </row>
    <row r="71" spans="1:16" ht="12.75" customHeight="1" x14ac:dyDescent="0.3">
      <c r="A71" s="67"/>
      <c r="B71" s="68"/>
      <c r="C71" s="68"/>
      <c r="D71" s="67"/>
      <c r="E71" s="67"/>
      <c r="F71" s="67"/>
      <c r="G71" s="67"/>
      <c r="H71" s="67"/>
      <c r="I71" s="67"/>
      <c r="J71" s="67"/>
      <c r="K71" s="67"/>
      <c r="L71" s="69"/>
      <c r="M71" s="69"/>
      <c r="N71" s="69"/>
      <c r="O71" s="69"/>
      <c r="P71" s="62"/>
    </row>
    <row r="72" spans="1:16" ht="12.75" customHeight="1" x14ac:dyDescent="0.3">
      <c r="A72" s="67"/>
      <c r="B72" s="68"/>
      <c r="C72" s="68"/>
      <c r="D72" s="67"/>
      <c r="E72" s="67"/>
      <c r="F72" s="67"/>
      <c r="G72" s="67"/>
      <c r="H72" s="67"/>
      <c r="I72" s="67"/>
      <c r="J72" s="67"/>
      <c r="K72" s="67"/>
      <c r="L72" s="69"/>
      <c r="M72" s="69"/>
      <c r="N72" s="69"/>
      <c r="O72" s="69"/>
      <c r="P72" s="62"/>
    </row>
    <row r="73" spans="1:16" ht="12.75" customHeight="1" x14ac:dyDescent="0.3">
      <c r="A73" s="67"/>
      <c r="B73" s="68"/>
      <c r="C73" s="68"/>
      <c r="D73" s="67"/>
      <c r="E73" s="67"/>
      <c r="F73" s="67"/>
      <c r="G73" s="67"/>
      <c r="H73" s="67"/>
      <c r="I73" s="67"/>
      <c r="J73" s="67"/>
      <c r="K73" s="67"/>
      <c r="L73" s="69"/>
      <c r="M73" s="69"/>
      <c r="N73" s="69"/>
      <c r="O73" s="69"/>
      <c r="P73" s="62"/>
    </row>
    <row r="74" spans="1:16" ht="12.75" customHeight="1" x14ac:dyDescent="0.3">
      <c r="A74" s="67"/>
      <c r="B74" s="68"/>
      <c r="C74" s="68"/>
      <c r="D74" s="67"/>
      <c r="E74" s="67"/>
      <c r="F74" s="67"/>
      <c r="G74" s="67"/>
      <c r="H74" s="67"/>
      <c r="I74" s="67"/>
      <c r="J74" s="67"/>
      <c r="K74" s="67"/>
      <c r="L74" s="69"/>
      <c r="M74" s="69"/>
      <c r="N74" s="69"/>
      <c r="O74" s="69"/>
      <c r="P74" s="62"/>
    </row>
    <row r="75" spans="1:16" ht="12.75" customHeight="1" x14ac:dyDescent="0.3">
      <c r="A75" s="67"/>
      <c r="B75" s="68"/>
      <c r="C75" s="68"/>
      <c r="D75" s="67"/>
      <c r="E75" s="67"/>
      <c r="F75" s="67"/>
      <c r="G75" s="67"/>
      <c r="H75" s="67"/>
      <c r="I75" s="67"/>
      <c r="J75" s="67"/>
      <c r="K75" s="67"/>
      <c r="L75" s="69"/>
      <c r="M75" s="69"/>
      <c r="N75" s="69"/>
      <c r="O75" s="69"/>
      <c r="P75" s="62"/>
    </row>
    <row r="76" spans="1:16" ht="12.75" customHeight="1" x14ac:dyDescent="0.3">
      <c r="A76" s="67"/>
      <c r="B76" s="68"/>
      <c r="C76" s="68"/>
      <c r="D76" s="67"/>
      <c r="E76" s="67"/>
      <c r="F76" s="67"/>
      <c r="G76" s="67"/>
      <c r="H76" s="67"/>
      <c r="I76" s="67"/>
      <c r="J76" s="67"/>
      <c r="K76" s="67"/>
      <c r="L76" s="69"/>
      <c r="M76" s="69"/>
      <c r="N76" s="69"/>
      <c r="O76" s="69"/>
      <c r="P76" s="62"/>
    </row>
    <row r="77" spans="1:16" ht="12.75" customHeight="1" x14ac:dyDescent="0.3">
      <c r="A77" s="67"/>
      <c r="B77" s="68"/>
      <c r="C77" s="68"/>
      <c r="D77" s="67"/>
      <c r="E77" s="67"/>
      <c r="F77" s="67"/>
      <c r="G77" s="67"/>
      <c r="H77" s="67"/>
      <c r="I77" s="67"/>
      <c r="J77" s="67"/>
      <c r="K77" s="67"/>
      <c r="L77" s="69"/>
      <c r="M77" s="69"/>
      <c r="N77" s="69"/>
      <c r="O77" s="69"/>
      <c r="P77" s="62"/>
    </row>
    <row r="78" spans="1:16" ht="12.75" customHeight="1" x14ac:dyDescent="0.3">
      <c r="A78" s="67"/>
      <c r="B78" s="68"/>
      <c r="C78" s="68"/>
      <c r="D78" s="67"/>
      <c r="E78" s="67"/>
      <c r="F78" s="67"/>
      <c r="G78" s="67"/>
      <c r="H78" s="67"/>
      <c r="I78" s="67"/>
      <c r="J78" s="67"/>
      <c r="K78" s="67"/>
      <c r="L78" s="69"/>
      <c r="M78" s="69"/>
      <c r="N78" s="69"/>
      <c r="O78" s="69"/>
      <c r="P78" s="62"/>
    </row>
    <row r="79" spans="1:16" ht="12.75" customHeight="1" x14ac:dyDescent="0.3">
      <c r="A79" s="67"/>
      <c r="B79" s="68"/>
      <c r="C79" s="68"/>
      <c r="D79" s="67"/>
      <c r="E79" s="67"/>
      <c r="F79" s="67"/>
      <c r="G79" s="67"/>
      <c r="H79" s="67"/>
      <c r="I79" s="67"/>
      <c r="J79" s="67"/>
      <c r="K79" s="67"/>
      <c r="L79" s="69"/>
      <c r="M79" s="69"/>
      <c r="N79" s="69"/>
      <c r="O79" s="69"/>
      <c r="P79" s="62"/>
    </row>
    <row r="80" spans="1:16" ht="12.75" customHeight="1" x14ac:dyDescent="0.3">
      <c r="A80" s="67"/>
      <c r="B80" s="68"/>
      <c r="C80" s="68"/>
      <c r="D80" s="67"/>
      <c r="E80" s="67"/>
      <c r="F80" s="67"/>
      <c r="G80" s="67"/>
      <c r="H80" s="67"/>
      <c r="I80" s="67"/>
      <c r="J80" s="67"/>
      <c r="K80" s="67"/>
      <c r="L80" s="69"/>
      <c r="M80" s="69"/>
      <c r="N80" s="69"/>
      <c r="O80" s="69"/>
      <c r="P80" s="62"/>
    </row>
    <row r="81" spans="1:16" ht="12.75" customHeight="1" x14ac:dyDescent="0.3">
      <c r="A81" s="67"/>
      <c r="B81" s="68"/>
      <c r="C81" s="68"/>
      <c r="D81" s="67"/>
      <c r="E81" s="67"/>
      <c r="F81" s="67"/>
      <c r="G81" s="67"/>
      <c r="H81" s="67"/>
      <c r="I81" s="67"/>
      <c r="J81" s="67"/>
      <c r="K81" s="67"/>
      <c r="L81" s="69"/>
      <c r="M81" s="69"/>
      <c r="N81" s="69"/>
      <c r="O81" s="69"/>
      <c r="P81" s="62"/>
    </row>
    <row r="82" spans="1:16" ht="12.75" customHeight="1" x14ac:dyDescent="0.3">
      <c r="A82" s="67"/>
      <c r="B82" s="68"/>
      <c r="C82" s="68"/>
      <c r="D82" s="67"/>
      <c r="E82" s="67"/>
      <c r="F82" s="67"/>
      <c r="G82" s="67"/>
      <c r="H82" s="67"/>
      <c r="I82" s="67"/>
      <c r="J82" s="67"/>
      <c r="K82" s="67"/>
      <c r="L82" s="69"/>
      <c r="M82" s="69"/>
      <c r="N82" s="69"/>
      <c r="O82" s="69"/>
      <c r="P82" s="62"/>
    </row>
    <row r="83" spans="1:16" ht="12.75" customHeight="1" x14ac:dyDescent="0.3">
      <c r="A83" s="67"/>
      <c r="B83" s="68"/>
      <c r="C83" s="68"/>
      <c r="D83" s="67"/>
      <c r="E83" s="67"/>
      <c r="F83" s="67"/>
      <c r="G83" s="67"/>
      <c r="H83" s="67"/>
      <c r="I83" s="67"/>
      <c r="J83" s="67"/>
      <c r="K83" s="67"/>
      <c r="L83" s="69"/>
      <c r="M83" s="69"/>
      <c r="N83" s="69"/>
      <c r="O83" s="69"/>
      <c r="P83" s="62"/>
    </row>
    <row r="84" spans="1:16" ht="12.75" customHeight="1" x14ac:dyDescent="0.3">
      <c r="A84" s="67"/>
      <c r="B84" s="68"/>
      <c r="C84" s="68"/>
      <c r="D84" s="67"/>
      <c r="E84" s="67"/>
      <c r="F84" s="67"/>
      <c r="G84" s="67"/>
      <c r="H84" s="67"/>
      <c r="I84" s="67"/>
      <c r="J84" s="67"/>
      <c r="K84" s="67"/>
      <c r="L84" s="69"/>
      <c r="M84" s="69"/>
      <c r="N84" s="69"/>
      <c r="O84" s="69"/>
      <c r="P84" s="62"/>
    </row>
    <row r="85" spans="1:16" ht="12.75" customHeight="1" x14ac:dyDescent="0.3">
      <c r="A85" s="67"/>
      <c r="B85" s="68"/>
      <c r="C85" s="68"/>
      <c r="D85" s="67"/>
      <c r="E85" s="67"/>
      <c r="F85" s="67"/>
      <c r="G85" s="67"/>
      <c r="H85" s="67"/>
      <c r="I85" s="67"/>
      <c r="J85" s="67"/>
      <c r="K85" s="67"/>
      <c r="L85" s="69"/>
      <c r="M85" s="69"/>
      <c r="N85" s="69"/>
      <c r="O85" s="69"/>
      <c r="P85" s="62"/>
    </row>
    <row r="86" spans="1:16" ht="12.75" customHeight="1" x14ac:dyDescent="0.3">
      <c r="A86" s="67"/>
      <c r="B86" s="68"/>
      <c r="C86" s="68"/>
      <c r="D86" s="67"/>
      <c r="E86" s="67"/>
      <c r="F86" s="67"/>
      <c r="G86" s="67"/>
      <c r="H86" s="67"/>
      <c r="I86" s="67"/>
      <c r="J86" s="67"/>
      <c r="K86" s="67"/>
      <c r="L86" s="69"/>
      <c r="M86" s="69"/>
      <c r="N86" s="69"/>
      <c r="O86" s="69"/>
      <c r="P86" s="62"/>
    </row>
    <row r="87" spans="1:16" ht="12.75" customHeight="1" x14ac:dyDescent="0.3">
      <c r="A87" s="67"/>
      <c r="B87" s="68"/>
      <c r="C87" s="68"/>
      <c r="D87" s="67"/>
      <c r="E87" s="67"/>
      <c r="F87" s="67"/>
      <c r="G87" s="67"/>
      <c r="H87" s="67"/>
      <c r="I87" s="67"/>
      <c r="J87" s="67"/>
      <c r="K87" s="67"/>
      <c r="L87" s="69"/>
      <c r="M87" s="69"/>
      <c r="N87" s="69"/>
      <c r="O87" s="69"/>
      <c r="P87" s="62"/>
    </row>
    <row r="88" spans="1:16" ht="12.75" customHeight="1" x14ac:dyDescent="0.3">
      <c r="A88" s="67"/>
      <c r="B88" s="68"/>
      <c r="C88" s="68"/>
      <c r="D88" s="67"/>
      <c r="E88" s="67"/>
      <c r="F88" s="67"/>
      <c r="G88" s="67"/>
      <c r="H88" s="67"/>
      <c r="I88" s="67"/>
      <c r="J88" s="67"/>
      <c r="K88" s="67"/>
      <c r="L88" s="69"/>
      <c r="M88" s="69"/>
      <c r="N88" s="69"/>
      <c r="O88" s="69"/>
      <c r="P88" s="62"/>
    </row>
    <row r="89" spans="1:16" ht="12.75" customHeight="1" x14ac:dyDescent="0.3">
      <c r="A89" s="67"/>
      <c r="B89" s="68"/>
      <c r="C89" s="68"/>
      <c r="D89" s="67"/>
      <c r="E89" s="67"/>
      <c r="F89" s="67"/>
      <c r="G89" s="67"/>
      <c r="H89" s="67"/>
      <c r="I89" s="67"/>
      <c r="J89" s="67"/>
      <c r="K89" s="67"/>
      <c r="L89" s="69"/>
      <c r="M89" s="69"/>
      <c r="N89" s="69"/>
      <c r="O89" s="69"/>
      <c r="P89" s="62"/>
    </row>
    <row r="90" spans="1:16" ht="12.75" customHeight="1" x14ac:dyDescent="0.3">
      <c r="A90" s="67"/>
      <c r="B90" s="68"/>
      <c r="C90" s="68"/>
      <c r="D90" s="67"/>
      <c r="E90" s="67"/>
      <c r="F90" s="67"/>
      <c r="G90" s="67"/>
      <c r="H90" s="67"/>
      <c r="I90" s="67"/>
      <c r="J90" s="67"/>
      <c r="K90" s="67"/>
      <c r="L90" s="69"/>
      <c r="M90" s="69"/>
      <c r="N90" s="69"/>
      <c r="O90" s="69"/>
      <c r="P90" s="62"/>
    </row>
    <row r="91" spans="1:16" ht="12.75" customHeight="1" x14ac:dyDescent="0.3">
      <c r="A91" s="67"/>
      <c r="B91" s="68"/>
      <c r="C91" s="68"/>
      <c r="D91" s="67"/>
      <c r="E91" s="67"/>
      <c r="F91" s="67"/>
      <c r="G91" s="67"/>
      <c r="H91" s="67"/>
      <c r="I91" s="67"/>
      <c r="J91" s="67"/>
      <c r="K91" s="67"/>
      <c r="L91" s="69"/>
      <c r="M91" s="69"/>
      <c r="N91" s="69"/>
      <c r="O91" s="69"/>
      <c r="P91" s="62"/>
    </row>
    <row r="92" spans="1:16" ht="12.75" customHeight="1" x14ac:dyDescent="0.3">
      <c r="A92" s="67"/>
      <c r="B92" s="68"/>
      <c r="C92" s="68"/>
      <c r="D92" s="67"/>
      <c r="E92" s="67"/>
      <c r="F92" s="67"/>
      <c r="G92" s="67"/>
      <c r="H92" s="67"/>
      <c r="I92" s="67"/>
      <c r="J92" s="67"/>
      <c r="K92" s="67"/>
      <c r="L92" s="69"/>
      <c r="M92" s="69"/>
      <c r="N92" s="69"/>
      <c r="O92" s="69"/>
      <c r="P92" s="62"/>
    </row>
    <row r="93" spans="1:16" ht="12.75" customHeight="1" x14ac:dyDescent="0.3">
      <c r="A93" s="67"/>
      <c r="B93" s="68"/>
      <c r="C93" s="68"/>
      <c r="D93" s="67"/>
      <c r="E93" s="67"/>
      <c r="F93" s="67"/>
      <c r="G93" s="67"/>
      <c r="H93" s="67"/>
      <c r="I93" s="67"/>
      <c r="J93" s="67"/>
      <c r="K93" s="67"/>
      <c r="L93" s="69"/>
      <c r="M93" s="69"/>
      <c r="N93" s="69"/>
      <c r="O93" s="69"/>
      <c r="P93" s="62"/>
    </row>
    <row r="94" spans="1:16" ht="12.75" customHeight="1" x14ac:dyDescent="0.3">
      <c r="A94" s="67"/>
      <c r="B94" s="68"/>
      <c r="C94" s="68"/>
      <c r="D94" s="67"/>
      <c r="E94" s="67"/>
      <c r="F94" s="67"/>
      <c r="G94" s="67"/>
      <c r="H94" s="67"/>
      <c r="I94" s="67"/>
      <c r="J94" s="67"/>
      <c r="K94" s="67"/>
      <c r="L94" s="69"/>
      <c r="M94" s="69"/>
      <c r="N94" s="69"/>
      <c r="O94" s="69"/>
      <c r="P94" s="62"/>
    </row>
    <row r="95" spans="1:16" ht="12.75" customHeight="1" x14ac:dyDescent="0.3">
      <c r="A95" s="67"/>
      <c r="B95" s="68"/>
      <c r="C95" s="68"/>
      <c r="D95" s="67"/>
      <c r="E95" s="67"/>
      <c r="F95" s="67"/>
      <c r="G95" s="67"/>
      <c r="H95" s="67"/>
      <c r="I95" s="67"/>
      <c r="J95" s="67"/>
      <c r="K95" s="67"/>
      <c r="L95" s="69"/>
      <c r="M95" s="69"/>
      <c r="N95" s="69"/>
      <c r="O95" s="69"/>
      <c r="P95" s="62"/>
    </row>
    <row r="96" spans="1:16" ht="12.75" customHeight="1" x14ac:dyDescent="0.3">
      <c r="A96" s="67"/>
      <c r="B96" s="68"/>
      <c r="C96" s="68"/>
      <c r="D96" s="67"/>
      <c r="E96" s="67"/>
      <c r="F96" s="67"/>
      <c r="G96" s="67"/>
      <c r="H96" s="67"/>
      <c r="I96" s="67"/>
      <c r="J96" s="67"/>
      <c r="K96" s="67"/>
      <c r="L96" s="69"/>
      <c r="M96" s="69"/>
      <c r="N96" s="69"/>
      <c r="O96" s="69"/>
      <c r="P96" s="62"/>
    </row>
    <row r="97" spans="1:16" ht="12.75" customHeight="1" x14ac:dyDescent="0.3">
      <c r="A97" s="67"/>
      <c r="B97" s="68"/>
      <c r="C97" s="68"/>
      <c r="D97" s="67"/>
      <c r="E97" s="67"/>
      <c r="F97" s="67"/>
      <c r="G97" s="67"/>
      <c r="H97" s="67"/>
      <c r="I97" s="67"/>
      <c r="J97" s="67"/>
      <c r="K97" s="67"/>
      <c r="L97" s="69"/>
      <c r="M97" s="69"/>
      <c r="N97" s="69"/>
      <c r="O97" s="69"/>
      <c r="P97" s="62"/>
    </row>
    <row r="98" spans="1:16" ht="12.75" customHeight="1" x14ac:dyDescent="0.3">
      <c r="A98" s="67"/>
      <c r="B98" s="68"/>
      <c r="C98" s="68"/>
      <c r="D98" s="67"/>
      <c r="E98" s="67"/>
      <c r="F98" s="67"/>
      <c r="G98" s="67"/>
      <c r="H98" s="67"/>
      <c r="I98" s="67"/>
      <c r="J98" s="67"/>
      <c r="K98" s="67"/>
      <c r="L98" s="69"/>
      <c r="M98" s="69"/>
      <c r="N98" s="69"/>
      <c r="O98" s="69"/>
      <c r="P98" s="62"/>
    </row>
    <row r="99" spans="1:16" ht="12.75" customHeight="1" x14ac:dyDescent="0.3">
      <c r="A99" s="67"/>
      <c r="B99" s="68"/>
      <c r="C99" s="68"/>
      <c r="D99" s="67"/>
      <c r="E99" s="67"/>
      <c r="F99" s="67"/>
      <c r="G99" s="67"/>
      <c r="H99" s="67"/>
      <c r="I99" s="67"/>
      <c r="J99" s="67"/>
      <c r="K99" s="67"/>
      <c r="L99" s="69"/>
      <c r="M99" s="69"/>
      <c r="N99" s="69"/>
      <c r="O99" s="69"/>
      <c r="P99" s="62"/>
    </row>
    <row r="100" spans="1:16" ht="12.75" customHeight="1" x14ac:dyDescent="0.3">
      <c r="A100" s="67"/>
      <c r="B100" s="68"/>
      <c r="C100" s="68"/>
      <c r="D100" s="67"/>
      <c r="E100" s="67"/>
      <c r="F100" s="67"/>
      <c r="G100" s="67"/>
      <c r="H100" s="67"/>
      <c r="I100" s="67"/>
      <c r="J100" s="67"/>
      <c r="K100" s="67"/>
      <c r="L100" s="69"/>
      <c r="M100" s="69"/>
      <c r="N100" s="69"/>
      <c r="O100" s="69"/>
      <c r="P100" s="62"/>
    </row>
    <row r="101" spans="1:16" ht="12.75" customHeight="1" x14ac:dyDescent="0.3">
      <c r="A101" s="67"/>
      <c r="B101" s="68"/>
      <c r="C101" s="68"/>
      <c r="D101" s="67"/>
      <c r="E101" s="67"/>
      <c r="F101" s="67"/>
      <c r="G101" s="67"/>
      <c r="H101" s="67"/>
      <c r="I101" s="67"/>
      <c r="J101" s="67"/>
      <c r="K101" s="67"/>
      <c r="L101" s="69"/>
      <c r="M101" s="69"/>
      <c r="N101" s="69"/>
      <c r="O101" s="69"/>
      <c r="P101" s="62"/>
    </row>
    <row r="102" spans="1:16" ht="12.75" customHeight="1" x14ac:dyDescent="0.3">
      <c r="A102" s="67"/>
      <c r="B102" s="68"/>
      <c r="C102" s="68"/>
      <c r="D102" s="67"/>
      <c r="E102" s="67"/>
      <c r="F102" s="67"/>
      <c r="G102" s="67"/>
      <c r="H102" s="67"/>
      <c r="I102" s="67"/>
      <c r="J102" s="67"/>
      <c r="K102" s="67"/>
      <c r="L102" s="69"/>
      <c r="M102" s="69"/>
      <c r="N102" s="69"/>
      <c r="O102" s="69"/>
      <c r="P102" s="62"/>
    </row>
    <row r="103" spans="1:16" ht="12.75" customHeight="1" x14ac:dyDescent="0.3">
      <c r="A103" s="67"/>
      <c r="B103" s="68"/>
      <c r="C103" s="68"/>
      <c r="D103" s="67"/>
      <c r="E103" s="67"/>
      <c r="F103" s="67"/>
      <c r="G103" s="67"/>
      <c r="H103" s="67"/>
      <c r="I103" s="67"/>
      <c r="J103" s="67"/>
      <c r="K103" s="67"/>
      <c r="L103" s="69"/>
      <c r="M103" s="69"/>
      <c r="N103" s="69"/>
      <c r="O103" s="69"/>
      <c r="P103" s="62"/>
    </row>
    <row r="104" spans="1:16" ht="12.75" customHeight="1" x14ac:dyDescent="0.3">
      <c r="A104" s="67"/>
      <c r="B104" s="68"/>
      <c r="C104" s="68"/>
      <c r="D104" s="67"/>
      <c r="E104" s="67"/>
      <c r="F104" s="67"/>
      <c r="G104" s="67"/>
      <c r="H104" s="67"/>
      <c r="I104" s="67"/>
      <c r="J104" s="67"/>
      <c r="K104" s="67"/>
      <c r="L104" s="69"/>
      <c r="M104" s="69"/>
      <c r="N104" s="69"/>
      <c r="O104" s="69"/>
      <c r="P104" s="62"/>
    </row>
    <row r="105" spans="1:16" ht="12.75" customHeight="1" x14ac:dyDescent="0.3">
      <c r="A105" s="67"/>
      <c r="B105" s="68"/>
      <c r="C105" s="68"/>
      <c r="D105" s="67"/>
      <c r="E105" s="67"/>
      <c r="F105" s="67"/>
      <c r="G105" s="67"/>
      <c r="H105" s="67"/>
      <c r="I105" s="67"/>
      <c r="J105" s="67"/>
      <c r="K105" s="67"/>
      <c r="L105" s="69"/>
      <c r="M105" s="69"/>
      <c r="N105" s="69"/>
      <c r="O105" s="69"/>
      <c r="P105" s="62"/>
    </row>
    <row r="106" spans="1:16" ht="12.75" customHeight="1" x14ac:dyDescent="0.3">
      <c r="A106" s="67"/>
      <c r="B106" s="68"/>
      <c r="C106" s="68"/>
      <c r="D106" s="67"/>
      <c r="E106" s="67"/>
      <c r="F106" s="67"/>
      <c r="G106" s="67"/>
      <c r="H106" s="67"/>
      <c r="I106" s="67"/>
      <c r="J106" s="67"/>
      <c r="K106" s="67"/>
      <c r="L106" s="69"/>
      <c r="M106" s="69"/>
      <c r="N106" s="69"/>
      <c r="O106" s="69"/>
      <c r="P106" s="62"/>
    </row>
    <row r="107" spans="1:16" ht="12.75" customHeight="1" x14ac:dyDescent="0.3">
      <c r="A107" s="67"/>
      <c r="B107" s="68"/>
      <c r="C107" s="68"/>
      <c r="D107" s="67"/>
      <c r="E107" s="67"/>
      <c r="F107" s="67"/>
      <c r="G107" s="67"/>
      <c r="H107" s="67"/>
      <c r="I107" s="67"/>
      <c r="J107" s="67"/>
      <c r="K107" s="67"/>
      <c r="L107" s="69"/>
      <c r="M107" s="69"/>
      <c r="N107" s="69"/>
      <c r="O107" s="69"/>
      <c r="P107" s="62"/>
    </row>
    <row r="108" spans="1:16" ht="12.75" customHeight="1" x14ac:dyDescent="0.3">
      <c r="A108" s="67"/>
      <c r="B108" s="68"/>
      <c r="C108" s="68"/>
      <c r="D108" s="67"/>
      <c r="E108" s="67"/>
      <c r="F108" s="67"/>
      <c r="G108" s="67"/>
      <c r="H108" s="67"/>
      <c r="I108" s="67"/>
      <c r="J108" s="67"/>
      <c r="K108" s="67"/>
      <c r="L108" s="69"/>
      <c r="M108" s="69"/>
      <c r="N108" s="69"/>
      <c r="O108" s="69"/>
      <c r="P108" s="62"/>
    </row>
    <row r="109" spans="1:16" ht="12.75" customHeight="1" x14ac:dyDescent="0.3">
      <c r="A109" s="67"/>
      <c r="B109" s="68"/>
      <c r="C109" s="68"/>
      <c r="D109" s="67"/>
      <c r="E109" s="67"/>
      <c r="F109" s="67"/>
      <c r="G109" s="67"/>
      <c r="H109" s="67"/>
      <c r="I109" s="67"/>
      <c r="J109" s="67"/>
      <c r="K109" s="67"/>
      <c r="L109" s="69"/>
      <c r="M109" s="69"/>
      <c r="N109" s="69"/>
      <c r="O109" s="69"/>
      <c r="P109" s="62"/>
    </row>
    <row r="110" spans="1:16" ht="12.75" customHeight="1" x14ac:dyDescent="0.3">
      <c r="A110" s="67"/>
      <c r="B110" s="68"/>
      <c r="C110" s="68"/>
      <c r="D110" s="67"/>
      <c r="E110" s="67"/>
      <c r="F110" s="67"/>
      <c r="G110" s="67"/>
      <c r="H110" s="67"/>
      <c r="I110" s="67"/>
      <c r="J110" s="67"/>
      <c r="K110" s="67"/>
      <c r="L110" s="69"/>
      <c r="M110" s="69"/>
      <c r="N110" s="69"/>
      <c r="O110" s="69"/>
      <c r="P110" s="62"/>
    </row>
    <row r="111" spans="1:16" ht="12.75" customHeight="1" x14ac:dyDescent="0.3">
      <c r="A111" s="67"/>
      <c r="B111" s="68"/>
      <c r="C111" s="68"/>
      <c r="D111" s="67"/>
      <c r="E111" s="67"/>
      <c r="F111" s="67"/>
      <c r="G111" s="67"/>
      <c r="H111" s="67"/>
      <c r="I111" s="67"/>
      <c r="J111" s="67"/>
      <c r="K111" s="67"/>
      <c r="L111" s="69"/>
      <c r="M111" s="69"/>
      <c r="N111" s="69"/>
      <c r="O111" s="69"/>
      <c r="P111" s="62"/>
    </row>
    <row r="112" spans="1:16" ht="12.75" customHeight="1" x14ac:dyDescent="0.3">
      <c r="A112" s="67"/>
      <c r="B112" s="68"/>
      <c r="C112" s="68"/>
      <c r="D112" s="67"/>
      <c r="E112" s="67"/>
      <c r="F112" s="67"/>
      <c r="G112" s="67"/>
      <c r="H112" s="67"/>
      <c r="I112" s="67"/>
      <c r="J112" s="67"/>
      <c r="K112" s="67"/>
      <c r="L112" s="69"/>
      <c r="M112" s="69"/>
      <c r="N112" s="69"/>
      <c r="O112" s="69"/>
      <c r="P112" s="62"/>
    </row>
    <row r="113" spans="1:16" ht="12.75" customHeight="1" x14ac:dyDescent="0.3">
      <c r="A113" s="67"/>
      <c r="B113" s="68"/>
      <c r="C113" s="68"/>
      <c r="D113" s="67"/>
      <c r="E113" s="67"/>
      <c r="F113" s="67"/>
      <c r="G113" s="67"/>
      <c r="H113" s="67"/>
      <c r="I113" s="67"/>
      <c r="J113" s="67"/>
      <c r="K113" s="67"/>
      <c r="L113" s="69"/>
      <c r="M113" s="69"/>
      <c r="N113" s="69"/>
      <c r="O113" s="69"/>
      <c r="P113" s="62"/>
    </row>
    <row r="114" spans="1:16" ht="12.75" customHeight="1" x14ac:dyDescent="0.3">
      <c r="A114" s="67"/>
      <c r="B114" s="68"/>
      <c r="C114" s="68"/>
      <c r="D114" s="67"/>
      <c r="E114" s="67"/>
      <c r="F114" s="67"/>
      <c r="G114" s="67"/>
      <c r="H114" s="67"/>
      <c r="I114" s="67"/>
      <c r="J114" s="67"/>
      <c r="K114" s="67"/>
      <c r="L114" s="69"/>
      <c r="M114" s="69"/>
      <c r="N114" s="69"/>
      <c r="O114" s="69"/>
      <c r="P114" s="62"/>
    </row>
    <row r="115" spans="1:16" ht="12.75" customHeight="1" x14ac:dyDescent="0.3">
      <c r="A115" s="67"/>
      <c r="B115" s="68"/>
      <c r="C115" s="68"/>
      <c r="D115" s="67"/>
      <c r="E115" s="67"/>
      <c r="F115" s="67"/>
      <c r="G115" s="67"/>
      <c r="H115" s="67"/>
      <c r="I115" s="67"/>
      <c r="J115" s="67"/>
      <c r="K115" s="67"/>
      <c r="L115" s="69"/>
      <c r="M115" s="69"/>
      <c r="N115" s="69"/>
      <c r="O115" s="69"/>
      <c r="P115" s="62"/>
    </row>
    <row r="116" spans="1:16" ht="12.75" customHeight="1" x14ac:dyDescent="0.3">
      <c r="A116" s="70"/>
      <c r="B116" s="53"/>
      <c r="C116" s="53"/>
      <c r="D116" s="70"/>
      <c r="E116" s="70"/>
      <c r="F116" s="70"/>
      <c r="G116" s="70"/>
      <c r="H116" s="70"/>
      <c r="I116" s="70"/>
      <c r="J116" s="70"/>
      <c r="K116" s="67"/>
      <c r="L116" s="71"/>
      <c r="M116" s="69"/>
      <c r="N116" s="71"/>
      <c r="O116" s="71"/>
      <c r="P116" s="62"/>
    </row>
    <row r="117" spans="1:16" ht="12.75" customHeight="1" x14ac:dyDescent="0.3">
      <c r="A117" s="70"/>
      <c r="B117" s="53"/>
      <c r="C117" s="53"/>
      <c r="D117" s="70"/>
      <c r="E117" s="70"/>
      <c r="F117" s="70"/>
      <c r="G117" s="70"/>
      <c r="H117" s="70"/>
      <c r="I117" s="70"/>
      <c r="J117" s="70"/>
      <c r="K117" s="67"/>
      <c r="L117" s="71"/>
      <c r="M117" s="69"/>
      <c r="N117" s="71"/>
      <c r="O117" s="71"/>
      <c r="P117" s="62"/>
    </row>
    <row r="118" spans="1:16" ht="12.75" customHeight="1" x14ac:dyDescent="0.3">
      <c r="A118" s="70"/>
      <c r="B118" s="53"/>
      <c r="C118" s="53"/>
      <c r="D118" s="70"/>
      <c r="E118" s="70"/>
      <c r="F118" s="70"/>
      <c r="G118" s="70"/>
      <c r="H118" s="70"/>
      <c r="I118" s="70"/>
      <c r="J118" s="70"/>
      <c r="K118" s="67"/>
      <c r="L118" s="71"/>
      <c r="M118" s="69"/>
      <c r="N118" s="71"/>
      <c r="O118" s="71"/>
      <c r="P118" s="62"/>
    </row>
    <row r="119" spans="1:16" ht="12.75" customHeight="1" x14ac:dyDescent="0.3">
      <c r="A119" s="70"/>
      <c r="B119" s="53"/>
      <c r="C119" s="53"/>
      <c r="D119" s="70"/>
      <c r="E119" s="70"/>
      <c r="F119" s="70"/>
      <c r="G119" s="70"/>
      <c r="H119" s="70"/>
      <c r="I119" s="70"/>
      <c r="J119" s="70"/>
      <c r="K119" s="67"/>
      <c r="L119" s="71"/>
      <c r="M119" s="69"/>
      <c r="N119" s="71"/>
      <c r="O119" s="71"/>
      <c r="P119" s="62"/>
    </row>
    <row r="120" spans="1:16" ht="12.75" customHeight="1" x14ac:dyDescent="0.3">
      <c r="A120" s="70"/>
      <c r="B120" s="53"/>
      <c r="C120" s="53"/>
      <c r="D120" s="70"/>
      <c r="E120" s="70"/>
      <c r="F120" s="70"/>
      <c r="G120" s="70"/>
      <c r="H120" s="70"/>
      <c r="I120" s="70"/>
      <c r="J120" s="70"/>
      <c r="K120" s="67"/>
      <c r="L120" s="71"/>
      <c r="M120" s="69"/>
      <c r="N120" s="71"/>
      <c r="O120" s="71"/>
      <c r="P120" s="62"/>
    </row>
    <row r="121" spans="1:16" ht="12.75" customHeight="1" x14ac:dyDescent="0.3">
      <c r="A121" s="70"/>
      <c r="B121" s="53"/>
      <c r="C121" s="53"/>
      <c r="D121" s="70"/>
      <c r="E121" s="70"/>
      <c r="F121" s="70"/>
      <c r="G121" s="70"/>
      <c r="H121" s="70"/>
      <c r="I121" s="70"/>
      <c r="J121" s="70"/>
      <c r="K121" s="67"/>
      <c r="L121" s="71"/>
      <c r="M121" s="69"/>
      <c r="N121" s="71"/>
      <c r="O121" s="71"/>
      <c r="P121" s="62"/>
    </row>
    <row r="122" spans="1:16" ht="12.75" customHeight="1" x14ac:dyDescent="0.3">
      <c r="A122" s="70"/>
      <c r="B122" s="53"/>
      <c r="C122" s="53"/>
      <c r="D122" s="70"/>
      <c r="E122" s="70"/>
      <c r="F122" s="70"/>
      <c r="G122" s="70"/>
      <c r="H122" s="70"/>
      <c r="I122" s="70"/>
      <c r="J122" s="70"/>
      <c r="K122" s="67"/>
      <c r="L122" s="71"/>
      <c r="M122" s="69"/>
      <c r="N122" s="71"/>
      <c r="O122" s="71"/>
      <c r="P122" s="62"/>
    </row>
    <row r="123" spans="1:16" ht="12.75" customHeight="1" x14ac:dyDescent="0.3">
      <c r="A123" s="70"/>
      <c r="B123" s="53"/>
      <c r="C123" s="53"/>
      <c r="D123" s="70"/>
      <c r="E123" s="70"/>
      <c r="F123" s="70"/>
      <c r="G123" s="70"/>
      <c r="H123" s="70"/>
      <c r="I123" s="70"/>
      <c r="J123" s="70"/>
      <c r="K123" s="67"/>
      <c r="L123" s="71"/>
      <c r="M123" s="69"/>
      <c r="N123" s="71"/>
      <c r="O123" s="71"/>
      <c r="P123" s="62"/>
    </row>
    <row r="124" spans="1:16" ht="12.75" customHeight="1" x14ac:dyDescent="0.3">
      <c r="A124" s="63"/>
      <c r="B124" s="64"/>
      <c r="C124" s="64"/>
      <c r="D124" s="63"/>
      <c r="E124" s="63"/>
      <c r="F124" s="63"/>
      <c r="G124" s="63"/>
      <c r="H124" s="63"/>
      <c r="I124" s="63"/>
      <c r="J124" s="63"/>
      <c r="K124" s="58"/>
      <c r="L124" s="65"/>
      <c r="M124" s="66"/>
      <c r="N124" s="65"/>
      <c r="O124" s="65"/>
      <c r="P124" s="62"/>
    </row>
    <row r="125" spans="1:16" ht="12.75" customHeight="1" x14ac:dyDescent="0.3">
      <c r="A125" s="48"/>
      <c r="B125" s="49"/>
      <c r="C125" s="49"/>
      <c r="D125" s="48"/>
      <c r="E125" s="48"/>
      <c r="F125" s="48"/>
      <c r="G125" s="48"/>
      <c r="H125" s="48"/>
      <c r="I125" s="48"/>
      <c r="J125" s="48"/>
      <c r="K125" s="58"/>
      <c r="L125" s="50"/>
      <c r="M125" s="44"/>
      <c r="N125" s="50"/>
      <c r="O125" s="50"/>
      <c r="P125" s="45"/>
    </row>
    <row r="126" spans="1:16" ht="12.75" customHeight="1" x14ac:dyDescent="0.3">
      <c r="A126" s="48"/>
      <c r="B126" s="51"/>
      <c r="C126" s="51"/>
      <c r="D126" s="49"/>
      <c r="E126" s="51"/>
      <c r="F126" s="49"/>
      <c r="G126" s="49"/>
      <c r="H126" s="48"/>
      <c r="I126" s="49"/>
      <c r="J126" s="49"/>
      <c r="K126" s="58"/>
      <c r="L126" s="50"/>
      <c r="M126" s="44"/>
      <c r="N126" s="50"/>
      <c r="O126" s="49"/>
      <c r="P126" s="45"/>
    </row>
    <row r="127" spans="1:16" ht="12.75" customHeight="1" x14ac:dyDescent="0.3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0"/>
      <c r="M127" s="44"/>
      <c r="N127" s="53"/>
      <c r="O127" s="53"/>
      <c r="P127" s="38"/>
    </row>
    <row r="128" spans="1:16" ht="12.75" customHeight="1" x14ac:dyDescent="0.3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44"/>
      <c r="N128" s="55"/>
      <c r="O128" s="55"/>
      <c r="P128" s="38"/>
    </row>
    <row r="129" spans="1:16" ht="12.75" customHeight="1" x14ac:dyDescent="0.3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38"/>
    </row>
    <row r="130" spans="1:16" ht="12.75" customHeight="1" x14ac:dyDescent="0.3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38"/>
    </row>
    <row r="131" spans="1:16" ht="12.75" customHeight="1" x14ac:dyDescent="0.3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38"/>
    </row>
    <row r="132" spans="1:16" ht="12.75" customHeight="1" x14ac:dyDescent="0.3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38"/>
    </row>
    <row r="133" spans="1:16" ht="12.75" customHeight="1" x14ac:dyDescent="0.3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38"/>
    </row>
    <row r="134" spans="1:16" ht="12.75" customHeight="1" x14ac:dyDescent="0.3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38"/>
    </row>
    <row r="135" spans="1:16" ht="12.75" customHeight="1" x14ac:dyDescent="0.3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38"/>
    </row>
    <row r="136" spans="1:16" ht="12.75" customHeight="1" x14ac:dyDescent="0.3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38"/>
    </row>
    <row r="137" spans="1:16" ht="12.75" customHeight="1" x14ac:dyDescent="0.3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38"/>
    </row>
    <row r="138" spans="1:16" ht="12.75" customHeight="1" x14ac:dyDescent="0.3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38"/>
    </row>
    <row r="139" spans="1:16" ht="12.75" customHeight="1" x14ac:dyDescent="0.3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38"/>
    </row>
    <row r="140" spans="1:16" ht="12.75" customHeight="1" x14ac:dyDescent="0.3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38"/>
    </row>
    <row r="141" spans="1:16" ht="12.75" customHeight="1" x14ac:dyDescent="0.3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38"/>
    </row>
    <row r="142" spans="1:16" ht="12.75" customHeight="1" x14ac:dyDescent="0.3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38"/>
    </row>
    <row r="143" spans="1:16" ht="12.75" customHeight="1" x14ac:dyDescent="0.3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38"/>
    </row>
    <row r="144" spans="1:16" ht="12.75" customHeight="1" x14ac:dyDescent="0.3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38"/>
    </row>
    <row r="145" spans="1:16" ht="12.75" customHeight="1" x14ac:dyDescent="0.3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38"/>
    </row>
    <row r="146" spans="1:16" ht="12.75" customHeight="1" x14ac:dyDescent="0.3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38"/>
    </row>
    <row r="147" spans="1:16" ht="12.75" customHeight="1" x14ac:dyDescent="0.3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38"/>
    </row>
    <row r="148" spans="1:16" ht="12.75" customHeight="1" x14ac:dyDescent="0.3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38"/>
    </row>
    <row r="149" spans="1:16" ht="12.75" customHeight="1" x14ac:dyDescent="0.3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38"/>
    </row>
    <row r="150" spans="1:16" ht="12.75" customHeight="1" x14ac:dyDescent="0.3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38"/>
    </row>
    <row r="151" spans="1:16" ht="12.75" customHeight="1" x14ac:dyDescent="0.3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38"/>
    </row>
    <row r="152" spans="1:16" ht="12.75" customHeight="1" x14ac:dyDescent="0.3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38"/>
    </row>
    <row r="153" spans="1:16" ht="12.75" customHeight="1" x14ac:dyDescent="0.3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38"/>
    </row>
    <row r="154" spans="1:16" ht="12.75" customHeight="1" x14ac:dyDescent="0.3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38"/>
    </row>
    <row r="155" spans="1:16" ht="12.75" customHeight="1" x14ac:dyDescent="0.3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38"/>
    </row>
    <row r="156" spans="1:16" ht="12.75" customHeight="1" x14ac:dyDescent="0.3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38"/>
    </row>
    <row r="157" spans="1:16" ht="12.75" customHeight="1" x14ac:dyDescent="0.3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38"/>
    </row>
    <row r="158" spans="1:16" ht="12.75" customHeight="1" x14ac:dyDescent="0.3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38"/>
    </row>
    <row r="159" spans="1:16" ht="12.75" customHeight="1" x14ac:dyDescent="0.3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38"/>
    </row>
    <row r="160" spans="1:16" ht="12.75" customHeight="1" x14ac:dyDescent="0.3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38"/>
    </row>
    <row r="161" spans="1:16" ht="12.75" customHeight="1" x14ac:dyDescent="0.3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38"/>
    </row>
    <row r="162" spans="1:16" ht="12.75" customHeight="1" x14ac:dyDescent="0.3">
      <c r="A162" s="54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38"/>
    </row>
    <row r="163" spans="1:16" ht="12.75" customHeight="1" x14ac:dyDescent="0.3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38"/>
    </row>
    <row r="164" spans="1:16" ht="12.75" customHeight="1" x14ac:dyDescent="0.3">
      <c r="A164" s="54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38"/>
    </row>
    <row r="165" spans="1:16" ht="12.75" customHeight="1" x14ac:dyDescent="0.3">
      <c r="A165" s="54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38"/>
    </row>
    <row r="166" spans="1:16" ht="12.75" customHeight="1" x14ac:dyDescent="0.3">
      <c r="A166" s="54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38"/>
    </row>
    <row r="167" spans="1:16" ht="12.75" customHeight="1" x14ac:dyDescent="0.3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38"/>
    </row>
    <row r="168" spans="1:16" ht="12.75" customHeight="1" x14ac:dyDescent="0.3">
      <c r="A168" s="54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38"/>
    </row>
    <row r="169" spans="1:16" ht="12.75" customHeight="1" x14ac:dyDescent="0.3">
      <c r="A169" s="54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38"/>
    </row>
    <row r="170" spans="1:16" ht="12.75" customHeight="1" x14ac:dyDescent="0.3">
      <c r="A170" s="54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38"/>
    </row>
    <row r="171" spans="1:16" ht="12.75" customHeight="1" x14ac:dyDescent="0.3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38"/>
    </row>
    <row r="172" spans="1:16" ht="12.75" customHeight="1" x14ac:dyDescent="0.3">
      <c r="A172" s="54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38"/>
    </row>
    <row r="173" spans="1:16" ht="12.75" customHeight="1" x14ac:dyDescent="0.3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38"/>
    </row>
    <row r="174" spans="1:16" ht="12.75" customHeight="1" x14ac:dyDescent="0.3">
      <c r="A174" s="54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38"/>
    </row>
    <row r="175" spans="1:16" ht="12.75" customHeight="1" x14ac:dyDescent="0.3">
      <c r="A175" s="54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38"/>
    </row>
    <row r="176" spans="1:16" ht="12.75" customHeight="1" x14ac:dyDescent="0.3">
      <c r="A176" s="54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38"/>
    </row>
    <row r="177" spans="1:16" ht="12.75" customHeight="1" x14ac:dyDescent="0.3">
      <c r="A177" s="54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38"/>
    </row>
    <row r="178" spans="1:16" ht="12.75" customHeight="1" x14ac:dyDescent="0.3">
      <c r="A178" s="54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38"/>
    </row>
    <row r="179" spans="1:16" ht="12.75" customHeight="1" x14ac:dyDescent="0.3">
      <c r="A179" s="54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38"/>
    </row>
    <row r="180" spans="1:16" ht="12.75" customHeight="1" x14ac:dyDescent="0.3">
      <c r="A180" s="54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38"/>
    </row>
    <row r="181" spans="1:16" ht="12.75" customHeight="1" x14ac:dyDescent="0.3">
      <c r="A181" s="54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38"/>
    </row>
    <row r="182" spans="1:16" ht="12.75" customHeight="1" x14ac:dyDescent="0.3">
      <c r="A182" s="54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38"/>
    </row>
    <row r="183" spans="1:16" ht="12.75" customHeight="1" x14ac:dyDescent="0.3">
      <c r="A183" s="54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38"/>
    </row>
    <row r="184" spans="1:16" ht="12.75" customHeight="1" x14ac:dyDescent="0.3">
      <c r="A184" s="54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38"/>
    </row>
    <row r="185" spans="1:16" ht="12.75" customHeight="1" x14ac:dyDescent="0.3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38"/>
    </row>
    <row r="186" spans="1:16" ht="12.75" customHeight="1" x14ac:dyDescent="0.3">
      <c r="A186" s="54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38"/>
    </row>
    <row r="187" spans="1:16" ht="12.75" customHeight="1" x14ac:dyDescent="0.3">
      <c r="A187" s="54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38"/>
    </row>
    <row r="188" spans="1:16" ht="12.75" customHeight="1" x14ac:dyDescent="0.3">
      <c r="A188" s="54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38"/>
    </row>
    <row r="189" spans="1:16" ht="12.75" customHeight="1" x14ac:dyDescent="0.3">
      <c r="A189" s="54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38"/>
    </row>
    <row r="190" spans="1:16" ht="12.75" customHeight="1" x14ac:dyDescent="0.3">
      <c r="A190" s="54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38"/>
    </row>
    <row r="191" spans="1:16" ht="12.75" customHeight="1" x14ac:dyDescent="0.3">
      <c r="A191" s="54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38"/>
    </row>
    <row r="192" spans="1:16" ht="12.75" customHeight="1" x14ac:dyDescent="0.3">
      <c r="A192" s="54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38"/>
    </row>
    <row r="193" spans="1:16" ht="12.75" customHeight="1" x14ac:dyDescent="0.3">
      <c r="A193" s="54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38"/>
    </row>
    <row r="194" spans="1:16" ht="12.75" customHeight="1" x14ac:dyDescent="0.3">
      <c r="A194" s="54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38"/>
    </row>
    <row r="195" spans="1:16" ht="12.75" customHeight="1" x14ac:dyDescent="0.3">
      <c r="A195" s="54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38"/>
    </row>
    <row r="196" spans="1:16" ht="12.75" customHeight="1" x14ac:dyDescent="0.3">
      <c r="A196" s="54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38"/>
    </row>
    <row r="197" spans="1:16" ht="12.75" customHeight="1" x14ac:dyDescent="0.3">
      <c r="A197" s="54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38"/>
    </row>
    <row r="198" spans="1:16" ht="12.75" customHeight="1" x14ac:dyDescent="0.3">
      <c r="A198" s="54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38"/>
    </row>
    <row r="199" spans="1:16" ht="12.75" customHeight="1" x14ac:dyDescent="0.3">
      <c r="A199" s="54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38"/>
    </row>
    <row r="200" spans="1:16" ht="12.75" customHeight="1" x14ac:dyDescent="0.3">
      <c r="A200" s="54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38"/>
    </row>
    <row r="201" spans="1:16" ht="12.75" customHeight="1" x14ac:dyDescent="0.3">
      <c r="A201" s="54"/>
      <c r="B201" s="55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5"/>
      <c r="N201" s="55"/>
      <c r="O201" s="55"/>
      <c r="P201" s="38"/>
    </row>
    <row r="202" spans="1:16" ht="12.75" customHeight="1" x14ac:dyDescent="0.3">
      <c r="A202" s="54"/>
      <c r="B202" s="55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5"/>
      <c r="N202" s="55"/>
      <c r="O202" s="55"/>
      <c r="P202" s="38"/>
    </row>
    <row r="203" spans="1:16" ht="12.75" customHeight="1" x14ac:dyDescent="0.3">
      <c r="A203" s="54"/>
      <c r="B203" s="55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5"/>
      <c r="N203" s="55"/>
      <c r="O203" s="55"/>
      <c r="P203" s="38"/>
    </row>
    <row r="204" spans="1:16" ht="12.75" customHeight="1" x14ac:dyDescent="0.3">
      <c r="A204" s="54"/>
      <c r="B204" s="55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5"/>
      <c r="N204" s="55"/>
      <c r="O204" s="55"/>
      <c r="P204" s="38"/>
    </row>
    <row r="205" spans="1:16" ht="12.75" customHeight="1" x14ac:dyDescent="0.3">
      <c r="A205" s="54"/>
      <c r="B205" s="55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5"/>
      <c r="N205" s="55"/>
      <c r="O205" s="55"/>
      <c r="P205" s="38"/>
    </row>
    <row r="206" spans="1:16" ht="12.75" customHeight="1" x14ac:dyDescent="0.3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38"/>
    </row>
    <row r="207" spans="1:16" ht="12.75" customHeight="1" x14ac:dyDescent="0.3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38"/>
    </row>
    <row r="208" spans="1:16" ht="12.75" customHeight="1" x14ac:dyDescent="0.3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38"/>
    </row>
    <row r="209" spans="1:16" ht="12.75" customHeight="1" x14ac:dyDescent="0.3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38"/>
    </row>
    <row r="210" spans="1:16" ht="12.75" customHeight="1" x14ac:dyDescent="0.3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38"/>
    </row>
    <row r="211" spans="1:16" ht="12.75" customHeight="1" x14ac:dyDescent="0.3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38"/>
    </row>
    <row r="212" spans="1:16" ht="12.75" customHeight="1" x14ac:dyDescent="0.3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38"/>
    </row>
    <row r="213" spans="1:16" ht="12.75" customHeight="1" x14ac:dyDescent="0.3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38"/>
    </row>
    <row r="214" spans="1:16" ht="12.75" customHeight="1" x14ac:dyDescent="0.3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38"/>
    </row>
    <row r="215" spans="1:16" ht="12.75" customHeight="1" x14ac:dyDescent="0.3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38"/>
    </row>
    <row r="216" spans="1:16" ht="12.75" customHeight="1" x14ac:dyDescent="0.3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38"/>
    </row>
    <row r="217" spans="1:16" ht="12.75" customHeight="1" x14ac:dyDescent="0.3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38"/>
    </row>
    <row r="218" spans="1:16" ht="12.75" customHeight="1" x14ac:dyDescent="0.3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38"/>
    </row>
    <row r="219" spans="1:16" ht="12.75" customHeight="1" x14ac:dyDescent="0.3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38"/>
    </row>
    <row r="220" spans="1:16" ht="12.75" customHeight="1" x14ac:dyDescent="0.3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38"/>
    </row>
    <row r="221" spans="1:16" ht="12.75" customHeight="1" x14ac:dyDescent="0.3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38"/>
    </row>
    <row r="222" spans="1:16" ht="12.75" customHeight="1" x14ac:dyDescent="0.3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38"/>
    </row>
    <row r="223" spans="1:16" ht="12.75" customHeight="1" x14ac:dyDescent="0.3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38"/>
    </row>
    <row r="224" spans="1:16" ht="12.75" customHeight="1" x14ac:dyDescent="0.3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38"/>
    </row>
    <row r="225" spans="1:16" ht="12.75" customHeight="1" x14ac:dyDescent="0.3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38"/>
    </row>
    <row r="226" spans="1:16" ht="12.75" customHeight="1" x14ac:dyDescent="0.3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38"/>
    </row>
    <row r="227" spans="1:16" ht="12.75" customHeight="1" x14ac:dyDescent="0.3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38"/>
    </row>
    <row r="228" spans="1:16" ht="12.75" customHeight="1" x14ac:dyDescent="0.3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38"/>
    </row>
    <row r="229" spans="1:16" ht="12.75" customHeight="1" x14ac:dyDescent="0.3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38"/>
    </row>
    <row r="230" spans="1:16" ht="12.75" customHeight="1" x14ac:dyDescent="0.3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38"/>
    </row>
    <row r="231" spans="1:16" ht="12.75" customHeight="1" x14ac:dyDescent="0.3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38"/>
    </row>
    <row r="232" spans="1:16" ht="12.75" customHeight="1" x14ac:dyDescent="0.3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38"/>
    </row>
    <row r="233" spans="1:16" ht="12.75" customHeight="1" x14ac:dyDescent="0.3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38"/>
    </row>
    <row r="234" spans="1:16" ht="12.75" customHeight="1" x14ac:dyDescent="0.3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38"/>
    </row>
    <row r="235" spans="1:16" ht="12.75" customHeight="1" x14ac:dyDescent="0.3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38"/>
    </row>
    <row r="236" spans="1:16" ht="12.75" customHeight="1" x14ac:dyDescent="0.3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38"/>
    </row>
    <row r="237" spans="1:16" ht="12.75" customHeight="1" x14ac:dyDescent="0.3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38"/>
    </row>
    <row r="238" spans="1:16" ht="12.75" customHeight="1" x14ac:dyDescent="0.3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38"/>
    </row>
    <row r="239" spans="1:16" ht="12.75" customHeight="1" x14ac:dyDescent="0.3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38"/>
    </row>
    <row r="240" spans="1:16" ht="12.75" customHeight="1" x14ac:dyDescent="0.3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38"/>
    </row>
    <row r="241" spans="1:16" ht="12.75" customHeight="1" x14ac:dyDescent="0.3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38"/>
    </row>
    <row r="242" spans="1:16" ht="12.75" customHeight="1" x14ac:dyDescent="0.3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38"/>
    </row>
    <row r="243" spans="1:16" ht="12.75" customHeight="1" x14ac:dyDescent="0.3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38"/>
    </row>
    <row r="244" spans="1:16" ht="12.75" customHeight="1" x14ac:dyDescent="0.3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38"/>
    </row>
    <row r="245" spans="1:16" ht="12.75" customHeight="1" x14ac:dyDescent="0.3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38"/>
    </row>
    <row r="246" spans="1:16" ht="12.75" customHeight="1" x14ac:dyDescent="0.3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38"/>
    </row>
    <row r="247" spans="1:16" ht="12.75" customHeight="1" x14ac:dyDescent="0.3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38"/>
    </row>
    <row r="248" spans="1:16" ht="12.75" customHeight="1" x14ac:dyDescent="0.3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38"/>
    </row>
    <row r="249" spans="1:16" ht="12.75" customHeight="1" x14ac:dyDescent="0.3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38"/>
    </row>
    <row r="250" spans="1:16" ht="12.75" customHeight="1" x14ac:dyDescent="0.3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38"/>
    </row>
    <row r="251" spans="1:16" ht="12.75" customHeight="1" x14ac:dyDescent="0.3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38"/>
    </row>
    <row r="252" spans="1:16" ht="12.75" customHeight="1" x14ac:dyDescent="0.3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38"/>
    </row>
    <row r="253" spans="1:16" ht="12.75" customHeight="1" x14ac:dyDescent="0.3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38"/>
    </row>
    <row r="254" spans="1:16" ht="12.75" customHeight="1" x14ac:dyDescent="0.3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38"/>
    </row>
    <row r="255" spans="1:16" ht="12.75" customHeight="1" x14ac:dyDescent="0.3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38"/>
    </row>
    <row r="256" spans="1:16" ht="12.75" customHeight="1" x14ac:dyDescent="0.3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38"/>
    </row>
    <row r="257" spans="1:16" ht="12.75" customHeight="1" x14ac:dyDescent="0.3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38"/>
    </row>
    <row r="258" spans="1:16" ht="12.75" customHeight="1" x14ac:dyDescent="0.3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38"/>
    </row>
    <row r="259" spans="1:16" ht="12.75" customHeight="1" x14ac:dyDescent="0.3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38"/>
    </row>
    <row r="260" spans="1:16" ht="12.75" customHeight="1" x14ac:dyDescent="0.3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38"/>
    </row>
    <row r="261" spans="1:16" ht="12.75" customHeight="1" x14ac:dyDescent="0.3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38"/>
    </row>
    <row r="262" spans="1:16" ht="12.75" customHeight="1" x14ac:dyDescent="0.3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38"/>
    </row>
    <row r="263" spans="1:16" ht="12.75" customHeight="1" x14ac:dyDescent="0.3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38"/>
    </row>
    <row r="264" spans="1:16" ht="12.75" customHeight="1" x14ac:dyDescent="0.3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38"/>
    </row>
    <row r="265" spans="1:16" ht="12.75" customHeight="1" x14ac:dyDescent="0.3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38"/>
    </row>
    <row r="266" spans="1:16" ht="12.75" customHeight="1" x14ac:dyDescent="0.3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38"/>
    </row>
    <row r="267" spans="1:16" ht="12.75" customHeight="1" x14ac:dyDescent="0.3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38"/>
    </row>
    <row r="268" spans="1:16" ht="12.75" customHeight="1" x14ac:dyDescent="0.3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38"/>
    </row>
    <row r="269" spans="1:16" ht="12.75" customHeight="1" x14ac:dyDescent="0.3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38"/>
    </row>
    <row r="270" spans="1:16" ht="12.75" customHeight="1" x14ac:dyDescent="0.3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38"/>
    </row>
    <row r="271" spans="1:16" ht="12.75" customHeight="1" x14ac:dyDescent="0.3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38"/>
    </row>
    <row r="272" spans="1:16" ht="12.75" customHeight="1" x14ac:dyDescent="0.3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38"/>
    </row>
    <row r="273" spans="1:16" ht="12.75" customHeight="1" x14ac:dyDescent="0.3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38"/>
    </row>
    <row r="274" spans="1:16" ht="12.75" customHeight="1" x14ac:dyDescent="0.3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38"/>
    </row>
    <row r="275" spans="1:16" ht="12.75" customHeight="1" x14ac:dyDescent="0.3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38"/>
    </row>
    <row r="276" spans="1:16" ht="12.75" customHeight="1" x14ac:dyDescent="0.3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38"/>
    </row>
    <row r="277" spans="1:16" ht="12.75" customHeight="1" x14ac:dyDescent="0.3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38"/>
    </row>
    <row r="278" spans="1:16" ht="12.75" customHeight="1" x14ac:dyDescent="0.3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38"/>
    </row>
    <row r="279" spans="1:16" ht="12.75" customHeight="1" x14ac:dyDescent="0.3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38"/>
    </row>
    <row r="280" spans="1:16" ht="12.75" customHeight="1" x14ac:dyDescent="0.3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38"/>
    </row>
    <row r="281" spans="1:16" ht="12.75" customHeight="1" x14ac:dyDescent="0.3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38"/>
    </row>
    <row r="282" spans="1:16" ht="12.75" customHeight="1" x14ac:dyDescent="0.3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38"/>
    </row>
    <row r="283" spans="1:16" ht="12.75" customHeight="1" x14ac:dyDescent="0.3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38"/>
    </row>
    <row r="284" spans="1:16" ht="12.75" customHeight="1" x14ac:dyDescent="0.3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38"/>
    </row>
    <row r="285" spans="1:16" ht="12.75" customHeight="1" x14ac:dyDescent="0.3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38"/>
    </row>
    <row r="286" spans="1:16" ht="12.75" customHeight="1" x14ac:dyDescent="0.3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38"/>
    </row>
    <row r="287" spans="1:16" ht="12.75" customHeight="1" x14ac:dyDescent="0.3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38"/>
    </row>
    <row r="288" spans="1:16" ht="12.75" customHeight="1" x14ac:dyDescent="0.3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38"/>
    </row>
    <row r="289" spans="1:16" ht="12.75" customHeight="1" x14ac:dyDescent="0.3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38"/>
    </row>
    <row r="290" spans="1:16" ht="12.75" customHeight="1" x14ac:dyDescent="0.3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38"/>
    </row>
    <row r="291" spans="1:16" ht="12.75" customHeight="1" x14ac:dyDescent="0.3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38"/>
    </row>
    <row r="292" spans="1:16" ht="12.75" customHeight="1" x14ac:dyDescent="0.3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38"/>
    </row>
    <row r="293" spans="1:16" ht="12.75" customHeight="1" x14ac:dyDescent="0.3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38"/>
    </row>
    <row r="294" spans="1:16" ht="12.75" customHeight="1" x14ac:dyDescent="0.3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38"/>
    </row>
    <row r="295" spans="1:16" ht="12.75" customHeight="1" x14ac:dyDescent="0.3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38"/>
    </row>
    <row r="296" spans="1:16" ht="12.75" customHeight="1" x14ac:dyDescent="0.3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38"/>
    </row>
    <row r="297" spans="1:16" ht="12.75" customHeight="1" x14ac:dyDescent="0.3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38"/>
    </row>
    <row r="298" spans="1:16" ht="12.75" customHeight="1" x14ac:dyDescent="0.3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38"/>
    </row>
    <row r="299" spans="1:16" ht="12.75" customHeight="1" x14ac:dyDescent="0.3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38"/>
    </row>
    <row r="300" spans="1:16" ht="12.75" customHeight="1" x14ac:dyDescent="0.3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38"/>
    </row>
    <row r="301" spans="1:16" ht="12.75" customHeight="1" x14ac:dyDescent="0.3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38"/>
    </row>
    <row r="302" spans="1:16" ht="12.75" customHeight="1" x14ac:dyDescent="0.3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38"/>
    </row>
    <row r="303" spans="1:16" ht="12.75" customHeight="1" x14ac:dyDescent="0.3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38"/>
    </row>
    <row r="304" spans="1:16" ht="12.75" customHeight="1" x14ac:dyDescent="0.3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38"/>
    </row>
    <row r="305" spans="1:16" ht="12.75" customHeight="1" x14ac:dyDescent="0.3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38"/>
    </row>
    <row r="306" spans="1:16" ht="12.75" customHeight="1" x14ac:dyDescent="0.3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38"/>
    </row>
    <row r="307" spans="1:16" ht="12.75" customHeight="1" x14ac:dyDescent="0.3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38"/>
    </row>
    <row r="308" spans="1:16" ht="12.75" customHeight="1" x14ac:dyDescent="0.3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38"/>
    </row>
    <row r="309" spans="1:16" ht="12.75" customHeight="1" x14ac:dyDescent="0.3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38"/>
    </row>
    <row r="310" spans="1:16" ht="12.75" customHeight="1" x14ac:dyDescent="0.3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38"/>
    </row>
    <row r="311" spans="1:16" ht="12.75" customHeight="1" x14ac:dyDescent="0.3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38"/>
    </row>
    <row r="312" spans="1:16" ht="12.75" customHeight="1" x14ac:dyDescent="0.3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38"/>
    </row>
    <row r="313" spans="1:16" ht="12.75" customHeight="1" x14ac:dyDescent="0.3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38"/>
    </row>
    <row r="314" spans="1:16" ht="12.75" customHeight="1" x14ac:dyDescent="0.3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38"/>
    </row>
    <row r="315" spans="1:16" ht="12.75" customHeight="1" x14ac:dyDescent="0.3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38"/>
    </row>
    <row r="316" spans="1:16" ht="12.75" customHeight="1" x14ac:dyDescent="0.3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38"/>
    </row>
    <row r="317" spans="1:16" ht="12.75" customHeight="1" x14ac:dyDescent="0.3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38"/>
    </row>
    <row r="318" spans="1:16" ht="12.75" customHeight="1" x14ac:dyDescent="0.3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38"/>
    </row>
    <row r="319" spans="1:16" ht="12.75" customHeight="1" x14ac:dyDescent="0.3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38"/>
    </row>
    <row r="320" spans="1:16" ht="12.75" customHeight="1" x14ac:dyDescent="0.3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38"/>
    </row>
    <row r="321" spans="1:16" ht="12.75" customHeight="1" x14ac:dyDescent="0.3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38"/>
    </row>
    <row r="322" spans="1:16" ht="12.75" customHeight="1" x14ac:dyDescent="0.3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38"/>
    </row>
    <row r="323" spans="1:16" ht="12.75" customHeight="1" x14ac:dyDescent="0.3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38"/>
    </row>
    <row r="324" spans="1:16" ht="12.75" customHeight="1" x14ac:dyDescent="0.3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38"/>
    </row>
    <row r="325" spans="1:16" ht="12.75" customHeight="1" x14ac:dyDescent="0.3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38"/>
    </row>
    <row r="326" spans="1:16" ht="12.75" customHeight="1" x14ac:dyDescent="0.3">
      <c r="A326" s="56"/>
      <c r="B326" s="57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ht="12.75" customHeight="1" x14ac:dyDescent="0.3">
      <c r="A327" s="56"/>
      <c r="B327" s="57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ht="12.75" customHeight="1" x14ac:dyDescent="0.3">
      <c r="A328" s="56"/>
      <c r="B328" s="57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ht="12.75" customHeight="1" x14ac:dyDescent="0.3">
      <c r="A329" s="56"/>
      <c r="B329" s="57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ht="12.75" customHeight="1" x14ac:dyDescent="0.3">
      <c r="A330" s="56"/>
      <c r="B330" s="57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ht="12.75" customHeight="1" x14ac:dyDescent="0.3">
      <c r="A331" s="56"/>
      <c r="B331" s="57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ht="12.75" customHeight="1" x14ac:dyDescent="0.3">
      <c r="A332" s="56"/>
      <c r="B332" s="57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ht="12.75" customHeight="1" x14ac:dyDescent="0.3">
      <c r="A333" s="56"/>
      <c r="B333" s="57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ht="12.75" customHeight="1" x14ac:dyDescent="0.3">
      <c r="A334" s="56"/>
      <c r="B334" s="57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ht="12.75" customHeight="1" x14ac:dyDescent="0.3">
      <c r="A335" s="56"/>
      <c r="B335" s="57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ht="12.75" customHeight="1" x14ac:dyDescent="0.3">
      <c r="A336" s="56"/>
      <c r="B336" s="57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ht="12.75" customHeight="1" x14ac:dyDescent="0.3">
      <c r="A337" s="56"/>
      <c r="B337" s="57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ht="12.75" customHeight="1" x14ac:dyDescent="0.3">
      <c r="A338" s="56"/>
      <c r="B338" s="57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ht="12.75" customHeight="1" x14ac:dyDescent="0.3">
      <c r="A339" s="56"/>
      <c r="B339" s="57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ht="12.75" customHeight="1" x14ac:dyDescent="0.3">
      <c r="A340" s="56"/>
      <c r="B340" s="57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ht="12.75" customHeight="1" x14ac:dyDescent="0.3">
      <c r="A341" s="56"/>
      <c r="B341" s="57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ht="12.75" customHeight="1" x14ac:dyDescent="0.3">
      <c r="A342" s="56"/>
      <c r="B342" s="57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ht="12.75" customHeight="1" x14ac:dyDescent="0.3">
      <c r="A343" s="56"/>
      <c r="B343" s="57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ht="12.75" customHeight="1" x14ac:dyDescent="0.3">
      <c r="A344" s="56"/>
      <c r="B344" s="57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ht="12.75" customHeight="1" x14ac:dyDescent="0.3">
      <c r="A345" s="56"/>
      <c r="B345" s="57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ht="12.75" customHeight="1" x14ac:dyDescent="0.3">
      <c r="A346" s="56"/>
      <c r="B346" s="57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ht="12.75" customHeight="1" x14ac:dyDescent="0.3">
      <c r="A347" s="56"/>
      <c r="B347" s="57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ht="12.75" customHeight="1" x14ac:dyDescent="0.3">
      <c r="A348" s="56"/>
      <c r="B348" s="57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ht="12.75" customHeight="1" x14ac:dyDescent="0.3">
      <c r="A349" s="56"/>
      <c r="B349" s="57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ht="12.75" customHeight="1" x14ac:dyDescent="0.3">
      <c r="A350" s="56"/>
      <c r="B350" s="57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ht="12.75" customHeight="1" x14ac:dyDescent="0.3">
      <c r="A351" s="56"/>
      <c r="B351" s="57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ht="12.75" customHeight="1" x14ac:dyDescent="0.3">
      <c r="A352" s="56"/>
      <c r="B352" s="57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ht="12.75" customHeight="1" x14ac:dyDescent="0.3">
      <c r="A353" s="56"/>
      <c r="B353" s="57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ht="12.75" customHeight="1" x14ac:dyDescent="0.3">
      <c r="A354" s="56"/>
      <c r="B354" s="57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ht="12.75" customHeight="1" x14ac:dyDescent="0.3">
      <c r="A355" s="56"/>
      <c r="B355" s="57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ht="12.75" customHeight="1" x14ac:dyDescent="0.3">
      <c r="A356" s="56"/>
      <c r="B356" s="57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ht="12.75" customHeight="1" x14ac:dyDescent="0.3">
      <c r="A357" s="56"/>
      <c r="B357" s="57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ht="12.75" customHeight="1" x14ac:dyDescent="0.3">
      <c r="A358" s="56"/>
      <c r="B358" s="57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ht="12.75" customHeight="1" x14ac:dyDescent="0.3">
      <c r="A359" s="56"/>
      <c r="B359" s="57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ht="12.75" customHeight="1" x14ac:dyDescent="0.3">
      <c r="A360" s="56"/>
      <c r="B360" s="57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ht="12.75" customHeight="1" x14ac:dyDescent="0.3">
      <c r="A361" s="56"/>
      <c r="B361" s="57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ht="12.75" customHeight="1" x14ac:dyDescent="0.3">
      <c r="A362" s="56"/>
      <c r="B362" s="57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ht="12.75" customHeight="1" x14ac:dyDescent="0.3">
      <c r="A363" s="56"/>
      <c r="B363" s="57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ht="12.75" customHeight="1" x14ac:dyDescent="0.3">
      <c r="A364" s="56"/>
      <c r="B364" s="57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ht="12.75" customHeight="1" x14ac:dyDescent="0.3">
      <c r="A365" s="56"/>
      <c r="B365" s="57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ht="12.75" customHeight="1" x14ac:dyDescent="0.3">
      <c r="A366" s="56"/>
      <c r="B366" s="57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ht="12.75" customHeight="1" x14ac:dyDescent="0.3">
      <c r="A367" s="56"/>
      <c r="B367" s="57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ht="12.75" customHeight="1" x14ac:dyDescent="0.3">
      <c r="A368" s="56"/>
      <c r="B368" s="57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ht="12.75" customHeight="1" x14ac:dyDescent="0.3">
      <c r="A369" s="56"/>
      <c r="B369" s="57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ht="12.75" customHeight="1" x14ac:dyDescent="0.3">
      <c r="A370" s="56"/>
      <c r="B370" s="57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ht="12.75" customHeight="1" x14ac:dyDescent="0.3">
      <c r="A371" s="56"/>
      <c r="B371" s="57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ht="12.75" customHeight="1" x14ac:dyDescent="0.3">
      <c r="A372" s="56"/>
      <c r="B372" s="57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ht="12.75" customHeight="1" x14ac:dyDescent="0.3">
      <c r="A373" s="56"/>
      <c r="B373" s="57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ht="12.75" customHeight="1" x14ac:dyDescent="0.3">
      <c r="A374" s="56"/>
      <c r="B374" s="57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ht="12.75" customHeight="1" x14ac:dyDescent="0.3">
      <c r="A375" s="56"/>
      <c r="B375" s="57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ht="12.75" customHeight="1" x14ac:dyDescent="0.3">
      <c r="A376" s="56"/>
      <c r="B376" s="57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ht="12.75" customHeight="1" x14ac:dyDescent="0.3">
      <c r="A377" s="56"/>
      <c r="B377" s="57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ht="12.75" customHeight="1" x14ac:dyDescent="0.3">
      <c r="A378" s="56"/>
      <c r="B378" s="57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ht="12.75" customHeight="1" x14ac:dyDescent="0.3">
      <c r="A379" s="56"/>
      <c r="B379" s="57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ht="12.75" customHeight="1" x14ac:dyDescent="0.3">
      <c r="A380" s="56"/>
      <c r="B380" s="57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ht="12.75" customHeight="1" x14ac:dyDescent="0.3">
      <c r="A381" s="56"/>
      <c r="B381" s="57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ht="12.75" customHeight="1" x14ac:dyDescent="0.3">
      <c r="A382" s="56"/>
      <c r="B382" s="57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ht="12.75" customHeight="1" x14ac:dyDescent="0.3">
      <c r="A383" s="56"/>
      <c r="B383" s="57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ht="12.75" customHeight="1" x14ac:dyDescent="0.3">
      <c r="A384" s="56"/>
      <c r="B384" s="57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ht="12.75" customHeight="1" x14ac:dyDescent="0.3">
      <c r="A385" s="56"/>
      <c r="B385" s="57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ht="12.75" customHeight="1" x14ac:dyDescent="0.3">
      <c r="A386" s="56"/>
      <c r="B386" s="57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ht="12.75" customHeight="1" x14ac:dyDescent="0.3">
      <c r="A387" s="56"/>
      <c r="B387" s="57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ht="12.75" customHeight="1" x14ac:dyDescent="0.3">
      <c r="A388" s="56"/>
      <c r="B388" s="57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ht="12.75" customHeight="1" x14ac:dyDescent="0.3">
      <c r="A389" s="56"/>
      <c r="B389" s="57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ht="12.75" customHeight="1" x14ac:dyDescent="0.3">
      <c r="A390" s="56"/>
      <c r="B390" s="57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ht="12.75" customHeight="1" x14ac:dyDescent="0.3">
      <c r="A391" s="56"/>
      <c r="B391" s="57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ht="12.75" customHeight="1" x14ac:dyDescent="0.3">
      <c r="A392" s="56"/>
      <c r="B392" s="57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ht="12.75" customHeight="1" x14ac:dyDescent="0.3">
      <c r="A393" s="56"/>
      <c r="B393" s="57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ht="12.75" customHeight="1" x14ac:dyDescent="0.3">
      <c r="A394" s="56"/>
      <c r="B394" s="57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ht="12.75" customHeight="1" x14ac:dyDescent="0.3">
      <c r="A395" s="56"/>
      <c r="B395" s="57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ht="12.75" customHeight="1" x14ac:dyDescent="0.3">
      <c r="A396" s="56"/>
      <c r="B396" s="57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ht="12.75" customHeight="1" x14ac:dyDescent="0.3">
      <c r="A397" s="56"/>
      <c r="B397" s="57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ht="12.75" customHeight="1" x14ac:dyDescent="0.3">
      <c r="A398" s="56"/>
      <c r="B398" s="57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ht="12.75" customHeight="1" x14ac:dyDescent="0.3">
      <c r="A399" s="56"/>
      <c r="B399" s="57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ht="12.75" customHeight="1" x14ac:dyDescent="0.3">
      <c r="A400" s="56"/>
      <c r="B400" s="57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ht="12.75" customHeight="1" x14ac:dyDescent="0.3">
      <c r="A401" s="56"/>
      <c r="B401" s="57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ht="12.75" customHeight="1" x14ac:dyDescent="0.3">
      <c r="A402" s="56"/>
      <c r="B402" s="57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ht="12.75" customHeight="1" x14ac:dyDescent="0.3">
      <c r="A403" s="56"/>
      <c r="B403" s="57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ht="12.75" customHeight="1" x14ac:dyDescent="0.3">
      <c r="A404" s="56"/>
      <c r="B404" s="57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ht="12.75" customHeight="1" x14ac:dyDescent="0.3">
      <c r="A405" s="56"/>
      <c r="B405" s="57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ht="12.75" customHeight="1" x14ac:dyDescent="0.3">
      <c r="A406" s="56"/>
      <c r="B406" s="57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ht="12.75" customHeight="1" x14ac:dyDescent="0.3">
      <c r="A407" s="56"/>
      <c r="B407" s="57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ht="12.75" customHeight="1" x14ac:dyDescent="0.3">
      <c r="A408" s="56"/>
      <c r="B408" s="57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ht="12.75" customHeight="1" x14ac:dyDescent="0.3">
      <c r="A409" s="56"/>
      <c r="B409" s="57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ht="12.75" customHeight="1" x14ac:dyDescent="0.3">
      <c r="A410" s="56"/>
      <c r="B410" s="57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ht="12.75" customHeight="1" x14ac:dyDescent="0.3">
      <c r="A411" s="56"/>
      <c r="B411" s="57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ht="12.75" customHeight="1" x14ac:dyDescent="0.3">
      <c r="A412" s="56"/>
      <c r="B412" s="57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ht="12.75" customHeight="1" x14ac:dyDescent="0.3">
      <c r="A413" s="56"/>
      <c r="B413" s="57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ht="12.75" customHeight="1" x14ac:dyDescent="0.3">
      <c r="A414" s="56"/>
      <c r="B414" s="57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ht="12.75" customHeight="1" x14ac:dyDescent="0.3">
      <c r="A415" s="56"/>
      <c r="B415" s="57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ht="12.75" customHeight="1" x14ac:dyDescent="0.3">
      <c r="A416" s="56"/>
      <c r="B416" s="57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ht="12.75" customHeight="1" x14ac:dyDescent="0.3">
      <c r="A417" s="56"/>
      <c r="B417" s="57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ht="12.75" customHeight="1" x14ac:dyDescent="0.3">
      <c r="A418" s="56"/>
      <c r="B418" s="57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ht="12.75" customHeight="1" x14ac:dyDescent="0.3">
      <c r="A419" s="56"/>
      <c r="B419" s="57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ht="12.75" customHeight="1" x14ac:dyDescent="0.3">
      <c r="A420" s="56"/>
      <c r="B420" s="57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ht="12.75" customHeight="1" x14ac:dyDescent="0.3">
      <c r="A421" s="56"/>
      <c r="B421" s="57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ht="12.75" customHeight="1" x14ac:dyDescent="0.3">
      <c r="A422" s="56"/>
      <c r="B422" s="57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6"/>
      <c r="B423" s="57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6"/>
      <c r="B424" s="57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6"/>
      <c r="B425" s="57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6"/>
      <c r="B426" s="57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6"/>
      <c r="B427" s="57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6"/>
      <c r="B428" s="57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6"/>
      <c r="B429" s="57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6"/>
      <c r="B430" s="57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6"/>
      <c r="B431" s="57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6"/>
      <c r="B432" s="57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6"/>
      <c r="B433" s="57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6"/>
      <c r="B434" s="57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6"/>
      <c r="B435" s="57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6"/>
      <c r="B436" s="57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6"/>
      <c r="B437" s="57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6"/>
      <c r="B438" s="57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6"/>
      <c r="B439" s="57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6"/>
      <c r="B440" s="57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6"/>
      <c r="B441" s="57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6"/>
      <c r="B442" s="57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6"/>
      <c r="B443" s="57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6"/>
      <c r="B444" s="57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6"/>
      <c r="B445" s="57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6"/>
      <c r="B446" s="57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6"/>
      <c r="B447" s="57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6"/>
      <c r="B448" s="57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6"/>
      <c r="B449" s="57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6"/>
      <c r="B450" s="57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6"/>
      <c r="B451" s="57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6"/>
      <c r="B452" s="57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6"/>
      <c r="B453" s="57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6"/>
      <c r="B454" s="57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6"/>
      <c r="B455" s="57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6"/>
      <c r="B456" s="57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6"/>
      <c r="B457" s="57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6"/>
      <c r="B458" s="57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6"/>
      <c r="B459" s="57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6"/>
      <c r="B460" s="57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6"/>
      <c r="B461" s="57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6"/>
      <c r="B462" s="57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6"/>
      <c r="B463" s="57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6"/>
      <c r="B464" s="57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6"/>
      <c r="B465" s="57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6"/>
      <c r="B466" s="57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6"/>
      <c r="B467" s="57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6"/>
      <c r="B468" s="57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6"/>
      <c r="B469" s="57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6"/>
      <c r="B470" s="57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6"/>
      <c r="B471" s="57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6"/>
      <c r="B472" s="57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6"/>
      <c r="B473" s="57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6"/>
      <c r="B474" s="57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6"/>
      <c r="B475" s="57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6"/>
      <c r="B476" s="57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6"/>
      <c r="B477" s="57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6"/>
      <c r="B478" s="57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6"/>
      <c r="B479" s="57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6"/>
      <c r="B480" s="57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6"/>
      <c r="B481" s="57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6"/>
      <c r="B482" s="57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6"/>
      <c r="B483" s="57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6"/>
      <c r="B484" s="57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6"/>
      <c r="B485" s="57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6"/>
      <c r="B486" s="57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6"/>
      <c r="B487" s="57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6"/>
      <c r="B488" s="57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6"/>
      <c r="B489" s="57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6"/>
      <c r="B490" s="57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6"/>
      <c r="B491" s="57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6"/>
      <c r="B492" s="57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6"/>
      <c r="B493" s="57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6"/>
      <c r="B494" s="57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6"/>
      <c r="B495" s="57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6"/>
      <c r="B496" s="57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6"/>
      <c r="B497" s="57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6"/>
      <c r="B498" s="57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6"/>
      <c r="B499" s="57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6"/>
      <c r="B500" s="57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6"/>
      <c r="B501" s="57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6"/>
      <c r="B502" s="57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6"/>
      <c r="B503" s="57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6"/>
      <c r="B504" s="57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6"/>
      <c r="B505" s="57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6"/>
      <c r="B506" s="57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6"/>
      <c r="B507" s="57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6"/>
      <c r="B508" s="57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6"/>
      <c r="B509" s="57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6"/>
      <c r="B510" s="57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6"/>
      <c r="B511" s="57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6"/>
      <c r="B512" s="57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6"/>
      <c r="B513" s="57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6"/>
      <c r="B514" s="57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6"/>
      <c r="B515" s="57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6"/>
      <c r="B516" s="57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6"/>
      <c r="B517" s="57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6"/>
      <c r="B518" s="57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6"/>
      <c r="B519" s="57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6"/>
      <c r="B520" s="57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6"/>
      <c r="B521" s="57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6"/>
      <c r="B522" s="57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6"/>
      <c r="B523" s="57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6"/>
      <c r="B524" s="57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6"/>
      <c r="B525" s="57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6"/>
      <c r="B526" s="57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6"/>
      <c r="B527" s="57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6"/>
      <c r="B528" s="57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6"/>
      <c r="B529" s="57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6"/>
      <c r="B530" s="57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6"/>
      <c r="B531" s="57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6"/>
      <c r="B532" s="57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6"/>
      <c r="B533" s="57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6"/>
      <c r="B534" s="57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6"/>
      <c r="B535" s="57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6"/>
      <c r="B536" s="57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6"/>
      <c r="B537" s="57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6"/>
      <c r="B538" s="57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6"/>
      <c r="B539" s="57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6"/>
      <c r="B540" s="57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6"/>
      <c r="B541" s="57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6"/>
      <c r="B542" s="57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6"/>
      <c r="B543" s="57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6"/>
      <c r="B544" s="57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6"/>
      <c r="B545" s="57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6"/>
      <c r="B546" s="57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6"/>
      <c r="B547" s="57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6"/>
      <c r="B548" s="57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6"/>
      <c r="B549" s="57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6"/>
      <c r="B550" s="5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6"/>
      <c r="B551" s="57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6"/>
      <c r="B552" s="57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6"/>
      <c r="B553" s="57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6"/>
      <c r="B554" s="5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6"/>
      <c r="B555" s="57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6"/>
      <c r="B556" s="57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6"/>
      <c r="B557" s="57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6"/>
      <c r="B558" s="57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6"/>
      <c r="B559" s="57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6"/>
      <c r="B560" s="57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6"/>
      <c r="B561" s="57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6"/>
      <c r="B562" s="57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6"/>
      <c r="B563" s="57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6"/>
      <c r="B564" s="57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6"/>
      <c r="B565" s="57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6"/>
      <c r="B566" s="57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6"/>
      <c r="B567" s="57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6"/>
      <c r="B568" s="57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6"/>
      <c r="B569" s="57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6"/>
      <c r="B570" s="57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6"/>
      <c r="B571" s="57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6"/>
      <c r="B572" s="57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6"/>
      <c r="B573" s="57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6"/>
      <c r="B574" s="57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6"/>
      <c r="B575" s="57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6"/>
      <c r="B576" s="57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6"/>
      <c r="B577" s="57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6"/>
      <c r="B578" s="57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6"/>
      <c r="B579" s="57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6"/>
      <c r="B580" s="57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6"/>
      <c r="B581" s="57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6"/>
      <c r="B582" s="57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6"/>
      <c r="B583" s="57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6"/>
      <c r="B584" s="57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6"/>
      <c r="B585" s="57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6"/>
      <c r="B586" s="57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6"/>
      <c r="B587" s="57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6"/>
      <c r="B588" s="57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6"/>
      <c r="B589" s="57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6"/>
      <c r="B590" s="57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6"/>
      <c r="B591" s="57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6"/>
      <c r="B592" s="57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6"/>
      <c r="B593" s="57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6"/>
      <c r="B594" s="57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6"/>
      <c r="B595" s="57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6"/>
      <c r="B596" s="57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6"/>
      <c r="B597" s="57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6"/>
      <c r="B598" s="57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6"/>
      <c r="B599" s="57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6"/>
      <c r="B600" s="57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6"/>
      <c r="B601" s="57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6"/>
      <c r="B602" s="57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6"/>
      <c r="B603" s="57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6"/>
      <c r="B604" s="57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6"/>
      <c r="B605" s="57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6"/>
      <c r="B606" s="57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6"/>
      <c r="B607" s="57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6"/>
      <c r="B608" s="57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6"/>
      <c r="B609" s="57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6"/>
      <c r="B610" s="57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6"/>
      <c r="B611" s="57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6"/>
      <c r="B612" s="57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6"/>
      <c r="B613" s="57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6"/>
      <c r="B614" s="57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6"/>
      <c r="B615" s="57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6"/>
      <c r="B616" s="57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6"/>
      <c r="B617" s="57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6"/>
      <c r="B618" s="57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6"/>
      <c r="B619" s="57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6"/>
      <c r="B620" s="57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6"/>
      <c r="B621" s="57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6"/>
      <c r="B622" s="57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6"/>
      <c r="B623" s="57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6"/>
      <c r="B624" s="57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6"/>
      <c r="B625" s="57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6"/>
      <c r="B626" s="57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6"/>
      <c r="B627" s="57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6"/>
      <c r="B628" s="57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6"/>
      <c r="B629" s="57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6"/>
      <c r="B630" s="57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6"/>
      <c r="B631" s="57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6"/>
      <c r="B632" s="57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6"/>
      <c r="B633" s="57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6"/>
      <c r="B634" s="57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6"/>
      <c r="B635" s="57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6"/>
      <c r="B636" s="57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6"/>
      <c r="B637" s="57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6"/>
      <c r="B638" s="57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6"/>
      <c r="B639" s="57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6"/>
      <c r="B640" s="57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6"/>
      <c r="B641" s="57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6"/>
      <c r="B642" s="57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6"/>
      <c r="B643" s="57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6"/>
      <c r="B644" s="57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6"/>
      <c r="B645" s="57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6"/>
      <c r="B646" s="57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6"/>
      <c r="B647" s="57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6"/>
      <c r="B648" s="57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6"/>
      <c r="B649" s="57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6"/>
      <c r="B650" s="57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6"/>
      <c r="B651" s="57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6"/>
      <c r="B652" s="57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6"/>
      <c r="B653" s="57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6"/>
      <c r="B654" s="57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6"/>
      <c r="B655" s="57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6"/>
      <c r="B656" s="57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6"/>
      <c r="B657" s="57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6"/>
      <c r="B658" s="57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6"/>
      <c r="B659" s="57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6"/>
      <c r="B660" s="57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6"/>
      <c r="B661" s="57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6"/>
      <c r="B662" s="57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6"/>
      <c r="B663" s="57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6"/>
      <c r="B664" s="57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6"/>
      <c r="B665" s="57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6"/>
      <c r="B666" s="57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6"/>
      <c r="B667" s="57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6"/>
      <c r="B668" s="57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6"/>
      <c r="B669" s="57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6"/>
      <c r="B670" s="57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6"/>
      <c r="B671" s="57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6"/>
      <c r="B672" s="57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6"/>
      <c r="B673" s="57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6"/>
      <c r="B674" s="57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6"/>
      <c r="B675" s="57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6"/>
      <c r="B676" s="57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6"/>
      <c r="B677" s="57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6"/>
      <c r="B678" s="57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6"/>
      <c r="B679" s="57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6"/>
      <c r="B680" s="57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6"/>
      <c r="B681" s="57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6"/>
      <c r="B682" s="57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6"/>
      <c r="B683" s="57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6"/>
      <c r="B684" s="57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6"/>
      <c r="B685" s="57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6"/>
      <c r="B686" s="57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6"/>
      <c r="B687" s="57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6"/>
      <c r="B688" s="57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6"/>
      <c r="B689" s="57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6"/>
      <c r="B690" s="57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6"/>
      <c r="B691" s="57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6"/>
      <c r="B692" s="57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6"/>
      <c r="B693" s="57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6"/>
      <c r="B694" s="57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6"/>
      <c r="B695" s="57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6"/>
      <c r="B696" s="57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6"/>
      <c r="B697" s="57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6"/>
      <c r="B698" s="57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6"/>
      <c r="B699" s="57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6"/>
      <c r="B700" s="57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6"/>
      <c r="B701" s="57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6"/>
      <c r="B702" s="57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6"/>
      <c r="B703" s="57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6"/>
      <c r="B704" s="57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6"/>
      <c r="B705" s="57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6"/>
      <c r="B706" s="57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6"/>
      <c r="B707" s="57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6"/>
      <c r="B708" s="57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6"/>
      <c r="B709" s="57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6"/>
      <c r="B710" s="57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6"/>
      <c r="B711" s="57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6"/>
      <c r="B712" s="57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6"/>
      <c r="B713" s="57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6"/>
      <c r="B714" s="57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6"/>
      <c r="B715" s="57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6"/>
      <c r="B716" s="57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6"/>
      <c r="B717" s="57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6"/>
      <c r="B718" s="57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6"/>
      <c r="B719" s="57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6"/>
      <c r="B720" s="57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6"/>
      <c r="B721" s="57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6"/>
      <c r="B722" s="57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6"/>
      <c r="B723" s="57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6"/>
      <c r="B724" s="57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6"/>
      <c r="B725" s="57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6"/>
      <c r="B726" s="57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6"/>
      <c r="B727" s="57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6"/>
      <c r="B728" s="57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6"/>
      <c r="B729" s="57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6"/>
      <c r="B730" s="57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6"/>
      <c r="B731" s="57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6"/>
      <c r="B732" s="57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6"/>
      <c r="B733" s="57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6"/>
      <c r="B734" s="57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6"/>
      <c r="B735" s="57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6"/>
      <c r="B736" s="57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6"/>
      <c r="B737" s="57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6"/>
      <c r="B738" s="57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6"/>
      <c r="B739" s="57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6"/>
      <c r="B740" s="57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6"/>
      <c r="B741" s="57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6"/>
      <c r="B742" s="57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6"/>
      <c r="B743" s="57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6"/>
      <c r="B744" s="57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6"/>
      <c r="B745" s="57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6"/>
      <c r="B746" s="57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6"/>
      <c r="B747" s="57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6"/>
      <c r="B748" s="57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6"/>
      <c r="B749" s="57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6"/>
      <c r="B750" s="57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6"/>
      <c r="B751" s="57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6"/>
      <c r="B752" s="57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6"/>
      <c r="B753" s="57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6"/>
      <c r="B754" s="57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6"/>
      <c r="B755" s="57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6"/>
      <c r="B756" s="57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6"/>
      <c r="B757" s="57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6"/>
      <c r="B758" s="57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6"/>
      <c r="B759" s="57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6"/>
      <c r="B760" s="57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6"/>
      <c r="B761" s="57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6"/>
      <c r="B762" s="57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6"/>
      <c r="B763" s="57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6"/>
      <c r="B764" s="57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6"/>
      <c r="B765" s="57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6"/>
      <c r="B766" s="57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6"/>
      <c r="B767" s="57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6"/>
      <c r="B768" s="57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6"/>
      <c r="B769" s="57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6"/>
      <c r="B770" s="57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6"/>
      <c r="B771" s="57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6"/>
      <c r="B772" s="57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6"/>
      <c r="B773" s="57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6"/>
      <c r="B774" s="57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6"/>
      <c r="B775" s="57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6"/>
      <c r="B776" s="57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6"/>
      <c r="B777" s="57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6"/>
      <c r="B778" s="57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6"/>
      <c r="B779" s="57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6"/>
      <c r="B780" s="57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6"/>
      <c r="B781" s="57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6"/>
      <c r="B782" s="57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6"/>
      <c r="B783" s="57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6"/>
      <c r="B784" s="57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6"/>
      <c r="B785" s="57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6"/>
      <c r="B786" s="57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6"/>
      <c r="B787" s="57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6"/>
      <c r="B788" s="57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6"/>
      <c r="B789" s="57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6"/>
      <c r="B790" s="57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6"/>
      <c r="B791" s="57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6"/>
      <c r="B792" s="57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6"/>
      <c r="B793" s="57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6"/>
      <c r="B794" s="57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6"/>
      <c r="B795" s="57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6"/>
      <c r="B796" s="57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6"/>
      <c r="B797" s="57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6"/>
      <c r="B798" s="57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6"/>
      <c r="B799" s="57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6"/>
      <c r="B800" s="57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6"/>
      <c r="B801" s="57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6"/>
      <c r="B802" s="57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6"/>
      <c r="B803" s="57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6"/>
      <c r="B804" s="57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6"/>
      <c r="B805" s="57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6"/>
      <c r="B806" s="57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6"/>
      <c r="B807" s="57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6"/>
      <c r="B808" s="57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6"/>
      <c r="B809" s="57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6"/>
      <c r="B810" s="57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6"/>
      <c r="B811" s="57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6"/>
      <c r="B812" s="57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6"/>
      <c r="B813" s="57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6"/>
      <c r="B814" s="57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6"/>
      <c r="B815" s="57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6"/>
      <c r="B816" s="57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6"/>
      <c r="B817" s="57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6"/>
      <c r="B818" s="57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6"/>
      <c r="B819" s="57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6"/>
      <c r="B820" s="57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6"/>
      <c r="B821" s="57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6"/>
      <c r="B822" s="57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6"/>
      <c r="B823" s="57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6"/>
      <c r="B824" s="57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6"/>
      <c r="B825" s="57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6"/>
      <c r="B826" s="57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6"/>
      <c r="B827" s="57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6"/>
      <c r="B828" s="57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6"/>
      <c r="B829" s="57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6"/>
      <c r="B830" s="57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6"/>
      <c r="B831" s="57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6"/>
      <c r="B832" s="57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6"/>
      <c r="B833" s="57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6"/>
      <c r="B834" s="57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6"/>
      <c r="B835" s="57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6"/>
      <c r="B836" s="57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6"/>
      <c r="B837" s="57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6"/>
      <c r="B838" s="57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6"/>
      <c r="B839" s="57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6"/>
      <c r="B840" s="57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6"/>
      <c r="B841" s="57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6"/>
      <c r="B842" s="57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6"/>
      <c r="B843" s="57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6"/>
      <c r="B844" s="57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6"/>
      <c r="B845" s="57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6"/>
      <c r="B846" s="57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6"/>
      <c r="B847" s="57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6"/>
      <c r="B848" s="57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6"/>
      <c r="B849" s="57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6"/>
      <c r="B850" s="57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6"/>
      <c r="B851" s="57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6"/>
      <c r="B852" s="57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6"/>
      <c r="B853" s="57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6"/>
      <c r="B854" s="57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6"/>
      <c r="B855" s="57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6"/>
      <c r="B856" s="57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6"/>
      <c r="B857" s="57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6"/>
      <c r="B858" s="57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6"/>
      <c r="B859" s="57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6"/>
      <c r="B860" s="57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6"/>
      <c r="B861" s="57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6"/>
      <c r="B862" s="57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6"/>
      <c r="B863" s="57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6"/>
      <c r="B864" s="57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6"/>
      <c r="B865" s="57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6"/>
      <c r="B866" s="57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6"/>
      <c r="B867" s="57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6"/>
      <c r="B868" s="57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6"/>
      <c r="B869" s="57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6"/>
      <c r="B870" s="57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6"/>
      <c r="B871" s="57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6"/>
      <c r="B872" s="57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6"/>
      <c r="B873" s="57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6"/>
      <c r="B874" s="57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6"/>
      <c r="B875" s="57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6"/>
      <c r="B876" s="57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6"/>
      <c r="B877" s="57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6"/>
      <c r="B878" s="57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6"/>
      <c r="B879" s="57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6"/>
      <c r="B880" s="57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6"/>
      <c r="B881" s="57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6"/>
      <c r="B882" s="57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6"/>
      <c r="B883" s="57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6"/>
      <c r="B884" s="57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6"/>
      <c r="B885" s="57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6"/>
      <c r="B886" s="57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6"/>
      <c r="B887" s="57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6"/>
      <c r="B888" s="57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6"/>
      <c r="B889" s="57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6"/>
      <c r="B890" s="57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6"/>
      <c r="B891" s="57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6"/>
      <c r="B892" s="57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6"/>
      <c r="B893" s="57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6"/>
      <c r="B894" s="57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6"/>
      <c r="B895" s="57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6"/>
      <c r="B896" s="57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6"/>
      <c r="B897" s="57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6"/>
      <c r="B898" s="57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6"/>
      <c r="B899" s="57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6"/>
      <c r="B900" s="57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6"/>
      <c r="B901" s="57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6"/>
      <c r="B902" s="57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6"/>
      <c r="B903" s="57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6"/>
      <c r="B904" s="57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</sheetData>
  <mergeCells count="19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  <mergeCell ref="Q1:Q2"/>
    <mergeCell ref="R1:R2"/>
    <mergeCell ref="W1:W2"/>
    <mergeCell ref="X1:X2"/>
    <mergeCell ref="Y1:Y2"/>
    <mergeCell ref="S1:S2"/>
    <mergeCell ref="T1:T2"/>
    <mergeCell ref="U1:U2"/>
    <mergeCell ref="V1:V2"/>
  </mergeCells>
  <conditionalFormatting sqref="X3:X52">
    <cfRule type="cellIs" dxfId="0" priority="1" operator="equal">
      <formula>"F"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11" t="s">
        <v>61</v>
      </c>
      <c r="C1" s="112"/>
      <c r="D1" s="112"/>
      <c r="E1" s="19">
        <f>COUNTA(Spisak!$C$3:$C$904)+2</f>
        <v>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13" t="s">
        <v>105</v>
      </c>
      <c r="C3" s="114"/>
      <c r="D3" s="114"/>
      <c r="E3" s="11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62</v>
      </c>
      <c r="C4" s="21" t="s">
        <v>63</v>
      </c>
      <c r="D4" s="21" t="s">
        <v>64</v>
      </c>
      <c r="E4" s="22" t="s">
        <v>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COUNTA(Spisak!D3:D126)</f>
        <v>37</v>
      </c>
      <c r="C5" s="24">
        <f>COUNTIF(Spisak!D3:D126,"&gt;19")</f>
        <v>3</v>
      </c>
      <c r="D5" s="24">
        <f>COUNTIF(Spisak!D3:D126,"&lt;4")</f>
        <v>8</v>
      </c>
      <c r="E5" s="25">
        <f>COUNTIF(Spisak!D3:D126,"&gt;35")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66</v>
      </c>
      <c r="C6" s="27">
        <f t="shared" ref="C6:D6" si="0">IF($B$5&gt;0,C5/$B$5,"")</f>
        <v>8.1081081081081086E-2</v>
      </c>
      <c r="D6" s="27">
        <f t="shared" si="0"/>
        <v>0.21621621621621623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13" t="s">
        <v>106</v>
      </c>
      <c r="C8" s="114"/>
      <c r="D8" s="114"/>
      <c r="E8" s="1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62</v>
      </c>
      <c r="C9" s="21" t="s">
        <v>63</v>
      </c>
      <c r="D9" s="21" t="s">
        <v>64</v>
      </c>
      <c r="E9" s="22" t="s">
        <v>65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COUNTA(Spisak!E3:E126)</f>
        <v>31</v>
      </c>
      <c r="C10" s="24">
        <f>COUNTIF(Spisak!E3:E126,"&gt;19")</f>
        <v>2</v>
      </c>
      <c r="D10" s="24">
        <f>COUNTIF(Spisak!E3:E126,"&lt;4")</f>
        <v>12</v>
      </c>
      <c r="E10" s="25">
        <f>COUNTIF(Spisak!D3:D126,"&gt;35")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66</v>
      </c>
      <c r="C11" s="27">
        <f t="shared" ref="C11:E11" si="1">IF($B$10&gt;0,C10/$B$10,"")</f>
        <v>6.4516129032258063E-2</v>
      </c>
      <c r="D11" s="27">
        <f t="shared" si="1"/>
        <v>0.38709677419354838</v>
      </c>
      <c r="E11" s="28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13" t="s">
        <v>107</v>
      </c>
      <c r="C13" s="114"/>
      <c r="D13" s="114"/>
      <c r="E13" s="1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62</v>
      </c>
      <c r="C14" s="21" t="s">
        <v>63</v>
      </c>
      <c r="D14" s="21" t="s">
        <v>64</v>
      </c>
      <c r="E14" s="22" t="s">
        <v>65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+COUNT(Spisak!H3:H126)</f>
        <v>20</v>
      </c>
      <c r="C15" s="24">
        <f>COUNTIF(Spisak!H3:H126,"&gt;29")</f>
        <v>0</v>
      </c>
      <c r="D15" s="24">
        <f>COUNTIF(Spisak!H3:H126,"&lt;6")</f>
        <v>8</v>
      </c>
      <c r="E15" s="25">
        <f>COUNTIF(Spisak!H3:H126,"&gt;53")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66</v>
      </c>
      <c r="C16" s="27">
        <f t="shared" ref="C16:E16" si="2">IF($B$15&gt;0,C15/$B$15,"")</f>
        <v>0</v>
      </c>
      <c r="D16" s="27">
        <f t="shared" si="2"/>
        <v>0.4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13" t="s">
        <v>108</v>
      </c>
      <c r="C19" s="114"/>
      <c r="D19" s="114"/>
      <c r="E19" s="11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62</v>
      </c>
      <c r="C20" s="21" t="s">
        <v>63</v>
      </c>
      <c r="D20" s="21" t="s">
        <v>64</v>
      </c>
      <c r="E20" s="22" t="s">
        <v>65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+COUNT(Spisak!K3:K126)</f>
        <v>13</v>
      </c>
      <c r="C21" s="24">
        <f>COUNTIF(Spisak!K3:K126,"&gt;29")</f>
        <v>0</v>
      </c>
      <c r="D21" s="24">
        <f>COUNTIF(Spisak!K3:K126,"&lt;6")</f>
        <v>1</v>
      </c>
      <c r="E21" s="25">
        <f>COUNTIF(Spisak!K3:K126,"&gt;53")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66</v>
      </c>
      <c r="C22" s="27">
        <f t="shared" ref="C22:E22" si="3">IF($B$15&gt;0,C21/$B$15,"")</f>
        <v>0</v>
      </c>
      <c r="D22" s="27">
        <f t="shared" si="3"/>
        <v>0.05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18" t="s">
        <v>191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26" ht="19.5" customHeight="1" x14ac:dyDescent="0.25">
      <c r="A2" s="121" t="s">
        <v>195</v>
      </c>
      <c r="B2" s="122"/>
      <c r="C2" s="122"/>
      <c r="D2" s="122"/>
      <c r="E2" s="122"/>
      <c r="F2" s="122"/>
      <c r="G2" s="122"/>
      <c r="H2" s="122"/>
      <c r="I2" s="123"/>
      <c r="J2" s="124" t="s">
        <v>67</v>
      </c>
      <c r="K2" s="122"/>
      <c r="L2" s="122"/>
      <c r="M2" s="122"/>
      <c r="N2" s="122"/>
      <c r="O2" s="122"/>
      <c r="P2" s="125"/>
    </row>
    <row r="3" spans="1:26" ht="30" customHeight="1" thickBot="1" x14ac:dyDescent="0.3">
      <c r="A3" s="126" t="s">
        <v>196</v>
      </c>
      <c r="B3" s="127"/>
      <c r="C3" s="127"/>
      <c r="D3" s="128"/>
      <c r="E3" s="129" t="s">
        <v>68</v>
      </c>
      <c r="F3" s="127"/>
      <c r="G3" s="127"/>
      <c r="H3" s="127"/>
      <c r="I3" s="128"/>
      <c r="J3" s="129" t="s">
        <v>197</v>
      </c>
      <c r="K3" s="127"/>
      <c r="L3" s="127"/>
      <c r="M3" s="128"/>
      <c r="N3" s="129" t="s">
        <v>198</v>
      </c>
      <c r="O3" s="127"/>
      <c r="P3" s="135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30" t="s">
        <v>69</v>
      </c>
      <c r="B4" s="132" t="s">
        <v>70</v>
      </c>
      <c r="C4" s="139" t="s">
        <v>71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  <c r="O4" s="132" t="s">
        <v>72</v>
      </c>
      <c r="P4" s="136" t="s">
        <v>73</v>
      </c>
    </row>
    <row r="5" spans="1:26" ht="16.2" customHeight="1" x14ac:dyDescent="0.25">
      <c r="A5" s="131"/>
      <c r="B5" s="133"/>
      <c r="C5" s="142" t="s">
        <v>194</v>
      </c>
      <c r="D5" s="143"/>
      <c r="E5" s="143"/>
      <c r="F5" s="143"/>
      <c r="G5" s="143"/>
      <c r="H5" s="143"/>
      <c r="I5" s="143"/>
      <c r="J5" s="143"/>
      <c r="K5" s="143"/>
      <c r="L5" s="144"/>
      <c r="M5" s="138" t="s">
        <v>74</v>
      </c>
      <c r="N5" s="123"/>
      <c r="O5" s="133"/>
      <c r="P5" s="137"/>
    </row>
    <row r="6" spans="1:26" ht="30" customHeight="1" x14ac:dyDescent="0.25">
      <c r="A6" s="131"/>
      <c r="B6" s="134"/>
      <c r="C6" s="117" t="s">
        <v>192</v>
      </c>
      <c r="D6" s="117"/>
      <c r="E6" s="117"/>
      <c r="F6" s="117"/>
      <c r="G6" s="117"/>
      <c r="H6" s="117"/>
      <c r="I6" s="117"/>
      <c r="J6" s="145" t="s">
        <v>193</v>
      </c>
      <c r="K6" s="145"/>
      <c r="L6" s="145"/>
      <c r="M6" s="85" t="s">
        <v>75</v>
      </c>
      <c r="N6" s="84" t="s">
        <v>76</v>
      </c>
      <c r="O6" s="133"/>
      <c r="P6" s="137"/>
    </row>
    <row r="7" spans="1:26" ht="12.75" customHeight="1" x14ac:dyDescent="0.25">
      <c r="A7" s="78" t="str">
        <f>Spisak!B3</f>
        <v>4/2020</v>
      </c>
      <c r="B7" s="79" t="str">
        <f>Spisak!C3</f>
        <v>Luka Kuč</v>
      </c>
      <c r="C7" s="117">
        <f>IF(ISBLANK(Spisak!D3),"",Spisak!D3)</f>
        <v>23</v>
      </c>
      <c r="D7" s="117"/>
      <c r="E7" s="117"/>
      <c r="F7" s="117"/>
      <c r="G7" s="117"/>
      <c r="H7" s="117"/>
      <c r="I7" s="117"/>
      <c r="J7" s="116" t="str">
        <f>IF(ISBLANK(Spisak!E3),"",Spisak!E3)</f>
        <v/>
      </c>
      <c r="K7" s="116"/>
      <c r="L7" s="116"/>
      <c r="M7" s="80">
        <f>Spisak!H3</f>
        <v>14</v>
      </c>
      <c r="N7" s="80">
        <f>+Spisak!K3</f>
        <v>14.5</v>
      </c>
      <c r="O7" s="80">
        <f>Spisak!N3</f>
        <v>37.5</v>
      </c>
      <c r="P7" s="77" t="str">
        <f>Spisak!O3</f>
        <v>F</v>
      </c>
    </row>
    <row r="8" spans="1:26" ht="12.75" customHeight="1" x14ac:dyDescent="0.25">
      <c r="A8" s="78" t="str">
        <f>Spisak!B4</f>
        <v>5/2020</v>
      </c>
      <c r="B8" s="79" t="str">
        <f>Spisak!C4</f>
        <v>Ermin Mehović</v>
      </c>
      <c r="C8" s="117">
        <f>IF(ISBLANK(Spisak!D4),"",Spisak!D4)</f>
        <v>13</v>
      </c>
      <c r="D8" s="117"/>
      <c r="E8" s="117"/>
      <c r="F8" s="117"/>
      <c r="G8" s="117"/>
      <c r="H8" s="117"/>
      <c r="I8" s="117"/>
      <c r="J8" s="116">
        <f>IF(ISBLANK(Spisak!E4),"",Spisak!E4)</f>
        <v>16</v>
      </c>
      <c r="K8" s="116"/>
      <c r="L8" s="116"/>
      <c r="M8" s="80">
        <f>Spisak!H4</f>
        <v>18</v>
      </c>
      <c r="N8" s="80">
        <f>+Spisak!K4</f>
        <v>27</v>
      </c>
      <c r="O8" s="80">
        <f>Spisak!N4</f>
        <v>43</v>
      </c>
      <c r="P8" s="77" t="str">
        <f>Spisak!O4</f>
        <v>F</v>
      </c>
    </row>
    <row r="9" spans="1:26" ht="12.75" customHeight="1" x14ac:dyDescent="0.25">
      <c r="A9" s="78" t="str">
        <f>Spisak!B5</f>
        <v>6/2020</v>
      </c>
      <c r="B9" s="79" t="str">
        <f>Spisak!C5</f>
        <v>Veselin Mićunović</v>
      </c>
      <c r="C9" s="117">
        <f>IF(ISBLANK(Spisak!D5),"",Spisak!D5)</f>
        <v>12</v>
      </c>
      <c r="D9" s="117"/>
      <c r="E9" s="117"/>
      <c r="F9" s="117"/>
      <c r="G9" s="117"/>
      <c r="H9" s="117"/>
      <c r="I9" s="117"/>
      <c r="J9" s="116" t="str">
        <f>IF(ISBLANK(Spisak!E5),"",Spisak!E5)</f>
        <v/>
      </c>
      <c r="K9" s="116"/>
      <c r="L9" s="116"/>
      <c r="M9" s="80">
        <f>Spisak!H5</f>
        <v>13</v>
      </c>
      <c r="N9" s="80">
        <f>+Spisak!K5</f>
        <v>9.5</v>
      </c>
      <c r="O9" s="80">
        <f>Spisak!N5</f>
        <v>21.5</v>
      </c>
      <c r="P9" s="77" t="str">
        <f>Spisak!O5</f>
        <v>F</v>
      </c>
    </row>
    <row r="10" spans="1:26" ht="12.75" customHeight="1" x14ac:dyDescent="0.25">
      <c r="A10" s="78" t="str">
        <f>Spisak!B6</f>
        <v>9/2020</v>
      </c>
      <c r="B10" s="79" t="str">
        <f>Spisak!C6</f>
        <v>Svetlana Uskoković</v>
      </c>
      <c r="C10" s="117">
        <f>IF(ISBLANK(Spisak!D6),"",Spisak!D6)</f>
        <v>0</v>
      </c>
      <c r="D10" s="117"/>
      <c r="E10" s="117"/>
      <c r="F10" s="117"/>
      <c r="G10" s="117"/>
      <c r="H10" s="117"/>
      <c r="I10" s="117"/>
      <c r="J10" s="116">
        <f>IF(ISBLANK(Spisak!E6),"",Spisak!E6)</f>
        <v>3</v>
      </c>
      <c r="K10" s="116"/>
      <c r="L10" s="116"/>
      <c r="M10" s="80" t="str">
        <f>Spisak!H6</f>
        <v/>
      </c>
      <c r="N10" s="80" t="str">
        <f>+Spisak!K6</f>
        <v/>
      </c>
      <c r="O10" s="80">
        <f>Spisak!N6</f>
        <v>3</v>
      </c>
      <c r="P10" s="77" t="str">
        <f>Spisak!O6</f>
        <v>F</v>
      </c>
    </row>
    <row r="11" spans="1:26" ht="12.75" customHeight="1" x14ac:dyDescent="0.25">
      <c r="A11" s="78" t="str">
        <f>Spisak!B7</f>
        <v>10/2020</v>
      </c>
      <c r="B11" s="79" t="str">
        <f>Spisak!C7</f>
        <v>Pavle Prelević</v>
      </c>
      <c r="C11" s="117">
        <f>IF(ISBLANK(Spisak!D7),"",Spisak!D7)</f>
        <v>7</v>
      </c>
      <c r="D11" s="117"/>
      <c r="E11" s="117"/>
      <c r="F11" s="117"/>
      <c r="G11" s="117"/>
      <c r="H11" s="117"/>
      <c r="I11" s="117"/>
      <c r="J11" s="116">
        <f>IF(ISBLANK(Spisak!E7),"",Spisak!E7)</f>
        <v>12</v>
      </c>
      <c r="K11" s="116"/>
      <c r="L11" s="116"/>
      <c r="M11" s="80">
        <f>Spisak!H7</f>
        <v>8</v>
      </c>
      <c r="N11" s="82" t="str">
        <f>+Spisak!K7</f>
        <v/>
      </c>
      <c r="O11" s="82">
        <f>Spisak!N7</f>
        <v>20</v>
      </c>
      <c r="P11" s="77" t="str">
        <f>Spisak!O7</f>
        <v>F</v>
      </c>
    </row>
    <row r="12" spans="1:26" ht="12.75" customHeight="1" x14ac:dyDescent="0.25">
      <c r="A12" s="78" t="str">
        <f>Spisak!B8</f>
        <v>12/2020</v>
      </c>
      <c r="B12" s="79" t="str">
        <f>Spisak!C8</f>
        <v>Ivan Veljović</v>
      </c>
      <c r="C12" s="117">
        <f>IF(ISBLANK(Spisak!D8),"",Spisak!D8)</f>
        <v>11</v>
      </c>
      <c r="D12" s="117"/>
      <c r="E12" s="117"/>
      <c r="F12" s="117"/>
      <c r="G12" s="117"/>
      <c r="H12" s="117"/>
      <c r="I12" s="117"/>
      <c r="J12" s="116">
        <f>IF(ISBLANK(Spisak!E8),"",Spisak!E8)</f>
        <v>0</v>
      </c>
      <c r="K12" s="116"/>
      <c r="L12" s="116"/>
      <c r="M12" s="80" t="str">
        <f>Spisak!H8</f>
        <v/>
      </c>
      <c r="N12" s="80" t="str">
        <f>+Spisak!K8</f>
        <v/>
      </c>
      <c r="O12" s="80">
        <f>Spisak!N8</f>
        <v>0</v>
      </c>
      <c r="P12" s="77" t="str">
        <f>Spisak!O8</f>
        <v>F</v>
      </c>
    </row>
    <row r="13" spans="1:26" ht="12.75" customHeight="1" x14ac:dyDescent="0.25">
      <c r="A13" s="78" t="str">
        <f>Spisak!B9</f>
        <v>17/2020</v>
      </c>
      <c r="B13" s="79" t="str">
        <f>Spisak!C9</f>
        <v>Ivan Perović</v>
      </c>
      <c r="C13" s="117">
        <f>IF(ISBLANK(Spisak!D9),"",Spisak!D9)</f>
        <v>5</v>
      </c>
      <c r="D13" s="117"/>
      <c r="E13" s="117"/>
      <c r="F13" s="117"/>
      <c r="G13" s="117"/>
      <c r="H13" s="117"/>
      <c r="I13" s="117"/>
      <c r="J13" s="116">
        <f>IF(ISBLANK(Spisak!E9),"",Spisak!E9)</f>
        <v>6</v>
      </c>
      <c r="K13" s="116"/>
      <c r="L13" s="116"/>
      <c r="M13" s="80" t="str">
        <f>Spisak!H9</f>
        <v/>
      </c>
      <c r="N13" s="76" t="str">
        <f>+Spisak!K9</f>
        <v/>
      </c>
      <c r="O13" s="76">
        <f>Spisak!N9</f>
        <v>6</v>
      </c>
      <c r="P13" s="77" t="str">
        <f>Spisak!O9</f>
        <v>F</v>
      </c>
    </row>
    <row r="14" spans="1:26" ht="12.75" customHeight="1" x14ac:dyDescent="0.25">
      <c r="A14" s="78" t="str">
        <f>Spisak!B10</f>
        <v>20/2020</v>
      </c>
      <c r="B14" s="79" t="str">
        <f>Spisak!C10</f>
        <v>Matija Knežević</v>
      </c>
      <c r="C14" s="117">
        <f>IF(ISBLANK(Spisak!D10),"",Spisak!D10)</f>
        <v>10</v>
      </c>
      <c r="D14" s="117"/>
      <c r="E14" s="117"/>
      <c r="F14" s="117"/>
      <c r="G14" s="117"/>
      <c r="H14" s="117"/>
      <c r="I14" s="117"/>
      <c r="J14" s="116">
        <f>IF(ISBLANK(Spisak!E10),"",Spisak!E10)</f>
        <v>5</v>
      </c>
      <c r="K14" s="116"/>
      <c r="L14" s="116"/>
      <c r="M14" s="80">
        <f>Spisak!H10</f>
        <v>2</v>
      </c>
      <c r="N14" s="80" t="str">
        <f>+Spisak!K10</f>
        <v/>
      </c>
      <c r="O14" s="80">
        <f>Spisak!N10</f>
        <v>7</v>
      </c>
      <c r="P14" s="77" t="str">
        <f>Spisak!O10</f>
        <v>F</v>
      </c>
    </row>
    <row r="15" spans="1:26" ht="12.75" customHeight="1" x14ac:dyDescent="0.25">
      <c r="A15" s="78" t="str">
        <f>Spisak!B11</f>
        <v>31/2020</v>
      </c>
      <c r="B15" s="79" t="str">
        <f>Spisak!C11</f>
        <v>Vanja Janković</v>
      </c>
      <c r="C15" s="117">
        <f>IF(ISBLANK(Spisak!D11),"",Spisak!D11)</f>
        <v>17</v>
      </c>
      <c r="D15" s="117"/>
      <c r="E15" s="117"/>
      <c r="F15" s="117"/>
      <c r="G15" s="117"/>
      <c r="H15" s="117"/>
      <c r="I15" s="117"/>
      <c r="J15" s="116" t="str">
        <f>IF(ISBLANK(Spisak!E11),"",Spisak!E11)</f>
        <v/>
      </c>
      <c r="K15" s="116"/>
      <c r="L15" s="116"/>
      <c r="M15" s="80">
        <f>Spisak!H11</f>
        <v>4</v>
      </c>
      <c r="N15" s="80" t="str">
        <f>+Spisak!K11</f>
        <v/>
      </c>
      <c r="O15" s="80">
        <f>Spisak!N11</f>
        <v>21</v>
      </c>
      <c r="P15" s="77" t="str">
        <f>Spisak!O11</f>
        <v>F</v>
      </c>
    </row>
    <row r="16" spans="1:26" ht="12.75" customHeight="1" x14ac:dyDescent="0.25">
      <c r="A16" s="78" t="str">
        <f>Spisak!B12</f>
        <v>33/2020</v>
      </c>
      <c r="B16" s="79" t="str">
        <f>Spisak!C12</f>
        <v>Luka Topčić</v>
      </c>
      <c r="C16" s="117">
        <f>IF(ISBLANK(Spisak!D12),"",Spisak!D12)</f>
        <v>1</v>
      </c>
      <c r="D16" s="117"/>
      <c r="E16" s="117"/>
      <c r="F16" s="117"/>
      <c r="G16" s="117"/>
      <c r="H16" s="117"/>
      <c r="I16" s="117"/>
      <c r="J16" s="116">
        <f>IF(ISBLANK(Spisak!E12),"",Spisak!E12)</f>
        <v>4</v>
      </c>
      <c r="K16" s="116"/>
      <c r="L16" s="116"/>
      <c r="M16" s="80" t="str">
        <f>Spisak!H12</f>
        <v/>
      </c>
      <c r="N16" s="80" t="str">
        <f>+Spisak!K12</f>
        <v/>
      </c>
      <c r="O16" s="80">
        <f>Spisak!N12</f>
        <v>4</v>
      </c>
      <c r="P16" s="77" t="str">
        <f>Spisak!O12</f>
        <v>F</v>
      </c>
    </row>
    <row r="17" spans="1:16" ht="12.75" customHeight="1" x14ac:dyDescent="0.25">
      <c r="A17" s="78" t="str">
        <f>Spisak!B13</f>
        <v>36/2020</v>
      </c>
      <c r="B17" s="79" t="str">
        <f>Spisak!C13</f>
        <v>Darko Furtula</v>
      </c>
      <c r="C17" s="117">
        <f>IF(ISBLANK(Spisak!D13),"",Spisak!D13)</f>
        <v>19</v>
      </c>
      <c r="D17" s="117"/>
      <c r="E17" s="117"/>
      <c r="F17" s="117"/>
      <c r="G17" s="117"/>
      <c r="H17" s="117"/>
      <c r="I17" s="117"/>
      <c r="J17" s="116" t="str">
        <f>IF(ISBLANK(Spisak!E13),"",Spisak!E13)</f>
        <v/>
      </c>
      <c r="K17" s="116"/>
      <c r="L17" s="116"/>
      <c r="M17" s="80">
        <f>Spisak!H13</f>
        <v>1</v>
      </c>
      <c r="N17" s="80" t="str">
        <f>+Spisak!K13</f>
        <v/>
      </c>
      <c r="O17" s="80">
        <f>Spisak!N13</f>
        <v>20</v>
      </c>
      <c r="P17" s="77" t="str">
        <f>Spisak!O13</f>
        <v>F</v>
      </c>
    </row>
    <row r="18" spans="1:16" ht="12.75" customHeight="1" x14ac:dyDescent="0.25">
      <c r="A18" s="78" t="str">
        <f>Spisak!B14</f>
        <v>37/2020</v>
      </c>
      <c r="B18" s="79" t="str">
        <f>Spisak!C14</f>
        <v>Vuk Jovanović</v>
      </c>
      <c r="C18" s="117">
        <f>IF(ISBLANK(Spisak!D14),"",Spisak!D14)</f>
        <v>0</v>
      </c>
      <c r="D18" s="117"/>
      <c r="E18" s="117"/>
      <c r="F18" s="117"/>
      <c r="G18" s="117"/>
      <c r="H18" s="117"/>
      <c r="I18" s="117"/>
      <c r="J18" s="116">
        <f>IF(ISBLANK(Spisak!E14),"",Spisak!E14)</f>
        <v>3</v>
      </c>
      <c r="K18" s="116"/>
      <c r="L18" s="116"/>
      <c r="M18" s="80" t="str">
        <f>Spisak!H14</f>
        <v/>
      </c>
      <c r="N18" s="80" t="str">
        <f>+Spisak!K14</f>
        <v/>
      </c>
      <c r="O18" s="80">
        <f>Spisak!N14</f>
        <v>3</v>
      </c>
      <c r="P18" s="77" t="str">
        <f>Spisak!O14</f>
        <v>F</v>
      </c>
    </row>
    <row r="19" spans="1:16" ht="12.75" customHeight="1" x14ac:dyDescent="0.25">
      <c r="A19" s="78" t="str">
        <f>Spisak!B15</f>
        <v>40/2020</v>
      </c>
      <c r="B19" s="79" t="str">
        <f>Spisak!C15</f>
        <v>Vladimir Jevtović</v>
      </c>
      <c r="C19" s="117">
        <f>IF(ISBLANK(Spisak!D15),"",Spisak!D15)</f>
        <v>2</v>
      </c>
      <c r="D19" s="117"/>
      <c r="E19" s="117"/>
      <c r="F19" s="117"/>
      <c r="G19" s="117"/>
      <c r="H19" s="117"/>
      <c r="I19" s="117"/>
      <c r="J19" s="116">
        <f>IF(ISBLANK(Spisak!E15),"",Spisak!E15)</f>
        <v>0</v>
      </c>
      <c r="K19" s="116"/>
      <c r="L19" s="116"/>
      <c r="M19" s="80" t="str">
        <f>Spisak!H15</f>
        <v/>
      </c>
      <c r="N19" s="80" t="str">
        <f>+Spisak!K15</f>
        <v/>
      </c>
      <c r="O19" s="80">
        <f>Spisak!N15</f>
        <v>0</v>
      </c>
      <c r="P19" s="77" t="str">
        <f>Spisak!O15</f>
        <v>F</v>
      </c>
    </row>
    <row r="20" spans="1:16" ht="12.75" customHeight="1" x14ac:dyDescent="0.25">
      <c r="A20" s="78" t="str">
        <f>Spisak!B16</f>
        <v>47/2020</v>
      </c>
      <c r="B20" s="79" t="str">
        <f>Spisak!C16</f>
        <v>Imar Čuturić</v>
      </c>
      <c r="C20" s="117">
        <f>IF(ISBLANK(Spisak!D16),"",Spisak!D16)</f>
        <v>0</v>
      </c>
      <c r="D20" s="117"/>
      <c r="E20" s="117"/>
      <c r="F20" s="117"/>
      <c r="G20" s="117"/>
      <c r="H20" s="117"/>
      <c r="I20" s="117"/>
      <c r="J20" s="116">
        <f>IF(ISBLANK(Spisak!E16),"",Spisak!E16)</f>
        <v>2</v>
      </c>
      <c r="K20" s="116"/>
      <c r="L20" s="116"/>
      <c r="M20" s="80">
        <f>Spisak!H16</f>
        <v>1</v>
      </c>
      <c r="N20" s="80">
        <f>+Spisak!K16</f>
        <v>4</v>
      </c>
      <c r="O20" s="80">
        <f>Spisak!N16</f>
        <v>6</v>
      </c>
      <c r="P20" s="77" t="str">
        <f>Spisak!O16</f>
        <v>F</v>
      </c>
    </row>
    <row r="21" spans="1:16" ht="12.75" customHeight="1" x14ac:dyDescent="0.25">
      <c r="A21" s="78" t="str">
        <f>Spisak!B17</f>
        <v>49/2020</v>
      </c>
      <c r="B21" s="79" t="str">
        <f>Spisak!C17</f>
        <v>Marija Jovanović</v>
      </c>
      <c r="C21" s="117">
        <f>IF(ISBLANK(Spisak!D17),"",Spisak!D17)</f>
        <v>5</v>
      </c>
      <c r="D21" s="117"/>
      <c r="E21" s="117"/>
      <c r="F21" s="117"/>
      <c r="G21" s="117"/>
      <c r="H21" s="117"/>
      <c r="I21" s="117"/>
      <c r="J21" s="116">
        <f>IF(ISBLANK(Spisak!E17),"",Spisak!E17)</f>
        <v>4</v>
      </c>
      <c r="K21" s="116"/>
      <c r="L21" s="116"/>
      <c r="M21" s="80" t="str">
        <f>Spisak!H17</f>
        <v/>
      </c>
      <c r="N21" s="80" t="str">
        <f>+Spisak!K17</f>
        <v/>
      </c>
      <c r="O21" s="80">
        <f>Spisak!N17</f>
        <v>4</v>
      </c>
      <c r="P21" s="77" t="str">
        <f>Spisak!O17</f>
        <v>F</v>
      </c>
    </row>
    <row r="22" spans="1:16" ht="12.75" customHeight="1" x14ac:dyDescent="0.25">
      <c r="A22" s="78" t="str">
        <f>Spisak!B18</f>
        <v>50/2020</v>
      </c>
      <c r="B22" s="79" t="str">
        <f>Spisak!C18</f>
        <v>Radojica Aprcović</v>
      </c>
      <c r="C22" s="117">
        <f>IF(ISBLANK(Spisak!D18),"",Spisak!D18)</f>
        <v>6</v>
      </c>
      <c r="D22" s="117"/>
      <c r="E22" s="117"/>
      <c r="F22" s="117"/>
      <c r="G22" s="117"/>
      <c r="H22" s="117"/>
      <c r="I22" s="117"/>
      <c r="J22" s="116">
        <f>IF(ISBLANK(Spisak!E18),"",Spisak!E18)</f>
        <v>7</v>
      </c>
      <c r="K22" s="116"/>
      <c r="L22" s="116"/>
      <c r="M22" s="80">
        <f>Spisak!H18</f>
        <v>11</v>
      </c>
      <c r="N22" s="80" t="str">
        <f>+Spisak!K18</f>
        <v/>
      </c>
      <c r="O22" s="80">
        <f>Spisak!N18</f>
        <v>18</v>
      </c>
      <c r="P22" s="77" t="str">
        <f>Spisak!O18</f>
        <v>F</v>
      </c>
    </row>
    <row r="23" spans="1:16" ht="12.75" customHeight="1" x14ac:dyDescent="0.25">
      <c r="A23" s="78" t="str">
        <f>Spisak!B19</f>
        <v>56/2020</v>
      </c>
      <c r="B23" s="79" t="str">
        <f>Spisak!C19</f>
        <v>Milojka Simićević</v>
      </c>
      <c r="C23" s="117">
        <f>IF(ISBLANK(Spisak!D19),"",Spisak!D19)</f>
        <v>4</v>
      </c>
      <c r="D23" s="117"/>
      <c r="E23" s="117"/>
      <c r="F23" s="117"/>
      <c r="G23" s="117"/>
      <c r="H23" s="117"/>
      <c r="I23" s="117"/>
      <c r="J23" s="116" t="str">
        <f>IF(ISBLANK(Spisak!E19),"",Spisak!E19)</f>
        <v/>
      </c>
      <c r="K23" s="116"/>
      <c r="L23" s="116"/>
      <c r="M23" s="80" t="str">
        <f>Spisak!H19</f>
        <v/>
      </c>
      <c r="N23" s="80" t="str">
        <f>+Spisak!K19</f>
        <v/>
      </c>
      <c r="O23" s="80">
        <f>Spisak!N19</f>
        <v>4</v>
      </c>
      <c r="P23" s="77" t="str">
        <f>Spisak!O19</f>
        <v>F</v>
      </c>
    </row>
    <row r="24" spans="1:16" ht="12.75" customHeight="1" x14ac:dyDescent="0.25">
      <c r="A24" s="78" t="str">
        <f>Spisak!B20</f>
        <v>57/2020</v>
      </c>
      <c r="B24" s="79" t="str">
        <f>Spisak!C20</f>
        <v>Miloš Božović</v>
      </c>
      <c r="C24" s="117">
        <f>IF(ISBLANK(Spisak!D20),"",Spisak!D20)</f>
        <v>15</v>
      </c>
      <c r="D24" s="117"/>
      <c r="E24" s="117"/>
      <c r="F24" s="117"/>
      <c r="G24" s="117"/>
      <c r="H24" s="117"/>
      <c r="I24" s="117"/>
      <c r="J24" s="116">
        <f>IF(ISBLANK(Spisak!E20),"",Spisak!E20)</f>
        <v>6</v>
      </c>
      <c r="K24" s="116"/>
      <c r="L24" s="116"/>
      <c r="M24" s="80" t="str">
        <f>Spisak!H20</f>
        <v/>
      </c>
      <c r="N24" s="80" t="str">
        <f>+Spisak!K20</f>
        <v/>
      </c>
      <c r="O24" s="80">
        <f>Spisak!N20</f>
        <v>6</v>
      </c>
      <c r="P24" s="77" t="str">
        <f>Spisak!O20</f>
        <v>F</v>
      </c>
    </row>
    <row r="25" spans="1:16" ht="12.75" customHeight="1" x14ac:dyDescent="0.25">
      <c r="A25" s="78" t="str">
        <f>Spisak!B21</f>
        <v>60/2020</v>
      </c>
      <c r="B25" s="79" t="str">
        <f>Spisak!C21</f>
        <v>Radoje Stanišić</v>
      </c>
      <c r="C25" s="117">
        <f>IF(ISBLANK(Spisak!D21),"",Spisak!D21)</f>
        <v>10</v>
      </c>
      <c r="D25" s="117"/>
      <c r="E25" s="117"/>
      <c r="F25" s="117"/>
      <c r="G25" s="117"/>
      <c r="H25" s="117"/>
      <c r="I25" s="117"/>
      <c r="J25" s="116">
        <f>IF(ISBLANK(Spisak!E21),"",Spisak!E21)</f>
        <v>4</v>
      </c>
      <c r="K25" s="116"/>
      <c r="L25" s="116"/>
      <c r="M25" s="80">
        <f>Spisak!H21</f>
        <v>3</v>
      </c>
      <c r="N25" s="80">
        <f>+Spisak!K21</f>
        <v>10</v>
      </c>
      <c r="O25" s="80">
        <f>Spisak!N21</f>
        <v>14</v>
      </c>
      <c r="P25" s="77" t="str">
        <f>Spisak!O21</f>
        <v>F</v>
      </c>
    </row>
    <row r="26" spans="1:16" ht="12.75" customHeight="1" x14ac:dyDescent="0.25">
      <c r="A26" s="78" t="str">
        <f>Spisak!B22</f>
        <v>61/2020</v>
      </c>
      <c r="B26" s="79" t="str">
        <f>Spisak!C22</f>
        <v>Aleksandar Pavićević</v>
      </c>
      <c r="C26" s="117">
        <f>IF(ISBLANK(Spisak!D22),"",Spisak!D22)</f>
        <v>9</v>
      </c>
      <c r="D26" s="117"/>
      <c r="E26" s="117"/>
      <c r="F26" s="117"/>
      <c r="G26" s="117"/>
      <c r="H26" s="117"/>
      <c r="I26" s="117"/>
      <c r="J26" s="116">
        <f>IF(ISBLANK(Spisak!E22),"",Spisak!E22)</f>
        <v>10</v>
      </c>
      <c r="K26" s="116"/>
      <c r="L26" s="116"/>
      <c r="M26" s="80">
        <f>Spisak!H22</f>
        <v>23</v>
      </c>
      <c r="N26" s="80">
        <f>+Spisak!K22</f>
        <v>29</v>
      </c>
      <c r="O26" s="80">
        <f>Spisak!N22</f>
        <v>39</v>
      </c>
      <c r="P26" s="77" t="str">
        <f>Spisak!O22</f>
        <v>F</v>
      </c>
    </row>
    <row r="27" spans="1:16" ht="12.75" customHeight="1" x14ac:dyDescent="0.25">
      <c r="A27" s="78" t="str">
        <f>Spisak!B23</f>
        <v>71/2020</v>
      </c>
      <c r="B27" s="79" t="str">
        <f>Spisak!C23</f>
        <v>Muamer Trnčić</v>
      </c>
      <c r="C27" s="117">
        <f>IF(ISBLANK(Spisak!D23),"",Spisak!D23)</f>
        <v>11</v>
      </c>
      <c r="D27" s="117"/>
      <c r="E27" s="117"/>
      <c r="F27" s="117"/>
      <c r="G27" s="117"/>
      <c r="H27" s="117"/>
      <c r="I27" s="117"/>
      <c r="J27" s="116">
        <f>IF(ISBLANK(Spisak!E23),"",Spisak!E23)</f>
        <v>1</v>
      </c>
      <c r="K27" s="116"/>
      <c r="L27" s="116"/>
      <c r="M27" s="80" t="str">
        <f>Spisak!H23</f>
        <v/>
      </c>
      <c r="N27" s="80" t="str">
        <f>+Spisak!K23</f>
        <v/>
      </c>
      <c r="O27" s="80">
        <f>Spisak!N23</f>
        <v>1</v>
      </c>
      <c r="P27" s="77" t="str">
        <f>Spisak!O23</f>
        <v>F</v>
      </c>
    </row>
    <row r="28" spans="1:16" ht="12.75" customHeight="1" x14ac:dyDescent="0.25">
      <c r="A28" s="78" t="str">
        <f>Spisak!B24</f>
        <v>9/2019</v>
      </c>
      <c r="B28" s="79" t="str">
        <f>Spisak!C24</f>
        <v>Nikola Zarubica</v>
      </c>
      <c r="C28" s="117" t="str">
        <f>IF(ISBLANK(Spisak!D24),"",Spisak!D24)</f>
        <v/>
      </c>
      <c r="D28" s="117"/>
      <c r="E28" s="117"/>
      <c r="F28" s="117"/>
      <c r="G28" s="117"/>
      <c r="H28" s="117"/>
      <c r="I28" s="117"/>
      <c r="J28" s="116">
        <f>IF(ISBLANK(Spisak!E24),"",Spisak!E24)</f>
        <v>2</v>
      </c>
      <c r="K28" s="116"/>
      <c r="L28" s="116"/>
      <c r="M28" s="80">
        <f>Spisak!H24</f>
        <v>2</v>
      </c>
      <c r="N28" s="80" t="str">
        <f>+Spisak!K24</f>
        <v/>
      </c>
      <c r="O28" s="80">
        <f>Spisak!N24</f>
        <v>4</v>
      </c>
      <c r="P28" s="77" t="str">
        <f>Spisak!O24</f>
        <v>F</v>
      </c>
    </row>
    <row r="29" spans="1:16" ht="12.75" customHeight="1" x14ac:dyDescent="0.25">
      <c r="A29" s="78" t="str">
        <f>Spisak!B25</f>
        <v>21/2019</v>
      </c>
      <c r="B29" s="79" t="str">
        <f>Spisak!C25</f>
        <v>Vojislav Plamenac</v>
      </c>
      <c r="C29" s="117">
        <f>IF(ISBLANK(Spisak!D25),"",Spisak!D25)</f>
        <v>18</v>
      </c>
      <c r="D29" s="117"/>
      <c r="E29" s="117"/>
      <c r="F29" s="117"/>
      <c r="G29" s="117"/>
      <c r="H29" s="117"/>
      <c r="I29" s="117"/>
      <c r="J29" s="116" t="str">
        <f>IF(ISBLANK(Spisak!E25),"",Spisak!E25)</f>
        <v/>
      </c>
      <c r="K29" s="116"/>
      <c r="L29" s="116"/>
      <c r="M29" s="80">
        <f>Spisak!H25</f>
        <v>20</v>
      </c>
      <c r="N29" s="80" t="str">
        <f>+Spisak!K25</f>
        <v/>
      </c>
      <c r="O29" s="80">
        <f>Spisak!N25</f>
        <v>38</v>
      </c>
      <c r="P29" s="77" t="str">
        <f>Spisak!O25</f>
        <v>F</v>
      </c>
    </row>
    <row r="30" spans="1:16" ht="12.75" customHeight="1" x14ac:dyDescent="0.25">
      <c r="A30" s="78" t="str">
        <f>Spisak!B26</f>
        <v>23/2019</v>
      </c>
      <c r="B30" s="79" t="str">
        <f>Spisak!C26</f>
        <v>Jelena Anđelić</v>
      </c>
      <c r="C30" s="117">
        <f>IF(ISBLANK(Spisak!D26),"",Spisak!D26)</f>
        <v>6</v>
      </c>
      <c r="D30" s="117"/>
      <c r="E30" s="117"/>
      <c r="F30" s="117"/>
      <c r="G30" s="117"/>
      <c r="H30" s="117"/>
      <c r="I30" s="117"/>
      <c r="J30" s="116">
        <f>IF(ISBLANK(Spisak!E26),"",Spisak!E26)</f>
        <v>5</v>
      </c>
      <c r="K30" s="116"/>
      <c r="L30" s="116"/>
      <c r="M30" s="80" t="str">
        <f>Spisak!H26</f>
        <v/>
      </c>
      <c r="N30" s="80" t="str">
        <f>+Spisak!K26</f>
        <v/>
      </c>
      <c r="O30" s="80">
        <f>Spisak!N26</f>
        <v>5</v>
      </c>
      <c r="P30" s="77" t="str">
        <f>Spisak!O26</f>
        <v>F</v>
      </c>
    </row>
    <row r="31" spans="1:16" ht="12.75" customHeight="1" x14ac:dyDescent="0.25">
      <c r="A31" s="78" t="str">
        <f>Spisak!B27</f>
        <v>26/2019</v>
      </c>
      <c r="B31" s="79" t="str">
        <f>Spisak!C27</f>
        <v>Anes Beriša</v>
      </c>
      <c r="C31" s="117" t="str">
        <f>IF(ISBLANK(Spisak!D27),"",Spisak!D27)</f>
        <v/>
      </c>
      <c r="D31" s="117"/>
      <c r="E31" s="117"/>
      <c r="F31" s="117"/>
      <c r="G31" s="117"/>
      <c r="H31" s="117"/>
      <c r="I31" s="117"/>
      <c r="J31" s="116" t="str">
        <f>IF(ISBLANK(Spisak!E27),"",Spisak!E27)</f>
        <v/>
      </c>
      <c r="K31" s="116"/>
      <c r="L31" s="116"/>
      <c r="M31" s="80" t="str">
        <f>Spisak!H27</f>
        <v/>
      </c>
      <c r="N31" s="80" t="str">
        <f>+Spisak!K27</f>
        <v/>
      </c>
      <c r="O31" s="80" t="str">
        <f>Spisak!N27</f>
        <v/>
      </c>
      <c r="P31" s="77" t="str">
        <f>Spisak!O27</f>
        <v/>
      </c>
    </row>
    <row r="32" spans="1:16" ht="12.75" customHeight="1" x14ac:dyDescent="0.25">
      <c r="A32" s="78" t="str">
        <f>Spisak!B28</f>
        <v>29/2019</v>
      </c>
      <c r="B32" s="79" t="str">
        <f>Spisak!C28</f>
        <v>Stefan Dronjak</v>
      </c>
      <c r="C32" s="117">
        <f>IF(ISBLANK(Spisak!D28),"",Spisak!D28)</f>
        <v>11</v>
      </c>
      <c r="D32" s="117"/>
      <c r="E32" s="117"/>
      <c r="F32" s="117"/>
      <c r="G32" s="117"/>
      <c r="H32" s="117"/>
      <c r="I32" s="117"/>
      <c r="J32" s="116">
        <f>IF(ISBLANK(Spisak!E28),"",Spisak!E28)</f>
        <v>14</v>
      </c>
      <c r="K32" s="116"/>
      <c r="L32" s="116"/>
      <c r="M32" s="80">
        <f>Spisak!H28</f>
        <v>4</v>
      </c>
      <c r="N32" s="80">
        <f>+Spisak!K28</f>
        <v>17.5</v>
      </c>
      <c r="O32" s="80">
        <f>Spisak!N28</f>
        <v>31.5</v>
      </c>
      <c r="P32" s="77" t="str">
        <f>Spisak!O28</f>
        <v>F</v>
      </c>
    </row>
    <row r="33" spans="1:16" ht="12.75" customHeight="1" x14ac:dyDescent="0.25">
      <c r="A33" s="78" t="str">
        <f>Spisak!B29</f>
        <v>34/2019</v>
      </c>
      <c r="B33" s="79" t="str">
        <f>Spisak!C29</f>
        <v>Tamara Sandić</v>
      </c>
      <c r="C33" s="117" t="str">
        <f>IF(ISBLANK(Spisak!D29),"",Spisak!D29)</f>
        <v/>
      </c>
      <c r="D33" s="117"/>
      <c r="E33" s="117"/>
      <c r="F33" s="117"/>
      <c r="G33" s="117"/>
      <c r="H33" s="117"/>
      <c r="I33" s="117"/>
      <c r="J33" s="116" t="str">
        <f>IF(ISBLANK(Spisak!E29),"",Spisak!E29)</f>
        <v/>
      </c>
      <c r="K33" s="116"/>
      <c r="L33" s="116"/>
      <c r="M33" s="80" t="str">
        <f>Spisak!H29</f>
        <v/>
      </c>
      <c r="N33" s="80" t="str">
        <f>+Spisak!K29</f>
        <v/>
      </c>
      <c r="O33" s="80" t="str">
        <f>Spisak!N29</f>
        <v/>
      </c>
      <c r="P33" s="77" t="str">
        <f>Spisak!O29</f>
        <v/>
      </c>
    </row>
    <row r="34" spans="1:16" ht="12.75" customHeight="1" x14ac:dyDescent="0.25">
      <c r="A34" s="78" t="str">
        <f>Spisak!B30</f>
        <v>42/2019</v>
      </c>
      <c r="B34" s="79" t="str">
        <f>Spisak!C30</f>
        <v>Miodrag Popović</v>
      </c>
      <c r="C34" s="117" t="str">
        <f>IF(ISBLANK(Spisak!D30),"",Spisak!D30)</f>
        <v/>
      </c>
      <c r="D34" s="117"/>
      <c r="E34" s="117"/>
      <c r="F34" s="117"/>
      <c r="G34" s="117"/>
      <c r="H34" s="117"/>
      <c r="I34" s="117"/>
      <c r="J34" s="116" t="str">
        <f>IF(ISBLANK(Spisak!E30),"",Spisak!E30)</f>
        <v/>
      </c>
      <c r="K34" s="116"/>
      <c r="L34" s="116"/>
      <c r="M34" s="80" t="str">
        <f>Spisak!H30</f>
        <v/>
      </c>
      <c r="N34" s="80">
        <f>+Spisak!K30</f>
        <v>9</v>
      </c>
      <c r="O34" s="80">
        <f>Spisak!N30</f>
        <v>9</v>
      </c>
      <c r="P34" s="77" t="str">
        <f>Spisak!O30</f>
        <v>F</v>
      </c>
    </row>
    <row r="35" spans="1:16" ht="12.75" customHeight="1" x14ac:dyDescent="0.25">
      <c r="A35" s="78" t="str">
        <f>Spisak!B31</f>
        <v>45/2019</v>
      </c>
      <c r="B35" s="79" t="str">
        <f>Spisak!C31</f>
        <v>Đorđe Asanović</v>
      </c>
      <c r="C35" s="117">
        <f>IF(ISBLANK(Spisak!D31),"",Spisak!D31)</f>
        <v>0</v>
      </c>
      <c r="D35" s="117"/>
      <c r="E35" s="117"/>
      <c r="F35" s="117"/>
      <c r="G35" s="117"/>
      <c r="H35" s="117"/>
      <c r="I35" s="117"/>
      <c r="J35" s="116">
        <f>IF(ISBLANK(Spisak!E31),"",Spisak!E31)</f>
        <v>0</v>
      </c>
      <c r="K35" s="116"/>
      <c r="L35" s="116"/>
      <c r="M35" s="80" t="str">
        <f>Spisak!H31</f>
        <v/>
      </c>
      <c r="N35" s="80" t="str">
        <f>+Spisak!K31</f>
        <v/>
      </c>
      <c r="O35" s="80">
        <f>Spisak!N31</f>
        <v>0</v>
      </c>
      <c r="P35" s="77" t="str">
        <f>Spisak!O31</f>
        <v>F</v>
      </c>
    </row>
    <row r="36" spans="1:16" ht="12.75" customHeight="1" x14ac:dyDescent="0.25">
      <c r="A36" s="78" t="str">
        <f>Spisak!B32</f>
        <v>53/2019</v>
      </c>
      <c r="B36" s="79" t="str">
        <f>Spisak!C32</f>
        <v>Milica Vukašinović</v>
      </c>
      <c r="C36" s="117" t="str">
        <f>IF(ISBLANK(Spisak!D32),"",Spisak!D32)</f>
        <v/>
      </c>
      <c r="D36" s="117"/>
      <c r="E36" s="117"/>
      <c r="F36" s="117"/>
      <c r="G36" s="117"/>
      <c r="H36" s="117"/>
      <c r="I36" s="117"/>
      <c r="J36" s="116" t="str">
        <f>IF(ISBLANK(Spisak!E32),"",Spisak!E32)</f>
        <v/>
      </c>
      <c r="K36" s="116"/>
      <c r="L36" s="116"/>
      <c r="M36" s="80" t="str">
        <f>Spisak!H32</f>
        <v/>
      </c>
      <c r="N36" s="80" t="str">
        <f>+Spisak!K32</f>
        <v/>
      </c>
      <c r="O36" s="80" t="str">
        <f>Spisak!N32</f>
        <v/>
      </c>
      <c r="P36" s="77" t="str">
        <f>Spisak!O32</f>
        <v/>
      </c>
    </row>
    <row r="37" spans="1:16" ht="12.75" customHeight="1" x14ac:dyDescent="0.25">
      <c r="A37" s="78" t="str">
        <f>Spisak!B33</f>
        <v>54/2019</v>
      </c>
      <c r="B37" s="79" t="str">
        <f>Spisak!C33</f>
        <v>Bogdan Prelević</v>
      </c>
      <c r="C37" s="117">
        <f>IF(ISBLANK(Spisak!D33),"",Spisak!D33)</f>
        <v>5</v>
      </c>
      <c r="D37" s="117"/>
      <c r="E37" s="117"/>
      <c r="F37" s="117"/>
      <c r="G37" s="117"/>
      <c r="H37" s="117"/>
      <c r="I37" s="117"/>
      <c r="J37" s="116">
        <f>IF(ISBLANK(Spisak!E33),"",Spisak!E33)</f>
        <v>8</v>
      </c>
      <c r="K37" s="116"/>
      <c r="L37" s="116"/>
      <c r="M37" s="80">
        <f>Spisak!H33</f>
        <v>11</v>
      </c>
      <c r="N37" s="80">
        <f>+Spisak!K33</f>
        <v>9.5</v>
      </c>
      <c r="O37" s="80">
        <f>Spisak!N33</f>
        <v>17.5</v>
      </c>
      <c r="P37" s="77" t="str">
        <f>Spisak!O33</f>
        <v>F</v>
      </c>
    </row>
    <row r="38" spans="1:16" ht="12.75" customHeight="1" x14ac:dyDescent="0.25">
      <c r="A38" s="78" t="str">
        <f>Spisak!B34</f>
        <v>62/2019</v>
      </c>
      <c r="B38" s="79" t="str">
        <f>Spisak!C34</f>
        <v>Nemanja Bjelić</v>
      </c>
      <c r="C38" s="117">
        <f>IF(ISBLANK(Spisak!D34),"",Spisak!D34)</f>
        <v>0</v>
      </c>
      <c r="D38" s="117"/>
      <c r="E38" s="117"/>
      <c r="F38" s="117"/>
      <c r="G38" s="117"/>
      <c r="H38" s="117"/>
      <c r="I38" s="117"/>
      <c r="J38" s="116">
        <f>IF(ISBLANK(Spisak!E34),"",Spisak!E34)</f>
        <v>1</v>
      </c>
      <c r="K38" s="116"/>
      <c r="L38" s="116"/>
      <c r="M38" s="80" t="str">
        <f>Spisak!H34</f>
        <v/>
      </c>
      <c r="N38" s="80" t="str">
        <f>+Spisak!K34</f>
        <v/>
      </c>
      <c r="O38" s="80">
        <f>Spisak!N34</f>
        <v>1</v>
      </c>
      <c r="P38" s="77" t="str">
        <f>Spisak!O34</f>
        <v>F</v>
      </c>
    </row>
    <row r="39" spans="1:16" ht="12.75" customHeight="1" x14ac:dyDescent="0.25">
      <c r="A39" s="78" t="str">
        <f>Spisak!B35</f>
        <v>80/2019</v>
      </c>
      <c r="B39" s="79" t="str">
        <f>Spisak!C35</f>
        <v>Aleksa Gredić</v>
      </c>
      <c r="C39" s="117">
        <f>IF(ISBLANK(Spisak!D35),"",Spisak!D35)</f>
        <v>4</v>
      </c>
      <c r="D39" s="117"/>
      <c r="E39" s="117"/>
      <c r="F39" s="117"/>
      <c r="G39" s="117"/>
      <c r="H39" s="117"/>
      <c r="I39" s="117"/>
      <c r="J39" s="116">
        <f>IF(ISBLANK(Spisak!E35),"",Spisak!E35)</f>
        <v>1</v>
      </c>
      <c r="K39" s="116"/>
      <c r="L39" s="116"/>
      <c r="M39" s="80" t="str">
        <f>Spisak!H35</f>
        <v/>
      </c>
      <c r="N39" s="80" t="str">
        <f>+Spisak!K35</f>
        <v/>
      </c>
      <c r="O39" s="80">
        <f>Spisak!N35</f>
        <v>1</v>
      </c>
      <c r="P39" s="77" t="str">
        <f>Spisak!O35</f>
        <v>F</v>
      </c>
    </row>
    <row r="40" spans="1:16" ht="12.75" customHeight="1" x14ac:dyDescent="0.25">
      <c r="A40" s="78" t="str">
        <f>Spisak!B36</f>
        <v>83/2019</v>
      </c>
      <c r="B40" s="79" t="str">
        <f>Spisak!C36</f>
        <v>Ana Vušović</v>
      </c>
      <c r="C40" s="117" t="str">
        <f>IF(ISBLANK(Spisak!D36),"",Spisak!D36)</f>
        <v/>
      </c>
      <c r="D40" s="117"/>
      <c r="E40" s="117"/>
      <c r="F40" s="117"/>
      <c r="G40" s="117"/>
      <c r="H40" s="117"/>
      <c r="I40" s="117"/>
      <c r="J40" s="116">
        <f>IF(ISBLANK(Spisak!E36),"",Spisak!E36)</f>
        <v>0</v>
      </c>
      <c r="K40" s="116"/>
      <c r="L40" s="116"/>
      <c r="M40" s="80" t="str">
        <f>Spisak!H36</f>
        <v/>
      </c>
      <c r="N40" s="80" t="str">
        <f>+Spisak!K36</f>
        <v/>
      </c>
      <c r="O40" s="80">
        <f>Spisak!N36</f>
        <v>0</v>
      </c>
      <c r="P40" s="77" t="str">
        <f>Spisak!O36</f>
        <v>F</v>
      </c>
    </row>
    <row r="41" spans="1:16" ht="12.75" customHeight="1" x14ac:dyDescent="0.25">
      <c r="A41" s="78" t="str">
        <f>Spisak!B37</f>
        <v>35/2018</v>
      </c>
      <c r="B41" s="79" t="str">
        <f>Spisak!C37</f>
        <v>Tamara Mandić</v>
      </c>
      <c r="C41" s="117">
        <f>IF(ISBLANK(Spisak!D37),"",Spisak!D37)</f>
        <v>21</v>
      </c>
      <c r="D41" s="117"/>
      <c r="E41" s="117"/>
      <c r="F41" s="117"/>
      <c r="G41" s="117"/>
      <c r="H41" s="117"/>
      <c r="I41" s="117"/>
      <c r="J41" s="116" t="str">
        <f>IF(ISBLANK(Spisak!E37),"",Spisak!E37)</f>
        <v/>
      </c>
      <c r="K41" s="116"/>
      <c r="L41" s="116"/>
      <c r="M41" s="80">
        <f>Spisak!H37</f>
        <v>6</v>
      </c>
      <c r="N41" s="80" t="str">
        <f>+Spisak!K37</f>
        <v/>
      </c>
      <c r="O41" s="80">
        <f>Spisak!N37</f>
        <v>27</v>
      </c>
      <c r="P41" s="77" t="str">
        <f>Spisak!O37</f>
        <v>F</v>
      </c>
    </row>
    <row r="42" spans="1:16" ht="12.75" customHeight="1" x14ac:dyDescent="0.25">
      <c r="A42" s="78" t="str">
        <f>Spisak!B38</f>
        <v>45/2018</v>
      </c>
      <c r="B42" s="79" t="str">
        <f>Spisak!C38</f>
        <v>Svetlana Đurđevac</v>
      </c>
      <c r="C42" s="117" t="str">
        <f>IF(ISBLANK(Spisak!D38),"",Spisak!D38)</f>
        <v/>
      </c>
      <c r="D42" s="117"/>
      <c r="E42" s="117"/>
      <c r="F42" s="117"/>
      <c r="G42" s="117"/>
      <c r="H42" s="117"/>
      <c r="I42" s="117"/>
      <c r="J42" s="116" t="str">
        <f>IF(ISBLANK(Spisak!E38),"",Spisak!E38)</f>
        <v/>
      </c>
      <c r="K42" s="116"/>
      <c r="L42" s="116"/>
      <c r="M42" s="80" t="str">
        <f>Spisak!H38</f>
        <v/>
      </c>
      <c r="N42" s="80" t="str">
        <f>+Spisak!K38</f>
        <v/>
      </c>
      <c r="O42" s="80" t="str">
        <f>Spisak!N38</f>
        <v/>
      </c>
      <c r="P42" s="77" t="str">
        <f>Spisak!O38</f>
        <v/>
      </c>
    </row>
    <row r="43" spans="1:16" ht="12.75" customHeight="1" x14ac:dyDescent="0.25">
      <c r="A43" s="78" t="str">
        <f>Spisak!B39</f>
        <v>8/2017</v>
      </c>
      <c r="B43" s="79" t="str">
        <f>Spisak!C39</f>
        <v>Bojan Čabarkapa</v>
      </c>
      <c r="C43" s="117" t="str">
        <f>IF(ISBLANK(Spisak!D39),"",Spisak!D39)</f>
        <v/>
      </c>
      <c r="D43" s="117"/>
      <c r="E43" s="117"/>
      <c r="F43" s="117"/>
      <c r="G43" s="117"/>
      <c r="H43" s="117"/>
      <c r="I43" s="117"/>
      <c r="J43" s="116" t="str">
        <f>IF(ISBLANK(Spisak!E39),"",Spisak!E39)</f>
        <v/>
      </c>
      <c r="K43" s="116"/>
      <c r="L43" s="116"/>
      <c r="M43" s="80" t="str">
        <f>Spisak!H39</f>
        <v/>
      </c>
      <c r="N43" s="80" t="str">
        <f>+Spisak!K39</f>
        <v/>
      </c>
      <c r="O43" s="80" t="str">
        <f>Spisak!N39</f>
        <v/>
      </c>
      <c r="P43" s="77" t="str">
        <f>Spisak!O39</f>
        <v/>
      </c>
    </row>
    <row r="44" spans="1:16" ht="12.75" customHeight="1" x14ac:dyDescent="0.25">
      <c r="A44" s="78" t="str">
        <f>Spisak!B40</f>
        <v>12/2017</v>
      </c>
      <c r="B44" s="79" t="str">
        <f>Spisak!C40</f>
        <v>Vuk Kovinić</v>
      </c>
      <c r="C44" s="117">
        <f>IF(ISBLANK(Spisak!D40),"",Spisak!D40)</f>
        <v>8</v>
      </c>
      <c r="D44" s="117"/>
      <c r="E44" s="117"/>
      <c r="F44" s="117"/>
      <c r="G44" s="117"/>
      <c r="H44" s="117"/>
      <c r="I44" s="117"/>
      <c r="J44" s="116">
        <f>IF(ISBLANK(Spisak!E40),"",Spisak!E40)</f>
        <v>10</v>
      </c>
      <c r="K44" s="116"/>
      <c r="L44" s="116"/>
      <c r="M44" s="80" t="str">
        <f>Spisak!H40</f>
        <v/>
      </c>
      <c r="N44" s="80" t="str">
        <f>+Spisak!K40</f>
        <v/>
      </c>
      <c r="O44" s="80">
        <f>Spisak!N40</f>
        <v>10</v>
      </c>
      <c r="P44" s="77" t="str">
        <f>Spisak!O40</f>
        <v>F</v>
      </c>
    </row>
    <row r="45" spans="1:16" ht="12.75" customHeight="1" x14ac:dyDescent="0.25">
      <c r="A45" s="78" t="str">
        <f>Spisak!B41</f>
        <v>15/2017</v>
      </c>
      <c r="B45" s="79" t="str">
        <f>Spisak!C41</f>
        <v>Ivan Šupić</v>
      </c>
      <c r="C45" s="117">
        <f>IF(ISBLANK(Spisak!D41),"",Spisak!D41)</f>
        <v>7</v>
      </c>
      <c r="D45" s="117"/>
      <c r="E45" s="117"/>
      <c r="F45" s="117"/>
      <c r="G45" s="117"/>
      <c r="H45" s="117"/>
      <c r="I45" s="117"/>
      <c r="J45" s="116">
        <f>IF(ISBLANK(Spisak!E41),"",Spisak!E41)</f>
        <v>10</v>
      </c>
      <c r="K45" s="116"/>
      <c r="L45" s="116"/>
      <c r="M45" s="80" t="str">
        <f>Spisak!H41</f>
        <v/>
      </c>
      <c r="N45" s="80">
        <f>+Spisak!K41</f>
        <v>22.5</v>
      </c>
      <c r="O45" s="80">
        <f>Spisak!N41</f>
        <v>32.5</v>
      </c>
      <c r="P45" s="77" t="str">
        <f>Spisak!O41</f>
        <v>F</v>
      </c>
    </row>
    <row r="46" spans="1:16" ht="12.75" customHeight="1" x14ac:dyDescent="0.25">
      <c r="A46" s="78" t="str">
        <f>Spisak!B42</f>
        <v>32/2017</v>
      </c>
      <c r="B46" s="79" t="str">
        <f>Spisak!C42</f>
        <v>Milan Gazdić</v>
      </c>
      <c r="C46" s="117">
        <f>IF(ISBLANK(Spisak!D42),"",Spisak!D42)</f>
        <v>11</v>
      </c>
      <c r="D46" s="117"/>
      <c r="E46" s="117"/>
      <c r="F46" s="117"/>
      <c r="G46" s="117"/>
      <c r="H46" s="117"/>
      <c r="I46" s="117"/>
      <c r="J46" s="116" t="str">
        <f>IF(ISBLANK(Spisak!E42),"",Spisak!E42)</f>
        <v/>
      </c>
      <c r="K46" s="116"/>
      <c r="L46" s="116"/>
      <c r="M46" s="80">
        <f>Spisak!H42</f>
        <v>12</v>
      </c>
      <c r="N46" s="80">
        <f>+Spisak!K42</f>
        <v>11.5</v>
      </c>
      <c r="O46" s="80">
        <f>Spisak!N42</f>
        <v>22.5</v>
      </c>
      <c r="P46" s="77" t="str">
        <f>Spisak!O42</f>
        <v>F</v>
      </c>
    </row>
    <row r="47" spans="1:16" ht="12.75" customHeight="1" x14ac:dyDescent="0.25">
      <c r="A47" s="78" t="str">
        <f>Spisak!B43</f>
        <v>39/2017</v>
      </c>
      <c r="B47" s="79" t="str">
        <f>Spisak!C43</f>
        <v>Aleksandar Prelević</v>
      </c>
      <c r="C47" s="117" t="str">
        <f>IF(ISBLANK(Spisak!D43),"",Spisak!D43)</f>
        <v/>
      </c>
      <c r="D47" s="117"/>
      <c r="E47" s="117"/>
      <c r="F47" s="117"/>
      <c r="G47" s="117"/>
      <c r="H47" s="117"/>
      <c r="I47" s="117"/>
      <c r="J47" s="116" t="str">
        <f>IF(ISBLANK(Spisak!E43),"",Spisak!E43)</f>
        <v/>
      </c>
      <c r="K47" s="116"/>
      <c r="L47" s="116"/>
      <c r="M47" s="80" t="str">
        <f>Spisak!H43</f>
        <v/>
      </c>
      <c r="N47" s="80" t="str">
        <f>+Spisak!K43</f>
        <v/>
      </c>
      <c r="O47" s="80" t="str">
        <f>Spisak!N43</f>
        <v/>
      </c>
      <c r="P47" s="77" t="str">
        <f>Spisak!O43</f>
        <v/>
      </c>
    </row>
    <row r="48" spans="1:16" ht="12.75" customHeight="1" x14ac:dyDescent="0.25">
      <c r="A48" s="78" t="str">
        <f>Spisak!B44</f>
        <v>43/2017</v>
      </c>
      <c r="B48" s="79" t="str">
        <f>Spisak!C44</f>
        <v>Ranko Potpara</v>
      </c>
      <c r="C48" s="117">
        <f>IF(ISBLANK(Spisak!D44),"",Spisak!D44)</f>
        <v>8</v>
      </c>
      <c r="D48" s="117"/>
      <c r="E48" s="117"/>
      <c r="F48" s="117"/>
      <c r="G48" s="117"/>
      <c r="H48" s="117"/>
      <c r="I48" s="117"/>
      <c r="J48" s="116">
        <f>IF(ISBLANK(Spisak!E44),"",Spisak!E44)</f>
        <v>5</v>
      </c>
      <c r="K48" s="116"/>
      <c r="L48" s="116"/>
      <c r="M48" s="80" t="str">
        <f>Spisak!H44</f>
        <v/>
      </c>
      <c r="N48" s="80" t="str">
        <f>+Spisak!K44</f>
        <v/>
      </c>
      <c r="O48" s="80">
        <f>Spisak!N44</f>
        <v>5</v>
      </c>
      <c r="P48" s="77" t="str">
        <f>Spisak!O44</f>
        <v>F</v>
      </c>
    </row>
    <row r="49" spans="1:16" ht="12.75" customHeight="1" x14ac:dyDescent="0.25">
      <c r="A49" s="78" t="str">
        <f>Spisak!B45</f>
        <v>33/2016</v>
      </c>
      <c r="B49" s="79" t="str">
        <f>Spisak!C45</f>
        <v>Borka Čović</v>
      </c>
      <c r="C49" s="117">
        <f>IF(ISBLANK(Spisak!D45),"",Spisak!D45)</f>
        <v>23</v>
      </c>
      <c r="D49" s="117"/>
      <c r="E49" s="117"/>
      <c r="F49" s="117"/>
      <c r="G49" s="117"/>
      <c r="H49" s="117"/>
      <c r="I49" s="117"/>
      <c r="J49" s="116" t="str">
        <f>IF(ISBLANK(Spisak!E45),"",Spisak!E45)</f>
        <v/>
      </c>
      <c r="K49" s="116"/>
      <c r="L49" s="116"/>
      <c r="M49" s="80" t="str">
        <f>Spisak!H45</f>
        <v/>
      </c>
      <c r="N49" s="80">
        <f>+Spisak!K45</f>
        <v>20</v>
      </c>
      <c r="O49" s="80">
        <f>Spisak!N45</f>
        <v>43</v>
      </c>
      <c r="P49" s="77" t="str">
        <f>Spisak!O45</f>
        <v>F</v>
      </c>
    </row>
    <row r="50" spans="1:16" ht="12.75" customHeight="1" x14ac:dyDescent="0.25">
      <c r="A50" s="78" t="str">
        <f>Spisak!B46</f>
        <v>60/2016</v>
      </c>
      <c r="B50" s="79" t="str">
        <f>Spisak!C46</f>
        <v>Luka Petrić</v>
      </c>
      <c r="C50" s="117" t="str">
        <f>IF(ISBLANK(Spisak!D46),"",Spisak!D46)</f>
        <v/>
      </c>
      <c r="D50" s="117"/>
      <c r="E50" s="117"/>
      <c r="F50" s="117"/>
      <c r="G50" s="117"/>
      <c r="H50" s="117"/>
      <c r="I50" s="117"/>
      <c r="J50" s="116" t="str">
        <f>IF(ISBLANK(Spisak!E46),"",Spisak!E46)</f>
        <v/>
      </c>
      <c r="K50" s="116"/>
      <c r="L50" s="116"/>
      <c r="M50" s="80" t="str">
        <f>Spisak!H46</f>
        <v/>
      </c>
      <c r="N50" s="80" t="str">
        <f>+Spisak!K46</f>
        <v/>
      </c>
      <c r="O50" s="80" t="str">
        <f>Spisak!N46</f>
        <v/>
      </c>
      <c r="P50" s="77" t="str">
        <f>Spisak!O46</f>
        <v/>
      </c>
    </row>
    <row r="51" spans="1:16" ht="12.75" customHeight="1" x14ac:dyDescent="0.25">
      <c r="A51" s="78" t="str">
        <f>Spisak!B47</f>
        <v>3/2015</v>
      </c>
      <c r="B51" s="79" t="str">
        <f>Spisak!C47</f>
        <v>Gorica Kapetanović</v>
      </c>
      <c r="C51" s="117" t="str">
        <f>IF(ISBLANK(Spisak!D47),"",Spisak!D47)</f>
        <v/>
      </c>
      <c r="D51" s="117"/>
      <c r="E51" s="117"/>
      <c r="F51" s="117"/>
      <c r="G51" s="117"/>
      <c r="H51" s="117"/>
      <c r="I51" s="117"/>
      <c r="J51" s="116" t="str">
        <f>IF(ISBLANK(Spisak!E47),"",Spisak!E47)</f>
        <v/>
      </c>
      <c r="K51" s="116"/>
      <c r="L51" s="116"/>
      <c r="M51" s="80" t="str">
        <f>Spisak!H47</f>
        <v/>
      </c>
      <c r="N51" s="80" t="str">
        <f>+Spisak!K47</f>
        <v/>
      </c>
      <c r="O51" s="80" t="str">
        <f>Spisak!N47</f>
        <v/>
      </c>
      <c r="P51" s="77" t="str">
        <f>Spisak!O47</f>
        <v/>
      </c>
    </row>
    <row r="52" spans="1:16" ht="12.75" customHeight="1" x14ac:dyDescent="0.25">
      <c r="A52" s="78" t="str">
        <f>Spisak!B48</f>
        <v>39/2015</v>
      </c>
      <c r="B52" s="79" t="str">
        <f>Spisak!C48</f>
        <v>Ignjat Babić</v>
      </c>
      <c r="C52" s="117">
        <f>IF(ISBLANK(Spisak!D48),"",Spisak!D48)</f>
        <v>10</v>
      </c>
      <c r="D52" s="117"/>
      <c r="E52" s="117"/>
      <c r="F52" s="117"/>
      <c r="G52" s="117"/>
      <c r="H52" s="117"/>
      <c r="I52" s="117"/>
      <c r="J52" s="116">
        <f>IF(ISBLANK(Spisak!E48),"",Spisak!E48)</f>
        <v>11</v>
      </c>
      <c r="K52" s="116"/>
      <c r="L52" s="116"/>
      <c r="M52" s="80">
        <f>Spisak!H48</f>
        <v>19</v>
      </c>
      <c r="N52" s="80">
        <f>+Spisak!K48</f>
        <v>24</v>
      </c>
      <c r="O52" s="80">
        <f>Spisak!N48</f>
        <v>35</v>
      </c>
      <c r="P52" s="77" t="str">
        <f>Spisak!O48</f>
        <v>F</v>
      </c>
    </row>
    <row r="53" spans="1:16" ht="12.75" customHeight="1" x14ac:dyDescent="0.25">
      <c r="A53" s="78" t="str">
        <f>Spisak!B49</f>
        <v>40/2015</v>
      </c>
      <c r="B53" s="79" t="str">
        <f>Spisak!C49</f>
        <v>Dijana Spalević</v>
      </c>
      <c r="C53" s="117">
        <f>IF(ISBLANK(Spisak!D49),"",Spisak!D49)</f>
        <v>10</v>
      </c>
      <c r="D53" s="117"/>
      <c r="E53" s="117"/>
      <c r="F53" s="117"/>
      <c r="G53" s="117"/>
      <c r="H53" s="117"/>
      <c r="I53" s="117"/>
      <c r="J53" s="116">
        <f>IF(ISBLANK(Spisak!E49),"",Spisak!E49)</f>
        <v>20</v>
      </c>
      <c r="K53" s="116"/>
      <c r="L53" s="116"/>
      <c r="M53" s="80">
        <f>Spisak!H49</f>
        <v>5</v>
      </c>
      <c r="N53" s="80" t="str">
        <f>+Spisak!K49</f>
        <v/>
      </c>
      <c r="O53" s="80">
        <f>Spisak!N49</f>
        <v>25</v>
      </c>
      <c r="P53" s="77" t="str">
        <f>Spisak!O49</f>
        <v>F</v>
      </c>
    </row>
    <row r="54" spans="1:16" ht="12.75" customHeight="1" x14ac:dyDescent="0.25">
      <c r="A54" s="78" t="str">
        <f>Spisak!B50</f>
        <v>54/2015</v>
      </c>
      <c r="B54" s="79" t="str">
        <f>Spisak!C50</f>
        <v>Mišo Bakrač</v>
      </c>
      <c r="C54" s="117" t="str">
        <f>IF(ISBLANK(Spisak!D50),"",Spisak!D50)</f>
        <v/>
      </c>
      <c r="D54" s="117"/>
      <c r="E54" s="117"/>
      <c r="F54" s="117"/>
      <c r="G54" s="117"/>
      <c r="H54" s="117"/>
      <c r="I54" s="117"/>
      <c r="J54" s="116" t="str">
        <f>IF(ISBLANK(Spisak!E50),"",Spisak!E50)</f>
        <v/>
      </c>
      <c r="K54" s="116"/>
      <c r="L54" s="116"/>
      <c r="M54" s="80" t="str">
        <f>Spisak!H50</f>
        <v/>
      </c>
      <c r="N54" s="80" t="str">
        <f>+Spisak!K50</f>
        <v/>
      </c>
      <c r="O54" s="80" t="str">
        <f>Spisak!N50</f>
        <v/>
      </c>
      <c r="P54" s="77" t="str">
        <f>Spisak!O50</f>
        <v/>
      </c>
    </row>
    <row r="55" spans="1:16" ht="12.75" customHeight="1" x14ac:dyDescent="0.25">
      <c r="A55" s="78" t="str">
        <f>Spisak!B51</f>
        <v>6/2014</v>
      </c>
      <c r="B55" s="79" t="str">
        <f>Spisak!C51</f>
        <v>Milica Marković</v>
      </c>
      <c r="C55" s="117">
        <f>IF(ISBLANK(Spisak!D51),"",Spisak!D51)</f>
        <v>0</v>
      </c>
      <c r="D55" s="117"/>
      <c r="E55" s="117"/>
      <c r="F55" s="117"/>
      <c r="G55" s="117"/>
      <c r="H55" s="117"/>
      <c r="I55" s="117"/>
      <c r="J55" s="116">
        <f>IF(ISBLANK(Spisak!E51),"",Spisak!E51)</f>
        <v>25</v>
      </c>
      <c r="K55" s="116"/>
      <c r="L55" s="116"/>
      <c r="M55" s="80">
        <f>Spisak!H51</f>
        <v>9</v>
      </c>
      <c r="N55" s="80" t="str">
        <f>+Spisak!K51</f>
        <v/>
      </c>
      <c r="O55" s="80">
        <f>Spisak!N51</f>
        <v>34</v>
      </c>
      <c r="P55" s="77" t="str">
        <f>Spisak!O51</f>
        <v>F</v>
      </c>
    </row>
    <row r="56" spans="1:16" ht="12.75" customHeight="1" x14ac:dyDescent="0.25">
      <c r="A56" s="78" t="str">
        <f>Spisak!B52</f>
        <v>8/2014</v>
      </c>
      <c r="B56" s="79" t="str">
        <f>Spisak!C52</f>
        <v>Aleksandar Knjeginjić</v>
      </c>
      <c r="C56" s="117" t="str">
        <f>IF(ISBLANK(Spisak!D52),"",Spisak!D52)</f>
        <v/>
      </c>
      <c r="D56" s="117"/>
      <c r="E56" s="117"/>
      <c r="F56" s="117"/>
      <c r="G56" s="117"/>
      <c r="H56" s="117"/>
      <c r="I56" s="117"/>
      <c r="J56" s="116">
        <f>IF(ISBLANK(Spisak!E52),"",Spisak!E52)</f>
        <v>0</v>
      </c>
      <c r="K56" s="116"/>
      <c r="L56" s="116"/>
      <c r="M56" s="80" t="str">
        <f>Spisak!H52</f>
        <v/>
      </c>
      <c r="N56" s="80" t="str">
        <f>+Spisak!K52</f>
        <v/>
      </c>
      <c r="O56" s="80">
        <f>Spisak!N52</f>
        <v>0</v>
      </c>
      <c r="P56" s="77" t="str">
        <f>Spisak!O52</f>
        <v>F</v>
      </c>
    </row>
    <row r="57" spans="1:16" ht="12.75" customHeight="1" x14ac:dyDescent="0.25">
      <c r="A57" s="78" t="e">
        <f>Spisak!#REF!</f>
        <v>#REF!</v>
      </c>
      <c r="B57" s="79" t="e">
        <f>Spisak!#REF!</f>
        <v>#REF!</v>
      </c>
      <c r="C57" s="117" t="e">
        <f>IF(ISBLANK(Spisak!#REF!),"",Spisak!#REF!)</f>
        <v>#REF!</v>
      </c>
      <c r="D57" s="117"/>
      <c r="E57" s="117"/>
      <c r="F57" s="117"/>
      <c r="G57" s="117"/>
      <c r="H57" s="117"/>
      <c r="I57" s="117"/>
      <c r="J57" s="116" t="e">
        <f>IF(ISBLANK(Spisak!#REF!),"",Spisak!#REF!)</f>
        <v>#REF!</v>
      </c>
      <c r="K57" s="116"/>
      <c r="L57" s="116"/>
      <c r="M57" s="80" t="e">
        <f>Spisak!#REF!</f>
        <v>#REF!</v>
      </c>
      <c r="N57" s="80" t="e">
        <f>+Spisak!#REF!</f>
        <v>#REF!</v>
      </c>
      <c r="O57" s="80" t="e">
        <f>Spisak!#REF!</f>
        <v>#REF!</v>
      </c>
      <c r="P57" s="77" t="e">
        <f>Spisak!#REF!</f>
        <v>#REF!</v>
      </c>
    </row>
    <row r="58" spans="1:16" ht="12.75" customHeight="1" x14ac:dyDescent="0.25">
      <c r="A58" s="78" t="e">
        <f>Spisak!#REF!</f>
        <v>#REF!</v>
      </c>
      <c r="B58" s="79" t="e">
        <f>Spisak!#REF!</f>
        <v>#REF!</v>
      </c>
      <c r="C58" s="117" t="e">
        <f>IF(ISBLANK(Spisak!#REF!),"",Spisak!#REF!)</f>
        <v>#REF!</v>
      </c>
      <c r="D58" s="117"/>
      <c r="E58" s="117"/>
      <c r="F58" s="117"/>
      <c r="G58" s="117"/>
      <c r="H58" s="117"/>
      <c r="I58" s="117"/>
      <c r="J58" s="116" t="e">
        <f>IF(ISBLANK(Spisak!#REF!),"",Spisak!#REF!)</f>
        <v>#REF!</v>
      </c>
      <c r="K58" s="116"/>
      <c r="L58" s="116"/>
      <c r="M58" s="80" t="e">
        <f>Spisak!#REF!</f>
        <v>#REF!</v>
      </c>
      <c r="N58" s="80" t="e">
        <f>+Spisak!#REF!</f>
        <v>#REF!</v>
      </c>
      <c r="O58" s="80" t="e">
        <f>Spisak!#REF!</f>
        <v>#REF!</v>
      </c>
      <c r="P58" s="77" t="e">
        <f>Spisak!#REF!</f>
        <v>#REF!</v>
      </c>
    </row>
    <row r="59" spans="1:16" ht="12.75" customHeight="1" x14ac:dyDescent="0.25">
      <c r="A59" s="78" t="e">
        <f>Spisak!#REF!</f>
        <v>#REF!</v>
      </c>
      <c r="B59" s="79" t="e">
        <f>Spisak!#REF!</f>
        <v>#REF!</v>
      </c>
      <c r="C59" s="117" t="e">
        <f>IF(ISBLANK(Spisak!#REF!),"",Spisak!#REF!)</f>
        <v>#REF!</v>
      </c>
      <c r="D59" s="117"/>
      <c r="E59" s="117"/>
      <c r="F59" s="117"/>
      <c r="G59" s="117"/>
      <c r="H59" s="117"/>
      <c r="I59" s="117"/>
      <c r="J59" s="116" t="e">
        <f>IF(ISBLANK(Spisak!#REF!),"",Spisak!#REF!)</f>
        <v>#REF!</v>
      </c>
      <c r="K59" s="116"/>
      <c r="L59" s="116"/>
      <c r="M59" s="80" t="e">
        <f>Spisak!#REF!</f>
        <v>#REF!</v>
      </c>
      <c r="N59" s="80" t="e">
        <f>+Spisak!#REF!</f>
        <v>#REF!</v>
      </c>
      <c r="O59" s="80" t="e">
        <f>Spisak!#REF!</f>
        <v>#REF!</v>
      </c>
      <c r="P59" s="77" t="e">
        <f>Spisak!#REF!</f>
        <v>#REF!</v>
      </c>
    </row>
    <row r="60" spans="1:16" ht="12.75" customHeight="1" x14ac:dyDescent="0.25">
      <c r="A60" s="78" t="e">
        <f>Spisak!#REF!</f>
        <v>#REF!</v>
      </c>
      <c r="B60" s="79" t="e">
        <f>Spisak!#REF!</f>
        <v>#REF!</v>
      </c>
      <c r="C60" s="117" t="e">
        <f>IF(ISBLANK(Spisak!#REF!),"",Spisak!#REF!)</f>
        <v>#REF!</v>
      </c>
      <c r="D60" s="117"/>
      <c r="E60" s="117"/>
      <c r="F60" s="117"/>
      <c r="G60" s="117"/>
      <c r="H60" s="117"/>
      <c r="I60" s="117"/>
      <c r="J60" s="116" t="e">
        <f>IF(ISBLANK(Spisak!#REF!),"",Spisak!#REF!)</f>
        <v>#REF!</v>
      </c>
      <c r="K60" s="116"/>
      <c r="L60" s="116"/>
      <c r="M60" s="80" t="e">
        <f>Spisak!#REF!</f>
        <v>#REF!</v>
      </c>
      <c r="N60" s="80" t="e">
        <f>+Spisak!#REF!</f>
        <v>#REF!</v>
      </c>
      <c r="O60" s="80" t="e">
        <f>Spisak!#REF!</f>
        <v>#REF!</v>
      </c>
      <c r="P60" s="77" t="e">
        <f>Spisak!#REF!</f>
        <v>#REF!</v>
      </c>
    </row>
    <row r="61" spans="1:16" ht="12.75" customHeight="1" x14ac:dyDescent="0.25">
      <c r="A61" s="78" t="e">
        <f>Spisak!#REF!</f>
        <v>#REF!</v>
      </c>
      <c r="B61" s="79" t="e">
        <f>Spisak!#REF!</f>
        <v>#REF!</v>
      </c>
      <c r="C61" s="117" t="e">
        <f>IF(ISBLANK(Spisak!#REF!),"",Spisak!#REF!)</f>
        <v>#REF!</v>
      </c>
      <c r="D61" s="117"/>
      <c r="E61" s="117"/>
      <c r="F61" s="117"/>
      <c r="G61" s="117"/>
      <c r="H61" s="117"/>
      <c r="I61" s="117"/>
      <c r="J61" s="116" t="e">
        <f>IF(ISBLANK(Spisak!#REF!),"",Spisak!#REF!)</f>
        <v>#REF!</v>
      </c>
      <c r="K61" s="116"/>
      <c r="L61" s="116"/>
      <c r="M61" s="80" t="e">
        <f>Spisak!#REF!</f>
        <v>#REF!</v>
      </c>
      <c r="N61" s="80" t="e">
        <f>+Spisak!#REF!</f>
        <v>#REF!</v>
      </c>
      <c r="O61" s="80" t="e">
        <f>Spisak!#REF!</f>
        <v>#REF!</v>
      </c>
      <c r="P61" s="77" t="e">
        <f>Spisak!#REF!</f>
        <v>#REF!</v>
      </c>
    </row>
    <row r="62" spans="1:16" ht="12.75" customHeight="1" x14ac:dyDescent="0.25">
      <c r="A62" s="78" t="e">
        <f>Spisak!#REF!</f>
        <v>#REF!</v>
      </c>
      <c r="B62" s="79" t="e">
        <f>Spisak!#REF!</f>
        <v>#REF!</v>
      </c>
      <c r="C62" s="117" t="e">
        <f>IF(ISBLANK(Spisak!#REF!),"",Spisak!#REF!)</f>
        <v>#REF!</v>
      </c>
      <c r="D62" s="117"/>
      <c r="E62" s="117"/>
      <c r="F62" s="117"/>
      <c r="G62" s="117"/>
      <c r="H62" s="117"/>
      <c r="I62" s="117"/>
      <c r="J62" s="116" t="e">
        <f>IF(ISBLANK(Spisak!#REF!),"",Spisak!#REF!)</f>
        <v>#REF!</v>
      </c>
      <c r="K62" s="116"/>
      <c r="L62" s="116"/>
      <c r="M62" s="80" t="e">
        <f>Spisak!#REF!</f>
        <v>#REF!</v>
      </c>
      <c r="N62" s="80" t="e">
        <f>+Spisak!#REF!</f>
        <v>#REF!</v>
      </c>
      <c r="O62" s="80" t="e">
        <f>Spisak!#REF!</f>
        <v>#REF!</v>
      </c>
      <c r="P62" s="77" t="e">
        <f>Spisak!#REF!</f>
        <v>#REF!</v>
      </c>
    </row>
    <row r="63" spans="1:16" ht="12.75" customHeight="1" x14ac:dyDescent="0.25">
      <c r="A63" s="78" t="e">
        <f>Spisak!#REF!</f>
        <v>#REF!</v>
      </c>
      <c r="B63" s="79" t="e">
        <f>Spisak!#REF!</f>
        <v>#REF!</v>
      </c>
      <c r="C63" s="117" t="e">
        <f>IF(ISBLANK(Spisak!#REF!),"",Spisak!#REF!)</f>
        <v>#REF!</v>
      </c>
      <c r="D63" s="117"/>
      <c r="E63" s="117"/>
      <c r="F63" s="117"/>
      <c r="G63" s="117"/>
      <c r="H63" s="117"/>
      <c r="I63" s="117"/>
      <c r="J63" s="116" t="e">
        <f>IF(ISBLANK(Spisak!#REF!),"",Spisak!#REF!)</f>
        <v>#REF!</v>
      </c>
      <c r="K63" s="116"/>
      <c r="L63" s="116"/>
      <c r="M63" s="80" t="e">
        <f>Spisak!#REF!</f>
        <v>#REF!</v>
      </c>
      <c r="N63" s="80" t="e">
        <f>+Spisak!#REF!</f>
        <v>#REF!</v>
      </c>
      <c r="O63" s="80" t="e">
        <f>Spisak!#REF!</f>
        <v>#REF!</v>
      </c>
      <c r="P63" s="77" t="e">
        <f>Spisak!#REF!</f>
        <v>#REF!</v>
      </c>
    </row>
    <row r="64" spans="1:16" ht="12.75" customHeight="1" x14ac:dyDescent="0.25">
      <c r="A64" s="78" t="e">
        <f>Spisak!#REF!</f>
        <v>#REF!</v>
      </c>
      <c r="B64" s="79" t="e">
        <f>Spisak!#REF!</f>
        <v>#REF!</v>
      </c>
      <c r="C64" s="117" t="e">
        <f>IF(ISBLANK(Spisak!#REF!),"",Spisak!#REF!)</f>
        <v>#REF!</v>
      </c>
      <c r="D64" s="117"/>
      <c r="E64" s="117"/>
      <c r="F64" s="117"/>
      <c r="G64" s="117"/>
      <c r="H64" s="117"/>
      <c r="I64" s="117"/>
      <c r="J64" s="116" t="e">
        <f>IF(ISBLANK(Spisak!#REF!),"",Spisak!#REF!)</f>
        <v>#REF!</v>
      </c>
      <c r="K64" s="116"/>
      <c r="L64" s="116"/>
      <c r="M64" s="80" t="e">
        <f>Spisak!#REF!</f>
        <v>#REF!</v>
      </c>
      <c r="N64" s="80" t="e">
        <f>+Spisak!#REF!</f>
        <v>#REF!</v>
      </c>
      <c r="O64" s="80" t="e">
        <f>Spisak!#REF!</f>
        <v>#REF!</v>
      </c>
      <c r="P64" s="77" t="e">
        <f>Spisak!#REF!</f>
        <v>#REF!</v>
      </c>
    </row>
    <row r="65" spans="1:16" ht="12.75" customHeight="1" x14ac:dyDescent="0.25">
      <c r="A65" s="78" t="e">
        <f>Spisak!#REF!</f>
        <v>#REF!</v>
      </c>
      <c r="B65" s="79" t="e">
        <f>Spisak!#REF!</f>
        <v>#REF!</v>
      </c>
      <c r="C65" s="117" t="e">
        <f>IF(ISBLANK(Spisak!#REF!),"",Spisak!#REF!)</f>
        <v>#REF!</v>
      </c>
      <c r="D65" s="117"/>
      <c r="E65" s="117"/>
      <c r="F65" s="117"/>
      <c r="G65" s="117"/>
      <c r="H65" s="117"/>
      <c r="I65" s="117"/>
      <c r="J65" s="116" t="e">
        <f>IF(ISBLANK(Spisak!#REF!),"",Spisak!#REF!)</f>
        <v>#REF!</v>
      </c>
      <c r="K65" s="116"/>
      <c r="L65" s="116"/>
      <c r="M65" s="80" t="e">
        <f>Spisak!#REF!</f>
        <v>#REF!</v>
      </c>
      <c r="N65" s="80" t="e">
        <f>+Spisak!#REF!</f>
        <v>#REF!</v>
      </c>
      <c r="O65" s="80" t="e">
        <f>Spisak!#REF!</f>
        <v>#REF!</v>
      </c>
      <c r="P65" s="77" t="e">
        <f>Spisak!#REF!</f>
        <v>#REF!</v>
      </c>
    </row>
    <row r="66" spans="1:16" ht="12.75" customHeight="1" x14ac:dyDescent="0.25">
      <c r="A66" s="78" t="e">
        <f>Spisak!#REF!</f>
        <v>#REF!</v>
      </c>
      <c r="B66" s="79" t="e">
        <f>Spisak!#REF!</f>
        <v>#REF!</v>
      </c>
      <c r="C66" s="117" t="e">
        <f>IF(ISBLANK(Spisak!#REF!),"",Spisak!#REF!)</f>
        <v>#REF!</v>
      </c>
      <c r="D66" s="117"/>
      <c r="E66" s="117"/>
      <c r="F66" s="117"/>
      <c r="G66" s="117"/>
      <c r="H66" s="117"/>
      <c r="I66" s="117"/>
      <c r="J66" s="116" t="e">
        <f>IF(ISBLANK(Spisak!#REF!),"",Spisak!#REF!)</f>
        <v>#REF!</v>
      </c>
      <c r="K66" s="116"/>
      <c r="L66" s="116"/>
      <c r="M66" s="80" t="e">
        <f>Spisak!#REF!</f>
        <v>#REF!</v>
      </c>
      <c r="N66" s="80" t="e">
        <f>+Spisak!#REF!</f>
        <v>#REF!</v>
      </c>
      <c r="O66" s="80" t="e">
        <f>Spisak!#REF!</f>
        <v>#REF!</v>
      </c>
      <c r="P66" s="77" t="e">
        <f>Spisak!#REF!</f>
        <v>#REF!</v>
      </c>
    </row>
    <row r="67" spans="1:16" ht="12.75" customHeight="1" x14ac:dyDescent="0.25">
      <c r="A67" s="78" t="e">
        <f>Spisak!#REF!</f>
        <v>#REF!</v>
      </c>
      <c r="B67" s="79" t="e">
        <f>Spisak!#REF!</f>
        <v>#REF!</v>
      </c>
      <c r="C67" s="117" t="e">
        <f>IF(ISBLANK(Spisak!#REF!),"",Spisak!#REF!)</f>
        <v>#REF!</v>
      </c>
      <c r="D67" s="117"/>
      <c r="E67" s="117"/>
      <c r="F67" s="117"/>
      <c r="G67" s="117"/>
      <c r="H67" s="117"/>
      <c r="I67" s="117"/>
      <c r="J67" s="116" t="e">
        <f>IF(ISBLANK(Spisak!#REF!),"",Spisak!#REF!)</f>
        <v>#REF!</v>
      </c>
      <c r="K67" s="116"/>
      <c r="L67" s="116"/>
      <c r="M67" s="80" t="e">
        <f>Spisak!#REF!</f>
        <v>#REF!</v>
      </c>
      <c r="N67" s="80" t="e">
        <f>+Spisak!#REF!</f>
        <v>#REF!</v>
      </c>
      <c r="O67" s="80" t="e">
        <f>Spisak!#REF!</f>
        <v>#REF!</v>
      </c>
      <c r="P67" s="77" t="e">
        <f>Spisak!#REF!</f>
        <v>#REF!</v>
      </c>
    </row>
    <row r="68" spans="1:16" ht="12.75" customHeight="1" x14ac:dyDescent="0.25">
      <c r="A68" s="78" t="e">
        <f>Spisak!#REF!</f>
        <v>#REF!</v>
      </c>
      <c r="B68" s="79" t="e">
        <f>Spisak!#REF!</f>
        <v>#REF!</v>
      </c>
      <c r="C68" s="117" t="e">
        <f>IF(ISBLANK(Spisak!#REF!),"",Spisak!#REF!)</f>
        <v>#REF!</v>
      </c>
      <c r="D68" s="117"/>
      <c r="E68" s="117"/>
      <c r="F68" s="117"/>
      <c r="G68" s="117"/>
      <c r="H68" s="117"/>
      <c r="I68" s="117"/>
      <c r="J68" s="116" t="e">
        <f>IF(ISBLANK(Spisak!#REF!),"",Spisak!#REF!)</f>
        <v>#REF!</v>
      </c>
      <c r="K68" s="116"/>
      <c r="L68" s="116"/>
      <c r="M68" s="80" t="e">
        <f>Spisak!#REF!</f>
        <v>#REF!</v>
      </c>
      <c r="N68" s="80" t="e">
        <f>+Spisak!#REF!</f>
        <v>#REF!</v>
      </c>
      <c r="O68" s="80" t="e">
        <f>Spisak!#REF!</f>
        <v>#REF!</v>
      </c>
      <c r="P68" s="77" t="e">
        <f>Spisak!#REF!</f>
        <v>#REF!</v>
      </c>
    </row>
    <row r="69" spans="1:16" ht="12.75" customHeight="1" x14ac:dyDescent="0.25">
      <c r="A69" s="78" t="e">
        <f>Spisak!#REF!</f>
        <v>#REF!</v>
      </c>
      <c r="B69" s="79" t="e">
        <f>Spisak!#REF!</f>
        <v>#REF!</v>
      </c>
      <c r="C69" s="117" t="e">
        <f>IF(ISBLANK(Spisak!#REF!),"",Spisak!#REF!)</f>
        <v>#REF!</v>
      </c>
      <c r="D69" s="117"/>
      <c r="E69" s="117"/>
      <c r="F69" s="117"/>
      <c r="G69" s="117"/>
      <c r="H69" s="117"/>
      <c r="I69" s="117"/>
      <c r="J69" s="116" t="e">
        <f>IF(ISBLANK(Spisak!#REF!),"",Spisak!#REF!)</f>
        <v>#REF!</v>
      </c>
      <c r="K69" s="116"/>
      <c r="L69" s="116"/>
      <c r="M69" s="80" t="e">
        <f>Spisak!#REF!</f>
        <v>#REF!</v>
      </c>
      <c r="N69" s="80" t="e">
        <f>+Spisak!#REF!</f>
        <v>#REF!</v>
      </c>
      <c r="O69" s="80" t="e">
        <f>Spisak!#REF!</f>
        <v>#REF!</v>
      </c>
      <c r="P69" s="77" t="e">
        <f>Spisak!#REF!</f>
        <v>#REF!</v>
      </c>
    </row>
    <row r="70" spans="1:16" ht="12.75" customHeight="1" x14ac:dyDescent="0.25">
      <c r="A70" s="78" t="e">
        <f>Spisak!#REF!</f>
        <v>#REF!</v>
      </c>
      <c r="B70" s="79" t="e">
        <f>Spisak!#REF!</f>
        <v>#REF!</v>
      </c>
      <c r="C70" s="117" t="e">
        <f>IF(ISBLANK(Spisak!#REF!),"",Spisak!#REF!)</f>
        <v>#REF!</v>
      </c>
      <c r="D70" s="117"/>
      <c r="E70" s="117"/>
      <c r="F70" s="117"/>
      <c r="G70" s="117"/>
      <c r="H70" s="117"/>
      <c r="I70" s="117"/>
      <c r="J70" s="116" t="e">
        <f>IF(ISBLANK(Spisak!#REF!),"",Spisak!#REF!)</f>
        <v>#REF!</v>
      </c>
      <c r="K70" s="116"/>
      <c r="L70" s="116"/>
      <c r="M70" s="80" t="e">
        <f>Spisak!#REF!</f>
        <v>#REF!</v>
      </c>
      <c r="N70" s="80" t="e">
        <f>+Spisak!#REF!</f>
        <v>#REF!</v>
      </c>
      <c r="O70" s="80" t="e">
        <f>Spisak!#REF!</f>
        <v>#REF!</v>
      </c>
      <c r="P70" s="77" t="e">
        <f>Spisak!#REF!</f>
        <v>#REF!</v>
      </c>
    </row>
    <row r="71" spans="1:16" ht="12.75" customHeight="1" x14ac:dyDescent="0.25">
      <c r="A71" s="78" t="e">
        <f>Spisak!#REF!</f>
        <v>#REF!</v>
      </c>
      <c r="B71" s="79" t="e">
        <f>Spisak!#REF!</f>
        <v>#REF!</v>
      </c>
      <c r="C71" s="117" t="e">
        <f>IF(ISBLANK(Spisak!#REF!),"",Spisak!#REF!)</f>
        <v>#REF!</v>
      </c>
      <c r="D71" s="117"/>
      <c r="E71" s="117"/>
      <c r="F71" s="117"/>
      <c r="G71" s="117"/>
      <c r="H71" s="117"/>
      <c r="I71" s="117"/>
      <c r="J71" s="116" t="e">
        <f>IF(ISBLANK(Spisak!#REF!),"",Spisak!#REF!)</f>
        <v>#REF!</v>
      </c>
      <c r="K71" s="116"/>
      <c r="L71" s="116"/>
      <c r="M71" s="80" t="e">
        <f>Spisak!#REF!</f>
        <v>#REF!</v>
      </c>
      <c r="N71" s="80" t="e">
        <f>+Spisak!#REF!</f>
        <v>#REF!</v>
      </c>
      <c r="O71" s="80" t="e">
        <f>Spisak!#REF!</f>
        <v>#REF!</v>
      </c>
      <c r="P71" s="77" t="e">
        <f>Spisak!#REF!</f>
        <v>#REF!</v>
      </c>
    </row>
    <row r="72" spans="1:16" ht="12.75" customHeight="1" x14ac:dyDescent="0.25">
      <c r="A72" s="78" t="e">
        <f>Spisak!#REF!</f>
        <v>#REF!</v>
      </c>
      <c r="B72" s="79" t="e">
        <f>Spisak!#REF!</f>
        <v>#REF!</v>
      </c>
      <c r="C72" s="117" t="e">
        <f>IF(ISBLANK(Spisak!#REF!),"",Spisak!#REF!)</f>
        <v>#REF!</v>
      </c>
      <c r="D72" s="117"/>
      <c r="E72" s="117"/>
      <c r="F72" s="117"/>
      <c r="G72" s="117"/>
      <c r="H72" s="117"/>
      <c r="I72" s="117"/>
      <c r="J72" s="116" t="e">
        <f>IF(ISBLANK(Spisak!#REF!),"",Spisak!#REF!)</f>
        <v>#REF!</v>
      </c>
      <c r="K72" s="116"/>
      <c r="L72" s="116"/>
      <c r="M72" s="80" t="e">
        <f>Spisak!#REF!</f>
        <v>#REF!</v>
      </c>
      <c r="N72" s="80" t="e">
        <f>+Spisak!#REF!</f>
        <v>#REF!</v>
      </c>
      <c r="O72" s="80" t="e">
        <f>Spisak!#REF!</f>
        <v>#REF!</v>
      </c>
      <c r="P72" s="77" t="e">
        <f>Spisak!#REF!</f>
        <v>#REF!</v>
      </c>
    </row>
    <row r="73" spans="1:16" ht="12.75" customHeight="1" x14ac:dyDescent="0.25">
      <c r="A73" s="78" t="e">
        <f>Spisak!#REF!</f>
        <v>#REF!</v>
      </c>
      <c r="B73" s="79" t="e">
        <f>Spisak!#REF!</f>
        <v>#REF!</v>
      </c>
      <c r="C73" s="117" t="e">
        <f>IF(ISBLANK(Spisak!#REF!),"",Spisak!#REF!)</f>
        <v>#REF!</v>
      </c>
      <c r="D73" s="117"/>
      <c r="E73" s="117"/>
      <c r="F73" s="117"/>
      <c r="G73" s="117"/>
      <c r="H73" s="117"/>
      <c r="I73" s="117"/>
      <c r="J73" s="116" t="e">
        <f>IF(ISBLANK(Spisak!#REF!),"",Spisak!#REF!)</f>
        <v>#REF!</v>
      </c>
      <c r="K73" s="116"/>
      <c r="L73" s="116"/>
      <c r="M73" s="80" t="e">
        <f>Spisak!#REF!</f>
        <v>#REF!</v>
      </c>
      <c r="N73" s="80" t="e">
        <f>+Spisak!#REF!</f>
        <v>#REF!</v>
      </c>
      <c r="O73" s="80" t="e">
        <f>Spisak!#REF!</f>
        <v>#REF!</v>
      </c>
      <c r="P73" s="77" t="e">
        <f>Spisak!#REF!</f>
        <v>#REF!</v>
      </c>
    </row>
    <row r="74" spans="1:16" ht="12.75" customHeight="1" x14ac:dyDescent="0.25">
      <c r="A74" s="78" t="e">
        <f>Spisak!#REF!</f>
        <v>#REF!</v>
      </c>
      <c r="B74" s="79" t="e">
        <f>Spisak!#REF!</f>
        <v>#REF!</v>
      </c>
      <c r="C74" s="117" t="e">
        <f>IF(ISBLANK(Spisak!#REF!),"",Spisak!#REF!)</f>
        <v>#REF!</v>
      </c>
      <c r="D74" s="117"/>
      <c r="E74" s="117"/>
      <c r="F74" s="117"/>
      <c r="G74" s="117"/>
      <c r="H74" s="117"/>
      <c r="I74" s="117"/>
      <c r="J74" s="116" t="e">
        <f>IF(ISBLANK(Spisak!#REF!),"",Spisak!#REF!)</f>
        <v>#REF!</v>
      </c>
      <c r="K74" s="116"/>
      <c r="L74" s="116"/>
      <c r="M74" s="80" t="e">
        <f>Spisak!#REF!</f>
        <v>#REF!</v>
      </c>
      <c r="N74" s="80" t="e">
        <f>+Spisak!#REF!</f>
        <v>#REF!</v>
      </c>
      <c r="O74" s="80" t="e">
        <f>Spisak!#REF!</f>
        <v>#REF!</v>
      </c>
      <c r="P74" s="77" t="e">
        <f>Spisak!#REF!</f>
        <v>#REF!</v>
      </c>
    </row>
    <row r="75" spans="1:16" ht="12.75" customHeight="1" x14ac:dyDescent="0.25">
      <c r="A75" s="78" t="e">
        <f>Spisak!#REF!</f>
        <v>#REF!</v>
      </c>
      <c r="B75" s="79" t="e">
        <f>Spisak!#REF!</f>
        <v>#REF!</v>
      </c>
      <c r="C75" s="117" t="e">
        <f>IF(ISBLANK(Spisak!#REF!),"",Spisak!#REF!)</f>
        <v>#REF!</v>
      </c>
      <c r="D75" s="117"/>
      <c r="E75" s="117"/>
      <c r="F75" s="117"/>
      <c r="G75" s="117"/>
      <c r="H75" s="117"/>
      <c r="I75" s="117"/>
      <c r="J75" s="116" t="e">
        <f>IF(ISBLANK(Spisak!#REF!),"",Spisak!#REF!)</f>
        <v>#REF!</v>
      </c>
      <c r="K75" s="116"/>
      <c r="L75" s="116"/>
      <c r="M75" s="80" t="e">
        <f>Spisak!#REF!</f>
        <v>#REF!</v>
      </c>
      <c r="N75" s="80" t="e">
        <f>+Spisak!#REF!</f>
        <v>#REF!</v>
      </c>
      <c r="O75" s="80" t="e">
        <f>Spisak!#REF!</f>
        <v>#REF!</v>
      </c>
      <c r="P75" s="77" t="e">
        <f>Spisak!#REF!</f>
        <v>#REF!</v>
      </c>
    </row>
    <row r="76" spans="1:16" ht="12.75" customHeight="1" x14ac:dyDescent="0.25">
      <c r="A76" s="78" t="e">
        <f>Spisak!#REF!</f>
        <v>#REF!</v>
      </c>
      <c r="B76" s="79" t="e">
        <f>Spisak!#REF!</f>
        <v>#REF!</v>
      </c>
      <c r="C76" s="117" t="e">
        <f>IF(ISBLANK(Spisak!#REF!),"",Spisak!#REF!)</f>
        <v>#REF!</v>
      </c>
      <c r="D76" s="117"/>
      <c r="E76" s="117"/>
      <c r="F76" s="117"/>
      <c r="G76" s="117"/>
      <c r="H76" s="117"/>
      <c r="I76" s="117"/>
      <c r="J76" s="116" t="e">
        <f>IF(ISBLANK(Spisak!#REF!),"",Spisak!#REF!)</f>
        <v>#REF!</v>
      </c>
      <c r="K76" s="116"/>
      <c r="L76" s="116"/>
      <c r="M76" s="80" t="e">
        <f>Spisak!#REF!</f>
        <v>#REF!</v>
      </c>
      <c r="N76" s="80" t="e">
        <f>+Spisak!#REF!</f>
        <v>#REF!</v>
      </c>
      <c r="O76" s="80" t="e">
        <f>Spisak!#REF!</f>
        <v>#REF!</v>
      </c>
      <c r="P76" s="77" t="e">
        <f>Spisak!#REF!</f>
        <v>#REF!</v>
      </c>
    </row>
    <row r="77" spans="1:16" ht="12.75" customHeight="1" x14ac:dyDescent="0.25">
      <c r="A77" s="78" t="e">
        <f>Spisak!#REF!</f>
        <v>#REF!</v>
      </c>
      <c r="B77" s="79" t="e">
        <f>Spisak!#REF!</f>
        <v>#REF!</v>
      </c>
      <c r="C77" s="117" t="e">
        <f>IF(ISBLANK(Spisak!#REF!),"",Spisak!#REF!)</f>
        <v>#REF!</v>
      </c>
      <c r="D77" s="117"/>
      <c r="E77" s="117"/>
      <c r="F77" s="117"/>
      <c r="G77" s="117"/>
      <c r="H77" s="117"/>
      <c r="I77" s="117"/>
      <c r="J77" s="116" t="e">
        <f>IF(ISBLANK(Spisak!#REF!),"",Spisak!#REF!)</f>
        <v>#REF!</v>
      </c>
      <c r="K77" s="116"/>
      <c r="L77" s="116"/>
      <c r="M77" s="80" t="e">
        <f>Spisak!#REF!</f>
        <v>#REF!</v>
      </c>
      <c r="N77" s="80" t="e">
        <f>+Spisak!#REF!</f>
        <v>#REF!</v>
      </c>
      <c r="O77" s="80" t="e">
        <f>Spisak!#REF!</f>
        <v>#REF!</v>
      </c>
      <c r="P77" s="77" t="e">
        <f>Spisak!#REF!</f>
        <v>#REF!</v>
      </c>
    </row>
    <row r="78" spans="1:16" ht="12.75" customHeight="1" x14ac:dyDescent="0.25">
      <c r="A78" s="78" t="e">
        <f>Spisak!#REF!</f>
        <v>#REF!</v>
      </c>
      <c r="B78" s="79" t="e">
        <f>Spisak!#REF!</f>
        <v>#REF!</v>
      </c>
      <c r="C78" s="117" t="e">
        <f>IF(ISBLANK(Spisak!#REF!),"",Spisak!#REF!)</f>
        <v>#REF!</v>
      </c>
      <c r="D78" s="117"/>
      <c r="E78" s="117"/>
      <c r="F78" s="117"/>
      <c r="G78" s="117"/>
      <c r="H78" s="117"/>
      <c r="I78" s="117"/>
      <c r="J78" s="116" t="e">
        <f>IF(ISBLANK(Spisak!#REF!),"",Spisak!#REF!)</f>
        <v>#REF!</v>
      </c>
      <c r="K78" s="116"/>
      <c r="L78" s="116"/>
      <c r="M78" s="80" t="e">
        <f>Spisak!#REF!</f>
        <v>#REF!</v>
      </c>
      <c r="N78" s="80" t="e">
        <f>+Spisak!#REF!</f>
        <v>#REF!</v>
      </c>
      <c r="O78" s="80" t="e">
        <f>Spisak!#REF!</f>
        <v>#REF!</v>
      </c>
      <c r="P78" s="77" t="e">
        <f>Spisak!#REF!</f>
        <v>#REF!</v>
      </c>
    </row>
    <row r="79" spans="1:16" ht="12.75" customHeight="1" x14ac:dyDescent="0.25">
      <c r="A79" s="78" t="e">
        <f>Spisak!#REF!</f>
        <v>#REF!</v>
      </c>
      <c r="B79" s="79" t="e">
        <f>Spisak!#REF!</f>
        <v>#REF!</v>
      </c>
      <c r="C79" s="117" t="e">
        <f>IF(ISBLANK(Spisak!#REF!),"",Spisak!#REF!)</f>
        <v>#REF!</v>
      </c>
      <c r="D79" s="117"/>
      <c r="E79" s="117"/>
      <c r="F79" s="117"/>
      <c r="G79" s="117"/>
      <c r="H79" s="117"/>
      <c r="I79" s="117"/>
      <c r="J79" s="116" t="e">
        <f>IF(ISBLANK(Spisak!#REF!),"",Spisak!#REF!)</f>
        <v>#REF!</v>
      </c>
      <c r="K79" s="116"/>
      <c r="L79" s="116"/>
      <c r="M79" s="80" t="e">
        <f>Spisak!#REF!</f>
        <v>#REF!</v>
      </c>
      <c r="N79" s="80" t="e">
        <f>+Spisak!#REF!</f>
        <v>#REF!</v>
      </c>
      <c r="O79" s="80" t="e">
        <f>Spisak!#REF!</f>
        <v>#REF!</v>
      </c>
      <c r="P79" s="77" t="e">
        <f>Spisak!#REF!</f>
        <v>#REF!</v>
      </c>
    </row>
    <row r="80" spans="1:16" ht="12.75" customHeight="1" x14ac:dyDescent="0.25">
      <c r="A80" s="78" t="e">
        <f>Spisak!#REF!</f>
        <v>#REF!</v>
      </c>
      <c r="B80" s="79" t="e">
        <f>Spisak!#REF!</f>
        <v>#REF!</v>
      </c>
      <c r="C80" s="117" t="e">
        <f>IF(ISBLANK(Spisak!#REF!),"",Spisak!#REF!)</f>
        <v>#REF!</v>
      </c>
      <c r="D80" s="117"/>
      <c r="E80" s="117"/>
      <c r="F80" s="117"/>
      <c r="G80" s="117"/>
      <c r="H80" s="117"/>
      <c r="I80" s="117"/>
      <c r="J80" s="116" t="e">
        <f>IF(ISBLANK(Spisak!#REF!),"",Spisak!#REF!)</f>
        <v>#REF!</v>
      </c>
      <c r="K80" s="116"/>
      <c r="L80" s="116"/>
      <c r="M80" s="80" t="e">
        <f>Spisak!#REF!</f>
        <v>#REF!</v>
      </c>
      <c r="N80" s="80" t="e">
        <f>+Spisak!#REF!</f>
        <v>#REF!</v>
      </c>
      <c r="O80" s="80" t="e">
        <f>Spisak!#REF!</f>
        <v>#REF!</v>
      </c>
      <c r="P80" s="77" t="e">
        <f>Spisak!#REF!</f>
        <v>#REF!</v>
      </c>
    </row>
    <row r="81" spans="1:16" ht="12.75" customHeight="1" x14ac:dyDescent="0.25">
      <c r="A81" s="78" t="e">
        <f>Spisak!#REF!</f>
        <v>#REF!</v>
      </c>
      <c r="B81" s="79" t="e">
        <f>Spisak!#REF!</f>
        <v>#REF!</v>
      </c>
      <c r="C81" s="117" t="e">
        <f>IF(ISBLANK(Spisak!#REF!),"",Spisak!#REF!)</f>
        <v>#REF!</v>
      </c>
      <c r="D81" s="117"/>
      <c r="E81" s="117"/>
      <c r="F81" s="117"/>
      <c r="G81" s="117"/>
      <c r="H81" s="117"/>
      <c r="I81" s="117"/>
      <c r="J81" s="116" t="e">
        <f>IF(ISBLANK(Spisak!#REF!),"",Spisak!#REF!)</f>
        <v>#REF!</v>
      </c>
      <c r="K81" s="116"/>
      <c r="L81" s="116"/>
      <c r="M81" s="80" t="e">
        <f>Spisak!#REF!</f>
        <v>#REF!</v>
      </c>
      <c r="N81" s="80" t="e">
        <f>+Spisak!#REF!</f>
        <v>#REF!</v>
      </c>
      <c r="O81" s="80" t="e">
        <f>Spisak!#REF!</f>
        <v>#REF!</v>
      </c>
      <c r="P81" s="77" t="e">
        <f>Spisak!#REF!</f>
        <v>#REF!</v>
      </c>
    </row>
    <row r="82" spans="1:16" ht="12.75" customHeight="1" x14ac:dyDescent="0.25">
      <c r="A82" s="78" t="e">
        <f>Spisak!#REF!</f>
        <v>#REF!</v>
      </c>
      <c r="B82" s="79" t="e">
        <f>Spisak!#REF!</f>
        <v>#REF!</v>
      </c>
      <c r="C82" s="117" t="e">
        <f>IF(ISBLANK(Spisak!#REF!),"",Spisak!#REF!)</f>
        <v>#REF!</v>
      </c>
      <c r="D82" s="117"/>
      <c r="E82" s="117"/>
      <c r="F82" s="117"/>
      <c r="G82" s="117"/>
      <c r="H82" s="117"/>
      <c r="I82" s="117"/>
      <c r="J82" s="116" t="e">
        <f>IF(ISBLANK(Spisak!#REF!),"",Spisak!#REF!)</f>
        <v>#REF!</v>
      </c>
      <c r="K82" s="116"/>
      <c r="L82" s="116"/>
      <c r="M82" s="80" t="e">
        <f>Spisak!#REF!</f>
        <v>#REF!</v>
      </c>
      <c r="N82" s="80" t="e">
        <f>+Spisak!#REF!</f>
        <v>#REF!</v>
      </c>
      <c r="O82" s="80" t="e">
        <f>Spisak!#REF!</f>
        <v>#REF!</v>
      </c>
      <c r="P82" s="77" t="e">
        <f>Spisak!#REF!</f>
        <v>#REF!</v>
      </c>
    </row>
    <row r="83" spans="1:16" ht="12.75" customHeight="1" x14ac:dyDescent="0.25">
      <c r="A83" s="78" t="e">
        <f>Spisak!#REF!</f>
        <v>#REF!</v>
      </c>
      <c r="B83" s="79" t="e">
        <f>Spisak!#REF!</f>
        <v>#REF!</v>
      </c>
      <c r="C83" s="117" t="e">
        <f>IF(ISBLANK(Spisak!#REF!),"",Spisak!#REF!)</f>
        <v>#REF!</v>
      </c>
      <c r="D83" s="117"/>
      <c r="E83" s="117"/>
      <c r="F83" s="117"/>
      <c r="G83" s="117"/>
      <c r="H83" s="117"/>
      <c r="I83" s="117"/>
      <c r="J83" s="116" t="e">
        <f>IF(ISBLANK(Spisak!#REF!),"",Spisak!#REF!)</f>
        <v>#REF!</v>
      </c>
      <c r="K83" s="116"/>
      <c r="L83" s="116"/>
      <c r="M83" s="80" t="e">
        <f>Spisak!#REF!</f>
        <v>#REF!</v>
      </c>
      <c r="N83" s="80" t="e">
        <f>+Spisak!#REF!</f>
        <v>#REF!</v>
      </c>
      <c r="O83" s="80" t="e">
        <f>Spisak!#REF!</f>
        <v>#REF!</v>
      </c>
      <c r="P83" s="77" t="e">
        <f>Spisak!#REF!</f>
        <v>#REF!</v>
      </c>
    </row>
    <row r="84" spans="1:16" ht="12.75" customHeight="1" x14ac:dyDescent="0.25">
      <c r="A84" s="78" t="e">
        <f>Spisak!#REF!</f>
        <v>#REF!</v>
      </c>
      <c r="B84" s="79" t="e">
        <f>Spisak!#REF!</f>
        <v>#REF!</v>
      </c>
      <c r="C84" s="117" t="e">
        <f>IF(ISBLANK(Spisak!#REF!),"",Spisak!#REF!)</f>
        <v>#REF!</v>
      </c>
      <c r="D84" s="117"/>
      <c r="E84" s="117"/>
      <c r="F84" s="117"/>
      <c r="G84" s="117"/>
      <c r="H84" s="117"/>
      <c r="I84" s="117"/>
      <c r="J84" s="116" t="e">
        <f>IF(ISBLANK(Spisak!#REF!),"",Spisak!#REF!)</f>
        <v>#REF!</v>
      </c>
      <c r="K84" s="116"/>
      <c r="L84" s="116"/>
      <c r="M84" s="80" t="e">
        <f>Spisak!#REF!</f>
        <v>#REF!</v>
      </c>
      <c r="N84" s="80" t="e">
        <f>+Spisak!#REF!</f>
        <v>#REF!</v>
      </c>
      <c r="O84" s="80" t="e">
        <f>Spisak!#REF!</f>
        <v>#REF!</v>
      </c>
      <c r="P84" s="77" t="e">
        <f>Spisak!#REF!</f>
        <v>#REF!</v>
      </c>
    </row>
    <row r="85" spans="1:16" ht="12.75" customHeight="1" x14ac:dyDescent="0.25">
      <c r="A85" s="78" t="e">
        <f>Spisak!#REF!</f>
        <v>#REF!</v>
      </c>
      <c r="B85" s="79" t="e">
        <f>Spisak!#REF!</f>
        <v>#REF!</v>
      </c>
      <c r="C85" s="117" t="e">
        <f>IF(ISBLANK(Spisak!#REF!),"",Spisak!#REF!)</f>
        <v>#REF!</v>
      </c>
      <c r="D85" s="117"/>
      <c r="E85" s="117"/>
      <c r="F85" s="117"/>
      <c r="G85" s="117"/>
      <c r="H85" s="117"/>
      <c r="I85" s="117"/>
      <c r="J85" s="116" t="e">
        <f>IF(ISBLANK(Spisak!#REF!),"",Spisak!#REF!)</f>
        <v>#REF!</v>
      </c>
      <c r="K85" s="116"/>
      <c r="L85" s="116"/>
      <c r="M85" s="80" t="e">
        <f>Spisak!#REF!</f>
        <v>#REF!</v>
      </c>
      <c r="N85" s="80" t="e">
        <f>+Spisak!#REF!</f>
        <v>#REF!</v>
      </c>
      <c r="O85" s="80" t="e">
        <f>Spisak!#REF!</f>
        <v>#REF!</v>
      </c>
      <c r="P85" s="77" t="e">
        <f>Spisak!#REF!</f>
        <v>#REF!</v>
      </c>
    </row>
    <row r="86" spans="1:16" ht="12.75" customHeight="1" x14ac:dyDescent="0.25">
      <c r="A86" s="78" t="e">
        <f>Spisak!#REF!</f>
        <v>#REF!</v>
      </c>
      <c r="B86" s="79" t="e">
        <f>Spisak!#REF!</f>
        <v>#REF!</v>
      </c>
      <c r="C86" s="117" t="e">
        <f>IF(ISBLANK(Spisak!#REF!),"",Spisak!#REF!)</f>
        <v>#REF!</v>
      </c>
      <c r="D86" s="117"/>
      <c r="E86" s="117"/>
      <c r="F86" s="117"/>
      <c r="G86" s="117"/>
      <c r="H86" s="117"/>
      <c r="I86" s="117"/>
      <c r="J86" s="116" t="e">
        <f>IF(ISBLANK(Spisak!#REF!),"",Spisak!#REF!)</f>
        <v>#REF!</v>
      </c>
      <c r="K86" s="116"/>
      <c r="L86" s="116"/>
      <c r="M86" s="80" t="e">
        <f>Spisak!#REF!</f>
        <v>#REF!</v>
      </c>
      <c r="N86" s="80" t="e">
        <f>+Spisak!#REF!</f>
        <v>#REF!</v>
      </c>
      <c r="O86" s="80" t="e">
        <f>Spisak!#REF!</f>
        <v>#REF!</v>
      </c>
      <c r="P86" s="77" t="e">
        <f>Spisak!#REF!</f>
        <v>#REF!</v>
      </c>
    </row>
    <row r="87" spans="1:16" ht="12.75" customHeight="1" x14ac:dyDescent="0.25">
      <c r="A87" s="78" t="e">
        <f>Spisak!#REF!</f>
        <v>#REF!</v>
      </c>
      <c r="B87" s="79" t="e">
        <f>Spisak!#REF!</f>
        <v>#REF!</v>
      </c>
      <c r="C87" s="117" t="e">
        <f>IF(ISBLANK(Spisak!#REF!),"",Spisak!#REF!)</f>
        <v>#REF!</v>
      </c>
      <c r="D87" s="117"/>
      <c r="E87" s="117"/>
      <c r="F87" s="117"/>
      <c r="G87" s="117"/>
      <c r="H87" s="117"/>
      <c r="I87" s="117"/>
      <c r="J87" s="116" t="e">
        <f>IF(ISBLANK(Spisak!#REF!),"",Spisak!#REF!)</f>
        <v>#REF!</v>
      </c>
      <c r="K87" s="116"/>
      <c r="L87" s="116"/>
      <c r="M87" s="80" t="e">
        <f>Spisak!#REF!</f>
        <v>#REF!</v>
      </c>
      <c r="N87" s="80" t="e">
        <f>+Spisak!#REF!</f>
        <v>#REF!</v>
      </c>
      <c r="O87" s="80" t="e">
        <f>Spisak!#REF!</f>
        <v>#REF!</v>
      </c>
      <c r="P87" s="77" t="e">
        <f>Spisak!#REF!</f>
        <v>#REF!</v>
      </c>
    </row>
    <row r="88" spans="1:16" ht="12.75" customHeight="1" x14ac:dyDescent="0.25">
      <c r="A88" s="78" t="e">
        <f>Spisak!#REF!</f>
        <v>#REF!</v>
      </c>
      <c r="B88" s="79" t="e">
        <f>Spisak!#REF!</f>
        <v>#REF!</v>
      </c>
      <c r="C88" s="117" t="e">
        <f>IF(ISBLANK(Spisak!#REF!),"",Spisak!#REF!)</f>
        <v>#REF!</v>
      </c>
      <c r="D88" s="117"/>
      <c r="E88" s="117"/>
      <c r="F88" s="117"/>
      <c r="G88" s="117"/>
      <c r="H88" s="117"/>
      <c r="I88" s="117"/>
      <c r="J88" s="116" t="e">
        <f>IF(ISBLANK(Spisak!#REF!),"",Spisak!#REF!)</f>
        <v>#REF!</v>
      </c>
      <c r="K88" s="116"/>
      <c r="L88" s="116"/>
      <c r="M88" s="80" t="e">
        <f>Spisak!#REF!</f>
        <v>#REF!</v>
      </c>
      <c r="N88" s="80" t="e">
        <f>+Spisak!#REF!</f>
        <v>#REF!</v>
      </c>
      <c r="O88" s="80" t="e">
        <f>Spisak!#REF!</f>
        <v>#REF!</v>
      </c>
      <c r="P88" s="77" t="e">
        <f>Spisak!#REF!</f>
        <v>#REF!</v>
      </c>
    </row>
    <row r="89" spans="1:16" ht="12.75" customHeight="1" x14ac:dyDescent="0.25">
      <c r="A89" s="78" t="e">
        <f>Spisak!#REF!</f>
        <v>#REF!</v>
      </c>
      <c r="B89" s="79" t="e">
        <f>Spisak!#REF!</f>
        <v>#REF!</v>
      </c>
      <c r="C89" s="117" t="e">
        <f>IF(ISBLANK(Spisak!#REF!),"",Spisak!#REF!)</f>
        <v>#REF!</v>
      </c>
      <c r="D89" s="117"/>
      <c r="E89" s="117"/>
      <c r="F89" s="117"/>
      <c r="G89" s="117"/>
      <c r="H89" s="117"/>
      <c r="I89" s="117"/>
      <c r="J89" s="116" t="e">
        <f>IF(ISBLANK(Spisak!#REF!),"",Spisak!#REF!)</f>
        <v>#REF!</v>
      </c>
      <c r="K89" s="116"/>
      <c r="L89" s="116"/>
      <c r="M89" s="80" t="e">
        <f>Spisak!#REF!</f>
        <v>#REF!</v>
      </c>
      <c r="N89" s="80" t="e">
        <f>+Spisak!#REF!</f>
        <v>#REF!</v>
      </c>
      <c r="O89" s="80" t="e">
        <f>Spisak!#REF!</f>
        <v>#REF!</v>
      </c>
      <c r="P89" s="77" t="e">
        <f>Spisak!#REF!</f>
        <v>#REF!</v>
      </c>
    </row>
    <row r="90" spans="1:16" ht="12.75" customHeight="1" x14ac:dyDescent="0.25">
      <c r="A90" s="78" t="e">
        <f>Spisak!#REF!</f>
        <v>#REF!</v>
      </c>
      <c r="B90" s="79" t="e">
        <f>Spisak!#REF!</f>
        <v>#REF!</v>
      </c>
      <c r="C90" s="117" t="e">
        <f>IF(ISBLANK(Spisak!#REF!),"",Spisak!#REF!)</f>
        <v>#REF!</v>
      </c>
      <c r="D90" s="117"/>
      <c r="E90" s="117"/>
      <c r="F90" s="117"/>
      <c r="G90" s="117"/>
      <c r="H90" s="117"/>
      <c r="I90" s="117"/>
      <c r="J90" s="116" t="e">
        <f>IF(ISBLANK(Spisak!#REF!),"",Spisak!#REF!)</f>
        <v>#REF!</v>
      </c>
      <c r="K90" s="116"/>
      <c r="L90" s="116"/>
      <c r="M90" s="80" t="e">
        <f>Spisak!#REF!</f>
        <v>#REF!</v>
      </c>
      <c r="N90" s="80" t="e">
        <f>+Spisak!#REF!</f>
        <v>#REF!</v>
      </c>
      <c r="O90" s="80" t="e">
        <f>Spisak!#REF!</f>
        <v>#REF!</v>
      </c>
      <c r="P90" s="77" t="e">
        <f>Spisak!#REF!</f>
        <v>#REF!</v>
      </c>
    </row>
    <row r="91" spans="1:16" ht="12.75" customHeight="1" x14ac:dyDescent="0.25">
      <c r="A91" s="78" t="e">
        <f>Spisak!#REF!</f>
        <v>#REF!</v>
      </c>
      <c r="B91" s="79" t="e">
        <f>Spisak!#REF!</f>
        <v>#REF!</v>
      </c>
      <c r="C91" s="117" t="e">
        <f>IF(ISBLANK(Spisak!#REF!),"",Spisak!#REF!)</f>
        <v>#REF!</v>
      </c>
      <c r="D91" s="117"/>
      <c r="E91" s="117"/>
      <c r="F91" s="117"/>
      <c r="G91" s="117"/>
      <c r="H91" s="117"/>
      <c r="I91" s="117"/>
      <c r="J91" s="116" t="e">
        <f>IF(ISBLANK(Spisak!#REF!),"",Spisak!#REF!)</f>
        <v>#REF!</v>
      </c>
      <c r="K91" s="116"/>
      <c r="L91" s="116"/>
      <c r="M91" s="80" t="e">
        <f>Spisak!#REF!</f>
        <v>#REF!</v>
      </c>
      <c r="N91" s="80" t="e">
        <f>+Spisak!#REF!</f>
        <v>#REF!</v>
      </c>
      <c r="O91" s="80" t="e">
        <f>Spisak!#REF!</f>
        <v>#REF!</v>
      </c>
      <c r="P91" s="77" t="e">
        <f>Spisak!#REF!</f>
        <v>#REF!</v>
      </c>
    </row>
    <row r="92" spans="1:16" ht="12.75" customHeight="1" x14ac:dyDescent="0.25">
      <c r="A92" s="78" t="e">
        <f>Spisak!#REF!</f>
        <v>#REF!</v>
      </c>
      <c r="B92" s="79" t="e">
        <f>Spisak!#REF!</f>
        <v>#REF!</v>
      </c>
      <c r="C92" s="117" t="e">
        <f>IF(ISBLANK(Spisak!#REF!),"",Spisak!#REF!)</f>
        <v>#REF!</v>
      </c>
      <c r="D92" s="117"/>
      <c r="E92" s="117"/>
      <c r="F92" s="117"/>
      <c r="G92" s="117"/>
      <c r="H92" s="117"/>
      <c r="I92" s="117"/>
      <c r="J92" s="116" t="e">
        <f>IF(ISBLANK(Spisak!#REF!),"",Spisak!#REF!)</f>
        <v>#REF!</v>
      </c>
      <c r="K92" s="116"/>
      <c r="L92" s="116"/>
      <c r="M92" s="80" t="e">
        <f>Spisak!#REF!</f>
        <v>#REF!</v>
      </c>
      <c r="N92" s="80" t="e">
        <f>+Spisak!#REF!</f>
        <v>#REF!</v>
      </c>
      <c r="O92" s="80" t="e">
        <f>Spisak!#REF!</f>
        <v>#REF!</v>
      </c>
      <c r="P92" s="77" t="e">
        <f>Spisak!#REF!</f>
        <v>#REF!</v>
      </c>
    </row>
    <row r="93" spans="1:16" ht="12.75" customHeight="1" x14ac:dyDescent="0.25">
      <c r="A93" s="78" t="e">
        <f>Spisak!#REF!</f>
        <v>#REF!</v>
      </c>
      <c r="B93" s="79" t="e">
        <f>Spisak!#REF!</f>
        <v>#REF!</v>
      </c>
      <c r="C93" s="117" t="e">
        <f>IF(ISBLANK(Spisak!#REF!),"",Spisak!#REF!)</f>
        <v>#REF!</v>
      </c>
      <c r="D93" s="117"/>
      <c r="E93" s="117"/>
      <c r="F93" s="117"/>
      <c r="G93" s="117"/>
      <c r="H93" s="117"/>
      <c r="I93" s="117"/>
      <c r="J93" s="116" t="e">
        <f>IF(ISBLANK(Spisak!#REF!),"",Spisak!#REF!)</f>
        <v>#REF!</v>
      </c>
      <c r="K93" s="116"/>
      <c r="L93" s="116"/>
      <c r="M93" s="80" t="e">
        <f>Spisak!#REF!</f>
        <v>#REF!</v>
      </c>
      <c r="N93" s="80" t="e">
        <f>+Spisak!#REF!</f>
        <v>#REF!</v>
      </c>
      <c r="O93" s="80" t="e">
        <f>Spisak!#REF!</f>
        <v>#REF!</v>
      </c>
      <c r="P93" s="77" t="e">
        <f>Spisak!#REF!</f>
        <v>#REF!</v>
      </c>
    </row>
    <row r="94" spans="1:16" ht="12.75" customHeight="1" x14ac:dyDescent="0.25">
      <c r="A94" s="78" t="e">
        <f>Spisak!#REF!</f>
        <v>#REF!</v>
      </c>
      <c r="B94" s="79" t="e">
        <f>Spisak!#REF!</f>
        <v>#REF!</v>
      </c>
      <c r="C94" s="117" t="e">
        <f>IF(ISBLANK(Spisak!#REF!),"",Spisak!#REF!)</f>
        <v>#REF!</v>
      </c>
      <c r="D94" s="117"/>
      <c r="E94" s="117"/>
      <c r="F94" s="117"/>
      <c r="G94" s="117"/>
      <c r="H94" s="117"/>
      <c r="I94" s="117"/>
      <c r="J94" s="116" t="e">
        <f>IF(ISBLANK(Spisak!#REF!),"",Spisak!#REF!)</f>
        <v>#REF!</v>
      </c>
      <c r="K94" s="116"/>
      <c r="L94" s="116"/>
      <c r="M94" s="80" t="e">
        <f>Spisak!#REF!</f>
        <v>#REF!</v>
      </c>
      <c r="N94" s="80" t="e">
        <f>+Spisak!#REF!</f>
        <v>#REF!</v>
      </c>
      <c r="O94" s="80" t="e">
        <f>Spisak!#REF!</f>
        <v>#REF!</v>
      </c>
      <c r="P94" s="77" t="e">
        <f>Spisak!#REF!</f>
        <v>#REF!</v>
      </c>
    </row>
    <row r="95" spans="1:16" ht="12.75" customHeight="1" x14ac:dyDescent="0.25">
      <c r="A95" s="78" t="e">
        <f>Spisak!#REF!</f>
        <v>#REF!</v>
      </c>
      <c r="B95" s="79" t="e">
        <f>Spisak!#REF!</f>
        <v>#REF!</v>
      </c>
      <c r="C95" s="117" t="e">
        <f>IF(ISBLANK(Spisak!#REF!),"",Spisak!#REF!)</f>
        <v>#REF!</v>
      </c>
      <c r="D95" s="117"/>
      <c r="E95" s="117"/>
      <c r="F95" s="117"/>
      <c r="G95" s="117"/>
      <c r="H95" s="117"/>
      <c r="I95" s="117"/>
      <c r="J95" s="116" t="e">
        <f>IF(ISBLANK(Spisak!#REF!),"",Spisak!#REF!)</f>
        <v>#REF!</v>
      </c>
      <c r="K95" s="116"/>
      <c r="L95" s="116"/>
      <c r="M95" s="80" t="e">
        <f>Spisak!#REF!</f>
        <v>#REF!</v>
      </c>
      <c r="N95" s="80" t="e">
        <f>+Spisak!#REF!</f>
        <v>#REF!</v>
      </c>
      <c r="O95" s="80" t="e">
        <f>Spisak!#REF!</f>
        <v>#REF!</v>
      </c>
      <c r="P95" s="77" t="e">
        <f>Spisak!#REF!</f>
        <v>#REF!</v>
      </c>
    </row>
    <row r="96" spans="1:16" ht="12.75" customHeight="1" x14ac:dyDescent="0.25">
      <c r="A96" s="78" t="e">
        <f>Spisak!#REF!</f>
        <v>#REF!</v>
      </c>
      <c r="B96" s="79" t="e">
        <f>Spisak!#REF!</f>
        <v>#REF!</v>
      </c>
      <c r="C96" s="117" t="e">
        <f>IF(ISBLANK(Spisak!#REF!),"",Spisak!#REF!)</f>
        <v>#REF!</v>
      </c>
      <c r="D96" s="117"/>
      <c r="E96" s="117"/>
      <c r="F96" s="117"/>
      <c r="G96" s="117"/>
      <c r="H96" s="117"/>
      <c r="I96" s="117"/>
      <c r="J96" s="116" t="e">
        <f>IF(ISBLANK(Spisak!#REF!),"",Spisak!#REF!)</f>
        <v>#REF!</v>
      </c>
      <c r="K96" s="116"/>
      <c r="L96" s="116"/>
      <c r="M96" s="80" t="e">
        <f>Spisak!#REF!</f>
        <v>#REF!</v>
      </c>
      <c r="N96" s="80" t="e">
        <f>+Spisak!#REF!</f>
        <v>#REF!</v>
      </c>
      <c r="O96" s="80" t="e">
        <f>Spisak!#REF!</f>
        <v>#REF!</v>
      </c>
      <c r="P96" s="77" t="e">
        <f>Spisak!#REF!</f>
        <v>#REF!</v>
      </c>
    </row>
    <row r="97" spans="1:16" ht="12.75" customHeight="1" x14ac:dyDescent="0.25">
      <c r="A97" s="78" t="e">
        <f>Spisak!#REF!</f>
        <v>#REF!</v>
      </c>
      <c r="B97" s="79" t="e">
        <f>Spisak!#REF!</f>
        <v>#REF!</v>
      </c>
      <c r="C97" s="117" t="e">
        <f>IF(ISBLANK(Spisak!#REF!),"",Spisak!#REF!)</f>
        <v>#REF!</v>
      </c>
      <c r="D97" s="117"/>
      <c r="E97" s="117"/>
      <c r="F97" s="117"/>
      <c r="G97" s="117"/>
      <c r="H97" s="117"/>
      <c r="I97" s="117"/>
      <c r="J97" s="116" t="e">
        <f>IF(ISBLANK(Spisak!#REF!),"",Spisak!#REF!)</f>
        <v>#REF!</v>
      </c>
      <c r="K97" s="116"/>
      <c r="L97" s="116"/>
      <c r="M97" s="80" t="e">
        <f>Spisak!#REF!</f>
        <v>#REF!</v>
      </c>
      <c r="N97" s="80" t="e">
        <f>+Spisak!#REF!</f>
        <v>#REF!</v>
      </c>
      <c r="O97" s="80" t="e">
        <f>Spisak!#REF!</f>
        <v>#REF!</v>
      </c>
      <c r="P97" s="77" t="e">
        <f>Spisak!#REF!</f>
        <v>#REF!</v>
      </c>
    </row>
    <row r="98" spans="1:16" ht="12.75" customHeight="1" x14ac:dyDescent="0.25">
      <c r="A98" s="78" t="e">
        <f>Spisak!#REF!</f>
        <v>#REF!</v>
      </c>
      <c r="B98" s="79" t="e">
        <f>Spisak!#REF!</f>
        <v>#REF!</v>
      </c>
      <c r="C98" s="117" t="e">
        <f>IF(ISBLANK(Spisak!#REF!),"",Spisak!#REF!)</f>
        <v>#REF!</v>
      </c>
      <c r="D98" s="117"/>
      <c r="E98" s="117"/>
      <c r="F98" s="117"/>
      <c r="G98" s="117"/>
      <c r="H98" s="117"/>
      <c r="I98" s="117"/>
      <c r="J98" s="116" t="e">
        <f>IF(ISBLANK(Spisak!#REF!),"",Spisak!#REF!)</f>
        <v>#REF!</v>
      </c>
      <c r="K98" s="116"/>
      <c r="L98" s="116"/>
      <c r="M98" s="80" t="e">
        <f>Spisak!#REF!</f>
        <v>#REF!</v>
      </c>
      <c r="N98" s="80" t="e">
        <f>+Spisak!#REF!</f>
        <v>#REF!</v>
      </c>
      <c r="O98" s="80" t="e">
        <f>Spisak!#REF!</f>
        <v>#REF!</v>
      </c>
      <c r="P98" s="77" t="e">
        <f>Spisak!#REF!</f>
        <v>#REF!</v>
      </c>
    </row>
    <row r="99" spans="1:16" ht="12.75" customHeight="1" x14ac:dyDescent="0.25">
      <c r="A99" s="78" t="e">
        <f>Spisak!#REF!</f>
        <v>#REF!</v>
      </c>
      <c r="B99" s="79" t="e">
        <f>Spisak!#REF!</f>
        <v>#REF!</v>
      </c>
      <c r="C99" s="117" t="e">
        <f>IF(ISBLANK(Spisak!#REF!),"",Spisak!#REF!)</f>
        <v>#REF!</v>
      </c>
      <c r="D99" s="117"/>
      <c r="E99" s="117"/>
      <c r="F99" s="117"/>
      <c r="G99" s="117"/>
      <c r="H99" s="117"/>
      <c r="I99" s="117"/>
      <c r="J99" s="116" t="e">
        <f>IF(ISBLANK(Spisak!#REF!),"",Spisak!#REF!)</f>
        <v>#REF!</v>
      </c>
      <c r="K99" s="116"/>
      <c r="L99" s="116"/>
      <c r="M99" s="80" t="e">
        <f>Spisak!#REF!</f>
        <v>#REF!</v>
      </c>
      <c r="N99" s="80" t="e">
        <f>+Spisak!#REF!</f>
        <v>#REF!</v>
      </c>
      <c r="O99" s="80" t="e">
        <f>Spisak!#REF!</f>
        <v>#REF!</v>
      </c>
      <c r="P99" s="77" t="e">
        <f>Spisak!#REF!</f>
        <v>#REF!</v>
      </c>
    </row>
    <row r="100" spans="1:16" ht="12.75" customHeight="1" x14ac:dyDescent="0.25">
      <c r="A100" s="78" t="e">
        <f>Spisak!#REF!</f>
        <v>#REF!</v>
      </c>
      <c r="B100" s="79" t="e">
        <f>Spisak!#REF!</f>
        <v>#REF!</v>
      </c>
      <c r="C100" s="117" t="e">
        <f>IF(ISBLANK(Spisak!#REF!),"",Spisak!#REF!)</f>
        <v>#REF!</v>
      </c>
      <c r="D100" s="117"/>
      <c r="E100" s="117"/>
      <c r="F100" s="117"/>
      <c r="G100" s="117"/>
      <c r="H100" s="117"/>
      <c r="I100" s="117"/>
      <c r="J100" s="116" t="e">
        <f>IF(ISBLANK(Spisak!#REF!),"",Spisak!#REF!)</f>
        <v>#REF!</v>
      </c>
      <c r="K100" s="116"/>
      <c r="L100" s="116"/>
      <c r="M100" s="80" t="e">
        <f>Spisak!#REF!</f>
        <v>#REF!</v>
      </c>
      <c r="N100" s="80" t="e">
        <f>+Spisak!#REF!</f>
        <v>#REF!</v>
      </c>
      <c r="O100" s="80" t="e">
        <f>Spisak!#REF!</f>
        <v>#REF!</v>
      </c>
      <c r="P100" s="77" t="e">
        <f>Spisak!#REF!</f>
        <v>#REF!</v>
      </c>
    </row>
    <row r="101" spans="1:16" ht="12.75" customHeight="1" x14ac:dyDescent="0.25">
      <c r="A101" s="78" t="e">
        <f>Spisak!#REF!</f>
        <v>#REF!</v>
      </c>
      <c r="B101" s="79" t="e">
        <f>Spisak!#REF!</f>
        <v>#REF!</v>
      </c>
      <c r="C101" s="117" t="e">
        <f>IF(ISBLANK(Spisak!#REF!),"",Spisak!#REF!)</f>
        <v>#REF!</v>
      </c>
      <c r="D101" s="117"/>
      <c r="E101" s="117"/>
      <c r="F101" s="117"/>
      <c r="G101" s="117"/>
      <c r="H101" s="117"/>
      <c r="I101" s="117"/>
      <c r="J101" s="116" t="e">
        <f>IF(ISBLANK(Spisak!#REF!),"",Spisak!#REF!)</f>
        <v>#REF!</v>
      </c>
      <c r="K101" s="116"/>
      <c r="L101" s="116"/>
      <c r="M101" s="80" t="e">
        <f>Spisak!#REF!</f>
        <v>#REF!</v>
      </c>
      <c r="N101" s="80" t="e">
        <f>+Spisak!#REF!</f>
        <v>#REF!</v>
      </c>
      <c r="O101" s="80" t="e">
        <f>Spisak!#REF!</f>
        <v>#REF!</v>
      </c>
      <c r="P101" s="77" t="e">
        <f>Spisak!#REF!</f>
        <v>#REF!</v>
      </c>
    </row>
    <row r="102" spans="1:16" ht="12.75" customHeight="1" x14ac:dyDescent="0.25">
      <c r="A102" s="78" t="e">
        <f>Spisak!#REF!</f>
        <v>#REF!</v>
      </c>
      <c r="B102" s="79" t="e">
        <f>Spisak!#REF!</f>
        <v>#REF!</v>
      </c>
      <c r="C102" s="117" t="e">
        <f>IF(ISBLANK(Spisak!#REF!),"",Spisak!#REF!)</f>
        <v>#REF!</v>
      </c>
      <c r="D102" s="117"/>
      <c r="E102" s="117"/>
      <c r="F102" s="117"/>
      <c r="G102" s="117"/>
      <c r="H102" s="117"/>
      <c r="I102" s="117"/>
      <c r="J102" s="116" t="e">
        <f>IF(ISBLANK(Spisak!#REF!),"",Spisak!#REF!)</f>
        <v>#REF!</v>
      </c>
      <c r="K102" s="116"/>
      <c r="L102" s="116"/>
      <c r="M102" s="80" t="e">
        <f>Spisak!#REF!</f>
        <v>#REF!</v>
      </c>
      <c r="N102" s="80" t="e">
        <f>+Spisak!#REF!</f>
        <v>#REF!</v>
      </c>
      <c r="O102" s="80" t="e">
        <f>Spisak!#REF!</f>
        <v>#REF!</v>
      </c>
      <c r="P102" s="77" t="e">
        <f>Spisak!#REF!</f>
        <v>#REF!</v>
      </c>
    </row>
    <row r="103" spans="1:16" ht="12.75" customHeight="1" x14ac:dyDescent="0.25">
      <c r="A103" s="78" t="e">
        <f>Spisak!#REF!</f>
        <v>#REF!</v>
      </c>
      <c r="B103" s="79" t="e">
        <f>Spisak!#REF!</f>
        <v>#REF!</v>
      </c>
      <c r="C103" s="117" t="e">
        <f>IF(ISBLANK(Spisak!#REF!),"",Spisak!#REF!)</f>
        <v>#REF!</v>
      </c>
      <c r="D103" s="117"/>
      <c r="E103" s="117"/>
      <c r="F103" s="117"/>
      <c r="G103" s="117"/>
      <c r="H103" s="117"/>
      <c r="I103" s="117"/>
      <c r="J103" s="116" t="e">
        <f>IF(ISBLANK(Spisak!#REF!),"",Spisak!#REF!)</f>
        <v>#REF!</v>
      </c>
      <c r="K103" s="116"/>
      <c r="L103" s="116"/>
      <c r="M103" s="80" t="e">
        <f>Spisak!#REF!</f>
        <v>#REF!</v>
      </c>
      <c r="N103" s="80" t="e">
        <f>+Spisak!#REF!</f>
        <v>#REF!</v>
      </c>
      <c r="O103" s="80" t="e">
        <f>Spisak!#REF!</f>
        <v>#REF!</v>
      </c>
      <c r="P103" s="77" t="e">
        <f>Spisak!#REF!</f>
        <v>#REF!</v>
      </c>
    </row>
    <row r="104" spans="1:16" ht="12.75" customHeight="1" x14ac:dyDescent="0.25">
      <c r="A104" s="78" t="e">
        <f>Spisak!#REF!</f>
        <v>#REF!</v>
      </c>
      <c r="B104" s="79" t="e">
        <f>Spisak!#REF!</f>
        <v>#REF!</v>
      </c>
      <c r="C104" s="117" t="e">
        <f>IF(ISBLANK(Spisak!#REF!),"",Spisak!#REF!)</f>
        <v>#REF!</v>
      </c>
      <c r="D104" s="117"/>
      <c r="E104" s="117"/>
      <c r="F104" s="117"/>
      <c r="G104" s="117"/>
      <c r="H104" s="117"/>
      <c r="I104" s="117"/>
      <c r="J104" s="116" t="e">
        <f>IF(ISBLANK(Spisak!#REF!),"",Spisak!#REF!)</f>
        <v>#REF!</v>
      </c>
      <c r="K104" s="116"/>
      <c r="L104" s="116"/>
      <c r="M104" s="80" t="e">
        <f>Spisak!#REF!</f>
        <v>#REF!</v>
      </c>
      <c r="N104" s="80" t="e">
        <f>+Spisak!#REF!</f>
        <v>#REF!</v>
      </c>
      <c r="O104" s="80" t="e">
        <f>Spisak!#REF!</f>
        <v>#REF!</v>
      </c>
      <c r="P104" s="77" t="e">
        <f>Spisak!#REF!</f>
        <v>#REF!</v>
      </c>
    </row>
    <row r="105" spans="1:16" ht="12.75" customHeight="1" x14ac:dyDescent="0.25">
      <c r="A105" s="78" t="e">
        <f>Spisak!#REF!</f>
        <v>#REF!</v>
      </c>
      <c r="B105" s="79" t="e">
        <f>Spisak!#REF!</f>
        <v>#REF!</v>
      </c>
      <c r="C105" s="117" t="e">
        <f>IF(ISBLANK(Spisak!#REF!),"",Spisak!#REF!)</f>
        <v>#REF!</v>
      </c>
      <c r="D105" s="117"/>
      <c r="E105" s="117"/>
      <c r="F105" s="117"/>
      <c r="G105" s="117"/>
      <c r="H105" s="117"/>
      <c r="I105" s="117"/>
      <c r="J105" s="116" t="e">
        <f>IF(ISBLANK(Spisak!#REF!),"",Spisak!#REF!)</f>
        <v>#REF!</v>
      </c>
      <c r="K105" s="116"/>
      <c r="L105" s="116"/>
      <c r="M105" s="80" t="e">
        <f>Spisak!#REF!</f>
        <v>#REF!</v>
      </c>
      <c r="N105" s="80" t="e">
        <f>+Spisak!#REF!</f>
        <v>#REF!</v>
      </c>
      <c r="O105" s="80" t="e">
        <f>Spisak!#REF!</f>
        <v>#REF!</v>
      </c>
      <c r="P105" s="77" t="e">
        <f>Spisak!#REF!</f>
        <v>#REF!</v>
      </c>
    </row>
    <row r="106" spans="1:16" ht="12.75" customHeight="1" x14ac:dyDescent="0.25">
      <c r="A106" s="78" t="e">
        <f>Spisak!#REF!</f>
        <v>#REF!</v>
      </c>
      <c r="B106" s="79" t="e">
        <f>Spisak!#REF!</f>
        <v>#REF!</v>
      </c>
      <c r="C106" s="117" t="e">
        <f>IF(ISBLANK(Spisak!#REF!),"",Spisak!#REF!)</f>
        <v>#REF!</v>
      </c>
      <c r="D106" s="117"/>
      <c r="E106" s="117"/>
      <c r="F106" s="117"/>
      <c r="G106" s="117"/>
      <c r="H106" s="117"/>
      <c r="I106" s="117"/>
      <c r="J106" s="116" t="e">
        <f>IF(ISBLANK(Spisak!#REF!),"",Spisak!#REF!)</f>
        <v>#REF!</v>
      </c>
      <c r="K106" s="116"/>
      <c r="L106" s="116"/>
      <c r="M106" s="80" t="e">
        <f>Spisak!#REF!</f>
        <v>#REF!</v>
      </c>
      <c r="N106" s="80" t="e">
        <f>+Spisak!#REF!</f>
        <v>#REF!</v>
      </c>
      <c r="O106" s="80" t="e">
        <f>Spisak!#REF!</f>
        <v>#REF!</v>
      </c>
      <c r="P106" s="77" t="e">
        <f>Spisak!#REF!</f>
        <v>#REF!</v>
      </c>
    </row>
    <row r="107" spans="1:16" ht="12.75" customHeight="1" x14ac:dyDescent="0.25">
      <c r="A107" s="78" t="e">
        <f>Spisak!#REF!</f>
        <v>#REF!</v>
      </c>
      <c r="B107" s="79" t="e">
        <f>Spisak!#REF!</f>
        <v>#REF!</v>
      </c>
      <c r="C107" s="117" t="e">
        <f>IF(ISBLANK(Spisak!#REF!),"",Spisak!#REF!)</f>
        <v>#REF!</v>
      </c>
      <c r="D107" s="117"/>
      <c r="E107" s="117"/>
      <c r="F107" s="117"/>
      <c r="G107" s="117"/>
      <c r="H107" s="117"/>
      <c r="I107" s="117"/>
      <c r="J107" s="116" t="e">
        <f>IF(ISBLANK(Spisak!#REF!),"",Spisak!#REF!)</f>
        <v>#REF!</v>
      </c>
      <c r="K107" s="116"/>
      <c r="L107" s="116"/>
      <c r="M107" s="80" t="e">
        <f>Spisak!#REF!</f>
        <v>#REF!</v>
      </c>
      <c r="N107" s="80" t="e">
        <f>+Spisak!#REF!</f>
        <v>#REF!</v>
      </c>
      <c r="O107" s="80" t="e">
        <f>Spisak!#REF!</f>
        <v>#REF!</v>
      </c>
      <c r="P107" s="77" t="e">
        <f>Spisak!#REF!</f>
        <v>#REF!</v>
      </c>
    </row>
    <row r="108" spans="1:16" ht="12.75" customHeight="1" x14ac:dyDescent="0.25">
      <c r="A108" s="78" t="e">
        <f>Spisak!#REF!</f>
        <v>#REF!</v>
      </c>
      <c r="B108" s="79" t="e">
        <f>Spisak!#REF!</f>
        <v>#REF!</v>
      </c>
      <c r="C108" s="117" t="e">
        <f>IF(ISBLANK(Spisak!#REF!),"",Spisak!#REF!)</f>
        <v>#REF!</v>
      </c>
      <c r="D108" s="117"/>
      <c r="E108" s="117"/>
      <c r="F108" s="117"/>
      <c r="G108" s="117"/>
      <c r="H108" s="117"/>
      <c r="I108" s="117"/>
      <c r="J108" s="116" t="e">
        <f>IF(ISBLANK(Spisak!#REF!),"",Spisak!#REF!)</f>
        <v>#REF!</v>
      </c>
      <c r="K108" s="116"/>
      <c r="L108" s="116"/>
      <c r="M108" s="80" t="e">
        <f>Spisak!#REF!</f>
        <v>#REF!</v>
      </c>
      <c r="N108" s="80" t="e">
        <f>+Spisak!#REF!</f>
        <v>#REF!</v>
      </c>
      <c r="O108" s="80" t="e">
        <f>Spisak!#REF!</f>
        <v>#REF!</v>
      </c>
      <c r="P108" s="77" t="e">
        <f>Spisak!#REF!</f>
        <v>#REF!</v>
      </c>
    </row>
    <row r="109" spans="1:16" ht="12.75" customHeight="1" x14ac:dyDescent="0.25">
      <c r="A109" s="78" t="e">
        <f>Spisak!#REF!</f>
        <v>#REF!</v>
      </c>
      <c r="B109" s="79" t="e">
        <f>Spisak!#REF!</f>
        <v>#REF!</v>
      </c>
      <c r="C109" s="117" t="e">
        <f>IF(ISBLANK(Spisak!#REF!),"",Spisak!#REF!)</f>
        <v>#REF!</v>
      </c>
      <c r="D109" s="117"/>
      <c r="E109" s="117"/>
      <c r="F109" s="117"/>
      <c r="G109" s="117"/>
      <c r="H109" s="117"/>
      <c r="I109" s="117"/>
      <c r="J109" s="116" t="e">
        <f>IF(ISBLANK(Spisak!#REF!),"",Spisak!#REF!)</f>
        <v>#REF!</v>
      </c>
      <c r="K109" s="116"/>
      <c r="L109" s="116"/>
      <c r="M109" s="80" t="e">
        <f>Spisak!#REF!</f>
        <v>#REF!</v>
      </c>
      <c r="N109" s="80" t="e">
        <f>+Spisak!#REF!</f>
        <v>#REF!</v>
      </c>
      <c r="O109" s="80" t="e">
        <f>Spisak!#REF!</f>
        <v>#REF!</v>
      </c>
      <c r="P109" s="77" t="e">
        <f>Spisak!#REF!</f>
        <v>#REF!</v>
      </c>
    </row>
    <row r="110" spans="1:16" ht="12.75" customHeight="1" x14ac:dyDescent="0.25">
      <c r="A110" s="78" t="e">
        <f>Spisak!#REF!</f>
        <v>#REF!</v>
      </c>
      <c r="B110" s="79" t="e">
        <f>Spisak!#REF!</f>
        <v>#REF!</v>
      </c>
      <c r="C110" s="117" t="e">
        <f>IF(ISBLANK(Spisak!#REF!),"",Spisak!#REF!)</f>
        <v>#REF!</v>
      </c>
      <c r="D110" s="117"/>
      <c r="E110" s="117"/>
      <c r="F110" s="117"/>
      <c r="G110" s="117"/>
      <c r="H110" s="117"/>
      <c r="I110" s="117"/>
      <c r="J110" s="116" t="e">
        <f>IF(ISBLANK(Spisak!#REF!),"",Spisak!#REF!)</f>
        <v>#REF!</v>
      </c>
      <c r="K110" s="116"/>
      <c r="L110" s="116"/>
      <c r="M110" s="80" t="e">
        <f>Spisak!#REF!</f>
        <v>#REF!</v>
      </c>
      <c r="N110" s="80" t="e">
        <f>+Spisak!#REF!</f>
        <v>#REF!</v>
      </c>
      <c r="O110" s="80" t="e">
        <f>Spisak!#REF!</f>
        <v>#REF!</v>
      </c>
      <c r="P110" s="77" t="e">
        <f>Spisak!#REF!</f>
        <v>#REF!</v>
      </c>
    </row>
    <row r="111" spans="1:16" ht="12.75" customHeight="1" x14ac:dyDescent="0.25">
      <c r="A111" s="78" t="e">
        <f>Spisak!#REF!</f>
        <v>#REF!</v>
      </c>
      <c r="B111" s="79" t="e">
        <f>Spisak!#REF!</f>
        <v>#REF!</v>
      </c>
      <c r="C111" s="117" t="e">
        <f>IF(ISBLANK(Spisak!#REF!),"",Spisak!#REF!)</f>
        <v>#REF!</v>
      </c>
      <c r="D111" s="117"/>
      <c r="E111" s="117"/>
      <c r="F111" s="117"/>
      <c r="G111" s="117"/>
      <c r="H111" s="117"/>
      <c r="I111" s="117"/>
      <c r="J111" s="116" t="e">
        <f>IF(ISBLANK(Spisak!#REF!),"",Spisak!#REF!)</f>
        <v>#REF!</v>
      </c>
      <c r="K111" s="116"/>
      <c r="L111" s="116"/>
      <c r="M111" s="80" t="e">
        <f>Spisak!#REF!</f>
        <v>#REF!</v>
      </c>
      <c r="N111" s="80" t="e">
        <f>+Spisak!#REF!</f>
        <v>#REF!</v>
      </c>
      <c r="O111" s="80" t="e">
        <f>Spisak!#REF!</f>
        <v>#REF!</v>
      </c>
      <c r="P111" s="77" t="e">
        <f>Spisak!#REF!</f>
        <v>#REF!</v>
      </c>
    </row>
    <row r="112" spans="1:16" ht="12.75" customHeight="1" x14ac:dyDescent="0.25">
      <c r="A112" s="78" t="e">
        <f>Spisak!#REF!</f>
        <v>#REF!</v>
      </c>
      <c r="B112" s="79" t="e">
        <f>Spisak!#REF!</f>
        <v>#REF!</v>
      </c>
      <c r="C112" s="117" t="e">
        <f>IF(ISBLANK(Spisak!#REF!),"",Spisak!#REF!)</f>
        <v>#REF!</v>
      </c>
      <c r="D112" s="117"/>
      <c r="E112" s="117"/>
      <c r="F112" s="117"/>
      <c r="G112" s="117"/>
      <c r="H112" s="117"/>
      <c r="I112" s="117"/>
      <c r="J112" s="116" t="e">
        <f>IF(ISBLANK(Spisak!#REF!),"",Spisak!#REF!)</f>
        <v>#REF!</v>
      </c>
      <c r="K112" s="116"/>
      <c r="L112" s="116"/>
      <c r="M112" s="80" t="e">
        <f>Spisak!#REF!</f>
        <v>#REF!</v>
      </c>
      <c r="N112" s="80" t="e">
        <f>+Spisak!#REF!</f>
        <v>#REF!</v>
      </c>
      <c r="O112" s="80" t="e">
        <f>Spisak!#REF!</f>
        <v>#REF!</v>
      </c>
      <c r="P112" s="77" t="e">
        <f>Spisak!#REF!</f>
        <v>#REF!</v>
      </c>
    </row>
    <row r="113" spans="1:16" ht="12.75" customHeight="1" x14ac:dyDescent="0.25">
      <c r="A113" s="78" t="e">
        <f>Spisak!#REF!</f>
        <v>#REF!</v>
      </c>
      <c r="B113" s="79" t="e">
        <f>Spisak!#REF!</f>
        <v>#REF!</v>
      </c>
      <c r="C113" s="117" t="e">
        <f>IF(ISBLANK(Spisak!#REF!),"",Spisak!#REF!)</f>
        <v>#REF!</v>
      </c>
      <c r="D113" s="117"/>
      <c r="E113" s="117"/>
      <c r="F113" s="117"/>
      <c r="G113" s="117"/>
      <c r="H113" s="117"/>
      <c r="I113" s="117"/>
      <c r="J113" s="116" t="e">
        <f>IF(ISBLANK(Spisak!#REF!),"",Spisak!#REF!)</f>
        <v>#REF!</v>
      </c>
      <c r="K113" s="116"/>
      <c r="L113" s="116"/>
      <c r="M113" s="80" t="e">
        <f>Spisak!#REF!</f>
        <v>#REF!</v>
      </c>
      <c r="N113" s="80" t="e">
        <f>+Spisak!#REF!</f>
        <v>#REF!</v>
      </c>
      <c r="O113" s="80" t="e">
        <f>Spisak!#REF!</f>
        <v>#REF!</v>
      </c>
      <c r="P113" s="77" t="e">
        <f>Spisak!#REF!</f>
        <v>#REF!</v>
      </c>
    </row>
    <row r="114" spans="1:16" ht="12.75" customHeight="1" x14ac:dyDescent="0.25">
      <c r="A114" s="78" t="e">
        <f>Spisak!#REF!</f>
        <v>#REF!</v>
      </c>
      <c r="B114" s="79" t="e">
        <f>Spisak!#REF!</f>
        <v>#REF!</v>
      </c>
      <c r="C114" s="117" t="e">
        <f>IF(ISBLANK(Spisak!#REF!),"",Spisak!#REF!)</f>
        <v>#REF!</v>
      </c>
      <c r="D114" s="117"/>
      <c r="E114" s="117"/>
      <c r="F114" s="117"/>
      <c r="G114" s="117"/>
      <c r="H114" s="117"/>
      <c r="I114" s="117"/>
      <c r="J114" s="116" t="e">
        <f>IF(ISBLANK(Spisak!#REF!),"",Spisak!#REF!)</f>
        <v>#REF!</v>
      </c>
      <c r="K114" s="116"/>
      <c r="L114" s="116"/>
      <c r="M114" s="80" t="e">
        <f>Spisak!#REF!</f>
        <v>#REF!</v>
      </c>
      <c r="N114" s="80" t="e">
        <f>+Spisak!#REF!</f>
        <v>#REF!</v>
      </c>
      <c r="O114" s="80" t="e">
        <f>Spisak!#REF!</f>
        <v>#REF!</v>
      </c>
      <c r="P114" s="77" t="e">
        <f>Spisak!#REF!</f>
        <v>#REF!</v>
      </c>
    </row>
    <row r="115" spans="1:16" ht="12.75" customHeight="1" x14ac:dyDescent="0.25">
      <c r="A115" s="78" t="e">
        <f>Spisak!#REF!</f>
        <v>#REF!</v>
      </c>
      <c r="B115" s="79" t="e">
        <f>Spisak!#REF!</f>
        <v>#REF!</v>
      </c>
      <c r="C115" s="117" t="e">
        <f>IF(ISBLANK(Spisak!#REF!),"",Spisak!#REF!)</f>
        <v>#REF!</v>
      </c>
      <c r="D115" s="117"/>
      <c r="E115" s="117"/>
      <c r="F115" s="117"/>
      <c r="G115" s="117"/>
      <c r="H115" s="117"/>
      <c r="I115" s="117"/>
      <c r="J115" s="116" t="e">
        <f>IF(ISBLANK(Spisak!#REF!),"",Spisak!#REF!)</f>
        <v>#REF!</v>
      </c>
      <c r="K115" s="116"/>
      <c r="L115" s="116"/>
      <c r="M115" s="80" t="e">
        <f>Spisak!#REF!</f>
        <v>#REF!</v>
      </c>
      <c r="N115" s="80" t="e">
        <f>+Spisak!#REF!</f>
        <v>#REF!</v>
      </c>
      <c r="O115" s="80" t="e">
        <f>Spisak!#REF!</f>
        <v>#REF!</v>
      </c>
      <c r="P115" s="77" t="e">
        <f>Spisak!#REF!</f>
        <v>#REF!</v>
      </c>
    </row>
    <row r="116" spans="1:16" ht="12.75" customHeight="1" x14ac:dyDescent="0.25">
      <c r="A116" s="78" t="e">
        <f>Spisak!#REF!</f>
        <v>#REF!</v>
      </c>
      <c r="B116" s="79" t="e">
        <f>Spisak!#REF!</f>
        <v>#REF!</v>
      </c>
      <c r="C116" s="117" t="e">
        <f>IF(ISBLANK(Spisak!#REF!),"",Spisak!#REF!)</f>
        <v>#REF!</v>
      </c>
      <c r="D116" s="117"/>
      <c r="E116" s="117"/>
      <c r="F116" s="117"/>
      <c r="G116" s="117"/>
      <c r="H116" s="117"/>
      <c r="I116" s="117"/>
      <c r="J116" s="116" t="e">
        <f>IF(ISBLANK(Spisak!#REF!),"",Spisak!#REF!)</f>
        <v>#REF!</v>
      </c>
      <c r="K116" s="116"/>
      <c r="L116" s="116"/>
      <c r="M116" s="80" t="e">
        <f>Spisak!#REF!</f>
        <v>#REF!</v>
      </c>
      <c r="N116" s="80" t="e">
        <f>+Spisak!#REF!</f>
        <v>#REF!</v>
      </c>
      <c r="O116" s="80" t="e">
        <f>Spisak!#REF!</f>
        <v>#REF!</v>
      </c>
      <c r="P116" s="77" t="e">
        <f>Spisak!#REF!</f>
        <v>#REF!</v>
      </c>
    </row>
    <row r="117" spans="1:16" ht="12.75" customHeight="1" x14ac:dyDescent="0.25">
      <c r="A117" s="78" t="e">
        <f>Spisak!#REF!</f>
        <v>#REF!</v>
      </c>
      <c r="B117" s="79" t="e">
        <f>Spisak!#REF!</f>
        <v>#REF!</v>
      </c>
      <c r="C117" s="117" t="e">
        <f>IF(ISBLANK(Spisak!#REF!),"",Spisak!#REF!)</f>
        <v>#REF!</v>
      </c>
      <c r="D117" s="117"/>
      <c r="E117" s="117"/>
      <c r="F117" s="117"/>
      <c r="G117" s="117"/>
      <c r="H117" s="117"/>
      <c r="I117" s="117"/>
      <c r="J117" s="116" t="e">
        <f>IF(ISBLANK(Spisak!#REF!),"",Spisak!#REF!)</f>
        <v>#REF!</v>
      </c>
      <c r="K117" s="116"/>
      <c r="L117" s="116"/>
      <c r="M117" s="80" t="e">
        <f>Spisak!#REF!</f>
        <v>#REF!</v>
      </c>
      <c r="N117" s="80" t="e">
        <f>+Spisak!#REF!</f>
        <v>#REF!</v>
      </c>
      <c r="O117" s="80" t="e">
        <f>Spisak!#REF!</f>
        <v>#REF!</v>
      </c>
      <c r="P117" s="77" t="e">
        <f>Spisak!#REF!</f>
        <v>#REF!</v>
      </c>
    </row>
    <row r="118" spans="1:16" ht="12.75" customHeight="1" x14ac:dyDescent="0.25">
      <c r="A118" s="78" t="e">
        <f>Spisak!#REF!</f>
        <v>#REF!</v>
      </c>
      <c r="B118" s="79" t="e">
        <f>Spisak!#REF!</f>
        <v>#REF!</v>
      </c>
      <c r="C118" s="117" t="e">
        <f>IF(ISBLANK(Spisak!#REF!),"",Spisak!#REF!)</f>
        <v>#REF!</v>
      </c>
      <c r="D118" s="117"/>
      <c r="E118" s="117"/>
      <c r="F118" s="117"/>
      <c r="G118" s="117"/>
      <c r="H118" s="117"/>
      <c r="I118" s="117"/>
      <c r="J118" s="116" t="e">
        <f>IF(ISBLANK(Spisak!#REF!),"",Spisak!#REF!)</f>
        <v>#REF!</v>
      </c>
      <c r="K118" s="116"/>
      <c r="L118" s="116"/>
      <c r="M118" s="80" t="e">
        <f>Spisak!#REF!</f>
        <v>#REF!</v>
      </c>
      <c r="N118" s="80" t="e">
        <f>+Spisak!#REF!</f>
        <v>#REF!</v>
      </c>
      <c r="O118" s="80" t="e">
        <f>Spisak!#REF!</f>
        <v>#REF!</v>
      </c>
      <c r="P118" s="77" t="e">
        <f>Spisak!#REF!</f>
        <v>#REF!</v>
      </c>
    </row>
    <row r="119" spans="1:16" ht="12.75" customHeight="1" x14ac:dyDescent="0.25">
      <c r="A119" s="78" t="e">
        <f>Spisak!#REF!</f>
        <v>#REF!</v>
      </c>
      <c r="B119" s="79" t="e">
        <f>Spisak!#REF!</f>
        <v>#REF!</v>
      </c>
      <c r="C119" s="117" t="e">
        <f>IF(ISBLANK(Spisak!#REF!),"",Spisak!#REF!)</f>
        <v>#REF!</v>
      </c>
      <c r="D119" s="117"/>
      <c r="E119" s="117"/>
      <c r="F119" s="117"/>
      <c r="G119" s="117"/>
      <c r="H119" s="117"/>
      <c r="I119" s="117"/>
      <c r="J119" s="116" t="e">
        <f>IF(ISBLANK(Spisak!#REF!),"",Spisak!#REF!)</f>
        <v>#REF!</v>
      </c>
      <c r="K119" s="116"/>
      <c r="L119" s="116"/>
      <c r="M119" s="80" t="e">
        <f>Spisak!#REF!</f>
        <v>#REF!</v>
      </c>
      <c r="N119" s="80" t="e">
        <f>+Spisak!#REF!</f>
        <v>#REF!</v>
      </c>
      <c r="O119" s="80" t="e">
        <f>Spisak!#REF!</f>
        <v>#REF!</v>
      </c>
      <c r="P119" s="77" t="e">
        <f>Spisak!#REF!</f>
        <v>#REF!</v>
      </c>
    </row>
    <row r="120" spans="1:16" ht="12.75" customHeight="1" x14ac:dyDescent="0.25">
      <c r="A120" s="78" t="e">
        <f>Spisak!#REF!</f>
        <v>#REF!</v>
      </c>
      <c r="B120" s="79" t="e">
        <f>Spisak!#REF!</f>
        <v>#REF!</v>
      </c>
      <c r="C120" s="117" t="e">
        <f>IF(ISBLANK(Spisak!#REF!),"",Spisak!#REF!)</f>
        <v>#REF!</v>
      </c>
      <c r="D120" s="117"/>
      <c r="E120" s="117"/>
      <c r="F120" s="117"/>
      <c r="G120" s="117"/>
      <c r="H120" s="117"/>
      <c r="I120" s="117"/>
      <c r="J120" s="116" t="e">
        <f>IF(ISBLANK(Spisak!#REF!),"",Spisak!#REF!)</f>
        <v>#REF!</v>
      </c>
      <c r="K120" s="116"/>
      <c r="L120" s="116"/>
      <c r="M120" s="80" t="e">
        <f>Spisak!#REF!</f>
        <v>#REF!</v>
      </c>
      <c r="N120" s="80" t="e">
        <f>+Spisak!#REF!</f>
        <v>#REF!</v>
      </c>
      <c r="O120" s="80" t="e">
        <f>Spisak!#REF!</f>
        <v>#REF!</v>
      </c>
      <c r="P120" s="77" t="e">
        <f>Spisak!#REF!</f>
        <v>#REF!</v>
      </c>
    </row>
    <row r="121" spans="1:16" ht="12.75" customHeight="1" x14ac:dyDescent="0.25">
      <c r="A121" s="78" t="e">
        <f>Spisak!#REF!</f>
        <v>#REF!</v>
      </c>
      <c r="B121" s="79" t="e">
        <f>Spisak!#REF!</f>
        <v>#REF!</v>
      </c>
      <c r="C121" s="117" t="e">
        <f>IF(ISBLANK(Spisak!#REF!),"",Spisak!#REF!)</f>
        <v>#REF!</v>
      </c>
      <c r="D121" s="117"/>
      <c r="E121" s="117"/>
      <c r="F121" s="117"/>
      <c r="G121" s="117"/>
      <c r="H121" s="117"/>
      <c r="I121" s="117"/>
      <c r="J121" s="116" t="e">
        <f>IF(ISBLANK(Spisak!#REF!),"",Spisak!#REF!)</f>
        <v>#REF!</v>
      </c>
      <c r="K121" s="116"/>
      <c r="L121" s="116"/>
      <c r="M121" s="80" t="e">
        <f>Spisak!#REF!</f>
        <v>#REF!</v>
      </c>
      <c r="N121" s="80" t="e">
        <f>+Spisak!#REF!</f>
        <v>#REF!</v>
      </c>
      <c r="O121" s="80" t="e">
        <f>Spisak!#REF!</f>
        <v>#REF!</v>
      </c>
      <c r="P121" s="77" t="e">
        <f>Spisak!#REF!</f>
        <v>#REF!</v>
      </c>
    </row>
    <row r="122" spans="1:16" ht="12.75" customHeight="1" x14ac:dyDescent="0.25">
      <c r="A122" s="78" t="e">
        <f>Spisak!#REF!</f>
        <v>#REF!</v>
      </c>
      <c r="B122" s="79" t="e">
        <f>Spisak!#REF!</f>
        <v>#REF!</v>
      </c>
      <c r="C122" s="117" t="e">
        <f>IF(ISBLANK(Spisak!#REF!),"",Spisak!#REF!)</f>
        <v>#REF!</v>
      </c>
      <c r="D122" s="117"/>
      <c r="E122" s="117"/>
      <c r="F122" s="117"/>
      <c r="G122" s="117"/>
      <c r="H122" s="117"/>
      <c r="I122" s="117"/>
      <c r="J122" s="116" t="e">
        <f>IF(ISBLANK(Spisak!#REF!),"",Spisak!#REF!)</f>
        <v>#REF!</v>
      </c>
      <c r="K122" s="116"/>
      <c r="L122" s="116"/>
      <c r="M122" s="80" t="e">
        <f>Spisak!#REF!</f>
        <v>#REF!</v>
      </c>
      <c r="N122" s="80" t="e">
        <f>+Spisak!#REF!</f>
        <v>#REF!</v>
      </c>
      <c r="O122" s="80" t="e">
        <f>Spisak!#REF!</f>
        <v>#REF!</v>
      </c>
      <c r="P122" s="77" t="e">
        <f>Spisak!#REF!</f>
        <v>#REF!</v>
      </c>
    </row>
    <row r="123" spans="1:16" ht="12.75" customHeight="1" x14ac:dyDescent="0.25">
      <c r="A123" s="78" t="e">
        <f>Spisak!#REF!</f>
        <v>#REF!</v>
      </c>
      <c r="B123" s="79" t="e">
        <f>Spisak!#REF!</f>
        <v>#REF!</v>
      </c>
      <c r="C123" s="117" t="e">
        <f>IF(ISBLANK(Spisak!#REF!),"",Spisak!#REF!)</f>
        <v>#REF!</v>
      </c>
      <c r="D123" s="117"/>
      <c r="E123" s="117"/>
      <c r="F123" s="117"/>
      <c r="G123" s="117"/>
      <c r="H123" s="117"/>
      <c r="I123" s="117"/>
      <c r="J123" s="116" t="e">
        <f>IF(ISBLANK(Spisak!#REF!),"",Spisak!#REF!)</f>
        <v>#REF!</v>
      </c>
      <c r="K123" s="116"/>
      <c r="L123" s="116"/>
      <c r="M123" s="80" t="e">
        <f>Spisak!#REF!</f>
        <v>#REF!</v>
      </c>
      <c r="N123" s="80" t="e">
        <f>+Spisak!#REF!</f>
        <v>#REF!</v>
      </c>
      <c r="O123" s="80" t="e">
        <f>Spisak!#REF!</f>
        <v>#REF!</v>
      </c>
      <c r="P123" s="77" t="e">
        <f>Spisak!#REF!</f>
        <v>#REF!</v>
      </c>
    </row>
    <row r="124" spans="1:16" ht="12.75" customHeight="1" x14ac:dyDescent="0.25">
      <c r="A124" s="78" t="e">
        <f>Spisak!#REF!</f>
        <v>#REF!</v>
      </c>
      <c r="B124" s="79" t="e">
        <f>Spisak!#REF!</f>
        <v>#REF!</v>
      </c>
      <c r="C124" s="117" t="e">
        <f>IF(ISBLANK(Spisak!#REF!),"",Spisak!#REF!)</f>
        <v>#REF!</v>
      </c>
      <c r="D124" s="117"/>
      <c r="E124" s="117"/>
      <c r="F124" s="117"/>
      <c r="G124" s="117"/>
      <c r="H124" s="117"/>
      <c r="I124" s="117"/>
      <c r="J124" s="116" t="e">
        <f>IF(ISBLANK(Spisak!#REF!),"",Spisak!#REF!)</f>
        <v>#REF!</v>
      </c>
      <c r="K124" s="116"/>
      <c r="L124" s="116"/>
      <c r="M124" s="80" t="e">
        <f>Spisak!#REF!</f>
        <v>#REF!</v>
      </c>
      <c r="N124" s="80" t="e">
        <f>+Spisak!#REF!</f>
        <v>#REF!</v>
      </c>
      <c r="O124" s="80" t="e">
        <f>Spisak!#REF!</f>
        <v>#REF!</v>
      </c>
      <c r="P124" s="77" t="e">
        <f>Spisak!#REF!</f>
        <v>#REF!</v>
      </c>
    </row>
    <row r="125" spans="1:16" ht="12.75" customHeight="1" x14ac:dyDescent="0.25">
      <c r="A125" s="78" t="e">
        <f>Spisak!#REF!</f>
        <v>#REF!</v>
      </c>
      <c r="B125" s="79" t="e">
        <f>Spisak!#REF!</f>
        <v>#REF!</v>
      </c>
      <c r="C125" s="117" t="e">
        <f>IF(ISBLANK(Spisak!#REF!),"",Spisak!#REF!)</f>
        <v>#REF!</v>
      </c>
      <c r="D125" s="117"/>
      <c r="E125" s="117"/>
      <c r="F125" s="117"/>
      <c r="G125" s="117"/>
      <c r="H125" s="117"/>
      <c r="I125" s="117"/>
      <c r="J125" s="116" t="e">
        <f>IF(ISBLANK(Spisak!#REF!),"",Spisak!#REF!)</f>
        <v>#REF!</v>
      </c>
      <c r="K125" s="116"/>
      <c r="L125" s="116"/>
      <c r="M125" s="80" t="e">
        <f>Spisak!#REF!</f>
        <v>#REF!</v>
      </c>
      <c r="N125" s="80" t="e">
        <f>+Spisak!#REF!</f>
        <v>#REF!</v>
      </c>
      <c r="O125" s="80" t="e">
        <f>Spisak!#REF!</f>
        <v>#REF!</v>
      </c>
      <c r="P125" s="77" t="e">
        <f>Spisak!#REF!</f>
        <v>#REF!</v>
      </c>
    </row>
    <row r="126" spans="1:16" ht="12.75" customHeight="1" x14ac:dyDescent="0.25">
      <c r="A126" s="78" t="e">
        <f>Spisak!#REF!</f>
        <v>#REF!</v>
      </c>
      <c r="B126" s="79" t="e">
        <f>Spisak!#REF!</f>
        <v>#REF!</v>
      </c>
      <c r="C126" s="117" t="e">
        <f>IF(ISBLANK(Spisak!#REF!),"",Spisak!#REF!)</f>
        <v>#REF!</v>
      </c>
      <c r="D126" s="117"/>
      <c r="E126" s="117"/>
      <c r="F126" s="117"/>
      <c r="G126" s="117"/>
      <c r="H126" s="117"/>
      <c r="I126" s="117"/>
      <c r="J126" s="116" t="e">
        <f>IF(ISBLANK(Spisak!#REF!),"",Spisak!#REF!)</f>
        <v>#REF!</v>
      </c>
      <c r="K126" s="116"/>
      <c r="L126" s="116"/>
      <c r="M126" s="80" t="e">
        <f>Spisak!#REF!</f>
        <v>#REF!</v>
      </c>
      <c r="N126" s="80" t="e">
        <f>+Spisak!#REF!</f>
        <v>#REF!</v>
      </c>
      <c r="O126" s="80" t="e">
        <f>Spisak!#REF!</f>
        <v>#REF!</v>
      </c>
      <c r="P126" s="77" t="e">
        <f>Spisak!#REF!</f>
        <v>#REF!</v>
      </c>
    </row>
    <row r="127" spans="1:16" ht="12.75" customHeight="1" x14ac:dyDescent="0.25">
      <c r="A127" s="78" t="e">
        <f>Spisak!#REF!</f>
        <v>#REF!</v>
      </c>
      <c r="B127" s="79" t="e">
        <f>Spisak!#REF!</f>
        <v>#REF!</v>
      </c>
      <c r="C127" s="117" t="e">
        <f>IF(ISBLANK(Spisak!#REF!),"",Spisak!#REF!)</f>
        <v>#REF!</v>
      </c>
      <c r="D127" s="117"/>
      <c r="E127" s="117"/>
      <c r="F127" s="117"/>
      <c r="G127" s="117"/>
      <c r="H127" s="117"/>
      <c r="I127" s="117"/>
      <c r="J127" s="116" t="e">
        <f>IF(ISBLANK(Spisak!#REF!),"",Spisak!#REF!)</f>
        <v>#REF!</v>
      </c>
      <c r="K127" s="116"/>
      <c r="L127" s="116"/>
      <c r="M127" s="80" t="e">
        <f>Spisak!#REF!</f>
        <v>#REF!</v>
      </c>
      <c r="N127" s="80" t="e">
        <f>+Spisak!#REF!</f>
        <v>#REF!</v>
      </c>
      <c r="O127" s="80" t="e">
        <f>Spisak!#REF!</f>
        <v>#REF!</v>
      </c>
      <c r="P127" s="77" t="e">
        <f>Spisak!#REF!</f>
        <v>#REF!</v>
      </c>
    </row>
    <row r="128" spans="1:16" ht="12.75" customHeight="1" x14ac:dyDescent="0.25">
      <c r="A128" s="78" t="e">
        <f>Spisak!#REF!</f>
        <v>#REF!</v>
      </c>
      <c r="B128" s="79" t="e">
        <f>Spisak!#REF!</f>
        <v>#REF!</v>
      </c>
      <c r="C128" s="117" t="e">
        <f>IF(ISBLANK(Spisak!#REF!),"",Spisak!#REF!)</f>
        <v>#REF!</v>
      </c>
      <c r="D128" s="117"/>
      <c r="E128" s="117"/>
      <c r="F128" s="117"/>
      <c r="G128" s="117"/>
      <c r="H128" s="117"/>
      <c r="I128" s="117"/>
      <c r="J128" s="116" t="e">
        <f>IF(ISBLANK(Spisak!#REF!),"",Spisak!#REF!)</f>
        <v>#REF!</v>
      </c>
      <c r="K128" s="116"/>
      <c r="L128" s="116"/>
      <c r="M128" s="80" t="e">
        <f>Spisak!#REF!</f>
        <v>#REF!</v>
      </c>
      <c r="N128" s="80" t="e">
        <f>+Spisak!#REF!</f>
        <v>#REF!</v>
      </c>
      <c r="O128" s="80" t="e">
        <f>Spisak!#REF!</f>
        <v>#REF!</v>
      </c>
      <c r="P128" s="77" t="e">
        <f>Spisak!#REF!</f>
        <v>#REF!</v>
      </c>
    </row>
    <row r="129" spans="1:16" ht="12.75" customHeight="1" x14ac:dyDescent="0.25">
      <c r="A129" s="78" t="e">
        <f>Spisak!#REF!</f>
        <v>#REF!</v>
      </c>
      <c r="B129" s="79" t="e">
        <f>Spisak!#REF!</f>
        <v>#REF!</v>
      </c>
      <c r="C129" s="117" t="e">
        <f>IF(ISBLANK(Spisak!#REF!),"",Spisak!#REF!)</f>
        <v>#REF!</v>
      </c>
      <c r="D129" s="117"/>
      <c r="E129" s="117"/>
      <c r="F129" s="117"/>
      <c r="G129" s="117"/>
      <c r="H129" s="117"/>
      <c r="I129" s="117"/>
      <c r="J129" s="116" t="e">
        <f>IF(ISBLANK(Spisak!#REF!),"",Spisak!#REF!)</f>
        <v>#REF!</v>
      </c>
      <c r="K129" s="116"/>
      <c r="L129" s="116"/>
      <c r="M129" s="80" t="e">
        <f>Spisak!#REF!</f>
        <v>#REF!</v>
      </c>
      <c r="N129" s="80" t="e">
        <f>+Spisak!#REF!</f>
        <v>#REF!</v>
      </c>
      <c r="O129" s="80" t="e">
        <f>Spisak!#REF!</f>
        <v>#REF!</v>
      </c>
      <c r="P129" s="77" t="e">
        <f>Spisak!#REF!</f>
        <v>#REF!</v>
      </c>
    </row>
    <row r="130" spans="1:16" ht="12.75" customHeight="1" x14ac:dyDescent="0.25">
      <c r="A130" s="78" t="e">
        <f>Spisak!#REF!</f>
        <v>#REF!</v>
      </c>
      <c r="B130" s="79" t="e">
        <f>Spisak!#REF!</f>
        <v>#REF!</v>
      </c>
      <c r="C130" s="117" t="e">
        <f>IF(ISBLANK(Spisak!#REF!),"",Spisak!#REF!)</f>
        <v>#REF!</v>
      </c>
      <c r="D130" s="117"/>
      <c r="E130" s="117"/>
      <c r="F130" s="117"/>
      <c r="G130" s="117"/>
      <c r="H130" s="117"/>
      <c r="I130" s="117"/>
      <c r="J130" s="116" t="e">
        <f>IF(ISBLANK(Spisak!#REF!),"",Spisak!#REF!)</f>
        <v>#REF!</v>
      </c>
      <c r="K130" s="116"/>
      <c r="L130" s="116"/>
      <c r="M130" s="80" t="e">
        <f>Spisak!#REF!</f>
        <v>#REF!</v>
      </c>
      <c r="N130" s="80" t="e">
        <f>+Spisak!#REF!</f>
        <v>#REF!</v>
      </c>
      <c r="O130" s="80" t="e">
        <f>Spisak!#REF!</f>
        <v>#REF!</v>
      </c>
      <c r="P130" s="77" t="e">
        <f>Spisak!#REF!</f>
        <v>#REF!</v>
      </c>
    </row>
    <row r="131" spans="1:16" ht="12.75" customHeight="1" x14ac:dyDescent="0.25">
      <c r="A131" s="78" t="e">
        <f>Spisak!#REF!</f>
        <v>#REF!</v>
      </c>
      <c r="B131" s="79" t="e">
        <f>Spisak!#REF!</f>
        <v>#REF!</v>
      </c>
      <c r="C131" s="117" t="e">
        <f>IF(ISBLANK(Spisak!#REF!),"",Spisak!#REF!)</f>
        <v>#REF!</v>
      </c>
      <c r="D131" s="117"/>
      <c r="E131" s="117"/>
      <c r="F131" s="117"/>
      <c r="G131" s="117"/>
      <c r="H131" s="117"/>
      <c r="I131" s="117"/>
      <c r="J131" s="116" t="e">
        <f>IF(ISBLANK(Spisak!#REF!),"",Spisak!#REF!)</f>
        <v>#REF!</v>
      </c>
      <c r="K131" s="116"/>
      <c r="L131" s="116"/>
      <c r="M131" s="80" t="e">
        <f>Spisak!#REF!</f>
        <v>#REF!</v>
      </c>
      <c r="N131" s="80" t="e">
        <f>+Spisak!#REF!</f>
        <v>#REF!</v>
      </c>
      <c r="O131" s="80" t="e">
        <f>Spisak!#REF!</f>
        <v>#REF!</v>
      </c>
      <c r="P131" s="77" t="e">
        <f>Spisak!#REF!</f>
        <v>#REF!</v>
      </c>
    </row>
    <row r="132" spans="1:16" ht="12.75" customHeight="1" x14ac:dyDescent="0.25">
      <c r="A132" s="78" t="e">
        <f>Spisak!#REF!</f>
        <v>#REF!</v>
      </c>
      <c r="B132" s="79" t="e">
        <f>Spisak!#REF!</f>
        <v>#REF!</v>
      </c>
      <c r="C132" s="117" t="e">
        <f>IF(ISBLANK(Spisak!#REF!),"",Spisak!#REF!)</f>
        <v>#REF!</v>
      </c>
      <c r="D132" s="117"/>
      <c r="E132" s="117"/>
      <c r="F132" s="117"/>
      <c r="G132" s="117"/>
      <c r="H132" s="117"/>
      <c r="I132" s="117"/>
      <c r="J132" s="116" t="e">
        <f>IF(ISBLANK(Spisak!#REF!),"",Spisak!#REF!)</f>
        <v>#REF!</v>
      </c>
      <c r="K132" s="116"/>
      <c r="L132" s="116"/>
      <c r="M132" s="80" t="e">
        <f>Spisak!#REF!</f>
        <v>#REF!</v>
      </c>
      <c r="N132" s="80" t="e">
        <f>+Spisak!#REF!</f>
        <v>#REF!</v>
      </c>
      <c r="O132" s="80" t="e">
        <f>Spisak!#REF!</f>
        <v>#REF!</v>
      </c>
      <c r="P132" s="77" t="e">
        <f>Spisak!#REF!</f>
        <v>#REF!</v>
      </c>
    </row>
    <row r="133" spans="1:16" ht="12.75" customHeight="1" x14ac:dyDescent="0.25">
      <c r="A133" s="78" t="e">
        <f>Spisak!#REF!</f>
        <v>#REF!</v>
      </c>
      <c r="B133" s="79" t="e">
        <f>Spisak!#REF!</f>
        <v>#REF!</v>
      </c>
      <c r="C133" s="117" t="e">
        <f>IF(ISBLANK(Spisak!#REF!),"",Spisak!#REF!)</f>
        <v>#REF!</v>
      </c>
      <c r="D133" s="117"/>
      <c r="E133" s="117"/>
      <c r="F133" s="117"/>
      <c r="G133" s="117"/>
      <c r="H133" s="117"/>
      <c r="I133" s="117"/>
      <c r="J133" s="116" t="e">
        <f>IF(ISBLANK(Spisak!#REF!),"",Spisak!#REF!)</f>
        <v>#REF!</v>
      </c>
      <c r="K133" s="116"/>
      <c r="L133" s="116"/>
      <c r="M133" s="80" t="e">
        <f>Spisak!#REF!</f>
        <v>#REF!</v>
      </c>
      <c r="N133" s="80" t="e">
        <f>+Spisak!#REF!</f>
        <v>#REF!</v>
      </c>
      <c r="O133" s="80" t="e">
        <f>Spisak!#REF!</f>
        <v>#REF!</v>
      </c>
      <c r="P133" s="77" t="e">
        <f>Spisak!#REF!</f>
        <v>#REF!</v>
      </c>
    </row>
    <row r="134" spans="1:16" ht="12.75" customHeight="1" x14ac:dyDescent="0.25">
      <c r="A134" s="78" t="e">
        <f>Spisak!#REF!</f>
        <v>#REF!</v>
      </c>
      <c r="B134" s="79" t="e">
        <f>Spisak!#REF!</f>
        <v>#REF!</v>
      </c>
      <c r="C134" s="117" t="e">
        <f>IF(ISBLANK(Spisak!#REF!),"",Spisak!#REF!)</f>
        <v>#REF!</v>
      </c>
      <c r="D134" s="117"/>
      <c r="E134" s="117"/>
      <c r="F134" s="117"/>
      <c r="G134" s="117"/>
      <c r="H134" s="117"/>
      <c r="I134" s="117"/>
      <c r="J134" s="116" t="e">
        <f>IF(ISBLANK(Spisak!#REF!),"",Spisak!#REF!)</f>
        <v>#REF!</v>
      </c>
      <c r="K134" s="116"/>
      <c r="L134" s="116"/>
      <c r="M134" s="80" t="e">
        <f>Spisak!#REF!</f>
        <v>#REF!</v>
      </c>
      <c r="N134" s="80" t="e">
        <f>+Spisak!#REF!</f>
        <v>#REF!</v>
      </c>
      <c r="O134" s="80" t="e">
        <f>Spisak!#REF!</f>
        <v>#REF!</v>
      </c>
      <c r="P134" s="77" t="e">
        <f>Spisak!#REF!</f>
        <v>#REF!</v>
      </c>
    </row>
    <row r="135" spans="1:16" ht="12.75" customHeight="1" x14ac:dyDescent="0.25">
      <c r="A135" s="78" t="e">
        <f>Spisak!#REF!</f>
        <v>#REF!</v>
      </c>
      <c r="B135" s="79" t="e">
        <f>Spisak!#REF!</f>
        <v>#REF!</v>
      </c>
      <c r="C135" s="117" t="e">
        <f>IF(ISBLANK(Spisak!#REF!),"",Spisak!#REF!)</f>
        <v>#REF!</v>
      </c>
      <c r="D135" s="117"/>
      <c r="E135" s="117"/>
      <c r="F135" s="117"/>
      <c r="G135" s="117"/>
      <c r="H135" s="117"/>
      <c r="I135" s="117"/>
      <c r="J135" s="116" t="e">
        <f>IF(ISBLANK(Spisak!#REF!),"",Spisak!#REF!)</f>
        <v>#REF!</v>
      </c>
      <c r="K135" s="116"/>
      <c r="L135" s="116"/>
      <c r="M135" s="80" t="e">
        <f>Spisak!#REF!</f>
        <v>#REF!</v>
      </c>
      <c r="N135" s="80" t="e">
        <f>+Spisak!#REF!</f>
        <v>#REF!</v>
      </c>
      <c r="O135" s="80" t="e">
        <f>Spisak!#REF!</f>
        <v>#REF!</v>
      </c>
      <c r="P135" s="77" t="e">
        <f>Spisak!#REF!</f>
        <v>#REF!</v>
      </c>
    </row>
    <row r="136" spans="1:16" ht="12.75" customHeight="1" x14ac:dyDescent="0.25">
      <c r="A136" s="78" t="e">
        <f>Spisak!#REF!</f>
        <v>#REF!</v>
      </c>
      <c r="B136" s="79" t="e">
        <f>Spisak!#REF!</f>
        <v>#REF!</v>
      </c>
      <c r="C136" s="117" t="e">
        <f>IF(ISBLANK(Spisak!#REF!),"",Spisak!#REF!)</f>
        <v>#REF!</v>
      </c>
      <c r="D136" s="117"/>
      <c r="E136" s="117"/>
      <c r="F136" s="117"/>
      <c r="G136" s="117"/>
      <c r="H136" s="117"/>
      <c r="I136" s="117"/>
      <c r="J136" s="116" t="e">
        <f>IF(ISBLANK(Spisak!#REF!),"",Spisak!#REF!)</f>
        <v>#REF!</v>
      </c>
      <c r="K136" s="116"/>
      <c r="L136" s="116"/>
      <c r="M136" s="80" t="e">
        <f>Spisak!#REF!</f>
        <v>#REF!</v>
      </c>
      <c r="N136" s="80" t="e">
        <f>+Spisak!#REF!</f>
        <v>#REF!</v>
      </c>
      <c r="O136" s="80" t="e">
        <f>Spisak!#REF!</f>
        <v>#REF!</v>
      </c>
      <c r="P136" s="77" t="e">
        <f>Spisak!#REF!</f>
        <v>#REF!</v>
      </c>
    </row>
    <row r="137" spans="1:16" ht="12.75" customHeight="1" x14ac:dyDescent="0.25">
      <c r="A137" s="78" t="e">
        <f>Spisak!#REF!</f>
        <v>#REF!</v>
      </c>
      <c r="B137" s="79" t="e">
        <f>Spisak!#REF!</f>
        <v>#REF!</v>
      </c>
      <c r="C137" s="117" t="e">
        <f>IF(ISBLANK(Spisak!#REF!),"",Spisak!#REF!)</f>
        <v>#REF!</v>
      </c>
      <c r="D137" s="117"/>
      <c r="E137" s="117"/>
      <c r="F137" s="117"/>
      <c r="G137" s="117"/>
      <c r="H137" s="117"/>
      <c r="I137" s="117"/>
      <c r="J137" s="116" t="e">
        <f>IF(ISBLANK(Spisak!#REF!),"",Spisak!#REF!)</f>
        <v>#REF!</v>
      </c>
      <c r="K137" s="116"/>
      <c r="L137" s="116"/>
      <c r="M137" s="80" t="e">
        <f>Spisak!#REF!</f>
        <v>#REF!</v>
      </c>
      <c r="N137" s="80" t="e">
        <f>+Spisak!#REF!</f>
        <v>#REF!</v>
      </c>
      <c r="O137" s="80" t="e">
        <f>Spisak!#REF!</f>
        <v>#REF!</v>
      </c>
      <c r="P137" s="77" t="e">
        <f>Spisak!#REF!</f>
        <v>#REF!</v>
      </c>
    </row>
    <row r="138" spans="1:16" ht="12.75" customHeight="1" x14ac:dyDescent="0.25">
      <c r="A138" s="78" t="e">
        <f>Spisak!#REF!</f>
        <v>#REF!</v>
      </c>
      <c r="B138" s="79" t="e">
        <f>Spisak!#REF!</f>
        <v>#REF!</v>
      </c>
      <c r="C138" s="117" t="e">
        <f>IF(ISBLANK(Spisak!#REF!),"",Spisak!#REF!)</f>
        <v>#REF!</v>
      </c>
      <c r="D138" s="117"/>
      <c r="E138" s="117"/>
      <c r="F138" s="117"/>
      <c r="G138" s="117"/>
      <c r="H138" s="117"/>
      <c r="I138" s="117"/>
      <c r="J138" s="116" t="e">
        <f>IF(ISBLANK(Spisak!#REF!),"",Spisak!#REF!)</f>
        <v>#REF!</v>
      </c>
      <c r="K138" s="116"/>
      <c r="L138" s="116"/>
      <c r="M138" s="80" t="e">
        <f>Spisak!#REF!</f>
        <v>#REF!</v>
      </c>
      <c r="N138" s="80" t="e">
        <f>+Spisak!#REF!</f>
        <v>#REF!</v>
      </c>
      <c r="O138" s="80" t="e">
        <f>Spisak!#REF!</f>
        <v>#REF!</v>
      </c>
      <c r="P138" s="77" t="e">
        <f>Spisak!#REF!</f>
        <v>#REF!</v>
      </c>
    </row>
    <row r="139" spans="1:16" ht="12.75" customHeight="1" x14ac:dyDescent="0.25">
      <c r="A139" s="78" t="e">
        <f>Spisak!#REF!</f>
        <v>#REF!</v>
      </c>
      <c r="B139" s="79" t="e">
        <f>Spisak!#REF!</f>
        <v>#REF!</v>
      </c>
      <c r="C139" s="117" t="e">
        <f>IF(ISBLANK(Spisak!#REF!),"",Spisak!#REF!)</f>
        <v>#REF!</v>
      </c>
      <c r="D139" s="117"/>
      <c r="E139" s="117"/>
      <c r="F139" s="117"/>
      <c r="G139" s="117"/>
      <c r="H139" s="117"/>
      <c r="I139" s="117"/>
      <c r="J139" s="116" t="e">
        <f>IF(ISBLANK(Spisak!#REF!),"",Spisak!#REF!)</f>
        <v>#REF!</v>
      </c>
      <c r="K139" s="116"/>
      <c r="L139" s="116"/>
      <c r="M139" s="80" t="e">
        <f>Spisak!#REF!</f>
        <v>#REF!</v>
      </c>
      <c r="N139" s="80" t="e">
        <f>+Spisak!#REF!</f>
        <v>#REF!</v>
      </c>
      <c r="O139" s="80" t="e">
        <f>Spisak!#REF!</f>
        <v>#REF!</v>
      </c>
      <c r="P139" s="77" t="e">
        <f>Spisak!#REF!</f>
        <v>#REF!</v>
      </c>
    </row>
    <row r="140" spans="1:16" ht="12.75" customHeight="1" x14ac:dyDescent="0.25">
      <c r="A140" s="78" t="e">
        <f>Spisak!#REF!</f>
        <v>#REF!</v>
      </c>
      <c r="B140" s="79" t="e">
        <f>Spisak!#REF!</f>
        <v>#REF!</v>
      </c>
      <c r="C140" s="117" t="e">
        <f>IF(ISBLANK(Spisak!#REF!),"",Spisak!#REF!)</f>
        <v>#REF!</v>
      </c>
      <c r="D140" s="117"/>
      <c r="E140" s="117"/>
      <c r="F140" s="117"/>
      <c r="G140" s="117"/>
      <c r="H140" s="117"/>
      <c r="I140" s="117"/>
      <c r="J140" s="116" t="e">
        <f>IF(ISBLANK(Spisak!#REF!),"",Spisak!#REF!)</f>
        <v>#REF!</v>
      </c>
      <c r="K140" s="116"/>
      <c r="L140" s="116"/>
      <c r="M140" s="80" t="e">
        <f>Spisak!#REF!</f>
        <v>#REF!</v>
      </c>
      <c r="N140" s="80" t="e">
        <f>+Spisak!#REF!</f>
        <v>#REF!</v>
      </c>
      <c r="O140" s="80" t="e">
        <f>Spisak!#REF!</f>
        <v>#REF!</v>
      </c>
      <c r="P140" s="77" t="e">
        <f>Spisak!#REF!</f>
        <v>#REF!</v>
      </c>
    </row>
    <row r="141" spans="1:16" ht="12.75" customHeight="1" x14ac:dyDescent="0.25">
      <c r="A141" s="78" t="e">
        <f>Spisak!#REF!</f>
        <v>#REF!</v>
      </c>
      <c r="B141" s="79" t="e">
        <f>Spisak!#REF!</f>
        <v>#REF!</v>
      </c>
      <c r="C141" s="117" t="e">
        <f>IF(ISBLANK(Spisak!#REF!),"",Spisak!#REF!)</f>
        <v>#REF!</v>
      </c>
      <c r="D141" s="117"/>
      <c r="E141" s="117"/>
      <c r="F141" s="117"/>
      <c r="G141" s="117"/>
      <c r="H141" s="117"/>
      <c r="I141" s="117"/>
      <c r="J141" s="116" t="e">
        <f>IF(ISBLANK(Spisak!#REF!),"",Spisak!#REF!)</f>
        <v>#REF!</v>
      </c>
      <c r="K141" s="116"/>
      <c r="L141" s="116"/>
      <c r="M141" s="80" t="e">
        <f>Spisak!#REF!</f>
        <v>#REF!</v>
      </c>
      <c r="N141" s="80" t="e">
        <f>+Spisak!#REF!</f>
        <v>#REF!</v>
      </c>
      <c r="O141" s="80" t="e">
        <f>Spisak!#REF!</f>
        <v>#REF!</v>
      </c>
      <c r="P141" s="77" t="e">
        <f>Spisak!#REF!</f>
        <v>#REF!</v>
      </c>
    </row>
    <row r="142" spans="1:16" ht="12.75" customHeight="1" x14ac:dyDescent="0.25">
      <c r="A142" s="78" t="e">
        <f>Spisak!#REF!</f>
        <v>#REF!</v>
      </c>
      <c r="B142" s="79" t="e">
        <f>Spisak!#REF!</f>
        <v>#REF!</v>
      </c>
      <c r="C142" s="117" t="e">
        <f>IF(ISBLANK(Spisak!#REF!),"",Spisak!#REF!)</f>
        <v>#REF!</v>
      </c>
      <c r="D142" s="117"/>
      <c r="E142" s="117"/>
      <c r="F142" s="117"/>
      <c r="G142" s="117"/>
      <c r="H142" s="117"/>
      <c r="I142" s="117"/>
      <c r="J142" s="116" t="e">
        <f>IF(ISBLANK(Spisak!#REF!),"",Spisak!#REF!)</f>
        <v>#REF!</v>
      </c>
      <c r="K142" s="116"/>
      <c r="L142" s="116"/>
      <c r="M142" s="80" t="e">
        <f>Spisak!#REF!</f>
        <v>#REF!</v>
      </c>
      <c r="N142" s="80" t="e">
        <f>+Spisak!#REF!</f>
        <v>#REF!</v>
      </c>
      <c r="O142" s="80" t="e">
        <f>Spisak!#REF!</f>
        <v>#REF!</v>
      </c>
      <c r="P142" s="77" t="e">
        <f>Spisak!#REF!</f>
        <v>#REF!</v>
      </c>
    </row>
    <row r="143" spans="1:16" ht="12.75" customHeight="1" x14ac:dyDescent="0.25">
      <c r="A143" s="78" t="e">
        <f>Spisak!#REF!</f>
        <v>#REF!</v>
      </c>
      <c r="B143" s="79" t="e">
        <f>Spisak!#REF!</f>
        <v>#REF!</v>
      </c>
      <c r="C143" s="117" t="e">
        <f>IF(ISBLANK(Spisak!#REF!),"",Spisak!#REF!)</f>
        <v>#REF!</v>
      </c>
      <c r="D143" s="117"/>
      <c r="E143" s="117"/>
      <c r="F143" s="117"/>
      <c r="G143" s="117"/>
      <c r="H143" s="117"/>
      <c r="I143" s="117"/>
      <c r="J143" s="116" t="e">
        <f>IF(ISBLANK(Spisak!#REF!),"",Spisak!#REF!)</f>
        <v>#REF!</v>
      </c>
      <c r="K143" s="116"/>
      <c r="L143" s="116"/>
      <c r="M143" s="80" t="e">
        <f>Spisak!#REF!</f>
        <v>#REF!</v>
      </c>
      <c r="N143" s="80" t="e">
        <f>+Spisak!#REF!</f>
        <v>#REF!</v>
      </c>
      <c r="O143" s="80" t="e">
        <f>Spisak!#REF!</f>
        <v>#REF!</v>
      </c>
      <c r="P143" s="77" t="e">
        <f>Spisak!#REF!</f>
        <v>#REF!</v>
      </c>
    </row>
    <row r="144" spans="1:16" ht="12.75" customHeight="1" x14ac:dyDescent="0.25">
      <c r="A144" s="78" t="e">
        <f>Spisak!#REF!</f>
        <v>#REF!</v>
      </c>
      <c r="B144" s="79" t="e">
        <f>Spisak!#REF!</f>
        <v>#REF!</v>
      </c>
      <c r="C144" s="117" t="e">
        <f>IF(ISBLANK(Spisak!#REF!),"",Spisak!#REF!)</f>
        <v>#REF!</v>
      </c>
      <c r="D144" s="117"/>
      <c r="E144" s="117"/>
      <c r="F144" s="117"/>
      <c r="G144" s="117"/>
      <c r="H144" s="117"/>
      <c r="I144" s="117"/>
      <c r="J144" s="116" t="e">
        <f>IF(ISBLANK(Spisak!#REF!),"",Spisak!#REF!)</f>
        <v>#REF!</v>
      </c>
      <c r="K144" s="116"/>
      <c r="L144" s="116"/>
      <c r="M144" s="80" t="e">
        <f>Spisak!#REF!</f>
        <v>#REF!</v>
      </c>
      <c r="N144" s="80" t="e">
        <f>+Spisak!#REF!</f>
        <v>#REF!</v>
      </c>
      <c r="O144" s="80" t="e">
        <f>Spisak!#REF!</f>
        <v>#REF!</v>
      </c>
      <c r="P144" s="77" t="e">
        <f>Spisak!#REF!</f>
        <v>#REF!</v>
      </c>
    </row>
    <row r="145" spans="1:20" ht="12.75" customHeight="1" x14ac:dyDescent="0.25">
      <c r="A145" s="78" t="e">
        <f>Spisak!#REF!</f>
        <v>#REF!</v>
      </c>
      <c r="B145" s="79" t="e">
        <f>Spisak!#REF!</f>
        <v>#REF!</v>
      </c>
      <c r="C145" s="117" t="e">
        <f>IF(ISBLANK(Spisak!#REF!),"",Spisak!#REF!)</f>
        <v>#REF!</v>
      </c>
      <c r="D145" s="117"/>
      <c r="E145" s="117"/>
      <c r="F145" s="117"/>
      <c r="G145" s="117"/>
      <c r="H145" s="117"/>
      <c r="I145" s="117"/>
      <c r="J145" s="116" t="e">
        <f>IF(ISBLANK(Spisak!#REF!),"",Spisak!#REF!)</f>
        <v>#REF!</v>
      </c>
      <c r="K145" s="116"/>
      <c r="L145" s="116"/>
      <c r="M145" s="80" t="e">
        <f>Spisak!#REF!</f>
        <v>#REF!</v>
      </c>
      <c r="N145" s="80" t="e">
        <f>+Spisak!#REF!</f>
        <v>#REF!</v>
      </c>
      <c r="O145" s="80" t="e">
        <f>Spisak!#REF!</f>
        <v>#REF!</v>
      </c>
      <c r="P145" s="77" t="e">
        <f>Spisak!#REF!</f>
        <v>#REF!</v>
      </c>
    </row>
    <row r="146" spans="1:20" ht="12.75" customHeight="1" x14ac:dyDescent="0.25">
      <c r="A146" s="78" t="e">
        <f>Spisak!#REF!</f>
        <v>#REF!</v>
      </c>
      <c r="B146" s="79" t="e">
        <f>Spisak!#REF!</f>
        <v>#REF!</v>
      </c>
      <c r="C146" s="117" t="e">
        <f>IF(ISBLANK(Spisak!#REF!),"",Spisak!#REF!)</f>
        <v>#REF!</v>
      </c>
      <c r="D146" s="117"/>
      <c r="E146" s="117"/>
      <c r="F146" s="117"/>
      <c r="G146" s="117"/>
      <c r="H146" s="117"/>
      <c r="I146" s="117"/>
      <c r="J146" s="116" t="e">
        <f>IF(ISBLANK(Spisak!#REF!),"",Spisak!#REF!)</f>
        <v>#REF!</v>
      </c>
      <c r="K146" s="116"/>
      <c r="L146" s="116"/>
      <c r="M146" s="80" t="e">
        <f>Spisak!#REF!</f>
        <v>#REF!</v>
      </c>
      <c r="N146" s="80" t="e">
        <f>+Spisak!#REF!</f>
        <v>#REF!</v>
      </c>
      <c r="O146" s="80" t="e">
        <f>Spisak!#REF!</f>
        <v>#REF!</v>
      </c>
      <c r="P146" s="77" t="e">
        <f>Spisak!#REF!</f>
        <v>#REF!</v>
      </c>
    </row>
    <row r="147" spans="1:20" ht="12.75" customHeight="1" x14ac:dyDescent="0.25">
      <c r="A147" s="78" t="e">
        <f>Spisak!#REF!</f>
        <v>#REF!</v>
      </c>
      <c r="B147" s="79" t="e">
        <f>Spisak!#REF!</f>
        <v>#REF!</v>
      </c>
      <c r="C147" s="117" t="e">
        <f>IF(ISBLANK(Spisak!#REF!),"",Spisak!#REF!)</f>
        <v>#REF!</v>
      </c>
      <c r="D147" s="117"/>
      <c r="E147" s="117"/>
      <c r="F147" s="117"/>
      <c r="G147" s="117"/>
      <c r="H147" s="117"/>
      <c r="I147" s="117"/>
      <c r="J147" s="116" t="e">
        <f>IF(ISBLANK(Spisak!#REF!),"",Spisak!#REF!)</f>
        <v>#REF!</v>
      </c>
      <c r="K147" s="116"/>
      <c r="L147" s="116"/>
      <c r="M147" s="80" t="e">
        <f>Spisak!#REF!</f>
        <v>#REF!</v>
      </c>
      <c r="N147" s="80" t="e">
        <f>+Spisak!#REF!</f>
        <v>#REF!</v>
      </c>
      <c r="O147" s="80" t="e">
        <f>Spisak!#REF!</f>
        <v>#REF!</v>
      </c>
      <c r="P147" s="77" t="e">
        <f>Spisak!#REF!</f>
        <v>#REF!</v>
      </c>
    </row>
    <row r="148" spans="1:20" ht="12.75" customHeight="1" x14ac:dyDescent="0.25">
      <c r="A148" s="78" t="e">
        <f>Spisak!#REF!</f>
        <v>#REF!</v>
      </c>
      <c r="B148" s="79" t="e">
        <f>Spisak!#REF!</f>
        <v>#REF!</v>
      </c>
      <c r="C148" s="117" t="e">
        <f>IF(ISBLANK(Spisak!#REF!),"",Spisak!#REF!)</f>
        <v>#REF!</v>
      </c>
      <c r="D148" s="117"/>
      <c r="E148" s="117"/>
      <c r="F148" s="117"/>
      <c r="G148" s="117"/>
      <c r="H148" s="117"/>
      <c r="I148" s="117"/>
      <c r="J148" s="116" t="e">
        <f>IF(ISBLANK(Spisak!#REF!),"",Spisak!#REF!)</f>
        <v>#REF!</v>
      </c>
      <c r="K148" s="116"/>
      <c r="L148" s="116"/>
      <c r="M148" s="80" t="e">
        <f>Spisak!#REF!</f>
        <v>#REF!</v>
      </c>
      <c r="N148" s="80" t="e">
        <f>+Spisak!#REF!</f>
        <v>#REF!</v>
      </c>
      <c r="O148" s="80" t="e">
        <f>Spisak!#REF!</f>
        <v>#REF!</v>
      </c>
      <c r="P148" s="77" t="e">
        <f>Spisak!#REF!</f>
        <v>#REF!</v>
      </c>
    </row>
    <row r="149" spans="1:20" ht="12.75" customHeight="1" x14ac:dyDescent="0.25">
      <c r="A149" s="78" t="e">
        <f>Spisak!#REF!</f>
        <v>#REF!</v>
      </c>
      <c r="B149" s="79" t="e">
        <f>Spisak!#REF!</f>
        <v>#REF!</v>
      </c>
      <c r="C149" s="117" t="e">
        <f>IF(ISBLANK(Spisak!#REF!),"",Spisak!#REF!)</f>
        <v>#REF!</v>
      </c>
      <c r="D149" s="117"/>
      <c r="E149" s="117"/>
      <c r="F149" s="117"/>
      <c r="G149" s="117"/>
      <c r="H149" s="117"/>
      <c r="I149" s="117"/>
      <c r="J149" s="116" t="e">
        <f>IF(ISBLANK(Spisak!#REF!),"",Spisak!#REF!)</f>
        <v>#REF!</v>
      </c>
      <c r="K149" s="116"/>
      <c r="L149" s="116"/>
      <c r="M149" s="80" t="e">
        <f>Spisak!#REF!</f>
        <v>#REF!</v>
      </c>
      <c r="N149" s="80" t="e">
        <f>+Spisak!#REF!</f>
        <v>#REF!</v>
      </c>
      <c r="O149" s="80" t="e">
        <f>Spisak!#REF!</f>
        <v>#REF!</v>
      </c>
      <c r="P149" s="77" t="e">
        <f>Spisak!#REF!</f>
        <v>#REF!</v>
      </c>
    </row>
    <row r="150" spans="1:20" ht="12.75" customHeight="1" x14ac:dyDescent="0.25">
      <c r="A150" s="78" t="e">
        <f>Spisak!#REF!</f>
        <v>#REF!</v>
      </c>
      <c r="B150" s="79" t="e">
        <f>Spisak!#REF!</f>
        <v>#REF!</v>
      </c>
      <c r="C150" s="117" t="e">
        <f>IF(ISBLANK(Spisak!#REF!),"",Spisak!#REF!)</f>
        <v>#REF!</v>
      </c>
      <c r="D150" s="117"/>
      <c r="E150" s="117"/>
      <c r="F150" s="117"/>
      <c r="G150" s="117"/>
      <c r="H150" s="117"/>
      <c r="I150" s="117"/>
      <c r="J150" s="116" t="e">
        <f>IF(ISBLANK(Spisak!#REF!),"",Spisak!#REF!)</f>
        <v>#REF!</v>
      </c>
      <c r="K150" s="116"/>
      <c r="L150" s="116"/>
      <c r="M150" s="80" t="e">
        <f>Spisak!#REF!</f>
        <v>#REF!</v>
      </c>
      <c r="N150" s="80" t="e">
        <f>+Spisak!#REF!</f>
        <v>#REF!</v>
      </c>
      <c r="O150" s="80" t="e">
        <f>Spisak!#REF!</f>
        <v>#REF!</v>
      </c>
      <c r="P150" s="77" t="e">
        <f>Spisak!#REF!</f>
        <v>#REF!</v>
      </c>
    </row>
    <row r="151" spans="1:20" ht="12.75" customHeight="1" x14ac:dyDescent="0.25">
      <c r="A151" s="78" t="e">
        <f>Spisak!#REF!</f>
        <v>#REF!</v>
      </c>
      <c r="B151" s="79" t="e">
        <f>Spisak!#REF!</f>
        <v>#REF!</v>
      </c>
      <c r="C151" s="117" t="e">
        <f>IF(ISBLANK(Spisak!#REF!),"",Spisak!#REF!)</f>
        <v>#REF!</v>
      </c>
      <c r="D151" s="117"/>
      <c r="E151" s="117"/>
      <c r="F151" s="117"/>
      <c r="G151" s="117"/>
      <c r="H151" s="117"/>
      <c r="I151" s="117"/>
      <c r="J151" s="116" t="e">
        <f>IF(ISBLANK(Spisak!#REF!),"",Spisak!#REF!)</f>
        <v>#REF!</v>
      </c>
      <c r="K151" s="116"/>
      <c r="L151" s="116"/>
      <c r="M151" s="80" t="e">
        <f>Spisak!#REF!</f>
        <v>#REF!</v>
      </c>
      <c r="N151" s="80" t="e">
        <f>+Spisak!#REF!</f>
        <v>#REF!</v>
      </c>
      <c r="O151" s="80" t="e">
        <f>Spisak!#REF!</f>
        <v>#REF!</v>
      </c>
      <c r="P151" s="77" t="e">
        <f>Spisak!#REF!</f>
        <v>#REF!</v>
      </c>
    </row>
    <row r="152" spans="1:20" ht="12.75" customHeight="1" x14ac:dyDescent="0.25">
      <c r="A152" s="78" t="e">
        <f>Spisak!#REF!</f>
        <v>#REF!</v>
      </c>
      <c r="B152" s="79" t="e">
        <f>Spisak!#REF!</f>
        <v>#REF!</v>
      </c>
      <c r="C152" s="117" t="e">
        <f>IF(ISBLANK(Spisak!#REF!),"",Spisak!#REF!)</f>
        <v>#REF!</v>
      </c>
      <c r="D152" s="117"/>
      <c r="E152" s="117"/>
      <c r="F152" s="117"/>
      <c r="G152" s="117"/>
      <c r="H152" s="117"/>
      <c r="I152" s="117"/>
      <c r="J152" s="116" t="e">
        <f>IF(ISBLANK(Spisak!#REF!),"",Spisak!#REF!)</f>
        <v>#REF!</v>
      </c>
      <c r="K152" s="116"/>
      <c r="L152" s="116"/>
      <c r="M152" s="80" t="e">
        <f>Spisak!#REF!</f>
        <v>#REF!</v>
      </c>
      <c r="N152" s="80" t="e">
        <f>+Spisak!#REF!</f>
        <v>#REF!</v>
      </c>
      <c r="O152" s="80" t="e">
        <f>Spisak!#REF!</f>
        <v>#REF!</v>
      </c>
      <c r="P152" s="77" t="e">
        <f>Spisak!#REF!</f>
        <v>#REF!</v>
      </c>
      <c r="Q152" s="72"/>
      <c r="R152" s="72"/>
      <c r="S152" s="72"/>
      <c r="T152" s="72"/>
    </row>
    <row r="153" spans="1:20" ht="12.75" customHeight="1" x14ac:dyDescent="0.25">
      <c r="A153" s="83"/>
      <c r="B153" s="72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72"/>
      <c r="N153" s="72"/>
      <c r="O153" s="72"/>
      <c r="P153" s="72"/>
      <c r="Q153" s="72"/>
      <c r="R153" s="72"/>
      <c r="S153" s="72"/>
      <c r="T153" s="72"/>
    </row>
    <row r="154" spans="1:20" ht="12.75" customHeight="1" x14ac:dyDescent="0.25">
      <c r="A154" s="83"/>
      <c r="B154" s="72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72"/>
      <c r="N154" s="72"/>
      <c r="O154" s="72"/>
      <c r="P154" s="72"/>
      <c r="Q154" s="72"/>
      <c r="R154" s="72"/>
      <c r="S154" s="72"/>
      <c r="T154" s="72"/>
    </row>
    <row r="155" spans="1:20" ht="12.75" customHeight="1" x14ac:dyDescent="0.25">
      <c r="A155" s="83"/>
      <c r="B155" s="72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72"/>
      <c r="N155" s="72"/>
      <c r="O155" s="72"/>
      <c r="P155" s="72"/>
      <c r="Q155" s="72"/>
      <c r="R155" s="72"/>
      <c r="S155" s="72"/>
      <c r="T155" s="72"/>
    </row>
    <row r="156" spans="1:20" ht="12.75" customHeight="1" x14ac:dyDescent="0.25">
      <c r="A156" s="83"/>
      <c r="B156" s="72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72"/>
      <c r="N156" s="72"/>
      <c r="O156" s="72"/>
      <c r="P156" s="72"/>
      <c r="Q156" s="72"/>
      <c r="R156" s="72"/>
      <c r="S156" s="72"/>
      <c r="T156" s="72"/>
    </row>
    <row r="157" spans="1:20" ht="12.75" customHeight="1" x14ac:dyDescent="0.25">
      <c r="A157" s="83"/>
      <c r="B157" s="72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72"/>
      <c r="N157" s="72"/>
      <c r="O157" s="72"/>
      <c r="P157" s="72"/>
      <c r="Q157" s="72"/>
      <c r="R157" s="72"/>
      <c r="S157" s="72"/>
      <c r="T157" s="72"/>
    </row>
    <row r="158" spans="1:20" ht="12.75" customHeight="1" x14ac:dyDescent="0.25">
      <c r="A158" s="83"/>
      <c r="B158" s="72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72"/>
      <c r="N158" s="72"/>
      <c r="O158" s="72"/>
      <c r="P158" s="72"/>
      <c r="Q158" s="72"/>
      <c r="R158" s="72"/>
      <c r="S158" s="72"/>
      <c r="T158" s="72"/>
    </row>
    <row r="159" spans="1:20" ht="12.75" customHeight="1" x14ac:dyDescent="0.25">
      <c r="A159" s="83"/>
      <c r="B159" s="72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72"/>
      <c r="N159" s="72"/>
      <c r="O159" s="72"/>
      <c r="P159" s="72"/>
      <c r="Q159" s="72"/>
      <c r="R159" s="72"/>
      <c r="S159" s="72"/>
      <c r="T159" s="72"/>
    </row>
    <row r="160" spans="1:20" ht="12.75" customHeight="1" x14ac:dyDescent="0.25">
      <c r="A160" s="83"/>
      <c r="B160" s="72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72"/>
      <c r="N160" s="72"/>
      <c r="O160" s="72"/>
      <c r="P160" s="72"/>
      <c r="Q160" s="72"/>
      <c r="R160" s="72"/>
      <c r="S160" s="72"/>
      <c r="T160" s="72"/>
    </row>
    <row r="161" spans="1:20" ht="12.75" customHeight="1" x14ac:dyDescent="0.25">
      <c r="A161" s="83"/>
      <c r="B161" s="72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72"/>
      <c r="N161" s="72"/>
      <c r="O161" s="72"/>
      <c r="P161" s="72"/>
      <c r="Q161" s="72"/>
      <c r="R161" s="72"/>
      <c r="S161" s="72"/>
      <c r="T161" s="72"/>
    </row>
    <row r="162" spans="1:20" ht="12.75" customHeight="1" x14ac:dyDescent="0.25">
      <c r="A162" s="83"/>
      <c r="B162" s="72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72"/>
      <c r="N162" s="72"/>
      <c r="O162" s="72"/>
      <c r="P162" s="72"/>
      <c r="Q162" s="72"/>
      <c r="R162" s="72"/>
      <c r="S162" s="72"/>
      <c r="T162" s="72"/>
    </row>
    <row r="163" spans="1:20" ht="12.75" customHeight="1" x14ac:dyDescent="0.25">
      <c r="A163" s="83"/>
      <c r="B163" s="72"/>
      <c r="C163" s="115"/>
      <c r="D163" s="115"/>
      <c r="E163" s="115"/>
      <c r="F163" s="115"/>
      <c r="G163" s="115"/>
      <c r="H163" s="115"/>
      <c r="I163" s="115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spans="1:20" ht="12.75" customHeight="1" x14ac:dyDescent="0.25">
      <c r="A164" s="83"/>
      <c r="B164" s="72"/>
      <c r="C164" s="115"/>
      <c r="D164" s="115"/>
      <c r="E164" s="115"/>
      <c r="F164" s="115"/>
      <c r="G164" s="115"/>
      <c r="H164" s="115"/>
      <c r="I164" s="115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spans="1:20" ht="12.75" customHeight="1" x14ac:dyDescent="0.25">
      <c r="A165" s="83"/>
      <c r="B165" s="72"/>
      <c r="C165" s="115"/>
      <c r="D165" s="115"/>
      <c r="E165" s="115"/>
      <c r="F165" s="115"/>
      <c r="G165" s="115"/>
      <c r="H165" s="115"/>
      <c r="I165" s="115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spans="1:20" ht="12.75" customHeight="1" x14ac:dyDescent="0.25">
      <c r="A166" s="83"/>
      <c r="B166" s="72"/>
      <c r="C166" s="115"/>
      <c r="D166" s="115"/>
      <c r="E166" s="115"/>
      <c r="F166" s="115"/>
      <c r="G166" s="115"/>
      <c r="H166" s="115"/>
      <c r="I166" s="115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spans="1:20" ht="12.75" customHeight="1" x14ac:dyDescent="0.25">
      <c r="A167" s="83"/>
      <c r="B167" s="72"/>
      <c r="C167" s="115"/>
      <c r="D167" s="115"/>
      <c r="E167" s="115"/>
      <c r="F167" s="115"/>
      <c r="G167" s="115"/>
      <c r="H167" s="115"/>
      <c r="I167" s="115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spans="1:20" ht="12.75" customHeight="1" x14ac:dyDescent="0.25">
      <c r="A168" s="83"/>
      <c r="B168" s="72"/>
      <c r="C168" s="115"/>
      <c r="D168" s="115"/>
      <c r="E168" s="115"/>
      <c r="F168" s="115"/>
      <c r="G168" s="115"/>
      <c r="H168" s="115"/>
      <c r="I168" s="115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1:20" ht="12.75" customHeight="1" x14ac:dyDescent="0.25">
      <c r="A169" s="83"/>
      <c r="B169" s="72"/>
      <c r="C169" s="115"/>
      <c r="D169" s="115"/>
      <c r="E169" s="115"/>
      <c r="F169" s="115"/>
      <c r="G169" s="115"/>
      <c r="H169" s="115"/>
      <c r="I169" s="115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spans="1:20" ht="12.75" customHeight="1" x14ac:dyDescent="0.25">
      <c r="A170" s="83"/>
      <c r="B170" s="72"/>
      <c r="C170" s="115"/>
      <c r="D170" s="115"/>
      <c r="E170" s="115"/>
      <c r="F170" s="115"/>
      <c r="G170" s="115"/>
      <c r="H170" s="115"/>
      <c r="I170" s="115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spans="1:20" ht="12.75" customHeight="1" x14ac:dyDescent="0.25">
      <c r="A171" s="83"/>
      <c r="B171" s="72"/>
      <c r="C171" s="115"/>
      <c r="D171" s="115"/>
      <c r="E171" s="115"/>
      <c r="F171" s="115"/>
      <c r="G171" s="115"/>
      <c r="H171" s="115"/>
      <c r="I171" s="115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spans="1:20" ht="12.75" customHeight="1" x14ac:dyDescent="0.25">
      <c r="A172" s="83"/>
      <c r="B172" s="72"/>
      <c r="C172" s="115"/>
      <c r="D172" s="115"/>
      <c r="E172" s="115"/>
      <c r="F172" s="115"/>
      <c r="G172" s="115"/>
      <c r="H172" s="115"/>
      <c r="I172" s="115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spans="1:20" ht="12.75" customHeight="1" x14ac:dyDescent="0.25">
      <c r="A173" s="83"/>
      <c r="B173" s="72"/>
      <c r="C173" s="115"/>
      <c r="D173" s="115"/>
      <c r="E173" s="115"/>
      <c r="F173" s="115"/>
      <c r="G173" s="115"/>
      <c r="H173" s="115"/>
      <c r="I173" s="115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spans="1:20" ht="12.75" customHeight="1" x14ac:dyDescent="0.25">
      <c r="A174" s="83"/>
      <c r="B174" s="72"/>
      <c r="C174" s="115"/>
      <c r="D174" s="115"/>
      <c r="E174" s="115"/>
      <c r="F174" s="115"/>
      <c r="G174" s="115"/>
      <c r="H174" s="115"/>
      <c r="I174" s="115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spans="1:20" ht="12.75" customHeight="1" x14ac:dyDescent="0.25">
      <c r="A175" s="83"/>
      <c r="B175" s="72"/>
      <c r="C175" s="115"/>
      <c r="D175" s="115"/>
      <c r="E175" s="115"/>
      <c r="F175" s="115"/>
      <c r="G175" s="115"/>
      <c r="H175" s="115"/>
      <c r="I175" s="115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spans="1:20" ht="12.75" customHeight="1" x14ac:dyDescent="0.25">
      <c r="A176" s="83"/>
      <c r="B176" s="72"/>
      <c r="C176" s="115"/>
      <c r="D176" s="115"/>
      <c r="E176" s="115"/>
      <c r="F176" s="115"/>
      <c r="G176" s="115"/>
      <c r="H176" s="115"/>
      <c r="I176" s="115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spans="1:20" ht="12.75" customHeight="1" x14ac:dyDescent="0.25">
      <c r="A177" s="83"/>
      <c r="B177" s="72"/>
      <c r="C177" s="115"/>
      <c r="D177" s="115"/>
      <c r="E177" s="115"/>
      <c r="F177" s="115"/>
      <c r="G177" s="115"/>
      <c r="H177" s="115"/>
      <c r="I177" s="115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spans="1:20" ht="12.75" customHeight="1" x14ac:dyDescent="0.25">
      <c r="A178" s="83"/>
      <c r="B178" s="72"/>
      <c r="C178" s="115"/>
      <c r="D178" s="115"/>
      <c r="E178" s="115"/>
      <c r="F178" s="115"/>
      <c r="G178" s="115"/>
      <c r="H178" s="115"/>
      <c r="I178" s="115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spans="1:20" ht="12.75" customHeight="1" x14ac:dyDescent="0.25">
      <c r="A179" s="83"/>
      <c r="B179" s="72"/>
      <c r="C179" s="115"/>
      <c r="D179" s="115"/>
      <c r="E179" s="115"/>
      <c r="F179" s="115"/>
      <c r="G179" s="115"/>
      <c r="H179" s="115"/>
      <c r="I179" s="115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spans="1:20" ht="12.75" customHeight="1" x14ac:dyDescent="0.25">
      <c r="A180" s="83"/>
      <c r="B180" s="72"/>
      <c r="C180" s="115"/>
      <c r="D180" s="115"/>
      <c r="E180" s="115"/>
      <c r="F180" s="115"/>
      <c r="G180" s="115"/>
      <c r="H180" s="115"/>
      <c r="I180" s="115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1:20" ht="12.75" customHeight="1" x14ac:dyDescent="0.25">
      <c r="A181" s="83"/>
      <c r="B181" s="72"/>
      <c r="C181" s="115"/>
      <c r="D181" s="115"/>
      <c r="E181" s="115"/>
      <c r="F181" s="115"/>
      <c r="G181" s="115"/>
      <c r="H181" s="115"/>
      <c r="I181" s="115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spans="1:20" ht="12.75" customHeight="1" x14ac:dyDescent="0.25">
      <c r="A182" s="83"/>
      <c r="B182" s="72"/>
      <c r="C182" s="115"/>
      <c r="D182" s="115"/>
      <c r="E182" s="115"/>
      <c r="F182" s="115"/>
      <c r="G182" s="115"/>
      <c r="H182" s="115"/>
      <c r="I182" s="115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spans="1:20" ht="12.75" customHeight="1" x14ac:dyDescent="0.25">
      <c r="A183" s="83"/>
      <c r="B183" s="72"/>
      <c r="C183" s="115"/>
      <c r="D183" s="115"/>
      <c r="E183" s="115"/>
      <c r="F183" s="115"/>
      <c r="G183" s="115"/>
      <c r="H183" s="115"/>
      <c r="I183" s="115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spans="1:20" ht="12.75" customHeight="1" x14ac:dyDescent="0.25">
      <c r="A184" s="83"/>
      <c r="B184" s="72"/>
      <c r="C184" s="115"/>
      <c r="D184" s="115"/>
      <c r="E184" s="115"/>
      <c r="F184" s="115"/>
      <c r="G184" s="115"/>
      <c r="H184" s="115"/>
      <c r="I184" s="115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spans="1:20" ht="12.75" customHeight="1" x14ac:dyDescent="0.25">
      <c r="A185" s="83"/>
      <c r="B185" s="72"/>
      <c r="C185" s="115"/>
      <c r="D185" s="115"/>
      <c r="E185" s="115"/>
      <c r="F185" s="115"/>
      <c r="G185" s="115"/>
      <c r="H185" s="115"/>
      <c r="I185" s="115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spans="1:20" ht="12.75" customHeight="1" x14ac:dyDescent="0.25">
      <c r="A186" s="83"/>
      <c r="B186" s="72"/>
      <c r="C186" s="115"/>
      <c r="D186" s="115"/>
      <c r="E186" s="115"/>
      <c r="F186" s="115"/>
      <c r="G186" s="115"/>
      <c r="H186" s="115"/>
      <c r="I186" s="115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spans="1:20" ht="12.75" customHeight="1" x14ac:dyDescent="0.25">
      <c r="A187" s="83"/>
      <c r="B187" s="72"/>
      <c r="C187" s="115"/>
      <c r="D187" s="115"/>
      <c r="E187" s="115"/>
      <c r="F187" s="115"/>
      <c r="G187" s="115"/>
      <c r="H187" s="115"/>
      <c r="I187" s="115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spans="1:20" ht="12.75" customHeight="1" x14ac:dyDescent="0.25">
      <c r="A188" s="83"/>
      <c r="B188" s="72"/>
      <c r="C188" s="115"/>
      <c r="D188" s="115"/>
      <c r="E188" s="115"/>
      <c r="F188" s="115"/>
      <c r="G188" s="115"/>
      <c r="H188" s="115"/>
      <c r="I188" s="115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spans="1:20" ht="12.75" customHeight="1" x14ac:dyDescent="0.25">
      <c r="A189" s="83"/>
      <c r="B189" s="72"/>
      <c r="C189" s="115"/>
      <c r="D189" s="115"/>
      <c r="E189" s="115"/>
      <c r="F189" s="115"/>
      <c r="G189" s="115"/>
      <c r="H189" s="115"/>
      <c r="I189" s="115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spans="1:20" ht="12.75" customHeight="1" x14ac:dyDescent="0.25">
      <c r="A190" s="83"/>
      <c r="B190" s="72"/>
      <c r="C190" s="115"/>
      <c r="D190" s="115"/>
      <c r="E190" s="115"/>
      <c r="F190" s="115"/>
      <c r="G190" s="115"/>
      <c r="H190" s="115"/>
      <c r="I190" s="115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spans="1:20" ht="12.75" customHeight="1" x14ac:dyDescent="0.25">
      <c r="A191" s="83"/>
      <c r="B191" s="72"/>
      <c r="C191" s="115"/>
      <c r="D191" s="115"/>
      <c r="E191" s="115"/>
      <c r="F191" s="115"/>
      <c r="G191" s="115"/>
      <c r="H191" s="115"/>
      <c r="I191" s="115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spans="1:20" ht="12.75" customHeight="1" x14ac:dyDescent="0.25">
      <c r="A192" s="83"/>
      <c r="B192" s="72"/>
      <c r="C192" s="115"/>
      <c r="D192" s="115"/>
      <c r="E192" s="115"/>
      <c r="F192" s="115"/>
      <c r="G192" s="115"/>
      <c r="H192" s="115"/>
      <c r="I192" s="115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spans="1:20" ht="12.75" customHeight="1" x14ac:dyDescent="0.25">
      <c r="A193" s="83"/>
      <c r="B193" s="72"/>
      <c r="C193" s="115"/>
      <c r="D193" s="115"/>
      <c r="E193" s="115"/>
      <c r="F193" s="115"/>
      <c r="G193" s="115"/>
      <c r="H193" s="115"/>
      <c r="I193" s="115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spans="1:20" ht="12.75" customHeight="1" x14ac:dyDescent="0.25">
      <c r="A194" s="83"/>
      <c r="B194" s="72"/>
      <c r="C194" s="115"/>
      <c r="D194" s="115"/>
      <c r="E194" s="115"/>
      <c r="F194" s="115"/>
      <c r="G194" s="115"/>
      <c r="H194" s="115"/>
      <c r="I194" s="115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spans="1:20" ht="12.75" customHeight="1" x14ac:dyDescent="0.25">
      <c r="A195" s="83"/>
      <c r="B195" s="72"/>
      <c r="C195" s="115"/>
      <c r="D195" s="115"/>
      <c r="E195" s="115"/>
      <c r="F195" s="115"/>
      <c r="G195" s="115"/>
      <c r="H195" s="115"/>
      <c r="I195" s="115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6" spans="1:20" ht="12.75" customHeight="1" x14ac:dyDescent="0.25">
      <c r="A196" s="83"/>
      <c r="B196" s="72"/>
      <c r="C196" s="115"/>
      <c r="D196" s="115"/>
      <c r="E196" s="115"/>
      <c r="F196" s="115"/>
      <c r="G196" s="115"/>
      <c r="H196" s="115"/>
      <c r="I196" s="115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1:20" ht="12.75" customHeight="1" x14ac:dyDescent="0.25">
      <c r="A197" s="83"/>
      <c r="B197" s="72"/>
      <c r="C197" s="115"/>
      <c r="D197" s="115"/>
      <c r="E197" s="115"/>
      <c r="F197" s="115"/>
      <c r="G197" s="115"/>
      <c r="H197" s="115"/>
      <c r="I197" s="115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ht="12.75" customHeight="1" x14ac:dyDescent="0.25">
      <c r="A198" s="83"/>
      <c r="B198" s="72"/>
      <c r="C198" s="115"/>
      <c r="D198" s="115"/>
      <c r="E198" s="115"/>
      <c r="F198" s="115"/>
      <c r="G198" s="115"/>
      <c r="H198" s="115"/>
      <c r="I198" s="115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</row>
    <row r="199" spans="1:20" ht="12.75" customHeight="1" x14ac:dyDescent="0.25">
      <c r="A199" s="83"/>
      <c r="B199" s="72"/>
      <c r="C199" s="115"/>
      <c r="D199" s="115"/>
      <c r="E199" s="115"/>
      <c r="F199" s="115"/>
      <c r="G199" s="115"/>
      <c r="H199" s="115"/>
      <c r="I199" s="115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ht="12.75" customHeight="1" x14ac:dyDescent="0.25">
      <c r="A200" s="83"/>
      <c r="B200" s="72"/>
      <c r="C200" s="115"/>
      <c r="D200" s="115"/>
      <c r="E200" s="115"/>
      <c r="F200" s="115"/>
      <c r="G200" s="115"/>
      <c r="H200" s="115"/>
      <c r="I200" s="115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1:20" ht="12.75" customHeight="1" x14ac:dyDescent="0.25">
      <c r="A201" s="83"/>
      <c r="B201" s="72"/>
      <c r="C201" s="115"/>
      <c r="D201" s="115"/>
      <c r="E201" s="115"/>
      <c r="F201" s="115"/>
      <c r="G201" s="115"/>
      <c r="H201" s="115"/>
      <c r="I201" s="115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12.75" customHeight="1" x14ac:dyDescent="0.25">
      <c r="A202" s="83"/>
      <c r="B202" s="72"/>
      <c r="C202" s="115"/>
      <c r="D202" s="115"/>
      <c r="E202" s="115"/>
      <c r="F202" s="115"/>
      <c r="G202" s="115"/>
      <c r="H202" s="115"/>
      <c r="I202" s="115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spans="1:20" ht="12.75" customHeight="1" x14ac:dyDescent="0.25">
      <c r="A203" s="83"/>
      <c r="B203" s="72"/>
      <c r="C203" s="115"/>
      <c r="D203" s="115"/>
      <c r="E203" s="115"/>
      <c r="F203" s="115"/>
      <c r="G203" s="115"/>
      <c r="H203" s="115"/>
      <c r="I203" s="115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spans="1:20" ht="12.75" customHeight="1" x14ac:dyDescent="0.25">
      <c r="A204" s="83"/>
      <c r="B204" s="72"/>
      <c r="C204" s="115"/>
      <c r="D204" s="115"/>
      <c r="E204" s="115"/>
      <c r="F204" s="115"/>
      <c r="G204" s="115"/>
      <c r="H204" s="115"/>
      <c r="I204" s="115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spans="1:20" ht="12.75" customHeight="1" x14ac:dyDescent="0.25">
      <c r="A205" s="83"/>
      <c r="B205" s="72"/>
      <c r="C205" s="115"/>
      <c r="D205" s="115"/>
      <c r="E205" s="115"/>
      <c r="F205" s="115"/>
      <c r="G205" s="115"/>
      <c r="H205" s="115"/>
      <c r="I205" s="115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spans="1:20" ht="12.75" customHeight="1" x14ac:dyDescent="0.25">
      <c r="A206" s="83"/>
      <c r="B206" s="72"/>
      <c r="C206" s="115"/>
      <c r="D206" s="115"/>
      <c r="E206" s="115"/>
      <c r="F206" s="115"/>
      <c r="G206" s="115"/>
      <c r="H206" s="115"/>
      <c r="I206" s="115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1:20" ht="12.75" customHeight="1" x14ac:dyDescent="0.25">
      <c r="A207" s="83"/>
      <c r="B207" s="72"/>
      <c r="C207" s="115"/>
      <c r="D207" s="115"/>
      <c r="E207" s="115"/>
      <c r="F207" s="115"/>
      <c r="G207" s="115"/>
      <c r="H207" s="115"/>
      <c r="I207" s="115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spans="1:20" ht="12.75" customHeight="1" x14ac:dyDescent="0.25">
      <c r="A208" s="83"/>
      <c r="B208" s="72"/>
      <c r="C208" s="115"/>
      <c r="D208" s="115"/>
      <c r="E208" s="115"/>
      <c r="F208" s="115"/>
      <c r="G208" s="115"/>
      <c r="H208" s="115"/>
      <c r="I208" s="115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  <row r="209" spans="1:20" ht="12.75" customHeight="1" x14ac:dyDescent="0.25">
      <c r="A209" s="83"/>
      <c r="B209" s="72"/>
      <c r="C209" s="115"/>
      <c r="D209" s="115"/>
      <c r="E209" s="115"/>
      <c r="F209" s="115"/>
      <c r="G209" s="115"/>
      <c r="H209" s="115"/>
      <c r="I209" s="115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spans="1:20" ht="12.75" customHeight="1" x14ac:dyDescent="0.25">
      <c r="A210" s="83"/>
      <c r="B210" s="72"/>
      <c r="C210" s="115"/>
      <c r="D210" s="115"/>
      <c r="E210" s="115"/>
      <c r="F210" s="115"/>
      <c r="G210" s="115"/>
      <c r="H210" s="115"/>
      <c r="I210" s="115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</row>
    <row r="211" spans="1:20" ht="12.75" customHeight="1" x14ac:dyDescent="0.25">
      <c r="A211" s="83"/>
      <c r="B211" s="72"/>
      <c r="C211" s="115"/>
      <c r="D211" s="115"/>
      <c r="E211" s="115"/>
      <c r="F211" s="115"/>
      <c r="G211" s="115"/>
      <c r="H211" s="115"/>
      <c r="I211" s="115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  <row r="212" spans="1:20" ht="12.75" customHeight="1" x14ac:dyDescent="0.25">
      <c r="A212" s="83"/>
      <c r="B212" s="72"/>
      <c r="C212" s="115"/>
      <c r="D212" s="115"/>
      <c r="E212" s="115"/>
      <c r="F212" s="115"/>
      <c r="G212" s="115"/>
      <c r="H212" s="115"/>
      <c r="I212" s="115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spans="1:20" ht="12.75" customHeight="1" x14ac:dyDescent="0.25">
      <c r="A213" s="83"/>
      <c r="B213" s="72"/>
      <c r="C213" s="115"/>
      <c r="D213" s="115"/>
      <c r="E213" s="115"/>
      <c r="F213" s="115"/>
      <c r="G213" s="115"/>
      <c r="H213" s="115"/>
      <c r="I213" s="115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spans="1:20" ht="12.75" customHeight="1" x14ac:dyDescent="0.25">
      <c r="A214" s="83"/>
      <c r="B214" s="72"/>
      <c r="C214" s="115"/>
      <c r="D214" s="115"/>
      <c r="E214" s="115"/>
      <c r="F214" s="115"/>
      <c r="G214" s="115"/>
      <c r="H214" s="115"/>
      <c r="I214" s="115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spans="1:20" ht="12.75" customHeight="1" x14ac:dyDescent="0.25">
      <c r="A215" s="83"/>
      <c r="B215" s="72"/>
      <c r="C215" s="115"/>
      <c r="D215" s="115"/>
      <c r="E215" s="115"/>
      <c r="F215" s="115"/>
      <c r="G215" s="115"/>
      <c r="H215" s="115"/>
      <c r="I215" s="115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spans="1:20" ht="12.75" customHeight="1" x14ac:dyDescent="0.25">
      <c r="A216" s="83"/>
      <c r="B216" s="72"/>
      <c r="C216" s="115"/>
      <c r="D216" s="115"/>
      <c r="E216" s="115"/>
      <c r="F216" s="115"/>
      <c r="G216" s="115"/>
      <c r="H216" s="115"/>
      <c r="I216" s="115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</row>
    <row r="217" spans="1:20" ht="12.75" customHeight="1" x14ac:dyDescent="0.25">
      <c r="A217" s="83"/>
      <c r="B217" s="72"/>
      <c r="C217" s="115"/>
      <c r="D217" s="115"/>
      <c r="E217" s="115"/>
      <c r="F217" s="115"/>
      <c r="G217" s="115"/>
      <c r="H217" s="115"/>
      <c r="I217" s="115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</row>
    <row r="218" spans="1:20" ht="12.75" customHeight="1" x14ac:dyDescent="0.25">
      <c r="A218" s="83"/>
      <c r="B218" s="72"/>
      <c r="C218" s="115"/>
      <c r="D218" s="115"/>
      <c r="E218" s="115"/>
      <c r="F218" s="115"/>
      <c r="G218" s="115"/>
      <c r="H218" s="115"/>
      <c r="I218" s="115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</row>
    <row r="219" spans="1:20" ht="12.75" customHeight="1" x14ac:dyDescent="0.25">
      <c r="A219" s="83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</row>
    <row r="220" spans="1:20" ht="12.75" customHeight="1" x14ac:dyDescent="0.25">
      <c r="A220" s="83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</row>
    <row r="221" spans="1:20" ht="12.75" customHeight="1" x14ac:dyDescent="0.25">
      <c r="A221" s="83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spans="1:20" ht="12.75" customHeight="1" x14ac:dyDescent="0.25">
      <c r="A222" s="83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</row>
    <row r="223" spans="1:20" ht="12.75" customHeight="1" x14ac:dyDescent="0.25">
      <c r="A223" s="83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</row>
    <row r="224" spans="1:20" ht="12.75" customHeight="1" x14ac:dyDescent="0.25">
      <c r="A224" s="83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</row>
    <row r="225" spans="1:20" ht="12.75" customHeight="1" x14ac:dyDescent="0.25">
      <c r="A225" s="83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</row>
    <row r="226" spans="1:20" ht="12.75" customHeight="1" x14ac:dyDescent="0.25">
      <c r="A226" s="83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</row>
    <row r="227" spans="1:20" ht="12.75" customHeight="1" x14ac:dyDescent="0.25">
      <c r="A227" s="83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</row>
    <row r="228" spans="1:20" ht="12.75" customHeight="1" x14ac:dyDescent="0.25">
      <c r="A228" s="83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spans="1:20" ht="12.75" customHeight="1" x14ac:dyDescent="0.25">
      <c r="A229" s="83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</row>
    <row r="230" spans="1:20" ht="12.75" customHeight="1" x14ac:dyDescent="0.25">
      <c r="A230" s="83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1:20" ht="12.75" customHeight="1" x14ac:dyDescent="0.25">
      <c r="A231" s="83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</row>
    <row r="232" spans="1:20" ht="12.75" customHeight="1" x14ac:dyDescent="0.25">
      <c r="A232" s="83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spans="1:20" ht="12.75" customHeight="1" x14ac:dyDescent="0.25">
      <c r="A233" s="83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</row>
    <row r="234" spans="1:20" ht="12.75" customHeight="1" x14ac:dyDescent="0.25">
      <c r="A234" s="83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5" spans="1:20" ht="12.75" customHeight="1" x14ac:dyDescent="0.25">
      <c r="A235" s="83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</row>
    <row r="236" spans="1:20" ht="12.75" customHeight="1" x14ac:dyDescent="0.25">
      <c r="A236" s="83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</row>
    <row r="237" spans="1:20" ht="12.75" customHeight="1" x14ac:dyDescent="0.25">
      <c r="A237" s="83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</row>
    <row r="238" spans="1:20" ht="12.75" customHeight="1" x14ac:dyDescent="0.25">
      <c r="A238" s="83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</row>
    <row r="239" spans="1:20" ht="12.75" customHeight="1" x14ac:dyDescent="0.25">
      <c r="A239" s="83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spans="1:20" ht="12.75" customHeight="1" x14ac:dyDescent="0.25">
      <c r="A240" s="83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spans="1:20" ht="12.75" customHeight="1" x14ac:dyDescent="0.25">
      <c r="A241" s="83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spans="1:20" ht="12.75" customHeight="1" x14ac:dyDescent="0.25">
      <c r="A242" s="83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</row>
    <row r="243" spans="1:20" ht="12.75" customHeight="1" x14ac:dyDescent="0.25">
      <c r="A243" s="83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</row>
    <row r="244" spans="1:20" ht="12.75" customHeight="1" x14ac:dyDescent="0.25">
      <c r="A244" s="83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</row>
    <row r="245" spans="1:20" ht="12.75" customHeight="1" x14ac:dyDescent="0.25">
      <c r="A245" s="83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</row>
    <row r="246" spans="1:20" ht="12.75" customHeight="1" x14ac:dyDescent="0.25">
      <c r="A246" s="83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</row>
    <row r="247" spans="1:20" ht="12.75" customHeight="1" x14ac:dyDescent="0.25">
      <c r="A247" s="83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</row>
    <row r="248" spans="1:20" ht="12.75" customHeight="1" x14ac:dyDescent="0.25">
      <c r="A248" s="83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</row>
    <row r="249" spans="1:20" ht="12.75" customHeight="1" x14ac:dyDescent="0.25">
      <c r="A249" s="83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</row>
    <row r="250" spans="1:20" ht="12.75" customHeight="1" x14ac:dyDescent="0.25">
      <c r="A250" s="83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</row>
    <row r="251" spans="1:20" ht="12.75" customHeight="1" x14ac:dyDescent="0.25">
      <c r="A251" s="83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1:20" ht="12.75" customHeight="1" x14ac:dyDescent="0.25">
      <c r="A252" s="83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spans="1:20" ht="12.75" customHeight="1" x14ac:dyDescent="0.25">
      <c r="A253" s="83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</row>
    <row r="254" spans="1:20" ht="12.75" customHeight="1" x14ac:dyDescent="0.25">
      <c r="A254" s="83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5" spans="1:20" ht="12.75" customHeight="1" x14ac:dyDescent="0.25">
      <c r="A255" s="83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</row>
    <row r="256" spans="1:20" ht="12.75" customHeight="1" x14ac:dyDescent="0.25">
      <c r="A256" s="83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spans="1:20" ht="12.75" customHeight="1" x14ac:dyDescent="0.25">
      <c r="A257" s="83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spans="1:20" ht="12.75" customHeight="1" x14ac:dyDescent="0.25">
      <c r="A258" s="83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</row>
    <row r="259" spans="1:20" ht="12.75" customHeight="1" x14ac:dyDescent="0.25">
      <c r="A259" s="83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spans="1:20" ht="12.75" customHeight="1" x14ac:dyDescent="0.25">
      <c r="A260" s="83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</row>
    <row r="261" spans="1:20" ht="12.75" customHeight="1" x14ac:dyDescent="0.25">
      <c r="A261" s="83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</row>
    <row r="262" spans="1:20" ht="12.75" customHeight="1" x14ac:dyDescent="0.25">
      <c r="A262" s="83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1:20" ht="12.75" customHeight="1" x14ac:dyDescent="0.25">
      <c r="A263" s="83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spans="1:20" ht="12.75" customHeight="1" x14ac:dyDescent="0.25">
      <c r="A264" s="83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spans="1:20" ht="12.75" customHeight="1" x14ac:dyDescent="0.25">
      <c r="A265" s="83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</row>
    <row r="266" spans="1:20" ht="12.75" customHeight="1" x14ac:dyDescent="0.25">
      <c r="A266" s="83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</row>
    <row r="267" spans="1:20" ht="12.75" customHeight="1" x14ac:dyDescent="0.25">
      <c r="A267" s="83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</row>
    <row r="268" spans="1:20" ht="12.75" customHeight="1" x14ac:dyDescent="0.25">
      <c r="A268" s="83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</row>
    <row r="269" spans="1:20" ht="12.75" customHeight="1" x14ac:dyDescent="0.25">
      <c r="A269" s="83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</row>
    <row r="270" spans="1:20" ht="12.75" customHeight="1" x14ac:dyDescent="0.25">
      <c r="A270" s="83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</row>
    <row r="271" spans="1:20" ht="12.75" customHeight="1" x14ac:dyDescent="0.25">
      <c r="A271" s="83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</row>
    <row r="272" spans="1:20" ht="12.75" customHeight="1" x14ac:dyDescent="0.25">
      <c r="A272" s="83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spans="1:20" ht="12.75" customHeight="1" x14ac:dyDescent="0.25">
      <c r="A273" s="83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</row>
    <row r="274" spans="1:20" ht="12.75" customHeight="1" x14ac:dyDescent="0.25">
      <c r="A274" s="83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5" spans="1:20" ht="12.75" customHeight="1" x14ac:dyDescent="0.25">
      <c r="A275" s="83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</row>
    <row r="276" spans="1:20" ht="12.75" customHeight="1" x14ac:dyDescent="0.25">
      <c r="A276" s="83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</row>
    <row r="277" spans="1:20" ht="12.75" customHeight="1" x14ac:dyDescent="0.25">
      <c r="A277" s="83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</row>
    <row r="278" spans="1:20" ht="12.75" customHeight="1" x14ac:dyDescent="0.25">
      <c r="A278" s="83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</row>
    <row r="279" spans="1:20" ht="12.75" customHeight="1" x14ac:dyDescent="0.25">
      <c r="A279" s="83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</row>
    <row r="280" spans="1:20" ht="12.75" customHeight="1" x14ac:dyDescent="0.25">
      <c r="A280" s="83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</row>
    <row r="281" spans="1:20" ht="12.75" customHeight="1" x14ac:dyDescent="0.25">
      <c r="A281" s="83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</row>
    <row r="282" spans="1:20" ht="12.75" customHeight="1" x14ac:dyDescent="0.25">
      <c r="A282" s="83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</row>
    <row r="283" spans="1:20" ht="12.75" customHeight="1" x14ac:dyDescent="0.25">
      <c r="A283" s="83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</row>
    <row r="284" spans="1:20" ht="12.75" customHeight="1" x14ac:dyDescent="0.25">
      <c r="A284" s="83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</row>
    <row r="285" spans="1:20" ht="12.75" customHeight="1" x14ac:dyDescent="0.25">
      <c r="A285" s="83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</row>
    <row r="286" spans="1:20" ht="12.75" customHeight="1" x14ac:dyDescent="0.25">
      <c r="A286" s="83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</row>
    <row r="287" spans="1:20" ht="12.75" customHeight="1" x14ac:dyDescent="0.25">
      <c r="A287" s="83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</row>
    <row r="288" spans="1:20" ht="12.75" customHeight="1" x14ac:dyDescent="0.25">
      <c r="A288" s="83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</row>
    <row r="289" spans="1:20" ht="12.75" customHeight="1" x14ac:dyDescent="0.25">
      <c r="A289" s="83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</row>
    <row r="290" spans="1:20" ht="12.75" customHeight="1" x14ac:dyDescent="0.25">
      <c r="A290" s="83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</row>
    <row r="291" spans="1:20" ht="12.75" customHeight="1" x14ac:dyDescent="0.25">
      <c r="A291" s="83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</row>
    <row r="292" spans="1:20" ht="12.75" customHeight="1" x14ac:dyDescent="0.25">
      <c r="A292" s="83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</row>
    <row r="293" spans="1:20" ht="12.75" customHeight="1" x14ac:dyDescent="0.25">
      <c r="A293" s="83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</row>
    <row r="294" spans="1:20" ht="12.75" customHeight="1" x14ac:dyDescent="0.25">
      <c r="A294" s="83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</row>
    <row r="295" spans="1:20" ht="12.75" customHeight="1" x14ac:dyDescent="0.25">
      <c r="A295" s="83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</row>
    <row r="296" spans="1:20" ht="12.75" customHeight="1" x14ac:dyDescent="0.25">
      <c r="A296" s="83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</row>
    <row r="297" spans="1:20" ht="12.75" customHeight="1" x14ac:dyDescent="0.25">
      <c r="A297" s="83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</row>
    <row r="298" spans="1:20" ht="12.75" customHeight="1" x14ac:dyDescent="0.25">
      <c r="A298" s="83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299" spans="1:20" ht="12.75" customHeight="1" x14ac:dyDescent="0.25">
      <c r="A299" s="83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1:20" ht="12.75" customHeight="1" x14ac:dyDescent="0.25">
      <c r="A300" s="83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</row>
    <row r="301" spans="1:20" ht="12.75" customHeight="1" x14ac:dyDescent="0.25">
      <c r="A301" s="83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</row>
    <row r="302" spans="1:20" ht="12.75" customHeight="1" x14ac:dyDescent="0.25">
      <c r="A302" s="83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</row>
    <row r="303" spans="1:20" ht="12.75" customHeight="1" x14ac:dyDescent="0.25">
      <c r="A303" s="83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</row>
    <row r="304" spans="1:20" ht="12.75" customHeight="1" x14ac:dyDescent="0.25">
      <c r="A304" s="83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</row>
    <row r="305" spans="1:20" ht="12.75" customHeight="1" x14ac:dyDescent="0.25">
      <c r="A305" s="83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</row>
    <row r="306" spans="1:20" ht="12.75" customHeight="1" x14ac:dyDescent="0.25">
      <c r="A306" s="83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</row>
    <row r="307" spans="1:20" ht="12.75" customHeight="1" x14ac:dyDescent="0.25">
      <c r="A307" s="83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</row>
    <row r="308" spans="1:20" ht="12.75" customHeight="1" x14ac:dyDescent="0.25">
      <c r="A308" s="83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</row>
    <row r="309" spans="1:20" ht="12.75" customHeight="1" x14ac:dyDescent="0.25">
      <c r="A309" s="83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</row>
    <row r="310" spans="1:20" ht="12.75" customHeight="1" x14ac:dyDescent="0.25">
      <c r="A310" s="83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</row>
    <row r="311" spans="1:20" ht="12.75" customHeight="1" x14ac:dyDescent="0.25">
      <c r="A311" s="83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</row>
    <row r="312" spans="1:20" ht="12.75" customHeight="1" x14ac:dyDescent="0.25">
      <c r="A312" s="83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</row>
    <row r="313" spans="1:20" ht="12.75" customHeight="1" x14ac:dyDescent="0.25">
      <c r="A313" s="83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</row>
    <row r="314" spans="1:20" ht="12.75" customHeight="1" x14ac:dyDescent="0.25">
      <c r="A314" s="83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</row>
    <row r="315" spans="1:20" ht="12.75" customHeight="1" x14ac:dyDescent="0.25">
      <c r="A315" s="83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</row>
    <row r="316" spans="1:20" ht="12.75" customHeight="1" x14ac:dyDescent="0.25">
      <c r="A316" s="83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1:20" ht="12.75" customHeight="1" x14ac:dyDescent="0.25">
      <c r="A317" s="83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</row>
    <row r="318" spans="1:20" ht="12.75" customHeight="1" x14ac:dyDescent="0.25">
      <c r="A318" s="83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</row>
    <row r="319" spans="1:20" ht="12.75" customHeight="1" x14ac:dyDescent="0.25">
      <c r="A319" s="83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</row>
    <row r="320" spans="1:20" ht="12.75" customHeight="1" x14ac:dyDescent="0.25">
      <c r="A320" s="83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</row>
    <row r="321" spans="1:20" ht="12.75" customHeight="1" x14ac:dyDescent="0.25">
      <c r="A321" s="83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</row>
    <row r="322" spans="1:20" ht="12.75" customHeight="1" x14ac:dyDescent="0.25">
      <c r="A322" s="83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</row>
    <row r="323" spans="1:20" ht="12.75" customHeight="1" x14ac:dyDescent="0.25">
      <c r="A323" s="83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</row>
    <row r="324" spans="1:20" ht="12.75" customHeight="1" x14ac:dyDescent="0.25">
      <c r="A324" s="83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</row>
    <row r="325" spans="1:20" ht="12.75" customHeight="1" x14ac:dyDescent="0.25">
      <c r="A325" s="83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</row>
    <row r="326" spans="1:20" ht="12.75" customHeight="1" x14ac:dyDescent="0.25">
      <c r="A326" s="83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</row>
    <row r="327" spans="1:20" ht="12.75" customHeight="1" x14ac:dyDescent="0.25">
      <c r="A327" s="83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</row>
    <row r="328" spans="1:20" ht="12.75" customHeight="1" x14ac:dyDescent="0.25">
      <c r="A328" s="83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</row>
    <row r="329" spans="1:20" ht="12.75" customHeight="1" x14ac:dyDescent="0.25">
      <c r="A329" s="83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</row>
    <row r="330" spans="1:20" ht="12.75" customHeight="1" x14ac:dyDescent="0.25">
      <c r="A330" s="83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</row>
    <row r="331" spans="1:20" ht="12.75" customHeight="1" x14ac:dyDescent="0.25">
      <c r="A331" s="83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</row>
    <row r="332" spans="1:20" ht="12.75" customHeight="1" x14ac:dyDescent="0.25">
      <c r="A332" s="83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</row>
    <row r="333" spans="1:20" ht="12.75" customHeight="1" x14ac:dyDescent="0.25">
      <c r="A333" s="83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</row>
    <row r="334" spans="1:20" ht="12.75" customHeight="1" x14ac:dyDescent="0.25">
      <c r="A334" s="83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</row>
    <row r="335" spans="1:20" ht="12.75" customHeight="1" x14ac:dyDescent="0.25">
      <c r="A335" s="83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</row>
    <row r="336" spans="1:20" ht="12.75" customHeight="1" x14ac:dyDescent="0.25">
      <c r="A336" s="83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</row>
    <row r="337" spans="1:20" ht="12.75" customHeight="1" x14ac:dyDescent="0.25">
      <c r="A337" s="83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</row>
    <row r="338" spans="1:20" ht="12.75" customHeight="1" x14ac:dyDescent="0.25">
      <c r="A338" s="83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</row>
    <row r="339" spans="1:20" ht="12.75" customHeight="1" x14ac:dyDescent="0.25">
      <c r="A339" s="83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</row>
    <row r="340" spans="1:20" ht="12.75" customHeight="1" x14ac:dyDescent="0.25">
      <c r="A340" s="83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</row>
    <row r="341" spans="1:20" ht="12.75" customHeight="1" x14ac:dyDescent="0.25">
      <c r="A341" s="83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</row>
    <row r="342" spans="1:20" ht="12.75" customHeight="1" x14ac:dyDescent="0.25">
      <c r="A342" s="83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</row>
    <row r="343" spans="1:20" ht="12.75" customHeight="1" x14ac:dyDescent="0.25">
      <c r="A343" s="83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</row>
    <row r="344" spans="1:20" ht="12.75" customHeight="1" x14ac:dyDescent="0.25">
      <c r="A344" s="83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</row>
    <row r="345" spans="1:20" ht="12.75" customHeight="1" x14ac:dyDescent="0.25">
      <c r="A345" s="83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</row>
    <row r="346" spans="1:20" ht="12.75" customHeight="1" x14ac:dyDescent="0.25">
      <c r="A346" s="83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</row>
    <row r="347" spans="1:20" ht="12.75" customHeight="1" x14ac:dyDescent="0.25">
      <c r="A347" s="83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</row>
    <row r="348" spans="1:20" ht="12.75" customHeight="1" x14ac:dyDescent="0.25">
      <c r="A348" s="83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</row>
    <row r="349" spans="1:20" ht="12.75" customHeight="1" x14ac:dyDescent="0.25">
      <c r="A349" s="83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</row>
    <row r="350" spans="1:20" ht="12.75" customHeight="1" x14ac:dyDescent="0.25">
      <c r="A350" s="83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</row>
    <row r="351" spans="1:20" ht="12.75" customHeight="1" x14ac:dyDescent="0.25">
      <c r="A351" s="83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</row>
    <row r="352" spans="1:20" ht="12.75" customHeight="1" x14ac:dyDescent="0.25">
      <c r="A352" s="83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</row>
    <row r="353" spans="1:20" ht="12.75" customHeight="1" x14ac:dyDescent="0.25">
      <c r="A353" s="83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</row>
    <row r="354" spans="1:20" ht="12.75" customHeight="1" x14ac:dyDescent="0.25">
      <c r="A354" s="83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</row>
    <row r="355" spans="1:20" ht="12.75" customHeight="1" x14ac:dyDescent="0.25">
      <c r="A355" s="83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</row>
    <row r="356" spans="1:20" ht="12.75" customHeight="1" x14ac:dyDescent="0.25">
      <c r="A356" s="83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</row>
    <row r="357" spans="1:20" ht="12.75" customHeight="1" x14ac:dyDescent="0.25">
      <c r="A357" s="83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</row>
    <row r="358" spans="1:20" ht="12.75" customHeight="1" x14ac:dyDescent="0.25">
      <c r="A358" s="83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</row>
    <row r="359" spans="1:20" ht="12.75" customHeight="1" x14ac:dyDescent="0.25">
      <c r="A359" s="83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</row>
    <row r="360" spans="1:20" ht="12.75" customHeight="1" x14ac:dyDescent="0.25">
      <c r="A360" s="83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</row>
    <row r="361" spans="1:20" ht="12.75" customHeight="1" x14ac:dyDescent="0.25">
      <c r="A361" s="83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</row>
    <row r="362" spans="1:20" ht="12.75" customHeight="1" x14ac:dyDescent="0.25">
      <c r="A362" s="83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</row>
    <row r="363" spans="1:20" ht="12.75" customHeight="1" x14ac:dyDescent="0.25">
      <c r="A363" s="83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</row>
    <row r="364" spans="1:20" ht="12.75" customHeight="1" x14ac:dyDescent="0.25">
      <c r="A364" s="83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</row>
    <row r="365" spans="1:20" ht="12.75" customHeight="1" x14ac:dyDescent="0.25">
      <c r="A365" s="83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</row>
    <row r="366" spans="1:20" ht="12.75" customHeight="1" x14ac:dyDescent="0.25">
      <c r="A366" s="83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</row>
    <row r="367" spans="1:20" ht="12.75" customHeight="1" x14ac:dyDescent="0.25">
      <c r="A367" s="83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</row>
    <row r="368" spans="1:20" ht="12.75" customHeight="1" x14ac:dyDescent="0.25">
      <c r="A368" s="83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</row>
    <row r="369" spans="1:20" ht="12.75" customHeight="1" x14ac:dyDescent="0.25">
      <c r="A369" s="83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</row>
    <row r="370" spans="1:20" ht="12.75" customHeight="1" x14ac:dyDescent="0.25">
      <c r="A370" s="83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</row>
    <row r="371" spans="1:20" ht="12.75" customHeight="1" x14ac:dyDescent="0.25">
      <c r="A371" s="83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</row>
    <row r="372" spans="1:20" ht="12.75" customHeight="1" x14ac:dyDescent="0.25">
      <c r="A372" s="83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</row>
    <row r="373" spans="1:20" ht="12.75" customHeight="1" x14ac:dyDescent="0.25">
      <c r="A373" s="83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</row>
    <row r="374" spans="1:20" ht="12.75" customHeight="1" x14ac:dyDescent="0.25">
      <c r="A374" s="83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</row>
    <row r="375" spans="1:20" ht="12.75" customHeight="1" x14ac:dyDescent="0.25">
      <c r="A375" s="83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</row>
    <row r="376" spans="1:20" ht="12.75" customHeight="1" x14ac:dyDescent="0.25">
      <c r="A376" s="83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</row>
    <row r="377" spans="1:20" ht="12.75" customHeight="1" x14ac:dyDescent="0.25">
      <c r="A377" s="83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</row>
    <row r="378" spans="1:20" ht="12.75" customHeight="1" x14ac:dyDescent="0.25">
      <c r="A378" s="83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</row>
    <row r="379" spans="1:20" ht="12.75" customHeight="1" x14ac:dyDescent="0.25">
      <c r="A379" s="83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</row>
    <row r="380" spans="1:20" ht="12.75" customHeight="1" x14ac:dyDescent="0.25">
      <c r="A380" s="83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</row>
    <row r="381" spans="1:20" ht="12.75" customHeight="1" x14ac:dyDescent="0.25">
      <c r="A381" s="83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</row>
    <row r="382" spans="1:20" ht="12.75" customHeight="1" x14ac:dyDescent="0.25">
      <c r="A382" s="83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</row>
    <row r="383" spans="1:20" ht="12.75" customHeight="1" x14ac:dyDescent="0.25">
      <c r="A383" s="83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</row>
    <row r="384" spans="1:20" ht="12.75" customHeight="1" x14ac:dyDescent="0.25">
      <c r="A384" s="83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</row>
    <row r="385" spans="1:20" ht="12.75" customHeight="1" x14ac:dyDescent="0.25">
      <c r="A385" s="83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</row>
    <row r="386" spans="1:20" ht="12.75" customHeight="1" x14ac:dyDescent="0.25">
      <c r="A386" s="83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</row>
    <row r="387" spans="1:20" ht="12.75" customHeight="1" x14ac:dyDescent="0.25">
      <c r="A387" s="83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</row>
    <row r="388" spans="1:20" ht="12.75" customHeight="1" x14ac:dyDescent="0.25">
      <c r="A388" s="83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</row>
    <row r="389" spans="1:20" ht="12.75" customHeight="1" x14ac:dyDescent="0.25">
      <c r="A389" s="83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</row>
    <row r="390" spans="1:20" ht="12.75" customHeight="1" x14ac:dyDescent="0.25">
      <c r="A390" s="83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</row>
    <row r="391" spans="1:20" ht="12.75" customHeight="1" x14ac:dyDescent="0.25">
      <c r="A391" s="83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</row>
    <row r="392" spans="1:20" ht="12.75" customHeight="1" x14ac:dyDescent="0.25">
      <c r="A392" s="83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</row>
    <row r="393" spans="1:20" ht="12.75" customHeight="1" x14ac:dyDescent="0.25">
      <c r="A393" s="83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</row>
    <row r="394" spans="1:20" ht="12.75" customHeight="1" x14ac:dyDescent="0.25">
      <c r="A394" s="83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</row>
    <row r="395" spans="1:20" ht="12.75" customHeight="1" x14ac:dyDescent="0.25">
      <c r="A395" s="83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</row>
    <row r="396" spans="1:20" ht="12.75" customHeight="1" x14ac:dyDescent="0.25">
      <c r="A396" s="83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</row>
    <row r="397" spans="1:20" ht="12.75" customHeight="1" x14ac:dyDescent="0.25">
      <c r="A397" s="83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</row>
    <row r="398" spans="1:20" ht="12.75" customHeight="1" x14ac:dyDescent="0.25">
      <c r="A398" s="83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</row>
    <row r="399" spans="1:20" ht="12.75" customHeight="1" x14ac:dyDescent="0.25">
      <c r="A399" s="83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</row>
    <row r="400" spans="1:20" ht="12.75" customHeight="1" x14ac:dyDescent="0.25">
      <c r="A400" s="83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</row>
    <row r="401" spans="1:20" ht="12.75" customHeight="1" x14ac:dyDescent="0.25">
      <c r="A401" s="83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</row>
    <row r="402" spans="1:20" ht="12.75" customHeight="1" x14ac:dyDescent="0.25">
      <c r="A402" s="83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</row>
    <row r="403" spans="1:20" ht="12.75" customHeight="1" x14ac:dyDescent="0.25">
      <c r="A403" s="83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</row>
    <row r="404" spans="1:20" ht="12.75" customHeight="1" x14ac:dyDescent="0.25">
      <c r="A404" s="83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</row>
    <row r="405" spans="1:20" ht="12.75" customHeight="1" x14ac:dyDescent="0.25">
      <c r="A405" s="83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</row>
    <row r="406" spans="1:20" ht="12.75" customHeight="1" x14ac:dyDescent="0.25">
      <c r="A406" s="83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</row>
    <row r="407" spans="1:20" ht="12.75" customHeight="1" x14ac:dyDescent="0.25">
      <c r="A407" s="83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</row>
    <row r="408" spans="1:20" ht="12.75" customHeight="1" x14ac:dyDescent="0.25">
      <c r="A408" s="83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</row>
    <row r="409" spans="1:20" ht="12.75" customHeight="1" x14ac:dyDescent="0.25">
      <c r="A409" s="83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</row>
    <row r="410" spans="1:20" ht="12.75" customHeight="1" x14ac:dyDescent="0.25">
      <c r="A410" s="83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</row>
    <row r="411" spans="1:20" ht="12.75" customHeight="1" x14ac:dyDescent="0.25">
      <c r="A411" s="83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</row>
    <row r="412" spans="1:20" ht="12.75" customHeight="1" x14ac:dyDescent="0.25">
      <c r="A412" s="83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</row>
    <row r="413" spans="1:20" ht="12.75" customHeight="1" x14ac:dyDescent="0.25">
      <c r="A413" s="83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</row>
    <row r="414" spans="1:20" ht="12.75" customHeight="1" x14ac:dyDescent="0.25">
      <c r="A414" s="83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</row>
    <row r="415" spans="1:20" ht="12.75" customHeight="1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46" t="s">
        <v>199</v>
      </c>
      <c r="B1" s="140"/>
      <c r="C1" s="140"/>
      <c r="D1" s="140"/>
      <c r="E1" s="140"/>
      <c r="F1" s="140"/>
      <c r="G1" s="89"/>
    </row>
    <row r="2" spans="1:7" ht="19.5" customHeight="1" x14ac:dyDescent="0.25">
      <c r="A2" s="121" t="s">
        <v>195</v>
      </c>
      <c r="B2" s="122"/>
      <c r="C2" s="122"/>
      <c r="D2" s="122"/>
      <c r="E2" s="122"/>
      <c r="F2" s="122"/>
      <c r="G2" s="125"/>
    </row>
    <row r="3" spans="1:7" ht="30" customHeight="1" x14ac:dyDescent="0.25">
      <c r="A3" s="121" t="s">
        <v>77</v>
      </c>
      <c r="B3" s="122"/>
      <c r="C3" s="123"/>
      <c r="D3" s="147" t="s">
        <v>197</v>
      </c>
      <c r="E3" s="122"/>
      <c r="F3" s="122"/>
      <c r="G3" s="125"/>
    </row>
    <row r="4" spans="1:7" ht="30" customHeight="1" thickBot="1" x14ac:dyDescent="0.3">
      <c r="A4" s="126" t="s">
        <v>196</v>
      </c>
      <c r="B4" s="127"/>
      <c r="C4" s="128"/>
      <c r="D4" s="129" t="s">
        <v>78</v>
      </c>
      <c r="E4" s="127"/>
      <c r="F4" s="127"/>
      <c r="G4" s="135"/>
    </row>
    <row r="5" spans="1:7" ht="19.5" customHeight="1" x14ac:dyDescent="0.25">
      <c r="A5" s="130" t="s">
        <v>25</v>
      </c>
      <c r="B5" s="132" t="s">
        <v>79</v>
      </c>
      <c r="C5" s="132" t="s">
        <v>70</v>
      </c>
      <c r="D5" s="139" t="s">
        <v>80</v>
      </c>
      <c r="E5" s="140"/>
      <c r="F5" s="141"/>
      <c r="G5" s="136" t="s">
        <v>81</v>
      </c>
    </row>
    <row r="6" spans="1:7" ht="30" customHeight="1" x14ac:dyDescent="0.25">
      <c r="A6" s="131"/>
      <c r="B6" s="133"/>
      <c r="C6" s="133"/>
      <c r="D6" s="75" t="s">
        <v>82</v>
      </c>
      <c r="E6" s="75" t="s">
        <v>83</v>
      </c>
      <c r="F6" s="75" t="s">
        <v>30</v>
      </c>
      <c r="G6" s="137"/>
    </row>
    <row r="7" spans="1:7" ht="12.75" customHeight="1" x14ac:dyDescent="0.25">
      <c r="A7" s="77">
        <v>1</v>
      </c>
      <c r="B7" s="78" t="str">
        <f>Spisak!B3</f>
        <v>4/2020</v>
      </c>
      <c r="C7" s="79" t="str">
        <f>Spisak!C3</f>
        <v>Luka Kuč</v>
      </c>
      <c r="D7" s="80">
        <f>Spisak!L3</f>
        <v>23</v>
      </c>
      <c r="E7" s="80">
        <f>Spisak!M3</f>
        <v>14.5</v>
      </c>
      <c r="F7" s="80">
        <f>Spisak!N3</f>
        <v>37.5</v>
      </c>
      <c r="G7" s="77" t="str">
        <f>Spisak!O3</f>
        <v>F</v>
      </c>
    </row>
    <row r="8" spans="1:7" ht="12.75" customHeight="1" x14ac:dyDescent="0.25">
      <c r="A8" s="77">
        <v>2</v>
      </c>
      <c r="B8" s="78" t="str">
        <f>Spisak!B4</f>
        <v>5/2020</v>
      </c>
      <c r="C8" s="79" t="str">
        <f>Spisak!C4</f>
        <v>Ermin Mehović</v>
      </c>
      <c r="D8" s="80">
        <f>Spisak!L4</f>
        <v>16</v>
      </c>
      <c r="E8" s="80">
        <f>Spisak!M4</f>
        <v>27</v>
      </c>
      <c r="F8" s="80">
        <f>Spisak!N4</f>
        <v>43</v>
      </c>
      <c r="G8" s="77" t="str">
        <f>Spisak!O4</f>
        <v>F</v>
      </c>
    </row>
    <row r="9" spans="1:7" ht="12.75" customHeight="1" x14ac:dyDescent="0.25">
      <c r="A9" s="77">
        <v>3</v>
      </c>
      <c r="B9" s="78" t="str">
        <f>Spisak!B5</f>
        <v>6/2020</v>
      </c>
      <c r="C9" s="79" t="str">
        <f>Spisak!C5</f>
        <v>Veselin Mićunović</v>
      </c>
      <c r="D9" s="80">
        <f>Spisak!L5</f>
        <v>12</v>
      </c>
      <c r="E9" s="80">
        <f>Spisak!M5</f>
        <v>9.5</v>
      </c>
      <c r="F9" s="80">
        <f>Spisak!N5</f>
        <v>21.5</v>
      </c>
      <c r="G9" s="77" t="str">
        <f>Spisak!O5</f>
        <v>F</v>
      </c>
    </row>
    <row r="10" spans="1:7" ht="12.75" customHeight="1" x14ac:dyDescent="0.25">
      <c r="A10" s="77">
        <v>4</v>
      </c>
      <c r="B10" s="78" t="str">
        <f>Spisak!B6</f>
        <v>9/2020</v>
      </c>
      <c r="C10" s="79" t="str">
        <f>Spisak!C6</f>
        <v>Svetlana Uskoković</v>
      </c>
      <c r="D10" s="80">
        <f>Spisak!L6</f>
        <v>3</v>
      </c>
      <c r="E10" s="80" t="str">
        <f>Spisak!M6</f>
        <v/>
      </c>
      <c r="F10" s="80">
        <f>Spisak!N6</f>
        <v>3</v>
      </c>
      <c r="G10" s="77" t="str">
        <f>Spisak!O6</f>
        <v>F</v>
      </c>
    </row>
    <row r="11" spans="1:7" ht="12.75" customHeight="1" x14ac:dyDescent="0.25">
      <c r="A11" s="77">
        <v>5</v>
      </c>
      <c r="B11" s="78" t="str">
        <f>Spisak!B7</f>
        <v>10/2020</v>
      </c>
      <c r="C11" s="79" t="str">
        <f>Spisak!C7</f>
        <v>Pavle Prelević</v>
      </c>
      <c r="D11" s="80">
        <f>Spisak!L7</f>
        <v>12</v>
      </c>
      <c r="E11" s="80">
        <f>Spisak!M7</f>
        <v>8</v>
      </c>
      <c r="F11" s="80">
        <f>Spisak!N7</f>
        <v>20</v>
      </c>
      <c r="G11" s="77" t="str">
        <f>Spisak!O7</f>
        <v>F</v>
      </c>
    </row>
    <row r="12" spans="1:7" ht="12.75" customHeight="1" x14ac:dyDescent="0.25">
      <c r="A12" s="77">
        <v>6</v>
      </c>
      <c r="B12" s="78" t="str">
        <f>Spisak!B8</f>
        <v>12/2020</v>
      </c>
      <c r="C12" s="79" t="str">
        <f>Spisak!C8</f>
        <v>Ivan Veljović</v>
      </c>
      <c r="D12" s="80">
        <f>Spisak!L8</f>
        <v>0</v>
      </c>
      <c r="E12" s="80" t="str">
        <f>Spisak!M8</f>
        <v/>
      </c>
      <c r="F12" s="80">
        <f>Spisak!N8</f>
        <v>0</v>
      </c>
      <c r="G12" s="77" t="str">
        <f>Spisak!O8</f>
        <v>F</v>
      </c>
    </row>
    <row r="13" spans="1:7" ht="12.75" customHeight="1" x14ac:dyDescent="0.25">
      <c r="A13" s="77">
        <v>7</v>
      </c>
      <c r="B13" s="78" t="str">
        <f>Spisak!B9</f>
        <v>17/2020</v>
      </c>
      <c r="C13" s="79" t="str">
        <f>Spisak!C9</f>
        <v>Ivan Perović</v>
      </c>
      <c r="D13" s="80">
        <f>Spisak!L9</f>
        <v>6</v>
      </c>
      <c r="E13" s="80" t="str">
        <f>Spisak!M9</f>
        <v/>
      </c>
      <c r="F13" s="80">
        <f>Spisak!N9</f>
        <v>6</v>
      </c>
      <c r="G13" s="77" t="str">
        <f>Spisak!O9</f>
        <v>F</v>
      </c>
    </row>
    <row r="14" spans="1:7" ht="12.75" customHeight="1" x14ac:dyDescent="0.25">
      <c r="A14" s="77">
        <v>8</v>
      </c>
      <c r="B14" s="78" t="str">
        <f>Spisak!B10</f>
        <v>20/2020</v>
      </c>
      <c r="C14" s="79" t="str">
        <f>Spisak!C10</f>
        <v>Matija Knežević</v>
      </c>
      <c r="D14" s="80">
        <f>Spisak!L10</f>
        <v>5</v>
      </c>
      <c r="E14" s="80">
        <f>Spisak!M10</f>
        <v>2</v>
      </c>
      <c r="F14" s="80">
        <f>Spisak!N10</f>
        <v>7</v>
      </c>
      <c r="G14" s="77" t="str">
        <f>Spisak!O10</f>
        <v>F</v>
      </c>
    </row>
    <row r="15" spans="1:7" ht="12.75" customHeight="1" x14ac:dyDescent="0.25">
      <c r="A15" s="77">
        <v>9</v>
      </c>
      <c r="B15" s="78" t="str">
        <f>Spisak!B11</f>
        <v>31/2020</v>
      </c>
      <c r="C15" s="79" t="str">
        <f>Spisak!C11</f>
        <v>Vanja Janković</v>
      </c>
      <c r="D15" s="80">
        <f>Spisak!L11</f>
        <v>17</v>
      </c>
      <c r="E15" s="80">
        <f>Spisak!M11</f>
        <v>4</v>
      </c>
      <c r="F15" s="80">
        <f>Spisak!N11</f>
        <v>21</v>
      </c>
      <c r="G15" s="77" t="str">
        <f>Spisak!O11</f>
        <v>F</v>
      </c>
    </row>
    <row r="16" spans="1:7" ht="12.75" customHeight="1" x14ac:dyDescent="0.25">
      <c r="A16" s="77">
        <v>10</v>
      </c>
      <c r="B16" s="78" t="str">
        <f>Spisak!B12</f>
        <v>33/2020</v>
      </c>
      <c r="C16" s="79" t="str">
        <f>Spisak!C12</f>
        <v>Luka Topčić</v>
      </c>
      <c r="D16" s="80">
        <f>Spisak!L12</f>
        <v>4</v>
      </c>
      <c r="E16" s="80" t="str">
        <f>Spisak!M12</f>
        <v/>
      </c>
      <c r="F16" s="80">
        <f>Spisak!N12</f>
        <v>4</v>
      </c>
      <c r="G16" s="77" t="str">
        <f>Spisak!O12</f>
        <v>F</v>
      </c>
    </row>
    <row r="17" spans="1:7" ht="12.75" customHeight="1" x14ac:dyDescent="0.25">
      <c r="A17" s="77">
        <v>11</v>
      </c>
      <c r="B17" s="78" t="str">
        <f>Spisak!B13</f>
        <v>36/2020</v>
      </c>
      <c r="C17" s="79" t="str">
        <f>Spisak!C13</f>
        <v>Darko Furtula</v>
      </c>
      <c r="D17" s="80">
        <f>Spisak!L13</f>
        <v>19</v>
      </c>
      <c r="E17" s="80">
        <f>Spisak!M13</f>
        <v>1</v>
      </c>
      <c r="F17" s="80">
        <f>Spisak!N13</f>
        <v>20</v>
      </c>
      <c r="G17" s="77" t="str">
        <f>Spisak!O13</f>
        <v>F</v>
      </c>
    </row>
    <row r="18" spans="1:7" ht="12.75" customHeight="1" x14ac:dyDescent="0.25">
      <c r="A18" s="77">
        <v>12</v>
      </c>
      <c r="B18" s="78" t="str">
        <f>Spisak!B14</f>
        <v>37/2020</v>
      </c>
      <c r="C18" s="79" t="str">
        <f>Spisak!C14</f>
        <v>Vuk Jovanović</v>
      </c>
      <c r="D18" s="80">
        <f>Spisak!L14</f>
        <v>3</v>
      </c>
      <c r="E18" s="80" t="str">
        <f>Spisak!M14</f>
        <v/>
      </c>
      <c r="F18" s="80">
        <f>Spisak!N14</f>
        <v>3</v>
      </c>
      <c r="G18" s="77" t="str">
        <f>Spisak!O14</f>
        <v>F</v>
      </c>
    </row>
    <row r="19" spans="1:7" ht="12.75" customHeight="1" x14ac:dyDescent="0.25">
      <c r="A19" s="77">
        <v>13</v>
      </c>
      <c r="B19" s="78" t="str">
        <f>Spisak!B15</f>
        <v>40/2020</v>
      </c>
      <c r="C19" s="79" t="str">
        <f>Spisak!C15</f>
        <v>Vladimir Jevtović</v>
      </c>
      <c r="D19" s="80">
        <f>Spisak!L15</f>
        <v>0</v>
      </c>
      <c r="E19" s="80" t="str">
        <f>Spisak!M15</f>
        <v/>
      </c>
      <c r="F19" s="80">
        <f>Spisak!N15</f>
        <v>0</v>
      </c>
      <c r="G19" s="77" t="str">
        <f>Spisak!O15</f>
        <v>F</v>
      </c>
    </row>
    <row r="20" spans="1:7" ht="12.75" customHeight="1" x14ac:dyDescent="0.25">
      <c r="A20" s="77">
        <v>14</v>
      </c>
      <c r="B20" s="78" t="str">
        <f>Spisak!B16</f>
        <v>47/2020</v>
      </c>
      <c r="C20" s="79" t="str">
        <f>Spisak!C16</f>
        <v>Imar Čuturić</v>
      </c>
      <c r="D20" s="80">
        <f>Spisak!L16</f>
        <v>2</v>
      </c>
      <c r="E20" s="80">
        <f>Spisak!M16</f>
        <v>4</v>
      </c>
      <c r="F20" s="80">
        <f>Spisak!N16</f>
        <v>6</v>
      </c>
      <c r="G20" s="77" t="str">
        <f>Spisak!O16</f>
        <v>F</v>
      </c>
    </row>
    <row r="21" spans="1:7" ht="12.75" customHeight="1" x14ac:dyDescent="0.25">
      <c r="A21" s="77">
        <v>15</v>
      </c>
      <c r="B21" s="78" t="str">
        <f>Spisak!B17</f>
        <v>49/2020</v>
      </c>
      <c r="C21" s="79" t="str">
        <f>Spisak!C17</f>
        <v>Marija Jovanović</v>
      </c>
      <c r="D21" s="80">
        <f>Spisak!L17</f>
        <v>4</v>
      </c>
      <c r="E21" s="80" t="str">
        <f>Spisak!M17</f>
        <v/>
      </c>
      <c r="F21" s="80">
        <f>Spisak!N17</f>
        <v>4</v>
      </c>
      <c r="G21" s="77" t="str">
        <f>Spisak!O17</f>
        <v>F</v>
      </c>
    </row>
    <row r="22" spans="1:7" ht="12.75" customHeight="1" x14ac:dyDescent="0.25">
      <c r="A22" s="77">
        <v>16</v>
      </c>
      <c r="B22" s="78" t="str">
        <f>Spisak!B18</f>
        <v>50/2020</v>
      </c>
      <c r="C22" s="79" t="str">
        <f>Spisak!C18</f>
        <v>Radojica Aprcović</v>
      </c>
      <c r="D22" s="80">
        <f>Spisak!L18</f>
        <v>7</v>
      </c>
      <c r="E22" s="80">
        <f>Spisak!M18</f>
        <v>11</v>
      </c>
      <c r="F22" s="80">
        <f>Spisak!N18</f>
        <v>18</v>
      </c>
      <c r="G22" s="77" t="str">
        <f>Spisak!O18</f>
        <v>F</v>
      </c>
    </row>
    <row r="23" spans="1:7" ht="12.75" customHeight="1" x14ac:dyDescent="0.25">
      <c r="A23" s="77">
        <v>17</v>
      </c>
      <c r="B23" s="78" t="str">
        <f>Spisak!B19</f>
        <v>56/2020</v>
      </c>
      <c r="C23" s="79" t="str">
        <f>Spisak!C19</f>
        <v>Milojka Simićević</v>
      </c>
      <c r="D23" s="80">
        <f>Spisak!L19</f>
        <v>4</v>
      </c>
      <c r="E23" s="80" t="str">
        <f>Spisak!M19</f>
        <v/>
      </c>
      <c r="F23" s="80">
        <f>Spisak!N19</f>
        <v>4</v>
      </c>
      <c r="G23" s="77" t="str">
        <f>Spisak!O19</f>
        <v>F</v>
      </c>
    </row>
    <row r="24" spans="1:7" ht="12.75" customHeight="1" x14ac:dyDescent="0.25">
      <c r="A24" s="77">
        <v>18</v>
      </c>
      <c r="B24" s="78" t="str">
        <f>Spisak!B20</f>
        <v>57/2020</v>
      </c>
      <c r="C24" s="79" t="str">
        <f>Spisak!C20</f>
        <v>Miloš Božović</v>
      </c>
      <c r="D24" s="80">
        <f>Spisak!L20</f>
        <v>6</v>
      </c>
      <c r="E24" s="80" t="str">
        <f>Spisak!M20</f>
        <v/>
      </c>
      <c r="F24" s="80">
        <f>Spisak!N20</f>
        <v>6</v>
      </c>
      <c r="G24" s="77" t="str">
        <f>Spisak!O20</f>
        <v>F</v>
      </c>
    </row>
    <row r="25" spans="1:7" ht="12.75" customHeight="1" x14ac:dyDescent="0.25">
      <c r="A25" s="77">
        <v>19</v>
      </c>
      <c r="B25" s="78" t="str">
        <f>Spisak!B21</f>
        <v>60/2020</v>
      </c>
      <c r="C25" s="79" t="str">
        <f>Spisak!C21</f>
        <v>Radoje Stanišić</v>
      </c>
      <c r="D25" s="80">
        <f>Spisak!L21</f>
        <v>4</v>
      </c>
      <c r="E25" s="80">
        <f>Spisak!M21</f>
        <v>10</v>
      </c>
      <c r="F25" s="80">
        <f>Spisak!N21</f>
        <v>14</v>
      </c>
      <c r="G25" s="77" t="str">
        <f>Spisak!O21</f>
        <v>F</v>
      </c>
    </row>
    <row r="26" spans="1:7" ht="12.75" customHeight="1" x14ac:dyDescent="0.25">
      <c r="A26" s="77">
        <v>20</v>
      </c>
      <c r="B26" s="78" t="str">
        <f>Spisak!B22</f>
        <v>61/2020</v>
      </c>
      <c r="C26" s="79" t="str">
        <f>Spisak!C22</f>
        <v>Aleksandar Pavićević</v>
      </c>
      <c r="D26" s="80">
        <f>Spisak!L22</f>
        <v>10</v>
      </c>
      <c r="E26" s="80">
        <f>Spisak!M22</f>
        <v>29</v>
      </c>
      <c r="F26" s="80">
        <f>Spisak!N22</f>
        <v>39</v>
      </c>
      <c r="G26" s="77" t="str">
        <f>Spisak!O22</f>
        <v>F</v>
      </c>
    </row>
    <row r="27" spans="1:7" ht="12.75" customHeight="1" x14ac:dyDescent="0.25">
      <c r="A27" s="77">
        <v>21</v>
      </c>
      <c r="B27" s="78" t="str">
        <f>Spisak!B23</f>
        <v>71/2020</v>
      </c>
      <c r="C27" s="79" t="str">
        <f>Spisak!C23</f>
        <v>Muamer Trnčić</v>
      </c>
      <c r="D27" s="80">
        <f>Spisak!L23</f>
        <v>1</v>
      </c>
      <c r="E27" s="80" t="str">
        <f>Spisak!M23</f>
        <v/>
      </c>
      <c r="F27" s="80">
        <f>Spisak!N23</f>
        <v>1</v>
      </c>
      <c r="G27" s="77" t="str">
        <f>Spisak!O23</f>
        <v>F</v>
      </c>
    </row>
    <row r="28" spans="1:7" ht="12.75" customHeight="1" x14ac:dyDescent="0.25">
      <c r="A28" s="77">
        <v>22</v>
      </c>
      <c r="B28" s="78" t="str">
        <f>Spisak!B24</f>
        <v>9/2019</v>
      </c>
      <c r="C28" s="79" t="str">
        <f>Spisak!C24</f>
        <v>Nikola Zarubica</v>
      </c>
      <c r="D28" s="80">
        <f>Spisak!L24</f>
        <v>2</v>
      </c>
      <c r="E28" s="80">
        <f>Spisak!M24</f>
        <v>2</v>
      </c>
      <c r="F28" s="80">
        <f>Spisak!N24</f>
        <v>4</v>
      </c>
      <c r="G28" s="77" t="str">
        <f>Spisak!O24</f>
        <v>F</v>
      </c>
    </row>
    <row r="29" spans="1:7" ht="12.75" customHeight="1" x14ac:dyDescent="0.25">
      <c r="A29" s="77">
        <v>23</v>
      </c>
      <c r="B29" s="78" t="str">
        <f>Spisak!B25</f>
        <v>21/2019</v>
      </c>
      <c r="C29" s="79" t="str">
        <f>Spisak!C25</f>
        <v>Vojislav Plamenac</v>
      </c>
      <c r="D29" s="80">
        <f>Spisak!L25</f>
        <v>18</v>
      </c>
      <c r="E29" s="80">
        <f>Spisak!M25</f>
        <v>20</v>
      </c>
      <c r="F29" s="80">
        <f>Spisak!N25</f>
        <v>38</v>
      </c>
      <c r="G29" s="77" t="str">
        <f>Spisak!O25</f>
        <v>F</v>
      </c>
    </row>
    <row r="30" spans="1:7" ht="12.75" customHeight="1" x14ac:dyDescent="0.25">
      <c r="A30" s="77">
        <v>24</v>
      </c>
      <c r="B30" s="78" t="str">
        <f>Spisak!B26</f>
        <v>23/2019</v>
      </c>
      <c r="C30" s="79" t="str">
        <f>Spisak!C26</f>
        <v>Jelena Anđelić</v>
      </c>
      <c r="D30" s="80">
        <f>Spisak!L26</f>
        <v>5</v>
      </c>
      <c r="E30" s="80" t="str">
        <f>Spisak!M26</f>
        <v/>
      </c>
      <c r="F30" s="80">
        <f>Spisak!N26</f>
        <v>5</v>
      </c>
      <c r="G30" s="77" t="str">
        <f>Spisak!O26</f>
        <v>F</v>
      </c>
    </row>
    <row r="31" spans="1:7" ht="12.75" customHeight="1" x14ac:dyDescent="0.25">
      <c r="A31" s="77">
        <v>25</v>
      </c>
      <c r="B31" s="78" t="str">
        <f>Spisak!B27</f>
        <v>26/2019</v>
      </c>
      <c r="C31" s="79" t="str">
        <f>Spisak!C27</f>
        <v>Anes Beriša</v>
      </c>
      <c r="D31" s="80" t="str">
        <f>Spisak!L27</f>
        <v/>
      </c>
      <c r="E31" s="80" t="str">
        <f>Spisak!M27</f>
        <v/>
      </c>
      <c r="F31" s="80" t="str">
        <f>Spisak!N27</f>
        <v/>
      </c>
      <c r="G31" s="77" t="str">
        <f>Spisak!O27</f>
        <v/>
      </c>
    </row>
    <row r="32" spans="1:7" ht="12.75" customHeight="1" x14ac:dyDescent="0.25">
      <c r="A32" s="77">
        <v>26</v>
      </c>
      <c r="B32" s="78" t="str">
        <f>Spisak!B28</f>
        <v>29/2019</v>
      </c>
      <c r="C32" s="79" t="str">
        <f>Spisak!C28</f>
        <v>Stefan Dronjak</v>
      </c>
      <c r="D32" s="80">
        <f>Spisak!L28</f>
        <v>14</v>
      </c>
      <c r="E32" s="80">
        <f>Spisak!M28</f>
        <v>17.5</v>
      </c>
      <c r="F32" s="80">
        <f>Spisak!N28</f>
        <v>31.5</v>
      </c>
      <c r="G32" s="77" t="str">
        <f>Spisak!O28</f>
        <v>F</v>
      </c>
    </row>
    <row r="33" spans="1:7" ht="12.75" customHeight="1" x14ac:dyDescent="0.25">
      <c r="A33" s="77">
        <v>27</v>
      </c>
      <c r="B33" s="78" t="str">
        <f>Spisak!B29</f>
        <v>34/2019</v>
      </c>
      <c r="C33" s="79" t="str">
        <f>Spisak!C29</f>
        <v>Tamara Sandić</v>
      </c>
      <c r="D33" s="80" t="str">
        <f>Spisak!L29</f>
        <v/>
      </c>
      <c r="E33" s="80" t="str">
        <f>Spisak!M29</f>
        <v/>
      </c>
      <c r="F33" s="80" t="str">
        <f>Spisak!N29</f>
        <v/>
      </c>
      <c r="G33" s="77" t="str">
        <f>Spisak!O29</f>
        <v/>
      </c>
    </row>
    <row r="34" spans="1:7" ht="12.75" customHeight="1" x14ac:dyDescent="0.25">
      <c r="A34" s="77">
        <v>28</v>
      </c>
      <c r="B34" s="78" t="str">
        <f>Spisak!B30</f>
        <v>42/2019</v>
      </c>
      <c r="C34" s="79" t="str">
        <f>Spisak!C30</f>
        <v>Miodrag Popović</v>
      </c>
      <c r="D34" s="80" t="str">
        <f>Spisak!L30</f>
        <v/>
      </c>
      <c r="E34" s="80">
        <f>Spisak!M30</f>
        <v>9</v>
      </c>
      <c r="F34" s="80">
        <f>Spisak!N30</f>
        <v>9</v>
      </c>
      <c r="G34" s="77" t="str">
        <f>Spisak!O30</f>
        <v>F</v>
      </c>
    </row>
    <row r="35" spans="1:7" ht="12.75" customHeight="1" x14ac:dyDescent="0.25">
      <c r="A35" s="77">
        <v>29</v>
      </c>
      <c r="B35" s="78" t="str">
        <f>Spisak!B31</f>
        <v>45/2019</v>
      </c>
      <c r="C35" s="79" t="str">
        <f>Spisak!C31</f>
        <v>Đorđe Asanović</v>
      </c>
      <c r="D35" s="80">
        <f>Spisak!L31</f>
        <v>0</v>
      </c>
      <c r="E35" s="80" t="str">
        <f>Spisak!M31</f>
        <v/>
      </c>
      <c r="F35" s="80">
        <f>Spisak!N31</f>
        <v>0</v>
      </c>
      <c r="G35" s="77" t="str">
        <f>Spisak!O31</f>
        <v>F</v>
      </c>
    </row>
    <row r="36" spans="1:7" ht="12.75" customHeight="1" x14ac:dyDescent="0.25">
      <c r="A36" s="77">
        <v>30</v>
      </c>
      <c r="B36" s="78" t="str">
        <f>Spisak!B32</f>
        <v>53/2019</v>
      </c>
      <c r="C36" s="79" t="str">
        <f>Spisak!C32</f>
        <v>Milica Vukašinović</v>
      </c>
      <c r="D36" s="80" t="str">
        <f>Spisak!L32</f>
        <v/>
      </c>
      <c r="E36" s="80" t="str">
        <f>Spisak!M32</f>
        <v/>
      </c>
      <c r="F36" s="80" t="str">
        <f>Spisak!N32</f>
        <v/>
      </c>
      <c r="G36" s="77" t="str">
        <f>Spisak!O32</f>
        <v/>
      </c>
    </row>
    <row r="37" spans="1:7" ht="12.75" customHeight="1" x14ac:dyDescent="0.25">
      <c r="A37" s="77">
        <v>31</v>
      </c>
      <c r="B37" s="78" t="str">
        <f>Spisak!B33</f>
        <v>54/2019</v>
      </c>
      <c r="C37" s="79" t="str">
        <f>Spisak!C33</f>
        <v>Bogdan Prelević</v>
      </c>
      <c r="D37" s="80">
        <f>Spisak!L33</f>
        <v>8</v>
      </c>
      <c r="E37" s="80">
        <f>Spisak!M33</f>
        <v>9.5</v>
      </c>
      <c r="F37" s="80">
        <f>Spisak!N33</f>
        <v>17.5</v>
      </c>
      <c r="G37" s="77" t="str">
        <f>Spisak!O33</f>
        <v>F</v>
      </c>
    </row>
    <row r="38" spans="1:7" ht="12.75" customHeight="1" x14ac:dyDescent="0.25">
      <c r="A38" s="77">
        <v>32</v>
      </c>
      <c r="B38" s="78" t="str">
        <f>Spisak!B34</f>
        <v>62/2019</v>
      </c>
      <c r="C38" s="79" t="str">
        <f>Spisak!C34</f>
        <v>Nemanja Bjelić</v>
      </c>
      <c r="D38" s="80">
        <f>Spisak!L34</f>
        <v>1</v>
      </c>
      <c r="E38" s="80" t="str">
        <f>Spisak!M34</f>
        <v/>
      </c>
      <c r="F38" s="80">
        <f>Spisak!N34</f>
        <v>1</v>
      </c>
      <c r="G38" s="77" t="str">
        <f>Spisak!O34</f>
        <v>F</v>
      </c>
    </row>
    <row r="39" spans="1:7" ht="12.75" customHeight="1" x14ac:dyDescent="0.25">
      <c r="A39" s="77">
        <v>33</v>
      </c>
      <c r="B39" s="78" t="str">
        <f>Spisak!B35</f>
        <v>80/2019</v>
      </c>
      <c r="C39" s="79" t="str">
        <f>Spisak!C35</f>
        <v>Aleksa Gredić</v>
      </c>
      <c r="D39" s="80">
        <f>Spisak!L35</f>
        <v>1</v>
      </c>
      <c r="E39" s="80" t="str">
        <f>Spisak!M35</f>
        <v/>
      </c>
      <c r="F39" s="80">
        <f>Spisak!N35</f>
        <v>1</v>
      </c>
      <c r="G39" s="77" t="str">
        <f>Spisak!O35</f>
        <v>F</v>
      </c>
    </row>
    <row r="40" spans="1:7" ht="12.75" customHeight="1" x14ac:dyDescent="0.25">
      <c r="A40" s="77">
        <v>34</v>
      </c>
      <c r="B40" s="78" t="str">
        <f>Spisak!B36</f>
        <v>83/2019</v>
      </c>
      <c r="C40" s="79" t="str">
        <f>Spisak!C36</f>
        <v>Ana Vušović</v>
      </c>
      <c r="D40" s="80">
        <f>Spisak!L36</f>
        <v>0</v>
      </c>
      <c r="E40" s="80" t="str">
        <f>Spisak!M36</f>
        <v/>
      </c>
      <c r="F40" s="80">
        <f>Spisak!N36</f>
        <v>0</v>
      </c>
      <c r="G40" s="77" t="str">
        <f>Spisak!O36</f>
        <v>F</v>
      </c>
    </row>
    <row r="41" spans="1:7" ht="12.75" customHeight="1" x14ac:dyDescent="0.25">
      <c r="A41" s="77">
        <v>35</v>
      </c>
      <c r="B41" s="78" t="str">
        <f>Spisak!B37</f>
        <v>35/2018</v>
      </c>
      <c r="C41" s="79" t="str">
        <f>Spisak!C37</f>
        <v>Tamara Mandić</v>
      </c>
      <c r="D41" s="80">
        <f>Spisak!L37</f>
        <v>21</v>
      </c>
      <c r="E41" s="80">
        <f>Spisak!M37</f>
        <v>6</v>
      </c>
      <c r="F41" s="80">
        <f>Spisak!N37</f>
        <v>27</v>
      </c>
      <c r="G41" s="77" t="str">
        <f>Spisak!O37</f>
        <v>F</v>
      </c>
    </row>
    <row r="42" spans="1:7" ht="12.75" customHeight="1" x14ac:dyDescent="0.25">
      <c r="A42" s="77">
        <v>36</v>
      </c>
      <c r="B42" s="78" t="str">
        <f>Spisak!B38</f>
        <v>45/2018</v>
      </c>
      <c r="C42" s="79" t="str">
        <f>Spisak!C38</f>
        <v>Svetlana Đurđevac</v>
      </c>
      <c r="D42" s="80" t="str">
        <f>Spisak!L38</f>
        <v/>
      </c>
      <c r="E42" s="80" t="str">
        <f>Spisak!M38</f>
        <v/>
      </c>
      <c r="F42" s="80" t="str">
        <f>Spisak!N38</f>
        <v/>
      </c>
      <c r="G42" s="77" t="str">
        <f>Spisak!O38</f>
        <v/>
      </c>
    </row>
    <row r="43" spans="1:7" ht="12.75" customHeight="1" x14ac:dyDescent="0.25">
      <c r="A43" s="77">
        <v>37</v>
      </c>
      <c r="B43" s="78" t="str">
        <f>Spisak!B39</f>
        <v>8/2017</v>
      </c>
      <c r="C43" s="79" t="str">
        <f>Spisak!C39</f>
        <v>Bojan Čabarkapa</v>
      </c>
      <c r="D43" s="80" t="str">
        <f>Spisak!L39</f>
        <v/>
      </c>
      <c r="E43" s="80" t="str">
        <f>Spisak!M39</f>
        <v/>
      </c>
      <c r="F43" s="80" t="str">
        <f>Spisak!N39</f>
        <v/>
      </c>
      <c r="G43" s="77" t="str">
        <f>Spisak!O39</f>
        <v/>
      </c>
    </row>
    <row r="44" spans="1:7" ht="12.75" customHeight="1" x14ac:dyDescent="0.25">
      <c r="A44" s="77">
        <v>38</v>
      </c>
      <c r="B44" s="78" t="str">
        <f>Spisak!B40</f>
        <v>12/2017</v>
      </c>
      <c r="C44" s="79" t="str">
        <f>Spisak!C40</f>
        <v>Vuk Kovinić</v>
      </c>
      <c r="D44" s="80">
        <f>Spisak!L40</f>
        <v>10</v>
      </c>
      <c r="E44" s="80" t="str">
        <f>Spisak!M40</f>
        <v/>
      </c>
      <c r="F44" s="80">
        <f>Spisak!N40</f>
        <v>10</v>
      </c>
      <c r="G44" s="77" t="str">
        <f>Spisak!O40</f>
        <v>F</v>
      </c>
    </row>
    <row r="45" spans="1:7" ht="12.75" customHeight="1" x14ac:dyDescent="0.25">
      <c r="A45" s="77">
        <v>39</v>
      </c>
      <c r="B45" s="78" t="str">
        <f>Spisak!B41</f>
        <v>15/2017</v>
      </c>
      <c r="C45" s="79" t="str">
        <f>Spisak!C41</f>
        <v>Ivan Šupić</v>
      </c>
      <c r="D45" s="80">
        <f>Spisak!L41</f>
        <v>10</v>
      </c>
      <c r="E45" s="80">
        <f>Spisak!M41</f>
        <v>22.5</v>
      </c>
      <c r="F45" s="80">
        <f>Spisak!N41</f>
        <v>32.5</v>
      </c>
      <c r="G45" s="77" t="str">
        <f>Spisak!O41</f>
        <v>F</v>
      </c>
    </row>
    <row r="46" spans="1:7" ht="12.75" customHeight="1" x14ac:dyDescent="0.25">
      <c r="A46" s="77">
        <v>40</v>
      </c>
      <c r="B46" s="78" t="str">
        <f>Spisak!B42</f>
        <v>32/2017</v>
      </c>
      <c r="C46" s="79" t="str">
        <f>Spisak!C42</f>
        <v>Milan Gazdić</v>
      </c>
      <c r="D46" s="80">
        <f>Spisak!L42</f>
        <v>11</v>
      </c>
      <c r="E46" s="80">
        <f>Spisak!M42</f>
        <v>11.5</v>
      </c>
      <c r="F46" s="80">
        <f>Spisak!N42</f>
        <v>22.5</v>
      </c>
      <c r="G46" s="77" t="str">
        <f>Spisak!O42</f>
        <v>F</v>
      </c>
    </row>
    <row r="47" spans="1:7" ht="12.75" customHeight="1" x14ac:dyDescent="0.25">
      <c r="A47" s="77">
        <v>41</v>
      </c>
      <c r="B47" s="78" t="str">
        <f>Spisak!B43</f>
        <v>39/2017</v>
      </c>
      <c r="C47" s="79" t="str">
        <f>Spisak!C43</f>
        <v>Aleksandar Prelević</v>
      </c>
      <c r="D47" s="80" t="str">
        <f>Spisak!L43</f>
        <v/>
      </c>
      <c r="E47" s="80" t="str">
        <f>Spisak!M43</f>
        <v/>
      </c>
      <c r="F47" s="80" t="str">
        <f>Spisak!N43</f>
        <v/>
      </c>
      <c r="G47" s="77" t="str">
        <f>Spisak!O43</f>
        <v/>
      </c>
    </row>
    <row r="48" spans="1:7" ht="12.75" customHeight="1" x14ac:dyDescent="0.25">
      <c r="A48" s="77">
        <v>42</v>
      </c>
      <c r="B48" s="78" t="str">
        <f>Spisak!B44</f>
        <v>43/2017</v>
      </c>
      <c r="C48" s="79" t="str">
        <f>Spisak!C44</f>
        <v>Ranko Potpara</v>
      </c>
      <c r="D48" s="80">
        <f>Spisak!L44</f>
        <v>5</v>
      </c>
      <c r="E48" s="80" t="str">
        <f>Spisak!M44</f>
        <v/>
      </c>
      <c r="F48" s="80">
        <f>Spisak!N44</f>
        <v>5</v>
      </c>
      <c r="G48" s="77" t="str">
        <f>Spisak!O44</f>
        <v>F</v>
      </c>
    </row>
    <row r="49" spans="1:7" ht="12.75" customHeight="1" x14ac:dyDescent="0.25">
      <c r="A49" s="77">
        <v>43</v>
      </c>
      <c r="B49" s="78" t="str">
        <f>Spisak!B45</f>
        <v>33/2016</v>
      </c>
      <c r="C49" s="79" t="str">
        <f>Spisak!C45</f>
        <v>Borka Čović</v>
      </c>
      <c r="D49" s="80">
        <f>Spisak!L45</f>
        <v>23</v>
      </c>
      <c r="E49" s="80">
        <f>Spisak!M45</f>
        <v>20</v>
      </c>
      <c r="F49" s="80">
        <f>Spisak!N45</f>
        <v>43</v>
      </c>
      <c r="G49" s="77" t="str">
        <f>Spisak!O45</f>
        <v>F</v>
      </c>
    </row>
    <row r="50" spans="1:7" ht="12.75" customHeight="1" x14ac:dyDescent="0.25">
      <c r="A50" s="77">
        <v>44</v>
      </c>
      <c r="B50" s="78" t="str">
        <f>Spisak!B46</f>
        <v>60/2016</v>
      </c>
      <c r="C50" s="79" t="str">
        <f>Spisak!C46</f>
        <v>Luka Petrić</v>
      </c>
      <c r="D50" s="80" t="str">
        <f>Spisak!L46</f>
        <v/>
      </c>
      <c r="E50" s="80" t="str">
        <f>Spisak!M46</f>
        <v/>
      </c>
      <c r="F50" s="80" t="str">
        <f>Spisak!N46</f>
        <v/>
      </c>
      <c r="G50" s="77" t="str">
        <f>Spisak!O46</f>
        <v/>
      </c>
    </row>
    <row r="51" spans="1:7" ht="12.75" customHeight="1" x14ac:dyDescent="0.25">
      <c r="A51" s="77">
        <v>45</v>
      </c>
      <c r="B51" s="78" t="str">
        <f>Spisak!B47</f>
        <v>3/2015</v>
      </c>
      <c r="C51" s="79" t="str">
        <f>Spisak!C47</f>
        <v>Gorica Kapetanović</v>
      </c>
      <c r="D51" s="80" t="str">
        <f>Spisak!L47</f>
        <v/>
      </c>
      <c r="E51" s="80" t="str">
        <f>Spisak!M47</f>
        <v/>
      </c>
      <c r="F51" s="80" t="str">
        <f>Spisak!N47</f>
        <v/>
      </c>
      <c r="G51" s="77" t="str">
        <f>Spisak!O47</f>
        <v/>
      </c>
    </row>
    <row r="52" spans="1:7" ht="12.75" customHeight="1" x14ac:dyDescent="0.25">
      <c r="A52" s="77">
        <v>46</v>
      </c>
      <c r="B52" s="78" t="str">
        <f>Spisak!B48</f>
        <v>39/2015</v>
      </c>
      <c r="C52" s="79" t="str">
        <f>Spisak!C48</f>
        <v>Ignjat Babić</v>
      </c>
      <c r="D52" s="80">
        <f>Spisak!L48</f>
        <v>11</v>
      </c>
      <c r="E52" s="80">
        <f>Spisak!M48</f>
        <v>24</v>
      </c>
      <c r="F52" s="80">
        <f>Spisak!N48</f>
        <v>35</v>
      </c>
      <c r="G52" s="77" t="str">
        <f>Spisak!O48</f>
        <v>F</v>
      </c>
    </row>
    <row r="53" spans="1:7" ht="12.75" customHeight="1" x14ac:dyDescent="0.25">
      <c r="A53" s="77">
        <v>47</v>
      </c>
      <c r="B53" s="78" t="str">
        <f>Spisak!B49</f>
        <v>40/2015</v>
      </c>
      <c r="C53" s="79" t="str">
        <f>Spisak!C49</f>
        <v>Dijana Spalević</v>
      </c>
      <c r="D53" s="80">
        <f>Spisak!L49</f>
        <v>20</v>
      </c>
      <c r="E53" s="80">
        <f>Spisak!M49</f>
        <v>5</v>
      </c>
      <c r="F53" s="80">
        <f>Spisak!N49</f>
        <v>25</v>
      </c>
      <c r="G53" s="77" t="str">
        <f>Spisak!O49</f>
        <v>F</v>
      </c>
    </row>
    <row r="54" spans="1:7" ht="12.75" customHeight="1" x14ac:dyDescent="0.25">
      <c r="A54" s="77">
        <v>48</v>
      </c>
      <c r="B54" s="78" t="str">
        <f>Spisak!B50</f>
        <v>54/2015</v>
      </c>
      <c r="C54" s="79" t="str">
        <f>Spisak!C50</f>
        <v>Mišo Bakrač</v>
      </c>
      <c r="D54" s="80" t="str">
        <f>Spisak!L50</f>
        <v/>
      </c>
      <c r="E54" s="80" t="str">
        <f>Spisak!M50</f>
        <v/>
      </c>
      <c r="F54" s="80" t="str">
        <f>Spisak!N50</f>
        <v/>
      </c>
      <c r="G54" s="77" t="str">
        <f>Spisak!O50</f>
        <v/>
      </c>
    </row>
    <row r="55" spans="1:7" ht="12.75" customHeight="1" x14ac:dyDescent="0.25">
      <c r="A55" s="77">
        <v>49</v>
      </c>
      <c r="B55" s="78" t="str">
        <f>Spisak!B51</f>
        <v>6/2014</v>
      </c>
      <c r="C55" s="79" t="str">
        <f>Spisak!C51</f>
        <v>Milica Marković</v>
      </c>
      <c r="D55" s="80">
        <f>Spisak!L51</f>
        <v>25</v>
      </c>
      <c r="E55" s="80">
        <f>Spisak!M51</f>
        <v>9</v>
      </c>
      <c r="F55" s="80">
        <f>Spisak!N51</f>
        <v>34</v>
      </c>
      <c r="G55" s="77" t="str">
        <f>Spisak!O51</f>
        <v>F</v>
      </c>
    </row>
    <row r="56" spans="1:7" ht="12.75" customHeight="1" x14ac:dyDescent="0.25">
      <c r="A56" s="77">
        <v>50</v>
      </c>
      <c r="B56" s="78" t="str">
        <f>Spisak!B52</f>
        <v>8/2014</v>
      </c>
      <c r="C56" s="79" t="str">
        <f>Spisak!C52</f>
        <v>Aleksandar Knjeginjić</v>
      </c>
      <c r="D56" s="80">
        <f>Spisak!L52</f>
        <v>0</v>
      </c>
      <c r="E56" s="80" t="str">
        <f>Spisak!M52</f>
        <v/>
      </c>
      <c r="F56" s="80">
        <f>Spisak!N52</f>
        <v>0</v>
      </c>
      <c r="G56" s="77" t="str">
        <f>Spisak!O52</f>
        <v>F</v>
      </c>
    </row>
    <row r="57" spans="1:7" ht="12.75" customHeight="1" x14ac:dyDescent="0.25">
      <c r="A57" s="77">
        <v>51</v>
      </c>
      <c r="B57" s="78" t="e">
        <f>Spisak!#REF!</f>
        <v>#REF!</v>
      </c>
      <c r="C57" s="79" t="e">
        <f>Spisak!#REF!</f>
        <v>#REF!</v>
      </c>
      <c r="D57" s="80" t="e">
        <f>Spisak!#REF!</f>
        <v>#REF!</v>
      </c>
      <c r="E57" s="80" t="e">
        <f>Spisak!#REF!</f>
        <v>#REF!</v>
      </c>
      <c r="F57" s="80" t="e">
        <f>Spisak!#REF!</f>
        <v>#REF!</v>
      </c>
      <c r="G57" s="77" t="e">
        <f>Spisak!#REF!</f>
        <v>#REF!</v>
      </c>
    </row>
    <row r="58" spans="1:7" ht="12.75" customHeight="1" x14ac:dyDescent="0.25">
      <c r="A58" s="77">
        <v>52</v>
      </c>
      <c r="B58" s="78" t="e">
        <f>Spisak!#REF!</f>
        <v>#REF!</v>
      </c>
      <c r="C58" s="79" t="e">
        <f>Spisak!#REF!</f>
        <v>#REF!</v>
      </c>
      <c r="D58" s="80" t="e">
        <f>Spisak!#REF!</f>
        <v>#REF!</v>
      </c>
      <c r="E58" s="80" t="e">
        <f>Spisak!#REF!</f>
        <v>#REF!</v>
      </c>
      <c r="F58" s="80" t="e">
        <f>Spisak!#REF!</f>
        <v>#REF!</v>
      </c>
      <c r="G58" s="77" t="e">
        <f>Spisak!#REF!</f>
        <v>#REF!</v>
      </c>
    </row>
    <row r="59" spans="1:7" ht="12.75" customHeight="1" x14ac:dyDescent="0.25">
      <c r="A59" s="77">
        <v>53</v>
      </c>
      <c r="B59" s="78" t="e">
        <f>Spisak!#REF!</f>
        <v>#REF!</v>
      </c>
      <c r="C59" s="79" t="e">
        <f>Spisak!#REF!</f>
        <v>#REF!</v>
      </c>
      <c r="D59" s="80" t="e">
        <f>Spisak!#REF!</f>
        <v>#REF!</v>
      </c>
      <c r="E59" s="80" t="e">
        <f>Spisak!#REF!</f>
        <v>#REF!</v>
      </c>
      <c r="F59" s="80" t="e">
        <f>Spisak!#REF!</f>
        <v>#REF!</v>
      </c>
      <c r="G59" s="77" t="e">
        <f>Spisak!#REF!</f>
        <v>#REF!</v>
      </c>
    </row>
    <row r="60" spans="1:7" ht="12.75" customHeight="1" x14ac:dyDescent="0.25">
      <c r="A60" s="77">
        <v>54</v>
      </c>
      <c r="B60" s="78" t="e">
        <f>Spisak!#REF!</f>
        <v>#REF!</v>
      </c>
      <c r="C60" s="79" t="e">
        <f>Spisak!#REF!</f>
        <v>#REF!</v>
      </c>
      <c r="D60" s="80" t="e">
        <f>Spisak!#REF!</f>
        <v>#REF!</v>
      </c>
      <c r="E60" s="80" t="e">
        <f>Spisak!#REF!</f>
        <v>#REF!</v>
      </c>
      <c r="F60" s="80" t="e">
        <f>Spisak!#REF!</f>
        <v>#REF!</v>
      </c>
      <c r="G60" s="77" t="e">
        <f>Spisak!#REF!</f>
        <v>#REF!</v>
      </c>
    </row>
    <row r="61" spans="1:7" ht="12.75" customHeight="1" x14ac:dyDescent="0.25">
      <c r="A61" s="77">
        <v>55</v>
      </c>
      <c r="B61" s="78" t="e">
        <f>Spisak!#REF!</f>
        <v>#REF!</v>
      </c>
      <c r="C61" s="79" t="e">
        <f>Spisak!#REF!</f>
        <v>#REF!</v>
      </c>
      <c r="D61" s="80" t="e">
        <f>Spisak!#REF!</f>
        <v>#REF!</v>
      </c>
      <c r="E61" s="80" t="e">
        <f>Spisak!#REF!</f>
        <v>#REF!</v>
      </c>
      <c r="F61" s="80" t="e">
        <f>Spisak!#REF!</f>
        <v>#REF!</v>
      </c>
      <c r="G61" s="77" t="e">
        <f>Spisak!#REF!</f>
        <v>#REF!</v>
      </c>
    </row>
    <row r="62" spans="1:7" ht="12.75" customHeight="1" x14ac:dyDescent="0.25">
      <c r="A62" s="77">
        <v>56</v>
      </c>
      <c r="B62" s="78" t="e">
        <f>Spisak!#REF!</f>
        <v>#REF!</v>
      </c>
      <c r="C62" s="79" t="e">
        <f>Spisak!#REF!</f>
        <v>#REF!</v>
      </c>
      <c r="D62" s="80" t="e">
        <f>Spisak!#REF!</f>
        <v>#REF!</v>
      </c>
      <c r="E62" s="80" t="e">
        <f>Spisak!#REF!</f>
        <v>#REF!</v>
      </c>
      <c r="F62" s="80" t="e">
        <f>Spisak!#REF!</f>
        <v>#REF!</v>
      </c>
      <c r="G62" s="77" t="e">
        <f>Spisak!#REF!</f>
        <v>#REF!</v>
      </c>
    </row>
    <row r="63" spans="1:7" ht="12.75" customHeight="1" x14ac:dyDescent="0.25">
      <c r="A63" s="77">
        <v>57</v>
      </c>
      <c r="B63" s="78" t="e">
        <f>Spisak!#REF!</f>
        <v>#REF!</v>
      </c>
      <c r="C63" s="79" t="e">
        <f>Spisak!#REF!</f>
        <v>#REF!</v>
      </c>
      <c r="D63" s="80" t="e">
        <f>Spisak!#REF!</f>
        <v>#REF!</v>
      </c>
      <c r="E63" s="80" t="e">
        <f>Spisak!#REF!</f>
        <v>#REF!</v>
      </c>
      <c r="F63" s="80" t="e">
        <f>Spisak!#REF!</f>
        <v>#REF!</v>
      </c>
      <c r="G63" s="77" t="e">
        <f>Spisak!#REF!</f>
        <v>#REF!</v>
      </c>
    </row>
    <row r="64" spans="1:7" ht="12.75" customHeight="1" x14ac:dyDescent="0.25">
      <c r="A64" s="77">
        <v>58</v>
      </c>
      <c r="B64" s="78" t="e">
        <f>Spisak!#REF!</f>
        <v>#REF!</v>
      </c>
      <c r="C64" s="79" t="e">
        <f>Spisak!#REF!</f>
        <v>#REF!</v>
      </c>
      <c r="D64" s="80" t="e">
        <f>Spisak!#REF!</f>
        <v>#REF!</v>
      </c>
      <c r="E64" s="80" t="e">
        <f>Spisak!#REF!</f>
        <v>#REF!</v>
      </c>
      <c r="F64" s="80" t="e">
        <f>Spisak!#REF!</f>
        <v>#REF!</v>
      </c>
      <c r="G64" s="77" t="e">
        <f>Spisak!#REF!</f>
        <v>#REF!</v>
      </c>
    </row>
    <row r="65" spans="1:7" ht="12.75" customHeight="1" x14ac:dyDescent="0.25">
      <c r="A65" s="77">
        <v>59</v>
      </c>
      <c r="B65" s="78" t="e">
        <f>Spisak!#REF!</f>
        <v>#REF!</v>
      </c>
      <c r="C65" s="79" t="e">
        <f>Spisak!#REF!</f>
        <v>#REF!</v>
      </c>
      <c r="D65" s="80" t="e">
        <f>Spisak!#REF!</f>
        <v>#REF!</v>
      </c>
      <c r="E65" s="80" t="e">
        <f>Spisak!#REF!</f>
        <v>#REF!</v>
      </c>
      <c r="F65" s="80" t="e">
        <f>Spisak!#REF!</f>
        <v>#REF!</v>
      </c>
      <c r="G65" s="77" t="e">
        <f>Spisak!#REF!</f>
        <v>#REF!</v>
      </c>
    </row>
    <row r="66" spans="1:7" ht="12.75" customHeight="1" x14ac:dyDescent="0.25">
      <c r="A66" s="77">
        <v>60</v>
      </c>
      <c r="B66" s="78" t="e">
        <f>Spisak!#REF!</f>
        <v>#REF!</v>
      </c>
      <c r="C66" s="79" t="e">
        <f>Spisak!#REF!</f>
        <v>#REF!</v>
      </c>
      <c r="D66" s="80" t="e">
        <f>Spisak!#REF!</f>
        <v>#REF!</v>
      </c>
      <c r="E66" s="80" t="e">
        <f>Spisak!#REF!</f>
        <v>#REF!</v>
      </c>
      <c r="F66" s="80" t="e">
        <f>Spisak!#REF!</f>
        <v>#REF!</v>
      </c>
      <c r="G66" s="77" t="e">
        <f>Spisak!#REF!</f>
        <v>#REF!</v>
      </c>
    </row>
    <row r="67" spans="1:7" ht="12.75" customHeight="1" x14ac:dyDescent="0.25">
      <c r="A67" s="77">
        <v>61</v>
      </c>
      <c r="B67" s="78" t="e">
        <f>Spisak!#REF!</f>
        <v>#REF!</v>
      </c>
      <c r="C67" s="79" t="e">
        <f>Spisak!#REF!</f>
        <v>#REF!</v>
      </c>
      <c r="D67" s="80" t="e">
        <f>Spisak!#REF!</f>
        <v>#REF!</v>
      </c>
      <c r="E67" s="80" t="e">
        <f>Spisak!#REF!</f>
        <v>#REF!</v>
      </c>
      <c r="F67" s="80" t="e">
        <f>Spisak!#REF!</f>
        <v>#REF!</v>
      </c>
      <c r="G67" s="77" t="e">
        <f>Spisak!#REF!</f>
        <v>#REF!</v>
      </c>
    </row>
    <row r="68" spans="1:7" ht="12.75" customHeight="1" x14ac:dyDescent="0.25">
      <c r="A68" s="77">
        <v>62</v>
      </c>
      <c r="B68" s="78" t="e">
        <f>Spisak!#REF!</f>
        <v>#REF!</v>
      </c>
      <c r="C68" s="79" t="e">
        <f>Spisak!#REF!</f>
        <v>#REF!</v>
      </c>
      <c r="D68" s="80" t="e">
        <f>Spisak!#REF!</f>
        <v>#REF!</v>
      </c>
      <c r="E68" s="80" t="e">
        <f>Spisak!#REF!</f>
        <v>#REF!</v>
      </c>
      <c r="F68" s="80" t="e">
        <f>Spisak!#REF!</f>
        <v>#REF!</v>
      </c>
      <c r="G68" s="77" t="e">
        <f>Spisak!#REF!</f>
        <v>#REF!</v>
      </c>
    </row>
    <row r="69" spans="1:7" ht="12.75" customHeight="1" x14ac:dyDescent="0.25">
      <c r="A69" s="77">
        <v>63</v>
      </c>
      <c r="B69" s="78" t="e">
        <f>Spisak!#REF!</f>
        <v>#REF!</v>
      </c>
      <c r="C69" s="79" t="e">
        <f>Spisak!#REF!</f>
        <v>#REF!</v>
      </c>
      <c r="D69" s="80" t="e">
        <f>Spisak!#REF!</f>
        <v>#REF!</v>
      </c>
      <c r="E69" s="80" t="e">
        <f>Spisak!#REF!</f>
        <v>#REF!</v>
      </c>
      <c r="F69" s="80" t="e">
        <f>Spisak!#REF!</f>
        <v>#REF!</v>
      </c>
      <c r="G69" s="77" t="e">
        <f>Spisak!#REF!</f>
        <v>#REF!</v>
      </c>
    </row>
    <row r="70" spans="1:7" ht="12.75" customHeight="1" x14ac:dyDescent="0.25">
      <c r="A70" s="77">
        <v>64</v>
      </c>
      <c r="B70" s="78" t="e">
        <f>Spisak!#REF!</f>
        <v>#REF!</v>
      </c>
      <c r="C70" s="79" t="e">
        <f>Spisak!#REF!</f>
        <v>#REF!</v>
      </c>
      <c r="D70" s="80" t="e">
        <f>Spisak!#REF!</f>
        <v>#REF!</v>
      </c>
      <c r="E70" s="80" t="e">
        <f>Spisak!#REF!</f>
        <v>#REF!</v>
      </c>
      <c r="F70" s="80" t="e">
        <f>Spisak!#REF!</f>
        <v>#REF!</v>
      </c>
      <c r="G70" s="77" t="e">
        <f>Spisak!#REF!</f>
        <v>#REF!</v>
      </c>
    </row>
    <row r="71" spans="1:7" ht="12.75" customHeight="1" x14ac:dyDescent="0.25">
      <c r="A71" s="77">
        <v>65</v>
      </c>
      <c r="B71" s="78" t="e">
        <f>Spisak!#REF!</f>
        <v>#REF!</v>
      </c>
      <c r="C71" s="79" t="e">
        <f>Spisak!#REF!</f>
        <v>#REF!</v>
      </c>
      <c r="D71" s="80" t="e">
        <f>Spisak!#REF!</f>
        <v>#REF!</v>
      </c>
      <c r="E71" s="80" t="e">
        <f>Spisak!#REF!</f>
        <v>#REF!</v>
      </c>
      <c r="F71" s="80" t="e">
        <f>Spisak!#REF!</f>
        <v>#REF!</v>
      </c>
      <c r="G71" s="77" t="e">
        <f>Spisak!#REF!</f>
        <v>#REF!</v>
      </c>
    </row>
    <row r="72" spans="1:7" ht="12.75" customHeight="1" x14ac:dyDescent="0.25">
      <c r="A72" s="77">
        <v>66</v>
      </c>
      <c r="B72" s="78" t="e">
        <f>Spisak!#REF!</f>
        <v>#REF!</v>
      </c>
      <c r="C72" s="79" t="e">
        <f>Spisak!#REF!</f>
        <v>#REF!</v>
      </c>
      <c r="D72" s="80" t="e">
        <f>Spisak!#REF!</f>
        <v>#REF!</v>
      </c>
      <c r="E72" s="80" t="e">
        <f>Spisak!#REF!</f>
        <v>#REF!</v>
      </c>
      <c r="F72" s="80" t="e">
        <f>Spisak!#REF!</f>
        <v>#REF!</v>
      </c>
      <c r="G72" s="77" t="e">
        <f>Spisak!#REF!</f>
        <v>#REF!</v>
      </c>
    </row>
    <row r="73" spans="1:7" ht="12.75" customHeight="1" x14ac:dyDescent="0.25">
      <c r="A73" s="77">
        <v>67</v>
      </c>
      <c r="B73" s="78" t="e">
        <f>Spisak!#REF!</f>
        <v>#REF!</v>
      </c>
      <c r="C73" s="79" t="e">
        <f>Spisak!#REF!</f>
        <v>#REF!</v>
      </c>
      <c r="D73" s="80" t="e">
        <f>Spisak!#REF!</f>
        <v>#REF!</v>
      </c>
      <c r="E73" s="80" t="e">
        <f>Spisak!#REF!</f>
        <v>#REF!</v>
      </c>
      <c r="F73" s="80" t="e">
        <f>Spisak!#REF!</f>
        <v>#REF!</v>
      </c>
      <c r="G73" s="77" t="e">
        <f>Spisak!#REF!</f>
        <v>#REF!</v>
      </c>
    </row>
    <row r="74" spans="1:7" ht="12.75" customHeight="1" x14ac:dyDescent="0.25">
      <c r="A74" s="77">
        <v>68</v>
      </c>
      <c r="B74" s="78" t="e">
        <f>Spisak!#REF!</f>
        <v>#REF!</v>
      </c>
      <c r="C74" s="79" t="e">
        <f>Spisak!#REF!</f>
        <v>#REF!</v>
      </c>
      <c r="D74" s="80" t="e">
        <f>Spisak!#REF!</f>
        <v>#REF!</v>
      </c>
      <c r="E74" s="80" t="e">
        <f>Spisak!#REF!</f>
        <v>#REF!</v>
      </c>
      <c r="F74" s="80" t="e">
        <f>Spisak!#REF!</f>
        <v>#REF!</v>
      </c>
      <c r="G74" s="77" t="e">
        <f>Spisak!#REF!</f>
        <v>#REF!</v>
      </c>
    </row>
    <row r="75" spans="1:7" ht="12.75" customHeight="1" x14ac:dyDescent="0.25">
      <c r="A75" s="77">
        <v>69</v>
      </c>
      <c r="B75" s="78" t="e">
        <f>Spisak!#REF!</f>
        <v>#REF!</v>
      </c>
      <c r="C75" s="79" t="e">
        <f>Spisak!#REF!</f>
        <v>#REF!</v>
      </c>
      <c r="D75" s="80" t="e">
        <f>Spisak!#REF!</f>
        <v>#REF!</v>
      </c>
      <c r="E75" s="80" t="e">
        <f>Spisak!#REF!</f>
        <v>#REF!</v>
      </c>
      <c r="F75" s="80" t="e">
        <f>Spisak!#REF!</f>
        <v>#REF!</v>
      </c>
      <c r="G75" s="77" t="e">
        <f>Spisak!#REF!</f>
        <v>#REF!</v>
      </c>
    </row>
    <row r="76" spans="1:7" ht="12.75" customHeight="1" x14ac:dyDescent="0.25">
      <c r="A76" s="77">
        <v>70</v>
      </c>
      <c r="B76" s="78" t="e">
        <f>Spisak!#REF!</f>
        <v>#REF!</v>
      </c>
      <c r="C76" s="79" t="e">
        <f>Spisak!#REF!</f>
        <v>#REF!</v>
      </c>
      <c r="D76" s="80" t="e">
        <f>Spisak!#REF!</f>
        <v>#REF!</v>
      </c>
      <c r="E76" s="80" t="e">
        <f>Spisak!#REF!</f>
        <v>#REF!</v>
      </c>
      <c r="F76" s="80" t="e">
        <f>Spisak!#REF!</f>
        <v>#REF!</v>
      </c>
      <c r="G76" s="77" t="e">
        <f>Spisak!#REF!</f>
        <v>#REF!</v>
      </c>
    </row>
    <row r="77" spans="1:7" ht="12.75" customHeight="1" x14ac:dyDescent="0.25">
      <c r="A77" s="77">
        <v>71</v>
      </c>
      <c r="B77" s="78" t="e">
        <f>Spisak!#REF!</f>
        <v>#REF!</v>
      </c>
      <c r="C77" s="79" t="e">
        <f>Spisak!#REF!</f>
        <v>#REF!</v>
      </c>
      <c r="D77" s="80" t="e">
        <f>Spisak!#REF!</f>
        <v>#REF!</v>
      </c>
      <c r="E77" s="80" t="e">
        <f>Spisak!#REF!</f>
        <v>#REF!</v>
      </c>
      <c r="F77" s="80" t="e">
        <f>Spisak!#REF!</f>
        <v>#REF!</v>
      </c>
      <c r="G77" s="77" t="e">
        <f>Spisak!#REF!</f>
        <v>#REF!</v>
      </c>
    </row>
    <row r="78" spans="1:7" ht="12.75" customHeight="1" x14ac:dyDescent="0.25">
      <c r="A78" s="77">
        <v>72</v>
      </c>
      <c r="B78" s="78" t="e">
        <f>Spisak!#REF!</f>
        <v>#REF!</v>
      </c>
      <c r="C78" s="79" t="e">
        <f>Spisak!#REF!</f>
        <v>#REF!</v>
      </c>
      <c r="D78" s="80" t="e">
        <f>Spisak!#REF!</f>
        <v>#REF!</v>
      </c>
      <c r="E78" s="80" t="e">
        <f>Spisak!#REF!</f>
        <v>#REF!</v>
      </c>
      <c r="F78" s="80" t="e">
        <f>Spisak!#REF!</f>
        <v>#REF!</v>
      </c>
      <c r="G78" s="77" t="e">
        <f>Spisak!#REF!</f>
        <v>#REF!</v>
      </c>
    </row>
    <row r="79" spans="1:7" ht="12.75" customHeight="1" x14ac:dyDescent="0.25">
      <c r="A79" s="77">
        <v>73</v>
      </c>
      <c r="B79" s="78" t="e">
        <f>Spisak!#REF!</f>
        <v>#REF!</v>
      </c>
      <c r="C79" s="79" t="e">
        <f>Spisak!#REF!</f>
        <v>#REF!</v>
      </c>
      <c r="D79" s="80" t="e">
        <f>Spisak!#REF!</f>
        <v>#REF!</v>
      </c>
      <c r="E79" s="80" t="e">
        <f>Spisak!#REF!</f>
        <v>#REF!</v>
      </c>
      <c r="F79" s="80" t="e">
        <f>Spisak!#REF!</f>
        <v>#REF!</v>
      </c>
      <c r="G79" s="77" t="e">
        <f>Spisak!#REF!</f>
        <v>#REF!</v>
      </c>
    </row>
    <row r="80" spans="1:7" ht="12.75" customHeight="1" x14ac:dyDescent="0.25">
      <c r="A80" s="77">
        <v>74</v>
      </c>
      <c r="B80" s="78" t="e">
        <f>Spisak!#REF!</f>
        <v>#REF!</v>
      </c>
      <c r="C80" s="79" t="e">
        <f>Spisak!#REF!</f>
        <v>#REF!</v>
      </c>
      <c r="D80" s="80" t="e">
        <f>Spisak!#REF!</f>
        <v>#REF!</v>
      </c>
      <c r="E80" s="80" t="e">
        <f>Spisak!#REF!</f>
        <v>#REF!</v>
      </c>
      <c r="F80" s="80" t="e">
        <f>Spisak!#REF!</f>
        <v>#REF!</v>
      </c>
      <c r="G80" s="77" t="e">
        <f>Spisak!#REF!</f>
        <v>#REF!</v>
      </c>
    </row>
    <row r="81" spans="1:7" ht="12.75" customHeight="1" x14ac:dyDescent="0.25">
      <c r="A81" s="77">
        <v>75</v>
      </c>
      <c r="B81" s="78" t="e">
        <f>Spisak!#REF!</f>
        <v>#REF!</v>
      </c>
      <c r="C81" s="79" t="e">
        <f>Spisak!#REF!</f>
        <v>#REF!</v>
      </c>
      <c r="D81" s="80" t="e">
        <f>Spisak!#REF!</f>
        <v>#REF!</v>
      </c>
      <c r="E81" s="80" t="e">
        <f>Spisak!#REF!</f>
        <v>#REF!</v>
      </c>
      <c r="F81" s="80" t="e">
        <f>Spisak!#REF!</f>
        <v>#REF!</v>
      </c>
      <c r="G81" s="77" t="e">
        <f>Spisak!#REF!</f>
        <v>#REF!</v>
      </c>
    </row>
    <row r="82" spans="1:7" ht="12.75" customHeight="1" x14ac:dyDescent="0.25">
      <c r="A82" s="77">
        <v>76</v>
      </c>
      <c r="B82" s="78" t="e">
        <f>Spisak!#REF!</f>
        <v>#REF!</v>
      </c>
      <c r="C82" s="79" t="e">
        <f>Spisak!#REF!</f>
        <v>#REF!</v>
      </c>
      <c r="D82" s="80" t="e">
        <f>Spisak!#REF!</f>
        <v>#REF!</v>
      </c>
      <c r="E82" s="80" t="e">
        <f>Spisak!#REF!</f>
        <v>#REF!</v>
      </c>
      <c r="F82" s="80" t="e">
        <f>Spisak!#REF!</f>
        <v>#REF!</v>
      </c>
      <c r="G82" s="77" t="e">
        <f>Spisak!#REF!</f>
        <v>#REF!</v>
      </c>
    </row>
    <row r="83" spans="1:7" ht="12.75" customHeight="1" x14ac:dyDescent="0.25">
      <c r="A83" s="77">
        <v>77</v>
      </c>
      <c r="B83" s="78" t="e">
        <f>Spisak!#REF!</f>
        <v>#REF!</v>
      </c>
      <c r="C83" s="79" t="e">
        <f>Spisak!#REF!</f>
        <v>#REF!</v>
      </c>
      <c r="D83" s="80" t="e">
        <f>Spisak!#REF!</f>
        <v>#REF!</v>
      </c>
      <c r="E83" s="80" t="e">
        <f>Spisak!#REF!</f>
        <v>#REF!</v>
      </c>
      <c r="F83" s="80" t="e">
        <f>Spisak!#REF!</f>
        <v>#REF!</v>
      </c>
      <c r="G83" s="77" t="e">
        <f>Spisak!#REF!</f>
        <v>#REF!</v>
      </c>
    </row>
    <row r="84" spans="1:7" ht="12.75" customHeight="1" x14ac:dyDescent="0.25">
      <c r="A84" s="77">
        <v>78</v>
      </c>
      <c r="B84" s="78" t="e">
        <f>Spisak!#REF!</f>
        <v>#REF!</v>
      </c>
      <c r="C84" s="79" t="e">
        <f>Spisak!#REF!</f>
        <v>#REF!</v>
      </c>
      <c r="D84" s="80" t="e">
        <f>Spisak!#REF!</f>
        <v>#REF!</v>
      </c>
      <c r="E84" s="80" t="e">
        <f>Spisak!#REF!</f>
        <v>#REF!</v>
      </c>
      <c r="F84" s="80" t="e">
        <f>Spisak!#REF!</f>
        <v>#REF!</v>
      </c>
      <c r="G84" s="77" t="e">
        <f>Spisak!#REF!</f>
        <v>#REF!</v>
      </c>
    </row>
    <row r="85" spans="1:7" ht="12.75" customHeight="1" x14ac:dyDescent="0.25">
      <c r="A85" s="77">
        <v>79</v>
      </c>
      <c r="B85" s="78" t="e">
        <f>Spisak!#REF!</f>
        <v>#REF!</v>
      </c>
      <c r="C85" s="79" t="e">
        <f>Spisak!#REF!</f>
        <v>#REF!</v>
      </c>
      <c r="D85" s="80" t="e">
        <f>Spisak!#REF!</f>
        <v>#REF!</v>
      </c>
      <c r="E85" s="80" t="e">
        <f>Spisak!#REF!</f>
        <v>#REF!</v>
      </c>
      <c r="F85" s="80" t="e">
        <f>Spisak!#REF!</f>
        <v>#REF!</v>
      </c>
      <c r="G85" s="77" t="e">
        <f>Spisak!#REF!</f>
        <v>#REF!</v>
      </c>
    </row>
    <row r="86" spans="1:7" ht="12.75" customHeight="1" x14ac:dyDescent="0.25">
      <c r="A86" s="77">
        <v>80</v>
      </c>
      <c r="B86" s="78" t="e">
        <f>Spisak!#REF!</f>
        <v>#REF!</v>
      </c>
      <c r="C86" s="79" t="e">
        <f>Spisak!#REF!</f>
        <v>#REF!</v>
      </c>
      <c r="D86" s="80" t="e">
        <f>Spisak!#REF!</f>
        <v>#REF!</v>
      </c>
      <c r="E86" s="80" t="e">
        <f>Spisak!#REF!</f>
        <v>#REF!</v>
      </c>
      <c r="F86" s="80" t="e">
        <f>Spisak!#REF!</f>
        <v>#REF!</v>
      </c>
      <c r="G86" s="77" t="e">
        <f>Spisak!#REF!</f>
        <v>#REF!</v>
      </c>
    </row>
    <row r="87" spans="1:7" ht="12.75" customHeight="1" x14ac:dyDescent="0.25">
      <c r="A87" s="77">
        <v>81</v>
      </c>
      <c r="B87" s="78" t="e">
        <f>Spisak!#REF!</f>
        <v>#REF!</v>
      </c>
      <c r="C87" s="79" t="e">
        <f>Spisak!#REF!</f>
        <v>#REF!</v>
      </c>
      <c r="D87" s="80" t="e">
        <f>Spisak!#REF!</f>
        <v>#REF!</v>
      </c>
      <c r="E87" s="80" t="e">
        <f>Spisak!#REF!</f>
        <v>#REF!</v>
      </c>
      <c r="F87" s="80" t="e">
        <f>Spisak!#REF!</f>
        <v>#REF!</v>
      </c>
      <c r="G87" s="77" t="e">
        <f>Spisak!#REF!</f>
        <v>#REF!</v>
      </c>
    </row>
    <row r="88" spans="1:7" ht="12.75" customHeight="1" x14ac:dyDescent="0.25">
      <c r="A88" s="77">
        <v>82</v>
      </c>
      <c r="B88" s="78" t="e">
        <f>Spisak!#REF!</f>
        <v>#REF!</v>
      </c>
      <c r="C88" s="79" t="e">
        <f>Spisak!#REF!</f>
        <v>#REF!</v>
      </c>
      <c r="D88" s="80" t="e">
        <f>Spisak!#REF!</f>
        <v>#REF!</v>
      </c>
      <c r="E88" s="80" t="e">
        <f>Spisak!#REF!</f>
        <v>#REF!</v>
      </c>
      <c r="F88" s="80" t="e">
        <f>Spisak!#REF!</f>
        <v>#REF!</v>
      </c>
      <c r="G88" s="77" t="e">
        <f>Spisak!#REF!</f>
        <v>#REF!</v>
      </c>
    </row>
    <row r="89" spans="1:7" ht="12.75" customHeight="1" x14ac:dyDescent="0.25">
      <c r="A89" s="77">
        <v>83</v>
      </c>
      <c r="B89" s="78" t="e">
        <f>Spisak!#REF!</f>
        <v>#REF!</v>
      </c>
      <c r="C89" s="79" t="e">
        <f>Spisak!#REF!</f>
        <v>#REF!</v>
      </c>
      <c r="D89" s="80" t="e">
        <f>Spisak!#REF!</f>
        <v>#REF!</v>
      </c>
      <c r="E89" s="80" t="e">
        <f>Spisak!#REF!</f>
        <v>#REF!</v>
      </c>
      <c r="F89" s="80" t="e">
        <f>Spisak!#REF!</f>
        <v>#REF!</v>
      </c>
      <c r="G89" s="77" t="e">
        <f>Spisak!#REF!</f>
        <v>#REF!</v>
      </c>
    </row>
    <row r="90" spans="1:7" ht="12.75" customHeight="1" x14ac:dyDescent="0.25">
      <c r="A90" s="77">
        <v>84</v>
      </c>
      <c r="B90" s="78" t="e">
        <f>Spisak!#REF!</f>
        <v>#REF!</v>
      </c>
      <c r="C90" s="79" t="e">
        <f>Spisak!#REF!</f>
        <v>#REF!</v>
      </c>
      <c r="D90" s="80" t="e">
        <f>Spisak!#REF!</f>
        <v>#REF!</v>
      </c>
      <c r="E90" s="80" t="e">
        <f>Spisak!#REF!</f>
        <v>#REF!</v>
      </c>
      <c r="F90" s="80" t="e">
        <f>Spisak!#REF!</f>
        <v>#REF!</v>
      </c>
      <c r="G90" s="77" t="e">
        <f>Spisak!#REF!</f>
        <v>#REF!</v>
      </c>
    </row>
    <row r="91" spans="1:7" ht="12.75" customHeight="1" x14ac:dyDescent="0.25">
      <c r="A91" s="77">
        <v>85</v>
      </c>
      <c r="B91" s="78" t="e">
        <f>Spisak!#REF!</f>
        <v>#REF!</v>
      </c>
      <c r="C91" s="79" t="e">
        <f>Spisak!#REF!</f>
        <v>#REF!</v>
      </c>
      <c r="D91" s="80" t="e">
        <f>Spisak!#REF!</f>
        <v>#REF!</v>
      </c>
      <c r="E91" s="80" t="e">
        <f>Spisak!#REF!</f>
        <v>#REF!</v>
      </c>
      <c r="F91" s="80" t="e">
        <f>Spisak!#REF!</f>
        <v>#REF!</v>
      </c>
      <c r="G91" s="77" t="e">
        <f>Spisak!#REF!</f>
        <v>#REF!</v>
      </c>
    </row>
    <row r="92" spans="1:7" ht="12.75" customHeight="1" x14ac:dyDescent="0.25">
      <c r="A92" s="77">
        <v>86</v>
      </c>
      <c r="B92" s="78" t="e">
        <f>Spisak!#REF!</f>
        <v>#REF!</v>
      </c>
      <c r="C92" s="79" t="e">
        <f>Spisak!#REF!</f>
        <v>#REF!</v>
      </c>
      <c r="D92" s="80" t="e">
        <f>Spisak!#REF!</f>
        <v>#REF!</v>
      </c>
      <c r="E92" s="80" t="e">
        <f>Spisak!#REF!</f>
        <v>#REF!</v>
      </c>
      <c r="F92" s="80" t="e">
        <f>Spisak!#REF!</f>
        <v>#REF!</v>
      </c>
      <c r="G92" s="77" t="e">
        <f>Spisak!#REF!</f>
        <v>#REF!</v>
      </c>
    </row>
    <row r="93" spans="1:7" ht="12.75" customHeight="1" x14ac:dyDescent="0.25">
      <c r="A93" s="77">
        <v>87</v>
      </c>
      <c r="B93" s="78" t="e">
        <f>Spisak!#REF!</f>
        <v>#REF!</v>
      </c>
      <c r="C93" s="79" t="e">
        <f>Spisak!#REF!</f>
        <v>#REF!</v>
      </c>
      <c r="D93" s="80" t="e">
        <f>Spisak!#REF!</f>
        <v>#REF!</v>
      </c>
      <c r="E93" s="80" t="e">
        <f>Spisak!#REF!</f>
        <v>#REF!</v>
      </c>
      <c r="F93" s="80" t="e">
        <f>Spisak!#REF!</f>
        <v>#REF!</v>
      </c>
      <c r="G93" s="77" t="e">
        <f>Spisak!#REF!</f>
        <v>#REF!</v>
      </c>
    </row>
    <row r="94" spans="1:7" ht="12.75" customHeight="1" x14ac:dyDescent="0.25">
      <c r="A94" s="77">
        <v>88</v>
      </c>
      <c r="B94" s="78" t="e">
        <f>Spisak!#REF!</f>
        <v>#REF!</v>
      </c>
      <c r="C94" s="79" t="e">
        <f>Spisak!#REF!</f>
        <v>#REF!</v>
      </c>
      <c r="D94" s="80" t="e">
        <f>Spisak!#REF!</f>
        <v>#REF!</v>
      </c>
      <c r="E94" s="80" t="e">
        <f>Spisak!#REF!</f>
        <v>#REF!</v>
      </c>
      <c r="F94" s="80" t="e">
        <f>Spisak!#REF!</f>
        <v>#REF!</v>
      </c>
      <c r="G94" s="77" t="e">
        <f>Spisak!#REF!</f>
        <v>#REF!</v>
      </c>
    </row>
    <row r="95" spans="1:7" ht="12.75" customHeight="1" x14ac:dyDescent="0.25">
      <c r="A95" s="77">
        <v>89</v>
      </c>
      <c r="B95" s="78" t="e">
        <f>Spisak!#REF!</f>
        <v>#REF!</v>
      </c>
      <c r="C95" s="79" t="e">
        <f>Spisak!#REF!</f>
        <v>#REF!</v>
      </c>
      <c r="D95" s="80" t="e">
        <f>Spisak!#REF!</f>
        <v>#REF!</v>
      </c>
      <c r="E95" s="80" t="e">
        <f>Spisak!#REF!</f>
        <v>#REF!</v>
      </c>
      <c r="F95" s="80" t="e">
        <f>Spisak!#REF!</f>
        <v>#REF!</v>
      </c>
      <c r="G95" s="77" t="e">
        <f>Spisak!#REF!</f>
        <v>#REF!</v>
      </c>
    </row>
    <row r="96" spans="1:7" ht="12.75" customHeight="1" x14ac:dyDescent="0.25">
      <c r="A96" s="77">
        <v>90</v>
      </c>
      <c r="B96" s="78" t="e">
        <f>Spisak!#REF!</f>
        <v>#REF!</v>
      </c>
      <c r="C96" s="79" t="e">
        <f>Spisak!#REF!</f>
        <v>#REF!</v>
      </c>
      <c r="D96" s="80" t="e">
        <f>Spisak!#REF!</f>
        <v>#REF!</v>
      </c>
      <c r="E96" s="80" t="e">
        <f>Spisak!#REF!</f>
        <v>#REF!</v>
      </c>
      <c r="F96" s="80" t="e">
        <f>Spisak!#REF!</f>
        <v>#REF!</v>
      </c>
      <c r="G96" s="77" t="e">
        <f>Spisak!#REF!</f>
        <v>#REF!</v>
      </c>
    </row>
    <row r="97" spans="1:7" ht="12.75" customHeight="1" x14ac:dyDescent="0.25">
      <c r="A97" s="77">
        <v>91</v>
      </c>
      <c r="B97" s="78" t="e">
        <f>Spisak!#REF!</f>
        <v>#REF!</v>
      </c>
      <c r="C97" s="79" t="e">
        <f>Spisak!#REF!</f>
        <v>#REF!</v>
      </c>
      <c r="D97" s="80" t="e">
        <f>Spisak!#REF!</f>
        <v>#REF!</v>
      </c>
      <c r="E97" s="80" t="e">
        <f>Spisak!#REF!</f>
        <v>#REF!</v>
      </c>
      <c r="F97" s="80" t="e">
        <f>Spisak!#REF!</f>
        <v>#REF!</v>
      </c>
      <c r="G97" s="77" t="e">
        <f>Spisak!#REF!</f>
        <v>#REF!</v>
      </c>
    </row>
    <row r="98" spans="1:7" ht="12.75" customHeight="1" x14ac:dyDescent="0.25">
      <c r="A98" s="77">
        <v>92</v>
      </c>
      <c r="B98" s="78" t="e">
        <f>Spisak!#REF!</f>
        <v>#REF!</v>
      </c>
      <c r="C98" s="79" t="e">
        <f>Spisak!#REF!</f>
        <v>#REF!</v>
      </c>
      <c r="D98" s="80" t="e">
        <f>Spisak!#REF!</f>
        <v>#REF!</v>
      </c>
      <c r="E98" s="80" t="e">
        <f>Spisak!#REF!</f>
        <v>#REF!</v>
      </c>
      <c r="F98" s="80" t="e">
        <f>Spisak!#REF!</f>
        <v>#REF!</v>
      </c>
      <c r="G98" s="77" t="e">
        <f>Spisak!#REF!</f>
        <v>#REF!</v>
      </c>
    </row>
    <row r="99" spans="1:7" ht="12.75" customHeight="1" x14ac:dyDescent="0.25">
      <c r="A99" s="77">
        <v>93</v>
      </c>
      <c r="B99" s="78" t="e">
        <f>Spisak!#REF!</f>
        <v>#REF!</v>
      </c>
      <c r="C99" s="79" t="e">
        <f>Spisak!#REF!</f>
        <v>#REF!</v>
      </c>
      <c r="D99" s="80" t="e">
        <f>Spisak!#REF!</f>
        <v>#REF!</v>
      </c>
      <c r="E99" s="80" t="e">
        <f>Spisak!#REF!</f>
        <v>#REF!</v>
      </c>
      <c r="F99" s="80" t="e">
        <f>Spisak!#REF!</f>
        <v>#REF!</v>
      </c>
      <c r="G99" s="77" t="e">
        <f>Spisak!#REF!</f>
        <v>#REF!</v>
      </c>
    </row>
    <row r="100" spans="1:7" ht="12.75" customHeight="1" x14ac:dyDescent="0.25">
      <c r="A100" s="77">
        <v>94</v>
      </c>
      <c r="B100" s="78" t="e">
        <f>Spisak!#REF!</f>
        <v>#REF!</v>
      </c>
      <c r="C100" s="79" t="e">
        <f>Spisak!#REF!</f>
        <v>#REF!</v>
      </c>
      <c r="D100" s="80" t="e">
        <f>Spisak!#REF!</f>
        <v>#REF!</v>
      </c>
      <c r="E100" s="80" t="e">
        <f>Spisak!#REF!</f>
        <v>#REF!</v>
      </c>
      <c r="F100" s="80" t="e">
        <f>Spisak!#REF!</f>
        <v>#REF!</v>
      </c>
      <c r="G100" s="77" t="e">
        <f>Spisak!#REF!</f>
        <v>#REF!</v>
      </c>
    </row>
    <row r="101" spans="1:7" ht="12.75" customHeight="1" x14ac:dyDescent="0.25">
      <c r="A101" s="77">
        <v>95</v>
      </c>
      <c r="B101" s="78" t="e">
        <f>Spisak!#REF!</f>
        <v>#REF!</v>
      </c>
      <c r="C101" s="79" t="e">
        <f>Spisak!#REF!</f>
        <v>#REF!</v>
      </c>
      <c r="D101" s="80" t="e">
        <f>Spisak!#REF!</f>
        <v>#REF!</v>
      </c>
      <c r="E101" s="80" t="e">
        <f>Spisak!#REF!</f>
        <v>#REF!</v>
      </c>
      <c r="F101" s="80" t="e">
        <f>Spisak!#REF!</f>
        <v>#REF!</v>
      </c>
      <c r="G101" s="77" t="e">
        <f>Spisak!#REF!</f>
        <v>#REF!</v>
      </c>
    </row>
    <row r="102" spans="1:7" ht="12.75" customHeight="1" x14ac:dyDescent="0.25">
      <c r="A102" s="77">
        <v>96</v>
      </c>
      <c r="B102" s="78" t="e">
        <f>Spisak!#REF!</f>
        <v>#REF!</v>
      </c>
      <c r="C102" s="79" t="e">
        <f>Spisak!#REF!</f>
        <v>#REF!</v>
      </c>
      <c r="D102" s="80" t="e">
        <f>Spisak!#REF!</f>
        <v>#REF!</v>
      </c>
      <c r="E102" s="80" t="e">
        <f>Spisak!#REF!</f>
        <v>#REF!</v>
      </c>
      <c r="F102" s="80" t="e">
        <f>Spisak!#REF!</f>
        <v>#REF!</v>
      </c>
      <c r="G102" s="77" t="e">
        <f>Spisak!#REF!</f>
        <v>#REF!</v>
      </c>
    </row>
    <row r="103" spans="1:7" ht="12.75" customHeight="1" x14ac:dyDescent="0.25">
      <c r="A103" s="77">
        <v>97</v>
      </c>
      <c r="B103" s="78" t="e">
        <f>Spisak!#REF!</f>
        <v>#REF!</v>
      </c>
      <c r="C103" s="79" t="e">
        <f>Spisak!#REF!</f>
        <v>#REF!</v>
      </c>
      <c r="D103" s="80" t="e">
        <f>Spisak!#REF!</f>
        <v>#REF!</v>
      </c>
      <c r="E103" s="80" t="e">
        <f>Spisak!#REF!</f>
        <v>#REF!</v>
      </c>
      <c r="F103" s="80" t="e">
        <f>Spisak!#REF!</f>
        <v>#REF!</v>
      </c>
      <c r="G103" s="77" t="e">
        <f>Spisak!#REF!</f>
        <v>#REF!</v>
      </c>
    </row>
    <row r="104" spans="1:7" ht="12.75" customHeight="1" x14ac:dyDescent="0.25">
      <c r="A104" s="77">
        <v>98</v>
      </c>
      <c r="B104" s="78" t="e">
        <f>Spisak!#REF!</f>
        <v>#REF!</v>
      </c>
      <c r="C104" s="79" t="e">
        <f>Spisak!#REF!</f>
        <v>#REF!</v>
      </c>
      <c r="D104" s="80" t="e">
        <f>Spisak!#REF!</f>
        <v>#REF!</v>
      </c>
      <c r="E104" s="80" t="e">
        <f>Spisak!#REF!</f>
        <v>#REF!</v>
      </c>
      <c r="F104" s="80" t="e">
        <f>Spisak!#REF!</f>
        <v>#REF!</v>
      </c>
      <c r="G104" s="77" t="e">
        <f>Spisak!#REF!</f>
        <v>#REF!</v>
      </c>
    </row>
    <row r="105" spans="1:7" ht="12.75" customHeight="1" x14ac:dyDescent="0.25">
      <c r="A105" s="77">
        <v>99</v>
      </c>
      <c r="B105" s="78" t="e">
        <f>Spisak!#REF!</f>
        <v>#REF!</v>
      </c>
      <c r="C105" s="79" t="e">
        <f>Spisak!#REF!</f>
        <v>#REF!</v>
      </c>
      <c r="D105" s="80" t="e">
        <f>Spisak!#REF!</f>
        <v>#REF!</v>
      </c>
      <c r="E105" s="80" t="e">
        <f>Spisak!#REF!</f>
        <v>#REF!</v>
      </c>
      <c r="F105" s="80" t="e">
        <f>Spisak!#REF!</f>
        <v>#REF!</v>
      </c>
      <c r="G105" s="77" t="e">
        <f>Spisak!#REF!</f>
        <v>#REF!</v>
      </c>
    </row>
    <row r="106" spans="1:7" ht="12.75" customHeight="1" x14ac:dyDescent="0.25">
      <c r="A106" s="77">
        <v>100</v>
      </c>
      <c r="B106" s="78" t="e">
        <f>Spisak!#REF!</f>
        <v>#REF!</v>
      </c>
      <c r="C106" s="79" t="e">
        <f>Spisak!#REF!</f>
        <v>#REF!</v>
      </c>
      <c r="D106" s="80" t="e">
        <f>Spisak!#REF!</f>
        <v>#REF!</v>
      </c>
      <c r="E106" s="80" t="e">
        <f>Spisak!#REF!</f>
        <v>#REF!</v>
      </c>
      <c r="F106" s="80" t="e">
        <f>Spisak!#REF!</f>
        <v>#REF!</v>
      </c>
      <c r="G106" s="77" t="e">
        <f>Spisak!#REF!</f>
        <v>#REF!</v>
      </c>
    </row>
    <row r="107" spans="1:7" ht="12.75" customHeight="1" x14ac:dyDescent="0.25">
      <c r="A107" s="77">
        <v>101</v>
      </c>
      <c r="B107" s="78" t="e">
        <f>Spisak!#REF!</f>
        <v>#REF!</v>
      </c>
      <c r="C107" s="79" t="e">
        <f>Spisak!#REF!</f>
        <v>#REF!</v>
      </c>
      <c r="D107" s="80" t="e">
        <f>Spisak!#REF!</f>
        <v>#REF!</v>
      </c>
      <c r="E107" s="80" t="e">
        <f>Spisak!#REF!</f>
        <v>#REF!</v>
      </c>
      <c r="F107" s="80" t="e">
        <f>Spisak!#REF!</f>
        <v>#REF!</v>
      </c>
      <c r="G107" s="77" t="e">
        <f>Spisak!#REF!</f>
        <v>#REF!</v>
      </c>
    </row>
    <row r="108" spans="1:7" ht="12.75" customHeight="1" x14ac:dyDescent="0.25">
      <c r="A108" s="77">
        <v>102</v>
      </c>
      <c r="B108" s="78" t="e">
        <f>Spisak!#REF!</f>
        <v>#REF!</v>
      </c>
      <c r="C108" s="79" t="e">
        <f>Spisak!#REF!</f>
        <v>#REF!</v>
      </c>
      <c r="D108" s="80" t="e">
        <f>Spisak!#REF!</f>
        <v>#REF!</v>
      </c>
      <c r="E108" s="80" t="e">
        <f>Spisak!#REF!</f>
        <v>#REF!</v>
      </c>
      <c r="F108" s="80" t="e">
        <f>Spisak!#REF!</f>
        <v>#REF!</v>
      </c>
      <c r="G108" s="77" t="e">
        <f>Spisak!#REF!</f>
        <v>#REF!</v>
      </c>
    </row>
    <row r="109" spans="1:7" ht="12.75" customHeight="1" x14ac:dyDescent="0.25">
      <c r="A109" s="77">
        <v>103</v>
      </c>
      <c r="B109" s="78" t="e">
        <f>Spisak!#REF!</f>
        <v>#REF!</v>
      </c>
      <c r="C109" s="79" t="e">
        <f>Spisak!#REF!</f>
        <v>#REF!</v>
      </c>
      <c r="D109" s="80" t="e">
        <f>Spisak!#REF!</f>
        <v>#REF!</v>
      </c>
      <c r="E109" s="80" t="e">
        <f>Spisak!#REF!</f>
        <v>#REF!</v>
      </c>
      <c r="F109" s="80" t="e">
        <f>Spisak!#REF!</f>
        <v>#REF!</v>
      </c>
      <c r="G109" s="77" t="e">
        <f>Spisak!#REF!</f>
        <v>#REF!</v>
      </c>
    </row>
    <row r="110" spans="1:7" ht="12.75" customHeight="1" x14ac:dyDescent="0.25">
      <c r="A110" s="77">
        <v>104</v>
      </c>
      <c r="B110" s="78" t="e">
        <f>Spisak!#REF!</f>
        <v>#REF!</v>
      </c>
      <c r="C110" s="79" t="e">
        <f>Spisak!#REF!</f>
        <v>#REF!</v>
      </c>
      <c r="D110" s="80" t="e">
        <f>Spisak!#REF!</f>
        <v>#REF!</v>
      </c>
      <c r="E110" s="80" t="e">
        <f>Spisak!#REF!</f>
        <v>#REF!</v>
      </c>
      <c r="F110" s="80" t="e">
        <f>Spisak!#REF!</f>
        <v>#REF!</v>
      </c>
      <c r="G110" s="77" t="e">
        <f>Spisak!#REF!</f>
        <v>#REF!</v>
      </c>
    </row>
    <row r="111" spans="1:7" ht="12.75" customHeight="1" x14ac:dyDescent="0.25">
      <c r="A111" s="77">
        <v>105</v>
      </c>
      <c r="B111" s="78" t="e">
        <f>Spisak!#REF!</f>
        <v>#REF!</v>
      </c>
      <c r="C111" s="79" t="e">
        <f>Spisak!#REF!</f>
        <v>#REF!</v>
      </c>
      <c r="D111" s="80" t="e">
        <f>Spisak!#REF!</f>
        <v>#REF!</v>
      </c>
      <c r="E111" s="80" t="e">
        <f>Spisak!#REF!</f>
        <v>#REF!</v>
      </c>
      <c r="F111" s="80" t="e">
        <f>Spisak!#REF!</f>
        <v>#REF!</v>
      </c>
      <c r="G111" s="77" t="e">
        <f>Spisak!#REF!</f>
        <v>#REF!</v>
      </c>
    </row>
    <row r="112" spans="1:7" ht="12.75" customHeight="1" x14ac:dyDescent="0.25">
      <c r="A112" s="77">
        <v>106</v>
      </c>
      <c r="B112" s="78" t="e">
        <f>Spisak!#REF!</f>
        <v>#REF!</v>
      </c>
      <c r="C112" s="79" t="e">
        <f>Spisak!#REF!</f>
        <v>#REF!</v>
      </c>
      <c r="D112" s="80" t="e">
        <f>Spisak!#REF!</f>
        <v>#REF!</v>
      </c>
      <c r="E112" s="80" t="e">
        <f>Spisak!#REF!</f>
        <v>#REF!</v>
      </c>
      <c r="F112" s="80" t="e">
        <f>Spisak!#REF!</f>
        <v>#REF!</v>
      </c>
      <c r="G112" s="77" t="e">
        <f>Spisak!#REF!</f>
        <v>#REF!</v>
      </c>
    </row>
    <row r="113" spans="1:7" ht="12.75" customHeight="1" x14ac:dyDescent="0.25">
      <c r="A113" s="77">
        <v>107</v>
      </c>
      <c r="B113" s="78" t="e">
        <f>Spisak!#REF!</f>
        <v>#REF!</v>
      </c>
      <c r="C113" s="79" t="e">
        <f>Spisak!#REF!</f>
        <v>#REF!</v>
      </c>
      <c r="D113" s="80" t="e">
        <f>Spisak!#REF!</f>
        <v>#REF!</v>
      </c>
      <c r="E113" s="80" t="e">
        <f>Spisak!#REF!</f>
        <v>#REF!</v>
      </c>
      <c r="F113" s="80" t="e">
        <f>Spisak!#REF!</f>
        <v>#REF!</v>
      </c>
      <c r="G113" s="77" t="e">
        <f>Spisak!#REF!</f>
        <v>#REF!</v>
      </c>
    </row>
    <row r="114" spans="1:7" ht="12.75" customHeight="1" x14ac:dyDescent="0.25">
      <c r="A114" s="77">
        <v>108</v>
      </c>
      <c r="B114" s="78" t="e">
        <f>Spisak!#REF!</f>
        <v>#REF!</v>
      </c>
      <c r="C114" s="79" t="e">
        <f>Spisak!#REF!</f>
        <v>#REF!</v>
      </c>
      <c r="D114" s="80" t="e">
        <f>Spisak!#REF!</f>
        <v>#REF!</v>
      </c>
      <c r="E114" s="80" t="e">
        <f>Spisak!#REF!</f>
        <v>#REF!</v>
      </c>
      <c r="F114" s="80" t="e">
        <f>Spisak!#REF!</f>
        <v>#REF!</v>
      </c>
      <c r="G114" s="77" t="e">
        <f>Spisak!#REF!</f>
        <v>#REF!</v>
      </c>
    </row>
    <row r="115" spans="1:7" ht="12.75" customHeight="1" x14ac:dyDescent="0.25">
      <c r="A115" s="77">
        <v>109</v>
      </c>
      <c r="B115" s="78" t="e">
        <f>Spisak!#REF!</f>
        <v>#REF!</v>
      </c>
      <c r="C115" s="79" t="e">
        <f>Spisak!#REF!</f>
        <v>#REF!</v>
      </c>
      <c r="D115" s="80" t="e">
        <f>Spisak!#REF!</f>
        <v>#REF!</v>
      </c>
      <c r="E115" s="80" t="e">
        <f>Spisak!#REF!</f>
        <v>#REF!</v>
      </c>
      <c r="F115" s="80" t="e">
        <f>Spisak!#REF!</f>
        <v>#REF!</v>
      </c>
      <c r="G115" s="77" t="e">
        <f>Spisak!#REF!</f>
        <v>#REF!</v>
      </c>
    </row>
    <row r="116" spans="1:7" ht="12.75" customHeight="1" x14ac:dyDescent="0.25">
      <c r="A116" s="77">
        <v>110</v>
      </c>
      <c r="B116" s="78" t="e">
        <f>Spisak!#REF!</f>
        <v>#REF!</v>
      </c>
      <c r="C116" s="79" t="e">
        <f>Spisak!#REF!</f>
        <v>#REF!</v>
      </c>
      <c r="D116" s="80" t="e">
        <f>Spisak!#REF!</f>
        <v>#REF!</v>
      </c>
      <c r="E116" s="80" t="e">
        <f>Spisak!#REF!</f>
        <v>#REF!</v>
      </c>
      <c r="F116" s="80" t="e">
        <f>Spisak!#REF!</f>
        <v>#REF!</v>
      </c>
      <c r="G116" s="77" t="e">
        <f>Spisak!#REF!</f>
        <v>#REF!</v>
      </c>
    </row>
    <row r="117" spans="1:7" ht="12.75" customHeight="1" x14ac:dyDescent="0.25">
      <c r="A117" s="77">
        <v>111</v>
      </c>
      <c r="B117" s="78" t="e">
        <f>Spisak!#REF!</f>
        <v>#REF!</v>
      </c>
      <c r="C117" s="79" t="e">
        <f>Spisak!#REF!</f>
        <v>#REF!</v>
      </c>
      <c r="D117" s="80" t="e">
        <f>Spisak!#REF!</f>
        <v>#REF!</v>
      </c>
      <c r="E117" s="80" t="e">
        <f>Spisak!#REF!</f>
        <v>#REF!</v>
      </c>
      <c r="F117" s="80" t="e">
        <f>Spisak!#REF!</f>
        <v>#REF!</v>
      </c>
      <c r="G117" s="77" t="e">
        <f>Spisak!#REF!</f>
        <v>#REF!</v>
      </c>
    </row>
    <row r="118" spans="1:7" ht="12.75" customHeight="1" x14ac:dyDescent="0.25">
      <c r="A118" s="77">
        <v>112</v>
      </c>
      <c r="B118" s="78" t="e">
        <f>Spisak!#REF!</f>
        <v>#REF!</v>
      </c>
      <c r="C118" s="79" t="e">
        <f>Spisak!#REF!</f>
        <v>#REF!</v>
      </c>
      <c r="D118" s="80" t="e">
        <f>Spisak!#REF!</f>
        <v>#REF!</v>
      </c>
      <c r="E118" s="80" t="e">
        <f>Spisak!#REF!</f>
        <v>#REF!</v>
      </c>
      <c r="F118" s="80" t="e">
        <f>Spisak!#REF!</f>
        <v>#REF!</v>
      </c>
      <c r="G118" s="77" t="e">
        <f>Spisak!#REF!</f>
        <v>#REF!</v>
      </c>
    </row>
    <row r="119" spans="1:7" ht="12.75" customHeight="1" x14ac:dyDescent="0.25">
      <c r="A119" s="77">
        <v>113</v>
      </c>
      <c r="B119" s="78" t="e">
        <f>Spisak!#REF!</f>
        <v>#REF!</v>
      </c>
      <c r="C119" s="79" t="e">
        <f>Spisak!#REF!</f>
        <v>#REF!</v>
      </c>
      <c r="D119" s="80" t="e">
        <f>Spisak!#REF!</f>
        <v>#REF!</v>
      </c>
      <c r="E119" s="80" t="e">
        <f>Spisak!#REF!</f>
        <v>#REF!</v>
      </c>
      <c r="F119" s="80" t="e">
        <f>Spisak!#REF!</f>
        <v>#REF!</v>
      </c>
      <c r="G119" s="77" t="e">
        <f>Spisak!#REF!</f>
        <v>#REF!</v>
      </c>
    </row>
    <row r="120" spans="1:7" ht="12.75" customHeight="1" x14ac:dyDescent="0.25">
      <c r="A120" s="77">
        <v>114</v>
      </c>
      <c r="B120" s="78" t="e">
        <f>Spisak!#REF!</f>
        <v>#REF!</v>
      </c>
      <c r="C120" s="79" t="e">
        <f>Spisak!#REF!</f>
        <v>#REF!</v>
      </c>
      <c r="D120" s="80" t="e">
        <f>Spisak!#REF!</f>
        <v>#REF!</v>
      </c>
      <c r="E120" s="80" t="e">
        <f>Spisak!#REF!</f>
        <v>#REF!</v>
      </c>
      <c r="F120" s="80" t="e">
        <f>Spisak!#REF!</f>
        <v>#REF!</v>
      </c>
      <c r="G120" s="77" t="e">
        <f>Spisak!#REF!</f>
        <v>#REF!</v>
      </c>
    </row>
    <row r="121" spans="1:7" ht="12.75" customHeight="1" x14ac:dyDescent="0.25">
      <c r="A121" s="77">
        <v>115</v>
      </c>
      <c r="B121" s="78" t="e">
        <f>Spisak!#REF!</f>
        <v>#REF!</v>
      </c>
      <c r="C121" s="79" t="e">
        <f>Spisak!#REF!</f>
        <v>#REF!</v>
      </c>
      <c r="D121" s="80" t="e">
        <f>Spisak!#REF!</f>
        <v>#REF!</v>
      </c>
      <c r="E121" s="80" t="e">
        <f>Spisak!#REF!</f>
        <v>#REF!</v>
      </c>
      <c r="F121" s="80" t="e">
        <f>Spisak!#REF!</f>
        <v>#REF!</v>
      </c>
      <c r="G121" s="77" t="e">
        <f>Spisak!#REF!</f>
        <v>#REF!</v>
      </c>
    </row>
    <row r="122" spans="1:7" ht="12.75" customHeight="1" x14ac:dyDescent="0.25">
      <c r="A122" s="77">
        <v>116</v>
      </c>
      <c r="B122" s="78" t="e">
        <f>Spisak!#REF!</f>
        <v>#REF!</v>
      </c>
      <c r="C122" s="79" t="e">
        <f>Spisak!#REF!</f>
        <v>#REF!</v>
      </c>
      <c r="D122" s="80" t="e">
        <f>Spisak!#REF!</f>
        <v>#REF!</v>
      </c>
      <c r="E122" s="80" t="e">
        <f>Spisak!#REF!</f>
        <v>#REF!</v>
      </c>
      <c r="F122" s="80" t="e">
        <f>Spisak!#REF!</f>
        <v>#REF!</v>
      </c>
      <c r="G122" s="77" t="e">
        <f>Spisak!#REF!</f>
        <v>#REF!</v>
      </c>
    </row>
    <row r="123" spans="1:7" ht="12.75" customHeight="1" x14ac:dyDescent="0.25">
      <c r="A123" s="77">
        <v>117</v>
      </c>
      <c r="B123" s="78" t="e">
        <f>Spisak!#REF!</f>
        <v>#REF!</v>
      </c>
      <c r="C123" s="79" t="e">
        <f>Spisak!#REF!</f>
        <v>#REF!</v>
      </c>
      <c r="D123" s="80" t="e">
        <f>Spisak!#REF!</f>
        <v>#REF!</v>
      </c>
      <c r="E123" s="80" t="e">
        <f>Spisak!#REF!</f>
        <v>#REF!</v>
      </c>
      <c r="F123" s="80" t="e">
        <f>Spisak!#REF!</f>
        <v>#REF!</v>
      </c>
      <c r="G123" s="77" t="e">
        <f>Spisak!#REF!</f>
        <v>#REF!</v>
      </c>
    </row>
    <row r="124" spans="1:7" ht="12.75" customHeight="1" x14ac:dyDescent="0.25">
      <c r="A124" s="77">
        <v>118</v>
      </c>
      <c r="B124" s="78" t="e">
        <f>Spisak!#REF!</f>
        <v>#REF!</v>
      </c>
      <c r="C124" s="79" t="e">
        <f>Spisak!#REF!</f>
        <v>#REF!</v>
      </c>
      <c r="D124" s="80" t="e">
        <f>Spisak!#REF!</f>
        <v>#REF!</v>
      </c>
      <c r="E124" s="80" t="e">
        <f>Spisak!#REF!</f>
        <v>#REF!</v>
      </c>
      <c r="F124" s="80" t="e">
        <f>Spisak!#REF!</f>
        <v>#REF!</v>
      </c>
      <c r="G124" s="77" t="e">
        <f>Spisak!#REF!</f>
        <v>#REF!</v>
      </c>
    </row>
    <row r="125" spans="1:7" ht="12.75" customHeight="1" x14ac:dyDescent="0.25">
      <c r="A125" s="77">
        <v>119</v>
      </c>
      <c r="B125" s="78" t="e">
        <f>Spisak!#REF!</f>
        <v>#REF!</v>
      </c>
      <c r="C125" s="79" t="e">
        <f>Spisak!#REF!</f>
        <v>#REF!</v>
      </c>
      <c r="D125" s="80" t="e">
        <f>Spisak!#REF!</f>
        <v>#REF!</v>
      </c>
      <c r="E125" s="80" t="e">
        <f>Spisak!#REF!</f>
        <v>#REF!</v>
      </c>
      <c r="F125" s="80" t="e">
        <f>Spisak!#REF!</f>
        <v>#REF!</v>
      </c>
      <c r="G125" s="77" t="e">
        <f>Spisak!#REF!</f>
        <v>#REF!</v>
      </c>
    </row>
    <row r="126" spans="1:7" ht="12.75" customHeight="1" x14ac:dyDescent="0.25">
      <c r="A126" s="77">
        <v>120</v>
      </c>
      <c r="B126" s="78" t="e">
        <f>Spisak!#REF!</f>
        <v>#REF!</v>
      </c>
      <c r="C126" s="79" t="e">
        <f>Spisak!#REF!</f>
        <v>#REF!</v>
      </c>
      <c r="D126" s="80" t="e">
        <f>Spisak!#REF!</f>
        <v>#REF!</v>
      </c>
      <c r="E126" s="80" t="e">
        <f>Spisak!#REF!</f>
        <v>#REF!</v>
      </c>
      <c r="F126" s="80" t="e">
        <f>Spisak!#REF!</f>
        <v>#REF!</v>
      </c>
      <c r="G126" s="77" t="e">
        <f>Spisak!#REF!</f>
        <v>#REF!</v>
      </c>
    </row>
    <row r="127" spans="1:7" ht="12.75" customHeight="1" x14ac:dyDescent="0.25">
      <c r="A127" s="77">
        <v>121</v>
      </c>
      <c r="B127" s="78" t="e">
        <f>Spisak!#REF!</f>
        <v>#REF!</v>
      </c>
      <c r="C127" s="79" t="e">
        <f>Spisak!#REF!</f>
        <v>#REF!</v>
      </c>
      <c r="D127" s="80" t="e">
        <f>Spisak!#REF!</f>
        <v>#REF!</v>
      </c>
      <c r="E127" s="80" t="e">
        <f>Spisak!#REF!</f>
        <v>#REF!</v>
      </c>
      <c r="F127" s="80" t="e">
        <f>Spisak!#REF!</f>
        <v>#REF!</v>
      </c>
      <c r="G127" s="77" t="e">
        <f>Spisak!#REF!</f>
        <v>#REF!</v>
      </c>
    </row>
    <row r="128" spans="1:7" ht="12.75" customHeight="1" x14ac:dyDescent="0.25">
      <c r="A128" s="77">
        <v>122</v>
      </c>
      <c r="B128" s="78" t="e">
        <f>Spisak!#REF!</f>
        <v>#REF!</v>
      </c>
      <c r="C128" s="79" t="e">
        <f>Spisak!#REF!</f>
        <v>#REF!</v>
      </c>
      <c r="D128" s="80" t="e">
        <f>Spisak!#REF!</f>
        <v>#REF!</v>
      </c>
      <c r="E128" s="80" t="e">
        <f>Spisak!#REF!</f>
        <v>#REF!</v>
      </c>
      <c r="F128" s="80" t="e">
        <f>Spisak!#REF!</f>
        <v>#REF!</v>
      </c>
      <c r="G128" s="77" t="e">
        <f>Spisak!#REF!</f>
        <v>#REF!</v>
      </c>
    </row>
    <row r="129" spans="1:7" ht="12.75" customHeight="1" x14ac:dyDescent="0.25">
      <c r="A129" s="77">
        <v>123</v>
      </c>
      <c r="B129" s="78" t="e">
        <f>Spisak!#REF!</f>
        <v>#REF!</v>
      </c>
      <c r="C129" s="79" t="e">
        <f>Spisak!#REF!</f>
        <v>#REF!</v>
      </c>
      <c r="D129" s="80" t="e">
        <f>Spisak!#REF!</f>
        <v>#REF!</v>
      </c>
      <c r="E129" s="80" t="e">
        <f>Spisak!#REF!</f>
        <v>#REF!</v>
      </c>
      <c r="F129" s="80" t="e">
        <f>Spisak!#REF!</f>
        <v>#REF!</v>
      </c>
      <c r="G129" s="77" t="e">
        <f>Spisak!#REF!</f>
        <v>#REF!</v>
      </c>
    </row>
    <row r="130" spans="1:7" ht="12.75" customHeight="1" x14ac:dyDescent="0.25">
      <c r="A130" s="77">
        <v>124</v>
      </c>
      <c r="B130" s="78" t="e">
        <f>Spisak!#REF!</f>
        <v>#REF!</v>
      </c>
      <c r="C130" s="79" t="e">
        <f>Spisak!#REF!</f>
        <v>#REF!</v>
      </c>
      <c r="D130" s="80" t="e">
        <f>Spisak!#REF!</f>
        <v>#REF!</v>
      </c>
      <c r="E130" s="80" t="e">
        <f>Spisak!#REF!</f>
        <v>#REF!</v>
      </c>
      <c r="F130" s="80" t="e">
        <f>Spisak!#REF!</f>
        <v>#REF!</v>
      </c>
      <c r="G130" s="77" t="e">
        <f>Spisak!#REF!</f>
        <v>#REF!</v>
      </c>
    </row>
    <row r="131" spans="1:7" ht="12.75" customHeight="1" x14ac:dyDescent="0.25">
      <c r="A131" s="81">
        <f>+A130+1</f>
        <v>125</v>
      </c>
      <c r="B131" s="78" t="e">
        <f>Spisak!#REF!</f>
        <v>#REF!</v>
      </c>
      <c r="C131" s="79" t="e">
        <f>Spisak!#REF!</f>
        <v>#REF!</v>
      </c>
      <c r="D131" s="80" t="e">
        <f>Spisak!#REF!</f>
        <v>#REF!</v>
      </c>
      <c r="E131" s="80" t="e">
        <f>Spisak!#REF!</f>
        <v>#REF!</v>
      </c>
      <c r="F131" s="80" t="e">
        <f>Spisak!#REF!</f>
        <v>#REF!</v>
      </c>
      <c r="G131" s="77" t="e">
        <f>Spisak!#REF!</f>
        <v>#REF!</v>
      </c>
    </row>
    <row r="132" spans="1:7" ht="12.75" customHeight="1" x14ac:dyDescent="0.25">
      <c r="A132" s="81">
        <f t="shared" ref="A132:A152" si="0">+A131+1</f>
        <v>126</v>
      </c>
      <c r="B132" s="78" t="e">
        <f>Spisak!#REF!</f>
        <v>#REF!</v>
      </c>
      <c r="C132" s="79" t="e">
        <f>Spisak!#REF!</f>
        <v>#REF!</v>
      </c>
      <c r="D132" s="80" t="e">
        <f>Spisak!#REF!</f>
        <v>#REF!</v>
      </c>
      <c r="E132" s="80" t="e">
        <f>Spisak!#REF!</f>
        <v>#REF!</v>
      </c>
      <c r="F132" s="80" t="e">
        <f>Spisak!#REF!</f>
        <v>#REF!</v>
      </c>
      <c r="G132" s="77" t="e">
        <f>Spisak!#REF!</f>
        <v>#REF!</v>
      </c>
    </row>
    <row r="133" spans="1:7" ht="12.75" customHeight="1" x14ac:dyDescent="0.25">
      <c r="A133" s="81">
        <f t="shared" si="0"/>
        <v>127</v>
      </c>
      <c r="B133" s="78" t="e">
        <f>Spisak!#REF!</f>
        <v>#REF!</v>
      </c>
      <c r="C133" s="79" t="e">
        <f>Spisak!#REF!</f>
        <v>#REF!</v>
      </c>
      <c r="D133" s="80" t="e">
        <f>Spisak!#REF!</f>
        <v>#REF!</v>
      </c>
      <c r="E133" s="80" t="e">
        <f>Spisak!#REF!</f>
        <v>#REF!</v>
      </c>
      <c r="F133" s="80" t="e">
        <f>Spisak!#REF!</f>
        <v>#REF!</v>
      </c>
      <c r="G133" s="77" t="e">
        <f>Spisak!#REF!</f>
        <v>#REF!</v>
      </c>
    </row>
    <row r="134" spans="1:7" ht="12.75" customHeight="1" x14ac:dyDescent="0.25">
      <c r="A134" s="81">
        <f t="shared" si="0"/>
        <v>128</v>
      </c>
      <c r="B134" s="78" t="e">
        <f>Spisak!#REF!</f>
        <v>#REF!</v>
      </c>
      <c r="C134" s="79" t="e">
        <f>Spisak!#REF!</f>
        <v>#REF!</v>
      </c>
      <c r="D134" s="80" t="e">
        <f>Spisak!#REF!</f>
        <v>#REF!</v>
      </c>
      <c r="E134" s="80" t="e">
        <f>Spisak!#REF!</f>
        <v>#REF!</v>
      </c>
      <c r="F134" s="80" t="e">
        <f>Spisak!#REF!</f>
        <v>#REF!</v>
      </c>
      <c r="G134" s="77" t="e">
        <f>Spisak!#REF!</f>
        <v>#REF!</v>
      </c>
    </row>
    <row r="135" spans="1:7" ht="12.75" customHeight="1" x14ac:dyDescent="0.25">
      <c r="A135" s="81">
        <f t="shared" si="0"/>
        <v>129</v>
      </c>
      <c r="B135" s="78" t="e">
        <f>Spisak!#REF!</f>
        <v>#REF!</v>
      </c>
      <c r="C135" s="79" t="e">
        <f>Spisak!#REF!</f>
        <v>#REF!</v>
      </c>
      <c r="D135" s="80" t="e">
        <f>Spisak!#REF!</f>
        <v>#REF!</v>
      </c>
      <c r="E135" s="80" t="e">
        <f>Spisak!#REF!</f>
        <v>#REF!</v>
      </c>
      <c r="F135" s="80" t="e">
        <f>Spisak!#REF!</f>
        <v>#REF!</v>
      </c>
      <c r="G135" s="77" t="e">
        <f>Spisak!#REF!</f>
        <v>#REF!</v>
      </c>
    </row>
    <row r="136" spans="1:7" ht="12.75" customHeight="1" x14ac:dyDescent="0.25">
      <c r="A136" s="81">
        <f t="shared" si="0"/>
        <v>130</v>
      </c>
      <c r="B136" s="78" t="e">
        <f>Spisak!#REF!</f>
        <v>#REF!</v>
      </c>
      <c r="C136" s="79" t="e">
        <f>Spisak!#REF!</f>
        <v>#REF!</v>
      </c>
      <c r="D136" s="80" t="e">
        <f>Spisak!#REF!</f>
        <v>#REF!</v>
      </c>
      <c r="E136" s="80" t="e">
        <f>Spisak!#REF!</f>
        <v>#REF!</v>
      </c>
      <c r="F136" s="80" t="e">
        <f>Spisak!#REF!</f>
        <v>#REF!</v>
      </c>
      <c r="G136" s="77" t="e">
        <f>Spisak!#REF!</f>
        <v>#REF!</v>
      </c>
    </row>
    <row r="137" spans="1:7" ht="12.75" customHeight="1" x14ac:dyDescent="0.25">
      <c r="A137" s="81">
        <f t="shared" si="0"/>
        <v>131</v>
      </c>
      <c r="B137" s="78" t="e">
        <f>Spisak!#REF!</f>
        <v>#REF!</v>
      </c>
      <c r="C137" s="79" t="e">
        <f>Spisak!#REF!</f>
        <v>#REF!</v>
      </c>
      <c r="D137" s="80" t="e">
        <f>Spisak!#REF!</f>
        <v>#REF!</v>
      </c>
      <c r="E137" s="80" t="e">
        <f>Spisak!#REF!</f>
        <v>#REF!</v>
      </c>
      <c r="F137" s="80" t="e">
        <f>Spisak!#REF!</f>
        <v>#REF!</v>
      </c>
      <c r="G137" s="77" t="e">
        <f>Spisak!#REF!</f>
        <v>#REF!</v>
      </c>
    </row>
    <row r="138" spans="1:7" ht="12.75" customHeight="1" x14ac:dyDescent="0.25">
      <c r="A138" s="81">
        <f t="shared" si="0"/>
        <v>132</v>
      </c>
      <c r="B138" s="78" t="e">
        <f>Spisak!#REF!</f>
        <v>#REF!</v>
      </c>
      <c r="C138" s="79" t="e">
        <f>Spisak!#REF!</f>
        <v>#REF!</v>
      </c>
      <c r="D138" s="80" t="e">
        <f>Spisak!#REF!</f>
        <v>#REF!</v>
      </c>
      <c r="E138" s="80" t="e">
        <f>Spisak!#REF!</f>
        <v>#REF!</v>
      </c>
      <c r="F138" s="80" t="e">
        <f>Spisak!#REF!</f>
        <v>#REF!</v>
      </c>
      <c r="G138" s="77" t="e">
        <f>Spisak!#REF!</f>
        <v>#REF!</v>
      </c>
    </row>
    <row r="139" spans="1:7" ht="12.75" customHeight="1" x14ac:dyDescent="0.25">
      <c r="A139" s="81">
        <f t="shared" si="0"/>
        <v>133</v>
      </c>
      <c r="B139" s="78" t="e">
        <f>Spisak!#REF!</f>
        <v>#REF!</v>
      </c>
      <c r="C139" s="79" t="e">
        <f>Spisak!#REF!</f>
        <v>#REF!</v>
      </c>
      <c r="D139" s="80" t="e">
        <f>Spisak!#REF!</f>
        <v>#REF!</v>
      </c>
      <c r="E139" s="80" t="e">
        <f>Spisak!#REF!</f>
        <v>#REF!</v>
      </c>
      <c r="F139" s="80" t="e">
        <f>Spisak!#REF!</f>
        <v>#REF!</v>
      </c>
      <c r="G139" s="77" t="e">
        <f>Spisak!#REF!</f>
        <v>#REF!</v>
      </c>
    </row>
    <row r="140" spans="1:7" ht="12.75" customHeight="1" x14ac:dyDescent="0.25">
      <c r="A140" s="81">
        <f t="shared" si="0"/>
        <v>134</v>
      </c>
      <c r="B140" s="78" t="e">
        <f>Spisak!#REF!</f>
        <v>#REF!</v>
      </c>
      <c r="C140" s="79" t="e">
        <f>Spisak!#REF!</f>
        <v>#REF!</v>
      </c>
      <c r="D140" s="80" t="e">
        <f>Spisak!#REF!</f>
        <v>#REF!</v>
      </c>
      <c r="E140" s="80" t="e">
        <f>Spisak!#REF!</f>
        <v>#REF!</v>
      </c>
      <c r="F140" s="80" t="e">
        <f>Spisak!#REF!</f>
        <v>#REF!</v>
      </c>
      <c r="G140" s="77" t="e">
        <f>Spisak!#REF!</f>
        <v>#REF!</v>
      </c>
    </row>
    <row r="141" spans="1:7" ht="12.75" customHeight="1" x14ac:dyDescent="0.25">
      <c r="A141" s="81">
        <f t="shared" si="0"/>
        <v>135</v>
      </c>
      <c r="B141" s="78" t="e">
        <f>Spisak!#REF!</f>
        <v>#REF!</v>
      </c>
      <c r="C141" s="79" t="e">
        <f>Spisak!#REF!</f>
        <v>#REF!</v>
      </c>
      <c r="D141" s="80" t="e">
        <f>Spisak!#REF!</f>
        <v>#REF!</v>
      </c>
      <c r="E141" s="80" t="e">
        <f>Spisak!#REF!</f>
        <v>#REF!</v>
      </c>
      <c r="F141" s="80" t="e">
        <f>Spisak!#REF!</f>
        <v>#REF!</v>
      </c>
      <c r="G141" s="77" t="e">
        <f>Spisak!#REF!</f>
        <v>#REF!</v>
      </c>
    </row>
    <row r="142" spans="1:7" ht="12.75" customHeight="1" x14ac:dyDescent="0.25">
      <c r="A142" s="81">
        <f t="shared" si="0"/>
        <v>136</v>
      </c>
      <c r="B142" s="78" t="e">
        <f>Spisak!#REF!</f>
        <v>#REF!</v>
      </c>
      <c r="C142" s="79" t="e">
        <f>Spisak!#REF!</f>
        <v>#REF!</v>
      </c>
      <c r="D142" s="80" t="e">
        <f>Spisak!#REF!</f>
        <v>#REF!</v>
      </c>
      <c r="E142" s="80" t="e">
        <f>Spisak!#REF!</f>
        <v>#REF!</v>
      </c>
      <c r="F142" s="80" t="e">
        <f>Spisak!#REF!</f>
        <v>#REF!</v>
      </c>
      <c r="G142" s="77" t="e">
        <f>Spisak!#REF!</f>
        <v>#REF!</v>
      </c>
    </row>
    <row r="143" spans="1:7" ht="12.75" customHeight="1" x14ac:dyDescent="0.25">
      <c r="A143" s="81">
        <f t="shared" si="0"/>
        <v>137</v>
      </c>
      <c r="B143" s="78" t="e">
        <f>Spisak!#REF!</f>
        <v>#REF!</v>
      </c>
      <c r="C143" s="79" t="e">
        <f>Spisak!#REF!</f>
        <v>#REF!</v>
      </c>
      <c r="D143" s="80" t="e">
        <f>Spisak!#REF!</f>
        <v>#REF!</v>
      </c>
      <c r="E143" s="80" t="e">
        <f>Spisak!#REF!</f>
        <v>#REF!</v>
      </c>
      <c r="F143" s="80" t="e">
        <f>Spisak!#REF!</f>
        <v>#REF!</v>
      </c>
      <c r="G143" s="77" t="e">
        <f>Spisak!#REF!</f>
        <v>#REF!</v>
      </c>
    </row>
    <row r="144" spans="1:7" ht="12.75" customHeight="1" x14ac:dyDescent="0.25">
      <c r="A144" s="81">
        <f t="shared" si="0"/>
        <v>138</v>
      </c>
      <c r="B144" s="78" t="e">
        <f>Spisak!#REF!</f>
        <v>#REF!</v>
      </c>
      <c r="C144" s="79" t="e">
        <f>Spisak!#REF!</f>
        <v>#REF!</v>
      </c>
      <c r="D144" s="80" t="e">
        <f>Spisak!#REF!</f>
        <v>#REF!</v>
      </c>
      <c r="E144" s="80" t="e">
        <f>Spisak!#REF!</f>
        <v>#REF!</v>
      </c>
      <c r="F144" s="80" t="e">
        <f>Spisak!#REF!</f>
        <v>#REF!</v>
      </c>
      <c r="G144" s="77" t="e">
        <f>Spisak!#REF!</f>
        <v>#REF!</v>
      </c>
    </row>
    <row r="145" spans="1:7" ht="12.75" customHeight="1" x14ac:dyDescent="0.25">
      <c r="A145" s="81">
        <f t="shared" si="0"/>
        <v>139</v>
      </c>
      <c r="B145" s="78" t="e">
        <f>Spisak!#REF!</f>
        <v>#REF!</v>
      </c>
      <c r="C145" s="79" t="e">
        <f>Spisak!#REF!</f>
        <v>#REF!</v>
      </c>
      <c r="D145" s="80" t="e">
        <f>Spisak!#REF!</f>
        <v>#REF!</v>
      </c>
      <c r="E145" s="80" t="e">
        <f>Spisak!#REF!</f>
        <v>#REF!</v>
      </c>
      <c r="F145" s="80" t="e">
        <f>Spisak!#REF!</f>
        <v>#REF!</v>
      </c>
      <c r="G145" s="77" t="e">
        <f>Spisak!#REF!</f>
        <v>#REF!</v>
      </c>
    </row>
    <row r="146" spans="1:7" ht="12.75" customHeight="1" x14ac:dyDescent="0.25">
      <c r="A146" s="81">
        <f t="shared" si="0"/>
        <v>140</v>
      </c>
      <c r="B146" s="78" t="e">
        <f>Spisak!#REF!</f>
        <v>#REF!</v>
      </c>
      <c r="C146" s="79" t="e">
        <f>Spisak!#REF!</f>
        <v>#REF!</v>
      </c>
      <c r="D146" s="80" t="e">
        <f>Spisak!#REF!</f>
        <v>#REF!</v>
      </c>
      <c r="E146" s="80" t="e">
        <f>Spisak!#REF!</f>
        <v>#REF!</v>
      </c>
      <c r="F146" s="80" t="e">
        <f>Spisak!#REF!</f>
        <v>#REF!</v>
      </c>
      <c r="G146" s="77" t="e">
        <f>Spisak!#REF!</f>
        <v>#REF!</v>
      </c>
    </row>
    <row r="147" spans="1:7" ht="12.75" customHeight="1" x14ac:dyDescent="0.25">
      <c r="A147" s="81">
        <f t="shared" si="0"/>
        <v>141</v>
      </c>
      <c r="B147" s="78" t="e">
        <f>Spisak!#REF!</f>
        <v>#REF!</v>
      </c>
      <c r="C147" s="79" t="e">
        <f>Spisak!#REF!</f>
        <v>#REF!</v>
      </c>
      <c r="D147" s="80" t="e">
        <f>Spisak!#REF!</f>
        <v>#REF!</v>
      </c>
      <c r="E147" s="80" t="e">
        <f>Spisak!#REF!</f>
        <v>#REF!</v>
      </c>
      <c r="F147" s="80" t="e">
        <f>Spisak!#REF!</f>
        <v>#REF!</v>
      </c>
      <c r="G147" s="77" t="e">
        <f>Spisak!#REF!</f>
        <v>#REF!</v>
      </c>
    </row>
    <row r="148" spans="1:7" ht="12.75" customHeight="1" x14ac:dyDescent="0.25">
      <c r="A148" s="81">
        <f t="shared" si="0"/>
        <v>142</v>
      </c>
      <c r="B148" s="78" t="e">
        <f>Spisak!#REF!</f>
        <v>#REF!</v>
      </c>
      <c r="C148" s="79" t="e">
        <f>Spisak!#REF!</f>
        <v>#REF!</v>
      </c>
      <c r="D148" s="80" t="e">
        <f>Spisak!#REF!</f>
        <v>#REF!</v>
      </c>
      <c r="E148" s="80" t="e">
        <f>Spisak!#REF!</f>
        <v>#REF!</v>
      </c>
      <c r="F148" s="80" t="e">
        <f>Spisak!#REF!</f>
        <v>#REF!</v>
      </c>
      <c r="G148" s="77" t="e">
        <f>Spisak!#REF!</f>
        <v>#REF!</v>
      </c>
    </row>
    <row r="149" spans="1:7" ht="12.75" customHeight="1" x14ac:dyDescent="0.25">
      <c r="A149" s="81">
        <f t="shared" si="0"/>
        <v>143</v>
      </c>
      <c r="B149" s="78" t="e">
        <f>Spisak!#REF!</f>
        <v>#REF!</v>
      </c>
      <c r="C149" s="79" t="e">
        <f>Spisak!#REF!</f>
        <v>#REF!</v>
      </c>
      <c r="D149" s="80" t="e">
        <f>Spisak!#REF!</f>
        <v>#REF!</v>
      </c>
      <c r="E149" s="80" t="e">
        <f>Spisak!#REF!</f>
        <v>#REF!</v>
      </c>
      <c r="F149" s="80" t="e">
        <f>Spisak!#REF!</f>
        <v>#REF!</v>
      </c>
      <c r="G149" s="77" t="e">
        <f>Spisak!#REF!</f>
        <v>#REF!</v>
      </c>
    </row>
    <row r="150" spans="1:7" ht="12.75" customHeight="1" x14ac:dyDescent="0.25">
      <c r="A150" s="81">
        <f t="shared" si="0"/>
        <v>144</v>
      </c>
      <c r="B150" s="78" t="e">
        <f>Spisak!#REF!</f>
        <v>#REF!</v>
      </c>
      <c r="C150" s="79" t="e">
        <f>Spisak!#REF!</f>
        <v>#REF!</v>
      </c>
      <c r="D150" s="80" t="e">
        <f>Spisak!#REF!</f>
        <v>#REF!</v>
      </c>
      <c r="E150" s="80" t="e">
        <f>Spisak!#REF!</f>
        <v>#REF!</v>
      </c>
      <c r="F150" s="80" t="e">
        <f>Spisak!#REF!</f>
        <v>#REF!</v>
      </c>
      <c r="G150" s="77" t="e">
        <f>Spisak!#REF!</f>
        <v>#REF!</v>
      </c>
    </row>
    <row r="151" spans="1:7" ht="12.75" customHeight="1" x14ac:dyDescent="0.25">
      <c r="A151" s="81">
        <f t="shared" si="0"/>
        <v>145</v>
      </c>
      <c r="B151" s="78" t="e">
        <f>Spisak!#REF!</f>
        <v>#REF!</v>
      </c>
      <c r="C151" s="79" t="e">
        <f>Spisak!#REF!</f>
        <v>#REF!</v>
      </c>
      <c r="D151" s="80" t="e">
        <f>Spisak!#REF!</f>
        <v>#REF!</v>
      </c>
      <c r="E151" s="80" t="e">
        <f>Spisak!#REF!</f>
        <v>#REF!</v>
      </c>
      <c r="F151" s="80" t="e">
        <f>Spisak!#REF!</f>
        <v>#REF!</v>
      </c>
      <c r="G151" s="77" t="e">
        <f>Spisak!#REF!</f>
        <v>#REF!</v>
      </c>
    </row>
    <row r="152" spans="1:7" ht="12.75" customHeight="1" x14ac:dyDescent="0.25">
      <c r="A152" s="81">
        <f t="shared" si="0"/>
        <v>146</v>
      </c>
      <c r="B152" s="78" t="e">
        <f>Spisak!#REF!</f>
        <v>#REF!</v>
      </c>
      <c r="C152" s="79" t="e">
        <f>Spisak!#REF!</f>
        <v>#REF!</v>
      </c>
      <c r="D152" s="80" t="e">
        <f>Spisak!#REF!</f>
        <v>#REF!</v>
      </c>
      <c r="E152" s="80" t="e">
        <f>Spisak!#REF!</f>
        <v>#REF!</v>
      </c>
      <c r="F152" s="80" t="e">
        <f>Spisak!#REF!</f>
        <v>#REF!</v>
      </c>
      <c r="G152" s="77" t="e">
        <f>Spisak!#REF!</f>
        <v>#REF!</v>
      </c>
    </row>
    <row r="153" spans="1:7" ht="12.75" customHeight="1" x14ac:dyDescent="0.25">
      <c r="A153" s="72"/>
      <c r="B153" s="72"/>
      <c r="C153" s="73"/>
      <c r="D153" s="74"/>
      <c r="E153" s="74"/>
      <c r="F153" s="72"/>
      <c r="G153" s="72"/>
    </row>
    <row r="154" spans="1:7" ht="12.75" customHeight="1" x14ac:dyDescent="0.25">
      <c r="A154" s="72"/>
      <c r="B154" s="72"/>
      <c r="C154" s="73"/>
      <c r="D154" s="74"/>
      <c r="E154" s="74"/>
      <c r="F154" s="72"/>
      <c r="G154" s="72"/>
    </row>
    <row r="155" spans="1:7" ht="12.75" customHeight="1" x14ac:dyDescent="0.25">
      <c r="A155" s="72"/>
      <c r="B155" s="72"/>
      <c r="C155" s="73"/>
      <c r="D155" s="74"/>
      <c r="E155" s="74"/>
      <c r="F155" s="72"/>
      <c r="G155" s="72"/>
    </row>
    <row r="156" spans="1:7" ht="12.75" customHeight="1" x14ac:dyDescent="0.25">
      <c r="A156" s="72"/>
      <c r="B156" s="72"/>
      <c r="C156" s="73"/>
      <c r="D156" s="74"/>
      <c r="E156" s="74"/>
      <c r="F156" s="72"/>
      <c r="G156" s="72"/>
    </row>
    <row r="157" spans="1:7" ht="12.75" customHeight="1" x14ac:dyDescent="0.25">
      <c r="A157" s="72"/>
      <c r="B157" s="72"/>
      <c r="C157" s="73"/>
      <c r="D157" s="74"/>
      <c r="E157" s="74"/>
      <c r="F157" s="72"/>
      <c r="G157" s="72"/>
    </row>
    <row r="158" spans="1:7" ht="12.75" customHeight="1" x14ac:dyDescent="0.25">
      <c r="A158" s="72"/>
      <c r="B158" s="72"/>
      <c r="C158" s="73"/>
      <c r="D158" s="74"/>
      <c r="E158" s="74"/>
      <c r="F158" s="72"/>
      <c r="G158" s="72"/>
    </row>
    <row r="159" spans="1:7" ht="12.75" customHeight="1" x14ac:dyDescent="0.25">
      <c r="A159" s="72"/>
      <c r="B159" s="72"/>
      <c r="C159" s="73"/>
      <c r="D159" s="74"/>
      <c r="E159" s="74"/>
      <c r="F159" s="72"/>
      <c r="G159" s="72"/>
    </row>
    <row r="160" spans="1:7" ht="12.75" customHeight="1" x14ac:dyDescent="0.25">
      <c r="A160" s="72"/>
      <c r="B160" s="72"/>
      <c r="C160" s="73"/>
      <c r="D160" s="74"/>
      <c r="E160" s="74"/>
      <c r="F160" s="72"/>
      <c r="G160" s="72"/>
    </row>
    <row r="161" spans="1:7" ht="12.75" customHeight="1" x14ac:dyDescent="0.25">
      <c r="A161" s="72"/>
      <c r="B161" s="72"/>
      <c r="C161" s="73"/>
      <c r="D161" s="74"/>
      <c r="E161" s="74"/>
      <c r="F161" s="72"/>
      <c r="G161" s="72"/>
    </row>
    <row r="162" spans="1:7" ht="12.75" customHeight="1" x14ac:dyDescent="0.25">
      <c r="A162" s="72"/>
      <c r="B162" s="72"/>
      <c r="C162" s="73"/>
      <c r="D162" s="74"/>
      <c r="E162" s="74"/>
      <c r="F162" s="72"/>
      <c r="G162" s="72"/>
    </row>
    <row r="163" spans="1:7" ht="12.75" customHeight="1" x14ac:dyDescent="0.25">
      <c r="A163" s="72"/>
      <c r="B163" s="72"/>
      <c r="C163" s="73"/>
      <c r="D163" s="74"/>
      <c r="E163" s="74"/>
      <c r="F163" s="72"/>
      <c r="G163" s="72"/>
    </row>
    <row r="164" spans="1:7" ht="12.75" customHeight="1" x14ac:dyDescent="0.25">
      <c r="A164" s="72"/>
      <c r="B164" s="72"/>
      <c r="C164" s="73"/>
      <c r="D164" s="74"/>
      <c r="E164" s="74"/>
      <c r="F164" s="72"/>
      <c r="G164" s="72"/>
    </row>
    <row r="165" spans="1:7" ht="12.75" customHeight="1" x14ac:dyDescent="0.25">
      <c r="A165" s="72"/>
      <c r="B165" s="72"/>
      <c r="C165" s="73"/>
      <c r="D165" s="74"/>
      <c r="E165" s="74"/>
      <c r="F165" s="72"/>
      <c r="G165" s="72"/>
    </row>
    <row r="166" spans="1:7" ht="12.75" customHeight="1" x14ac:dyDescent="0.25">
      <c r="A166" s="72"/>
      <c r="B166" s="72"/>
      <c r="C166" s="73"/>
      <c r="D166" s="74"/>
      <c r="E166" s="74"/>
      <c r="F166" s="72"/>
      <c r="G166" s="72"/>
    </row>
    <row r="167" spans="1:7" ht="12.75" customHeight="1" x14ac:dyDescent="0.25">
      <c r="A167" s="72"/>
      <c r="B167" s="72"/>
      <c r="C167" s="73"/>
      <c r="D167" s="74"/>
      <c r="E167" s="74"/>
      <c r="F167" s="72"/>
      <c r="G167" s="72"/>
    </row>
    <row r="168" spans="1:7" ht="12.75" customHeight="1" x14ac:dyDescent="0.25">
      <c r="A168" s="72"/>
      <c r="B168" s="72"/>
      <c r="C168" s="72"/>
      <c r="D168" s="74"/>
      <c r="E168" s="74"/>
      <c r="F168" s="72"/>
      <c r="G168" s="72"/>
    </row>
    <row r="169" spans="1:7" ht="12.75" customHeight="1" x14ac:dyDescent="0.25">
      <c r="A169" s="72"/>
      <c r="B169" s="72"/>
      <c r="C169" s="72"/>
      <c r="D169" s="74"/>
      <c r="E169" s="74"/>
      <c r="F169" s="72"/>
      <c r="G169" s="72"/>
    </row>
    <row r="170" spans="1:7" ht="12.75" customHeight="1" x14ac:dyDescent="0.25">
      <c r="A170" s="72"/>
      <c r="B170" s="72"/>
      <c r="C170" s="72"/>
      <c r="D170" s="74"/>
      <c r="E170" s="74"/>
      <c r="F170" s="72"/>
      <c r="G170" s="72"/>
    </row>
    <row r="171" spans="1:7" ht="12.75" customHeight="1" x14ac:dyDescent="0.25">
      <c r="A171" s="72"/>
      <c r="B171" s="72"/>
      <c r="C171" s="72"/>
      <c r="D171" s="74"/>
      <c r="E171" s="74"/>
      <c r="F171" s="72"/>
      <c r="G171" s="72"/>
    </row>
    <row r="172" spans="1:7" ht="12.75" customHeight="1" x14ac:dyDescent="0.25">
      <c r="A172" s="72"/>
      <c r="B172" s="72"/>
      <c r="C172" s="72"/>
      <c r="D172" s="74"/>
      <c r="E172" s="74"/>
      <c r="F172" s="72"/>
      <c r="G172" s="72"/>
    </row>
    <row r="173" spans="1:7" ht="12.75" customHeight="1" x14ac:dyDescent="0.25">
      <c r="A173" s="72"/>
      <c r="B173" s="72"/>
      <c r="C173" s="72"/>
      <c r="D173" s="74"/>
      <c r="E173" s="74"/>
      <c r="F173" s="72"/>
      <c r="G173" s="72"/>
    </row>
    <row r="174" spans="1:7" ht="12.75" customHeight="1" x14ac:dyDescent="0.25">
      <c r="A174" s="72"/>
      <c r="B174" s="72"/>
      <c r="C174" s="72"/>
      <c r="D174" s="74"/>
      <c r="E174" s="74"/>
      <c r="F174" s="72"/>
      <c r="G174" s="72"/>
    </row>
    <row r="175" spans="1:7" ht="12.75" customHeight="1" x14ac:dyDescent="0.25">
      <c r="A175" s="72"/>
      <c r="B175" s="72"/>
      <c r="C175" s="72"/>
      <c r="D175" s="74"/>
      <c r="E175" s="74"/>
      <c r="F175" s="72"/>
      <c r="G175" s="72"/>
    </row>
    <row r="176" spans="1:7" ht="12.75" customHeight="1" x14ac:dyDescent="0.25">
      <c r="A176" s="72"/>
      <c r="B176" s="72"/>
      <c r="C176" s="72"/>
      <c r="D176" s="74"/>
      <c r="E176" s="74"/>
      <c r="F176" s="72"/>
      <c r="G176" s="72"/>
    </row>
    <row r="177" spans="1:7" ht="12.75" customHeight="1" x14ac:dyDescent="0.25">
      <c r="A177" s="72"/>
      <c r="B177" s="72"/>
      <c r="C177" s="72"/>
      <c r="D177" s="74"/>
      <c r="E177" s="74"/>
      <c r="F177" s="72"/>
      <c r="G177" s="72"/>
    </row>
    <row r="178" spans="1:7" ht="12.75" customHeight="1" x14ac:dyDescent="0.25">
      <c r="A178" s="72"/>
      <c r="B178" s="72"/>
      <c r="C178" s="72"/>
      <c r="D178" s="74"/>
      <c r="E178" s="74"/>
      <c r="F178" s="72"/>
      <c r="G178" s="72"/>
    </row>
    <row r="179" spans="1:7" ht="12.75" customHeight="1" x14ac:dyDescent="0.25">
      <c r="A179" s="72"/>
      <c r="B179" s="72"/>
      <c r="C179" s="72"/>
      <c r="D179" s="74"/>
      <c r="E179" s="74"/>
      <c r="F179" s="72"/>
      <c r="G179" s="72"/>
    </row>
    <row r="180" spans="1:7" ht="12.75" customHeight="1" x14ac:dyDescent="0.25">
      <c r="A180" s="72"/>
      <c r="B180" s="72"/>
      <c r="C180" s="72"/>
      <c r="D180" s="74"/>
      <c r="E180" s="74"/>
      <c r="F180" s="72"/>
      <c r="G180" s="72"/>
    </row>
    <row r="181" spans="1:7" ht="12.75" customHeight="1" x14ac:dyDescent="0.25">
      <c r="A181" s="72"/>
      <c r="B181" s="72"/>
      <c r="C181" s="72"/>
      <c r="D181" s="74"/>
      <c r="E181" s="74"/>
      <c r="F181" s="72"/>
      <c r="G181" s="72"/>
    </row>
    <row r="182" spans="1:7" ht="12.75" customHeight="1" x14ac:dyDescent="0.25">
      <c r="A182" s="72"/>
      <c r="B182" s="72"/>
      <c r="C182" s="72"/>
      <c r="D182" s="74"/>
      <c r="E182" s="74"/>
      <c r="F182" s="72"/>
      <c r="G182" s="72"/>
    </row>
    <row r="183" spans="1:7" ht="12.75" customHeight="1" x14ac:dyDescent="0.25">
      <c r="A183" s="72"/>
      <c r="B183" s="72"/>
      <c r="C183" s="72"/>
      <c r="D183" s="74"/>
      <c r="E183" s="74"/>
      <c r="F183" s="72"/>
      <c r="G183" s="72"/>
    </row>
    <row r="184" spans="1:7" ht="12.75" customHeight="1" x14ac:dyDescent="0.25">
      <c r="A184" s="72"/>
      <c r="B184" s="72"/>
      <c r="C184" s="72"/>
      <c r="D184" s="74"/>
      <c r="E184" s="74"/>
      <c r="F184" s="72"/>
      <c r="G184" s="72"/>
    </row>
    <row r="185" spans="1:7" ht="12.75" customHeight="1" x14ac:dyDescent="0.25">
      <c r="A185" s="72"/>
      <c r="B185" s="72"/>
      <c r="C185" s="72"/>
      <c r="D185" s="74"/>
      <c r="E185" s="74"/>
      <c r="F185" s="72"/>
      <c r="G185" s="72"/>
    </row>
    <row r="186" spans="1:7" ht="12.75" customHeight="1" x14ac:dyDescent="0.25">
      <c r="A186" s="72"/>
      <c r="B186" s="72"/>
      <c r="C186" s="72"/>
      <c r="D186" s="74"/>
      <c r="E186" s="74"/>
      <c r="F186" s="72"/>
      <c r="G186" s="72"/>
    </row>
    <row r="187" spans="1:7" ht="12.75" customHeight="1" x14ac:dyDescent="0.25">
      <c r="A187" s="72"/>
      <c r="B187" s="72"/>
      <c r="C187" s="72"/>
      <c r="D187" s="74"/>
      <c r="E187" s="74"/>
      <c r="F187" s="72"/>
      <c r="G187" s="72"/>
    </row>
    <row r="188" spans="1:7" ht="12.75" customHeight="1" x14ac:dyDescent="0.25">
      <c r="A188" s="72"/>
      <c r="B188" s="72"/>
      <c r="C188" s="72"/>
      <c r="D188" s="74"/>
      <c r="E188" s="74"/>
      <c r="F188" s="72"/>
      <c r="G188" s="72"/>
    </row>
    <row r="189" spans="1:7" ht="12.75" customHeight="1" x14ac:dyDescent="0.25">
      <c r="A189" s="72"/>
      <c r="B189" s="72"/>
      <c r="C189" s="72"/>
      <c r="D189" s="74"/>
      <c r="E189" s="74"/>
      <c r="F189" s="72"/>
      <c r="G189" s="72"/>
    </row>
    <row r="190" spans="1:7" ht="12.75" customHeight="1" x14ac:dyDescent="0.25">
      <c r="A190" s="72"/>
      <c r="B190" s="72"/>
      <c r="C190" s="72"/>
      <c r="D190" s="74"/>
      <c r="E190" s="74"/>
      <c r="F190" s="72"/>
      <c r="G190" s="72"/>
    </row>
    <row r="191" spans="1:7" ht="12.75" customHeight="1" x14ac:dyDescent="0.25">
      <c r="A191" s="72"/>
      <c r="B191" s="72"/>
      <c r="C191" s="72"/>
      <c r="D191" s="74"/>
      <c r="E191" s="74"/>
      <c r="F191" s="72"/>
      <c r="G191" s="72"/>
    </row>
    <row r="192" spans="1:7" ht="12.75" customHeight="1" x14ac:dyDescent="0.25">
      <c r="A192" s="72"/>
      <c r="B192" s="72"/>
      <c r="C192" s="72"/>
      <c r="D192" s="74"/>
      <c r="E192" s="74"/>
      <c r="F192" s="72"/>
      <c r="G192" s="72"/>
    </row>
    <row r="193" spans="1:7" ht="12.75" customHeight="1" x14ac:dyDescent="0.25">
      <c r="A193" s="72"/>
      <c r="B193" s="72"/>
      <c r="C193" s="72"/>
      <c r="D193" s="74"/>
      <c r="E193" s="74"/>
      <c r="F193" s="72"/>
      <c r="G193" s="72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B5:B6"/>
    <mergeCell ref="C5:C6"/>
    <mergeCell ref="D5:F5"/>
    <mergeCell ref="G5:G6"/>
    <mergeCell ref="A5:A6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48" t="s">
        <v>84</v>
      </c>
      <c r="B1" s="148"/>
      <c r="C1" s="148"/>
    </row>
    <row r="2" spans="1:19" ht="16.5" customHeight="1" x14ac:dyDescent="0.25">
      <c r="A2" s="148" t="s">
        <v>85</v>
      </c>
      <c r="B2" s="148"/>
      <c r="C2" s="148"/>
    </row>
    <row r="3" spans="1:19" ht="16.5" customHeight="1" x14ac:dyDescent="0.25">
      <c r="A3" s="148" t="s">
        <v>86</v>
      </c>
      <c r="B3" s="148"/>
      <c r="C3" s="148"/>
    </row>
    <row r="4" spans="1:19" ht="16.5" customHeight="1" x14ac:dyDescent="0.25">
      <c r="A4" s="148" t="s">
        <v>188</v>
      </c>
      <c r="B4" s="148"/>
      <c r="C4" s="148"/>
    </row>
    <row r="5" spans="1:19" ht="16.5" customHeight="1" x14ac:dyDescent="0.25">
      <c r="A5" s="148" t="s">
        <v>189</v>
      </c>
      <c r="B5" s="148"/>
      <c r="C5" s="148"/>
    </row>
    <row r="6" spans="1:19" ht="16.5" customHeight="1" x14ac:dyDescent="0.25">
      <c r="A6" s="148" t="s">
        <v>88</v>
      </c>
      <c r="B6" s="148"/>
      <c r="C6" s="148"/>
    </row>
    <row r="7" spans="1:19" ht="12.75" customHeight="1" x14ac:dyDescent="0.25"/>
    <row r="8" spans="1:19" ht="19.5" customHeight="1" x14ac:dyDescent="0.25">
      <c r="A8" s="150" t="s">
        <v>89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19" ht="19.5" customHeight="1" x14ac:dyDescent="0.25">
      <c r="A9" s="151" t="s">
        <v>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9.5" customHeight="1" x14ac:dyDescent="0.25">
      <c r="A10" s="151" t="s">
        <v>190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ht="12.75" customHeight="1" x14ac:dyDescent="0.25"/>
    <row r="12" spans="1:19" ht="30" customHeight="1" x14ac:dyDescent="0.25">
      <c r="A12" s="130" t="s">
        <v>91</v>
      </c>
      <c r="B12" s="132" t="s">
        <v>92</v>
      </c>
      <c r="C12" s="155" t="s">
        <v>187</v>
      </c>
      <c r="D12" s="154" t="s">
        <v>93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154" t="s">
        <v>94</v>
      </c>
      <c r="Q12" s="140"/>
      <c r="R12" s="140"/>
      <c r="S12" s="89"/>
    </row>
    <row r="13" spans="1:19" ht="12.75" customHeight="1" x14ac:dyDescent="0.25">
      <c r="A13" s="131"/>
      <c r="B13" s="133"/>
      <c r="C13" s="133"/>
      <c r="D13" s="149" t="s">
        <v>95</v>
      </c>
      <c r="E13" s="123"/>
      <c r="F13" s="149" t="s">
        <v>96</v>
      </c>
      <c r="G13" s="123"/>
      <c r="H13" s="149" t="s">
        <v>97</v>
      </c>
      <c r="I13" s="123"/>
      <c r="J13" s="149" t="s">
        <v>98</v>
      </c>
      <c r="K13" s="123"/>
      <c r="L13" s="149" t="s">
        <v>99</v>
      </c>
      <c r="M13" s="123"/>
      <c r="N13" s="149" t="s">
        <v>100</v>
      </c>
      <c r="O13" s="123"/>
      <c r="P13" s="149" t="s">
        <v>101</v>
      </c>
      <c r="Q13" s="123"/>
      <c r="R13" s="149" t="s">
        <v>102</v>
      </c>
      <c r="S13" s="125"/>
    </row>
    <row r="14" spans="1:19" ht="12.75" customHeight="1" x14ac:dyDescent="0.25">
      <c r="A14" s="152"/>
      <c r="B14" s="153"/>
      <c r="C14" s="153"/>
      <c r="D14" s="31" t="s">
        <v>91</v>
      </c>
      <c r="E14" s="31" t="s">
        <v>103</v>
      </c>
      <c r="F14" s="31" t="s">
        <v>91</v>
      </c>
      <c r="G14" s="31" t="s">
        <v>103</v>
      </c>
      <c r="H14" s="31" t="s">
        <v>91</v>
      </c>
      <c r="I14" s="31" t="s">
        <v>103</v>
      </c>
      <c r="J14" s="31" t="s">
        <v>91</v>
      </c>
      <c r="K14" s="31" t="s">
        <v>103</v>
      </c>
      <c r="L14" s="31" t="s">
        <v>91</v>
      </c>
      <c r="M14" s="31" t="s">
        <v>103</v>
      </c>
      <c r="N14" s="31" t="s">
        <v>91</v>
      </c>
      <c r="O14" s="31" t="s">
        <v>103</v>
      </c>
      <c r="P14" s="31" t="s">
        <v>91</v>
      </c>
      <c r="Q14" s="31" t="s">
        <v>103</v>
      </c>
      <c r="R14" s="31" t="s">
        <v>91</v>
      </c>
      <c r="S14" s="34" t="s">
        <v>103</v>
      </c>
    </row>
    <row r="15" spans="1:19" ht="30" customHeight="1" x14ac:dyDescent="0.25">
      <c r="A15" s="35">
        <v>1</v>
      </c>
      <c r="B15" s="36" t="s">
        <v>104</v>
      </c>
      <c r="C15" s="36">
        <f>+F15+D15+H15+J15+L15+N15</f>
        <v>41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0</v>
      </c>
      <c r="G15" s="36">
        <f>ROUND(100*F15/C15,1)</f>
        <v>0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0</v>
      </c>
      <c r="K15" s="36">
        <f>ROUND(100*J15/C15,1)</f>
        <v>0</v>
      </c>
      <c r="L15" s="36">
        <f>COUNTIF(Zakljucne!G7:G152, "=E")</f>
        <v>0</v>
      </c>
      <c r="M15" s="36">
        <f>ROUND(100*L15/C15,1)</f>
        <v>0</v>
      </c>
      <c r="N15" s="36">
        <f>COUNTIF(Zakljucne!G7:G152, "=F")</f>
        <v>41</v>
      </c>
      <c r="O15" s="36">
        <f>MAX(0,100-E15-G15-I15-K15-M15)</f>
        <v>100</v>
      </c>
      <c r="P15" s="36">
        <f>+D15+F15+H15+J15+L15</f>
        <v>0</v>
      </c>
      <c r="Q15" s="36">
        <f>ROUND(100*P15/C15,1)</f>
        <v>0</v>
      </c>
      <c r="R15" s="36">
        <v>0</v>
      </c>
      <c r="S15" s="37">
        <f>O15</f>
        <v>100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  <mergeCell ref="A6:C6"/>
    <mergeCell ref="A3:C3"/>
    <mergeCell ref="A1:C1"/>
    <mergeCell ref="A2:C2"/>
    <mergeCell ref="A4:C4"/>
    <mergeCell ref="A5:C5"/>
  </mergeCells>
  <pageMargins left="0.55118110236220463" right="0.55118110236220463" top="0.59055118110236215" bottom="0.5905511811023621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2021-09-14T16:35:12Z</dcterms:modified>
</cp:coreProperties>
</file>