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sinstvo_bodovi" sheetId="1" r:id="rId4"/>
    <sheet state="visible" name="Masinstvo_ocjene" sheetId="2" r:id="rId5"/>
    <sheet state="visible" name="Mehatronika_bodovi" sheetId="3" r:id="rId6"/>
    <sheet state="visible" name="Mehatronika_ocjene" sheetId="4" r:id="rId7"/>
    <sheet state="visible" name="Statistika" sheetId="5" r:id="rId8"/>
    <sheet state="visible" name="Sheet2" sheetId="6" r:id="rId9"/>
  </sheets>
  <definedNames/>
  <calcPr/>
  <extLst>
    <ext uri="GoogleSheetsCustomDataVersion1">
      <go:sheetsCustomData xmlns:go="http://customooxmlschemas.google.com/" r:id="rId10" roundtripDataSignature="AMtx7mgYJtGMwj4SY96UvfYD9OBY8xT8uA=="/>
    </ext>
  </extLst>
</workbook>
</file>

<file path=xl/sharedStrings.xml><?xml version="1.0" encoding="utf-8"?>
<sst xmlns="http://schemas.openxmlformats.org/spreadsheetml/2006/main" count="483" uniqueCount="395">
  <si>
    <t>OBRAZAC za evidenciju osvojenih poena na predmetu i predlog ocjene</t>
  </si>
  <si>
    <t>Popunjava predmetni nastavnik</t>
  </si>
  <si>
    <t>STUDIJSKI PROGRAM:</t>
  </si>
  <si>
    <t>Mašinstvo</t>
  </si>
  <si>
    <t xml:space="preserve">STUDIJE: </t>
  </si>
  <si>
    <t>Akademske-osnovne</t>
  </si>
  <si>
    <r>
      <rPr>
        <rFont val="Arial"/>
        <i/>
        <color rgb="FF000000"/>
        <sz val="10.0"/>
      </rPr>
      <t>PREDMET</t>
    </r>
    <r>
      <rPr>
        <rFont val="Arial"/>
        <i/>
        <color rgb="FF000000"/>
        <sz val="12.0"/>
      </rPr>
      <t>:</t>
    </r>
    <r>
      <rPr>
        <rFont val="Dutch"/>
        <i/>
        <color rgb="FF000000"/>
        <sz val="12.0"/>
      </rPr>
      <t xml:space="preserve">  </t>
    </r>
    <r>
      <rPr>
        <rFont val="Dutch"/>
        <b/>
        <i/>
        <color rgb="FF000000"/>
        <sz val="12.0"/>
      </rPr>
      <t>Matematika II</t>
    </r>
  </si>
  <si>
    <t xml:space="preserve">Broj ECTS kredita:6
</t>
  </si>
  <si>
    <r>
      <rPr>
        <rFont val="Arial"/>
        <color rgb="FF000000"/>
        <sz val="10.0"/>
      </rPr>
      <t xml:space="preserve"> NASTAVNIK:  </t>
    </r>
    <r>
      <rPr>
        <rFont val="Arial"/>
        <b/>
        <color rgb="FF000000"/>
        <sz val="12.0"/>
      </rPr>
      <t>Prof. dr Jela Šušić</t>
    </r>
  </si>
  <si>
    <r>
      <rPr>
        <rFont val="Arial"/>
        <color rgb="FF000000"/>
        <sz val="10.0"/>
      </rPr>
      <t xml:space="preserve">SARADNIK: </t>
    </r>
    <r>
      <rPr>
        <rFont val="Arial"/>
        <b/>
        <color rgb="FF000000"/>
        <sz val="12.0"/>
      </rPr>
      <t>Velibor Došljak, Velimir Ćorović</t>
    </r>
  </si>
  <si>
    <t>Evidencioni
broj</t>
  </si>
  <si>
    <t>PREZIME I IME STUDENTA</t>
  </si>
  <si>
    <t>BROJ OSVOJENIH POENA ZA SVAKI OBLIK PROVJERE ZNANJA STUDENTA</t>
  </si>
  <si>
    <t>UKUPNI
BROJ
POENA</t>
  </si>
  <si>
    <t>PREDLOG
OCJENE</t>
  </si>
  <si>
    <t>PRISUSTVO
NASTAVI</t>
  </si>
  <si>
    <t>Domaći zadaci</t>
  </si>
  <si>
    <t>Testovi</t>
  </si>
  <si>
    <t>ESEJI</t>
  </si>
  <si>
    <t>Kolokvijumi</t>
  </si>
  <si>
    <t>Završni ispit</t>
  </si>
  <si>
    <t>SEPT1</t>
  </si>
  <si>
    <t>SEPT 2</t>
  </si>
  <si>
    <t>KLK KONACNO</t>
  </si>
  <si>
    <t>ZAV KONACNO</t>
  </si>
  <si>
    <t>I</t>
  </si>
  <si>
    <t>II</t>
  </si>
  <si>
    <t>III</t>
  </si>
  <si>
    <t>IV</t>
  </si>
  <si>
    <t>Redovni</t>
  </si>
  <si>
    <t>Popravni</t>
  </si>
  <si>
    <t>Prije završnog</t>
  </si>
  <si>
    <t>K</t>
  </si>
  <si>
    <t>Z</t>
  </si>
  <si>
    <t>1/21</t>
  </si>
  <si>
    <t>Maja Miletić</t>
  </si>
  <si>
    <t>2/21</t>
  </si>
  <si>
    <t>Đorđe Đondović</t>
  </si>
  <si>
    <t>3/21</t>
  </si>
  <si>
    <t>Nikola Jakovljević</t>
  </si>
  <si>
    <t>4/21</t>
  </si>
  <si>
    <t>Slađana Bečić</t>
  </si>
  <si>
    <t>5/21</t>
  </si>
  <si>
    <t>Nikola Tešović</t>
  </si>
  <si>
    <t>6/21</t>
  </si>
  <si>
    <t>Milica Jeknić</t>
  </si>
  <si>
    <t>7/21</t>
  </si>
  <si>
    <t>Aleksa Jokić</t>
  </si>
  <si>
    <t>8/21</t>
  </si>
  <si>
    <t>Gordana Bakrač</t>
  </si>
  <si>
    <t>9/21</t>
  </si>
  <si>
    <t>Anastasija Batizić</t>
  </si>
  <si>
    <t>10/21</t>
  </si>
  <si>
    <t>Mladen Batizić</t>
  </si>
  <si>
    <t>11/21</t>
  </si>
  <si>
    <t>Nikola Stanjević</t>
  </si>
  <si>
    <t>12/21</t>
  </si>
  <si>
    <t>Ivan Mićović</t>
  </si>
  <si>
    <t>13/21</t>
  </si>
  <si>
    <t>Ilija Radović</t>
  </si>
  <si>
    <t>14/21</t>
  </si>
  <si>
    <t>Rade Babić</t>
  </si>
  <si>
    <t>17/21</t>
  </si>
  <si>
    <t>Đorđe Jevrić</t>
  </si>
  <si>
    <t>18/21</t>
  </si>
  <si>
    <t>Teodor Šljukić</t>
  </si>
  <si>
    <t>19/21</t>
  </si>
  <si>
    <t>Vladimir Popović</t>
  </si>
  <si>
    <t>20/21</t>
  </si>
  <si>
    <t>Nikola Tamindžić</t>
  </si>
  <si>
    <t>21/21</t>
  </si>
  <si>
    <t>Vasilije Ivanišević</t>
  </si>
  <si>
    <t>23/21</t>
  </si>
  <si>
    <t>Vuk Markuš</t>
  </si>
  <si>
    <t>24/21</t>
  </si>
  <si>
    <t>Anđela Tubić</t>
  </si>
  <si>
    <t>25/21</t>
  </si>
  <si>
    <t>Martin Bojanić</t>
  </si>
  <si>
    <t>26/21</t>
  </si>
  <si>
    <t>Bojan Bojović</t>
  </si>
  <si>
    <t>27/21</t>
  </si>
  <si>
    <t>Filip Džaković</t>
  </si>
  <si>
    <t>28/21</t>
  </si>
  <si>
    <t>Uroš Tomašević</t>
  </si>
  <si>
    <t>30/21</t>
  </si>
  <si>
    <t>Darko Jovetić</t>
  </si>
  <si>
    <t>31/21</t>
  </si>
  <si>
    <t>Vuk Agramović</t>
  </si>
  <si>
    <t>32/21</t>
  </si>
  <si>
    <t>Nikola Kontić</t>
  </si>
  <si>
    <t>33/21</t>
  </si>
  <si>
    <t>Miloš Terzić</t>
  </si>
  <si>
    <t>34/21</t>
  </si>
  <si>
    <t>Aleksandar Gagović</t>
  </si>
  <si>
    <t>35/21</t>
  </si>
  <si>
    <t>Bogdan Raičević</t>
  </si>
  <si>
    <t>36/21</t>
  </si>
  <si>
    <t>Artemiy Sizov</t>
  </si>
  <si>
    <t>37/21</t>
  </si>
  <si>
    <t>Miloš Gurešić</t>
  </si>
  <si>
    <t>38/21</t>
  </si>
  <si>
    <t>Ivan Ujkić</t>
  </si>
  <si>
    <t>39/21</t>
  </si>
  <si>
    <t>Emir Laković</t>
  </si>
  <si>
    <t>40/21</t>
  </si>
  <si>
    <t>Emina Durutlić</t>
  </si>
  <si>
    <t>41/21</t>
  </si>
  <si>
    <t>Marjana Vuković</t>
  </si>
  <si>
    <t>42/21</t>
  </si>
  <si>
    <t>Bojan Ivanković</t>
  </si>
  <si>
    <t>44/21</t>
  </si>
  <si>
    <t>Marko Kažić</t>
  </si>
  <si>
    <t>45/21</t>
  </si>
  <si>
    <t>Samir Rebronja</t>
  </si>
  <si>
    <t>46/21</t>
  </si>
  <si>
    <t>Luka Boričić</t>
  </si>
  <si>
    <t>47/21</t>
  </si>
  <si>
    <t>Boris Lukovac</t>
  </si>
  <si>
    <t>48/21</t>
  </si>
  <si>
    <t>Pavle Svičević</t>
  </si>
  <si>
    <t>49/21</t>
  </si>
  <si>
    <t>Balša Popović</t>
  </si>
  <si>
    <t>50/21</t>
  </si>
  <si>
    <t>Darko Stanojević</t>
  </si>
  <si>
    <t>51/21</t>
  </si>
  <si>
    <t>Balša Rakočević</t>
  </si>
  <si>
    <t>52/21</t>
  </si>
  <si>
    <t>Bojana Potpara</t>
  </si>
  <si>
    <t>53/21</t>
  </si>
  <si>
    <t>Milena Ćetković</t>
  </si>
  <si>
    <t>54/21</t>
  </si>
  <si>
    <t>Bogdan Vujović</t>
  </si>
  <si>
    <t>55/21</t>
  </si>
  <si>
    <t>Boško Marinović</t>
  </si>
  <si>
    <t>56/21</t>
  </si>
  <si>
    <t>Andrija Bojović</t>
  </si>
  <si>
    <t>57/21</t>
  </si>
  <si>
    <t>Nemanja Bubanja</t>
  </si>
  <si>
    <t>58/21</t>
  </si>
  <si>
    <t>Valentina Tomović</t>
  </si>
  <si>
    <t>59/21</t>
  </si>
  <si>
    <t>Klim Baklanov</t>
  </si>
  <si>
    <t>60/21</t>
  </si>
  <si>
    <t>Lucija Perović</t>
  </si>
  <si>
    <t>61/21</t>
  </si>
  <si>
    <t>Stojanka Vujačić</t>
  </si>
  <si>
    <t>62/21</t>
  </si>
  <si>
    <t>Itana Tomić</t>
  </si>
  <si>
    <t>63/21</t>
  </si>
  <si>
    <t>Boris Vujović</t>
  </si>
  <si>
    <t>64/21</t>
  </si>
  <si>
    <t>Irijan Selimović</t>
  </si>
  <si>
    <t>65/21</t>
  </si>
  <si>
    <t>Milena Banjević</t>
  </si>
  <si>
    <t>66/21</t>
  </si>
  <si>
    <t>Luka Bubanja</t>
  </si>
  <si>
    <t>67/21</t>
  </si>
  <si>
    <t>Pavle Pejović</t>
  </si>
  <si>
    <t>69/21</t>
  </si>
  <si>
    <t>Milan Rakonjac</t>
  </si>
  <si>
    <t>70/21</t>
  </si>
  <si>
    <t>Dejan Andrić</t>
  </si>
  <si>
    <t>71/21</t>
  </si>
  <si>
    <t>Jelica Đurović</t>
  </si>
  <si>
    <t>72/21</t>
  </si>
  <si>
    <t>Ivan Nikaljević</t>
  </si>
  <si>
    <t>73/21</t>
  </si>
  <si>
    <t>Lazar Bojić</t>
  </si>
  <si>
    <t>74/21</t>
  </si>
  <si>
    <t>Jelena Potpara</t>
  </si>
  <si>
    <t>2/20</t>
  </si>
  <si>
    <t>Mijat Brajović</t>
  </si>
  <si>
    <t>4/20</t>
  </si>
  <si>
    <t>Luka Kuč</t>
  </si>
  <si>
    <t>6/20</t>
  </si>
  <si>
    <t>Veselin Mićunović</t>
  </si>
  <si>
    <t>8/20</t>
  </si>
  <si>
    <t>Stevan Radulović</t>
  </si>
  <si>
    <t>9/20</t>
  </si>
  <si>
    <t>Svetlana Uskoković</t>
  </si>
  <si>
    <t>10/20</t>
  </si>
  <si>
    <t>Pavle Prelević</t>
  </si>
  <si>
    <t>12/20</t>
  </si>
  <si>
    <t>Ivan Veljović</t>
  </si>
  <si>
    <t>17/20</t>
  </si>
  <si>
    <t>Ivan Perović</t>
  </si>
  <si>
    <t>18/20</t>
  </si>
  <si>
    <t>Jakša Draganić</t>
  </si>
  <si>
    <t>20/20</t>
  </si>
  <si>
    <t>Matija Knežević</t>
  </si>
  <si>
    <t>26/20</t>
  </si>
  <si>
    <t>Vuk Adžić</t>
  </si>
  <si>
    <t>31/20</t>
  </si>
  <si>
    <t>Vanja Janković</t>
  </si>
  <si>
    <t>33/20</t>
  </si>
  <si>
    <t>Luka Topčić</t>
  </si>
  <si>
    <t>36/20</t>
  </si>
  <si>
    <t>Darko Furtula</t>
  </si>
  <si>
    <t>37/20</t>
  </si>
  <si>
    <t>Vuk Jovanović</t>
  </si>
  <si>
    <t>40/20</t>
  </si>
  <si>
    <t>Vladimir Jevtović</t>
  </si>
  <si>
    <t>47/20</t>
  </si>
  <si>
    <t>Imar Čuturić</t>
  </si>
  <si>
    <t>50/20</t>
  </si>
  <si>
    <t>Radojica Aprcović</t>
  </si>
  <si>
    <t>56/20</t>
  </si>
  <si>
    <t>Milojka Simićević</t>
  </si>
  <si>
    <t>57/20</t>
  </si>
  <si>
    <t>Miloš Božović</t>
  </si>
  <si>
    <t>58/20</t>
  </si>
  <si>
    <t>Vasilije Luković</t>
  </si>
  <si>
    <t>60/20</t>
  </si>
  <si>
    <t>Radoje Stanišić</t>
  </si>
  <si>
    <t>61/20</t>
  </si>
  <si>
    <t>Aleksandar Pavićević</t>
  </si>
  <si>
    <t>71/20</t>
  </si>
  <si>
    <t>Muamer Trnčić</t>
  </si>
  <si>
    <t>91/20</t>
  </si>
  <si>
    <t>Jovan Šćepanović</t>
  </si>
  <si>
    <t>9/19</t>
  </si>
  <si>
    <t>Nikola Zarubica</t>
  </si>
  <si>
    <t>10/19</t>
  </si>
  <si>
    <t>Andrija Mrdak</t>
  </si>
  <si>
    <t>15/19</t>
  </si>
  <si>
    <t>Vukašin Manojlović</t>
  </si>
  <si>
    <t>20/19</t>
  </si>
  <si>
    <t>Ognjen Dragašević</t>
  </si>
  <si>
    <t>21/19</t>
  </si>
  <si>
    <t>Vojislav Plamenac</t>
  </si>
  <si>
    <t>23/19</t>
  </si>
  <si>
    <t>Jelena Anđelić</t>
  </si>
  <si>
    <t>26/19</t>
  </si>
  <si>
    <t>Anes Beriša</t>
  </si>
  <si>
    <t>29/19</t>
  </si>
  <si>
    <t>Stefan Dronjak</t>
  </si>
  <si>
    <t>30/19</t>
  </si>
  <si>
    <t>Miodrag Roćenović</t>
  </si>
  <si>
    <t>31/19</t>
  </si>
  <si>
    <t>Ivan Ćorović</t>
  </si>
  <si>
    <t>32/19</t>
  </si>
  <si>
    <t>Savo Vukčević</t>
  </si>
  <si>
    <t>34/19</t>
  </si>
  <si>
    <t>Tamara Sandić</t>
  </si>
  <si>
    <t>36/19</t>
  </si>
  <si>
    <t>Elmir Škrijelj</t>
  </si>
  <si>
    <t>42/19</t>
  </si>
  <si>
    <t>Miodrag Popović</t>
  </si>
  <si>
    <t>44/19</t>
  </si>
  <si>
    <t>Nemanja Rosić</t>
  </si>
  <si>
    <t>45/19</t>
  </si>
  <si>
    <t>Đorđe Asanović</t>
  </si>
  <si>
    <t>49/19</t>
  </si>
  <si>
    <t>Goran Knežević</t>
  </si>
  <si>
    <t>53/19</t>
  </si>
  <si>
    <t>Milica Vukašinović</t>
  </si>
  <si>
    <t>54/19</t>
  </si>
  <si>
    <t>Bogdan Prelević</t>
  </si>
  <si>
    <t>57/19</t>
  </si>
  <si>
    <t>Almir Honsić</t>
  </si>
  <si>
    <t>70/19</t>
  </si>
  <si>
    <t>Miljan Jošović</t>
  </si>
  <si>
    <t>79/19</t>
  </si>
  <si>
    <t>Barbara Milojević</t>
  </si>
  <si>
    <t>80/19</t>
  </si>
  <si>
    <t>Aleksa Gredić</t>
  </si>
  <si>
    <t>82/19</t>
  </si>
  <si>
    <t>Bratislav Đuričić</t>
  </si>
  <si>
    <t>83/19</t>
  </si>
  <si>
    <t>Ana Vušović</t>
  </si>
  <si>
    <t>3/18</t>
  </si>
  <si>
    <t>Sanja Džogaz</t>
  </si>
  <si>
    <t>23/18</t>
  </si>
  <si>
    <t>Ratko Šljukić</t>
  </si>
  <si>
    <t>32/18</t>
  </si>
  <si>
    <t>Danilo Čalić</t>
  </si>
  <si>
    <t>35/18</t>
  </si>
  <si>
    <t>Tamara Mandić</t>
  </si>
  <si>
    <t>45/18</t>
  </si>
  <si>
    <t>Svetlana Đurđevac</t>
  </si>
  <si>
    <t>49/18</t>
  </si>
  <si>
    <t>Milorad Mušikić</t>
  </si>
  <si>
    <t>2/17</t>
  </si>
  <si>
    <t>Ivan Vukojičić</t>
  </si>
  <si>
    <t>3/17</t>
  </si>
  <si>
    <t>Milovan Vukmirović</t>
  </si>
  <si>
    <t>8/17</t>
  </si>
  <si>
    <t>Bojan Čabarkapa</t>
  </si>
  <si>
    <t>10/17</t>
  </si>
  <si>
    <t>Miloš Koprivica</t>
  </si>
  <si>
    <t>12/17</t>
  </si>
  <si>
    <t>Vuk Kovinić</t>
  </si>
  <si>
    <t>15/17</t>
  </si>
  <si>
    <t>Ivan Šupić</t>
  </si>
  <si>
    <t>17/17</t>
  </si>
  <si>
    <t>Nevena Šundić</t>
  </si>
  <si>
    <t>22/17</t>
  </si>
  <si>
    <t>Danilo Čelebić</t>
  </si>
  <si>
    <t>30/17</t>
  </si>
  <si>
    <t>Aleksa Vuković</t>
  </si>
  <si>
    <t>32/17</t>
  </si>
  <si>
    <t>Milan Gazdić</t>
  </si>
  <si>
    <t>39/17</t>
  </si>
  <si>
    <t>Aleksandar Prelević</t>
  </si>
  <si>
    <t>42/17</t>
  </si>
  <si>
    <t>Branimir Čukić</t>
  </si>
  <si>
    <t>43/17</t>
  </si>
  <si>
    <t>Ranko Potpara</t>
  </si>
  <si>
    <t>46/17</t>
  </si>
  <si>
    <t>Đuro Zogović</t>
  </si>
  <si>
    <t>63/17</t>
  </si>
  <si>
    <t>Vuk Bošković</t>
  </si>
  <si>
    <t>86/17</t>
  </si>
  <si>
    <t>Ranko Živković</t>
  </si>
  <si>
    <t>9/16</t>
  </si>
  <si>
    <t>Danica Malidžan</t>
  </si>
  <si>
    <t>33/16</t>
  </si>
  <si>
    <t>Borka Čović</t>
  </si>
  <si>
    <t>3/15</t>
  </si>
  <si>
    <t>Gorica Kapetanović</t>
  </si>
  <si>
    <t>54/15</t>
  </si>
  <si>
    <t>Mišo Bakrač</t>
  </si>
  <si>
    <t>6/14</t>
  </si>
  <si>
    <t>Milica Marković</t>
  </si>
  <si>
    <t>8/14</t>
  </si>
  <si>
    <t>Aleksandar Knjeginjić</t>
  </si>
  <si>
    <t>15/14</t>
  </si>
  <si>
    <t>Ana Milović</t>
  </si>
  <si>
    <t>36/13</t>
  </si>
  <si>
    <t>Aleksandar Milošević</t>
  </si>
  <si>
    <t>52/13</t>
  </si>
  <si>
    <t>Radovan Lalović</t>
  </si>
  <si>
    <t>54/13</t>
  </si>
  <si>
    <t>Bojan Lacmanović</t>
  </si>
  <si>
    <t>Peko Vukadinović</t>
  </si>
  <si>
    <t>OBRAZAC ZA ZAKLJUČNE OCJENE</t>
  </si>
  <si>
    <t>Popunjava se i potpisuje kao odluka Vijeća</t>
  </si>
  <si>
    <r>
      <rPr>
        <rFont val="arial"/>
        <b/>
        <color theme="1"/>
        <sz val="11.0"/>
      </rPr>
      <t xml:space="preserve">STUDIJSKI PROGRAM: </t>
    </r>
    <r>
      <rPr>
        <rFont val="Arial"/>
        <b/>
        <color rgb="FF000000"/>
        <sz val="12.0"/>
      </rPr>
      <t>Mašinstvo</t>
    </r>
  </si>
  <si>
    <t>STUDIJE:  Akademske-osnovne</t>
  </si>
  <si>
    <r>
      <rPr>
        <rFont val="Arial"/>
        <b/>
        <color rgb="FF000000"/>
        <sz val="11.0"/>
      </rPr>
      <t xml:space="preserve"> NASTAVNIK:  </t>
    </r>
    <r>
      <rPr>
        <rFont val="Arial"/>
        <b/>
        <color rgb="FF000000"/>
        <sz val="12.0"/>
      </rPr>
      <t>Prof. dr Jela Šušić</t>
    </r>
  </si>
  <si>
    <t>PREDMET:  Matematika II</t>
  </si>
  <si>
    <t>BROJ ECTS KREDITA: 6</t>
  </si>
  <si>
    <t>Redni broj</t>
  </si>
  <si>
    <t>OSVOENI BROJ POENA</t>
  </si>
  <si>
    <t>ZAKLJUČNA OCJENA</t>
  </si>
  <si>
    <t>U TOKU SEMESTRA</t>
  </si>
  <si>
    <t>NA ZAVRŠNOM ISPITU</t>
  </si>
  <si>
    <t>UKUPNO</t>
  </si>
  <si>
    <t>IF(</t>
  </si>
  <si>
    <t>Mehatronika</t>
  </si>
  <si>
    <r>
      <rPr>
        <rFont val="Arial"/>
        <i/>
        <color rgb="FF000000"/>
        <sz val="10.0"/>
      </rPr>
      <t>PREDMET</t>
    </r>
    <r>
      <rPr>
        <rFont val="Arial"/>
        <i/>
        <color rgb="FF000000"/>
        <sz val="12.0"/>
      </rPr>
      <t>:</t>
    </r>
    <r>
      <rPr>
        <rFont val="Dutch"/>
        <i/>
        <color rgb="FF000000"/>
        <sz val="12.0"/>
      </rPr>
      <t xml:space="preserve">  </t>
    </r>
    <r>
      <rPr>
        <rFont val="Dutch"/>
        <b/>
        <i/>
        <color rgb="FF000000"/>
        <sz val="12.0"/>
      </rPr>
      <t>Matematika II</t>
    </r>
  </si>
  <si>
    <r>
      <rPr>
        <rFont val="Arial"/>
        <color rgb="FF000000"/>
        <sz val="10.0"/>
      </rPr>
      <t xml:space="preserve"> NASTAVNIK:  </t>
    </r>
    <r>
      <rPr>
        <rFont val="Arial"/>
        <b/>
        <color rgb="FF000000"/>
        <sz val="12.0"/>
      </rPr>
      <t>Prof. dr Jela Šušić</t>
    </r>
  </si>
  <si>
    <r>
      <rPr>
        <rFont val="Arial"/>
        <color rgb="FF000000"/>
        <sz val="10.0"/>
      </rPr>
      <t xml:space="preserve">SARADNIK: </t>
    </r>
    <r>
      <rPr>
        <rFont val="Arial"/>
        <b/>
        <color rgb="FF000000"/>
        <sz val="12.0"/>
      </rPr>
      <t>Velibor Došljak, Velimir Ćorović</t>
    </r>
  </si>
  <si>
    <t>5/2015</t>
  </si>
  <si>
    <t>Milica Bakrač</t>
  </si>
  <si>
    <t>5/2014</t>
  </si>
  <si>
    <t>Ivan Tošić</t>
  </si>
  <si>
    <t>6/2014</t>
  </si>
  <si>
    <t>Jovica Jelovac</t>
  </si>
  <si>
    <t>12/2014</t>
  </si>
  <si>
    <t>Mirko Đoković</t>
  </si>
  <si>
    <t>17/2014</t>
  </si>
  <si>
    <t>Nikola Ćirković</t>
  </si>
  <si>
    <r>
      <rPr>
        <rFont val="arial"/>
        <b/>
        <color theme="1"/>
        <sz val="11.0"/>
      </rPr>
      <t xml:space="preserve">STUDIJSKI PROGRAM: </t>
    </r>
    <r>
      <rPr>
        <rFont val="Arial"/>
        <b/>
        <color rgb="FF000000"/>
        <sz val="12.0"/>
      </rPr>
      <t>Mehatronika</t>
    </r>
  </si>
  <si>
    <r>
      <rPr>
        <rFont val="Arial"/>
        <b/>
        <color rgb="FF000000"/>
        <sz val="11.0"/>
      </rPr>
      <t xml:space="preserve"> NASTAVNIK:  </t>
    </r>
    <r>
      <rPr>
        <rFont val="Arial"/>
        <b/>
        <color rgb="FF000000"/>
        <sz val="12.0"/>
      </rPr>
      <t>Prof. dr Jela Šušić</t>
    </r>
  </si>
  <si>
    <t>A</t>
  </si>
  <si>
    <t>B</t>
  </si>
  <si>
    <t>C</t>
  </si>
  <si>
    <t>D</t>
  </si>
  <si>
    <t>E</t>
  </si>
  <si>
    <t>F</t>
  </si>
  <si>
    <t>POLOZILO</t>
  </si>
  <si>
    <t>broj studenata</t>
  </si>
  <si>
    <t>procenat</t>
  </si>
  <si>
    <t>UNIVERZITET CRNE GORE</t>
  </si>
  <si>
    <t>MAŠINSKI FAKULTET</t>
  </si>
  <si>
    <r>
      <rPr>
        <rFont val="Arial"/>
        <b/>
        <color theme="1"/>
        <sz val="10.0"/>
      </rPr>
      <t>Studije:</t>
    </r>
    <r>
      <rPr>
        <rFont val="Arial"/>
        <b val="0"/>
        <color theme="1"/>
        <sz val="10.0"/>
      </rPr>
      <t xml:space="preserve"> Osnovne akademske</t>
    </r>
  </si>
  <si>
    <t>Studijski program</t>
  </si>
  <si>
    <t>Godina:</t>
  </si>
  <si>
    <t>2020/2021</t>
  </si>
  <si>
    <t>Selestar: II</t>
  </si>
  <si>
    <t>USPJEH - OCJENE</t>
  </si>
  <si>
    <t>Br.</t>
  </si>
  <si>
    <t>NAZIV PREDMETA (KURS)</t>
  </si>
  <si>
    <t>“A”</t>
  </si>
  <si>
    <t>“B”</t>
  </si>
  <si>
    <t>“C”</t>
  </si>
  <si>
    <t>“D”</t>
  </si>
  <si>
    <t>“E”</t>
  </si>
  <si>
    <t>“F”</t>
  </si>
  <si>
    <t>Uspješno</t>
  </si>
  <si>
    <t>Neuspješno</t>
  </si>
  <si>
    <t>%</t>
  </si>
  <si>
    <t>Matematika II</t>
  </si>
  <si>
    <t>Prof. Dr Jela Šušić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</si>
</sst>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/m"/>
    <numFmt numFmtId="165" formatCode="mm/dd/yy"/>
  </numFmts>
  <fonts count="29">
    <font>
      <sz val="10.0"/>
      <color rgb="FF000000"/>
      <name val="Arial"/>
      <scheme val="minor"/>
    </font>
    <font>
      <b/>
      <i/>
      <sz val="14.0"/>
      <color rgb="FF000000"/>
      <name val="Arial"/>
    </font>
    <font/>
    <font>
      <sz val="10.0"/>
      <color theme="1"/>
      <name val="Arial"/>
    </font>
    <font>
      <b/>
      <i/>
      <sz val="7.0"/>
      <color rgb="FF000000"/>
      <name val="Arial"/>
    </font>
    <font>
      <b/>
      <sz val="11.0"/>
      <color rgb="FF000000"/>
      <name val="Arial"/>
    </font>
    <font>
      <b/>
      <sz val="12.0"/>
      <color rgb="FF000000"/>
      <name val="Arial"/>
    </font>
    <font>
      <i/>
      <sz val="10.0"/>
      <color rgb="FF000000"/>
      <name val="Arial"/>
    </font>
    <font>
      <sz val="8.0"/>
      <color rgb="FF000000"/>
      <name val="Arial"/>
    </font>
    <font>
      <sz val="10.0"/>
      <color rgb="FF000000"/>
      <name val="Arial"/>
    </font>
    <font>
      <b/>
      <sz val="6.0"/>
      <color rgb="FF000000"/>
      <name val="Arial"/>
    </font>
    <font>
      <b/>
      <sz val="8.0"/>
      <color rgb="FF000000"/>
      <name val="Arial"/>
    </font>
    <font>
      <b/>
      <sz val="10.0"/>
      <color rgb="FF000000"/>
      <name val="Arial"/>
    </font>
    <font>
      <b/>
      <sz val="8.0"/>
      <color rgb="FF000000"/>
      <name val="Times New Roman"/>
    </font>
    <font>
      <b/>
      <sz val="10.0"/>
      <color theme="1"/>
      <name val="Arial"/>
    </font>
    <font>
      <color theme="1"/>
      <name val="Arial"/>
    </font>
    <font>
      <sz val="12.0"/>
      <color rgb="FF000000"/>
      <name val="Arial"/>
    </font>
    <font>
      <sz val="12.0"/>
      <color theme="1"/>
      <name val="Arial"/>
    </font>
    <font>
      <sz val="10.0"/>
      <color rgb="FFC9211E"/>
      <name val="Arial"/>
    </font>
    <font>
      <color theme="1"/>
      <name val="Arial"/>
      <scheme val="minor"/>
    </font>
    <font>
      <b/>
      <i/>
      <sz val="14.0"/>
      <color theme="1"/>
      <name val="Arial"/>
    </font>
    <font>
      <b/>
      <sz val="11.0"/>
      <color theme="1"/>
      <name val="Arial"/>
    </font>
    <font>
      <b/>
      <sz val="9.0"/>
      <color theme="1"/>
      <name val="Arial"/>
    </font>
    <font>
      <b/>
      <sz val="9.0"/>
      <color rgb="FF000000"/>
      <name val="Arial"/>
    </font>
    <font>
      <sz val="11.0"/>
      <color rgb="FF000000"/>
      <name val="Calibri"/>
    </font>
    <font>
      <sz val="10.0"/>
      <color rgb="FFFF0000"/>
      <name val="Arial"/>
    </font>
    <font>
      <color theme="1"/>
      <name val="Calibri"/>
    </font>
    <font>
      <b/>
      <color theme="1"/>
      <name val="Arial"/>
    </font>
    <font>
      <b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FFCC"/>
        <bgColor rgb="FFCCFFCC"/>
      </patternFill>
    </fill>
    <fill>
      <patternFill patternType="solid">
        <fgColor theme="0"/>
        <bgColor theme="0"/>
      </patternFill>
    </fill>
  </fills>
  <borders count="2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shrinkToFit="0" vertical="bottom" wrapText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shrinkToFit="0" vertical="bottom" wrapText="0"/>
    </xf>
    <xf borderId="1" fillId="2" fontId="4" numFmtId="0" xfId="0" applyAlignment="1" applyBorder="1" applyFill="1" applyFont="1">
      <alignment horizontal="center" shrinkToFit="0" vertical="center" wrapText="1"/>
    </xf>
    <xf borderId="1" fillId="0" fontId="5" numFmtId="0" xfId="0" applyAlignment="1" applyBorder="1" applyFont="1">
      <alignment shrinkToFit="0" vertical="bottom" wrapText="0"/>
    </xf>
    <xf borderId="1" fillId="0" fontId="6" numFmtId="0" xfId="0" applyAlignment="1" applyBorder="1" applyFont="1">
      <alignment shrinkToFit="0" vertical="bottom" wrapText="0"/>
    </xf>
    <xf borderId="1" fillId="0" fontId="7" numFmtId="0" xfId="0" applyAlignment="1" applyBorder="1" applyFont="1">
      <alignment shrinkToFit="0" vertical="bottom" wrapText="0"/>
    </xf>
    <xf borderId="1" fillId="0" fontId="8" numFmtId="0" xfId="0" applyAlignment="1" applyBorder="1" applyFont="1">
      <alignment horizontal="center" shrinkToFit="0" vertical="bottom" wrapText="1"/>
    </xf>
    <xf borderId="1" fillId="0" fontId="9" numFmtId="0" xfId="0" applyAlignment="1" applyBorder="1" applyFont="1">
      <alignment shrinkToFit="0" vertical="bottom" wrapText="0"/>
    </xf>
    <xf borderId="1" fillId="0" fontId="9" numFmtId="0" xfId="0" applyAlignment="1" applyBorder="1" applyFont="1">
      <alignment readingOrder="0" shrinkToFit="0" vertical="bottom" wrapText="0"/>
    </xf>
    <xf borderId="5" fillId="0" fontId="10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shrinkToFit="0" vertical="center" wrapText="1"/>
    </xf>
    <xf borderId="1" fillId="0" fontId="12" numFmtId="0" xfId="0" applyAlignment="1" applyBorder="1" applyFont="1">
      <alignment horizontal="center" shrinkToFit="0" vertical="center" wrapText="0"/>
    </xf>
    <xf borderId="4" fillId="0" fontId="13" numFmtId="0" xfId="0" applyAlignment="1" applyBorder="1" applyFont="1">
      <alignment horizontal="center" shrinkToFit="0" textRotation="90" vertical="center" wrapText="1"/>
    </xf>
    <xf borderId="5" fillId="0" fontId="13" numFmtId="0" xfId="0" applyAlignment="1" applyBorder="1" applyFont="1">
      <alignment horizontal="center" shrinkToFit="0" textRotation="90" vertical="center" wrapText="1"/>
    </xf>
    <xf borderId="0" fillId="0" fontId="3" numFmtId="0" xfId="0" applyAlignment="1" applyFont="1">
      <alignment horizontal="center" shrinkToFit="0" vertical="center" wrapText="0"/>
    </xf>
    <xf borderId="6" fillId="0" fontId="2" numFmtId="0" xfId="0" applyBorder="1" applyFont="1"/>
    <xf borderId="1" fillId="0" fontId="14" numFmtId="0" xfId="0" applyAlignment="1" applyBorder="1" applyFont="1">
      <alignment horizontal="center" shrinkToFit="0" vertical="center" wrapText="0"/>
    </xf>
    <xf borderId="1" fillId="0" fontId="13" numFmtId="0" xfId="0" applyAlignment="1" applyBorder="1" applyFont="1">
      <alignment horizontal="center" readingOrder="0" shrinkToFit="0" textRotation="90" vertical="center" wrapText="1"/>
    </xf>
    <xf borderId="5" fillId="0" fontId="13" numFmtId="0" xfId="0" applyAlignment="1" applyBorder="1" applyFont="1">
      <alignment horizontal="center" readingOrder="0" shrinkToFit="0" textRotation="90" vertical="center" wrapText="1"/>
    </xf>
    <xf borderId="7" fillId="0" fontId="2" numFmtId="0" xfId="0" applyBorder="1" applyFont="1"/>
    <xf borderId="4" fillId="0" fontId="11" numFmtId="0" xfId="0" applyAlignment="1" applyBorder="1" applyFont="1">
      <alignment horizontal="center" shrinkToFit="0" vertical="center" wrapText="0"/>
    </xf>
    <xf borderId="4" fillId="0" fontId="13" numFmtId="0" xfId="0" applyAlignment="1" applyBorder="1" applyFont="1">
      <alignment horizontal="center" readingOrder="0" shrinkToFit="0" textRotation="90" vertical="center" wrapText="1"/>
    </xf>
    <xf borderId="4" fillId="0" fontId="15" numFmtId="0" xfId="0" applyAlignment="1" applyBorder="1" applyFont="1">
      <alignment readingOrder="0" vertical="bottom"/>
    </xf>
    <xf borderId="4" fillId="0" fontId="16" numFmtId="0" xfId="0" applyAlignment="1" applyBorder="1" applyFont="1">
      <alignment horizontal="left" shrinkToFit="0" vertical="bottom" wrapText="0"/>
    </xf>
    <xf borderId="4" fillId="0" fontId="17" numFmtId="0" xfId="0" applyAlignment="1" applyBorder="1" applyFont="1">
      <alignment horizontal="center"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0" fillId="0" fontId="15" numFmtId="0" xfId="0" applyAlignment="1" applyFont="1">
      <alignment horizontal="center" readingOrder="0" vertical="bottom"/>
    </xf>
    <xf borderId="4" fillId="0" fontId="15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readingOrder="0" shrinkToFit="0" vertical="bottom" wrapText="0"/>
    </xf>
    <xf borderId="0" fillId="0" fontId="3" numFmtId="0" xfId="0" applyAlignment="1" applyFont="1">
      <alignment horizontal="left" shrinkToFit="0" vertical="bottom" wrapText="0"/>
    </xf>
    <xf borderId="4" fillId="0" fontId="15" numFmtId="0" xfId="0" applyAlignment="1" applyBorder="1" applyFont="1">
      <alignment horizontal="center" vertical="bottom"/>
    </xf>
    <xf borderId="4" fillId="0" fontId="15" numFmtId="0" xfId="0" applyAlignment="1" applyBorder="1" applyFont="1">
      <alignment horizontal="center" vertical="bottom"/>
    </xf>
    <xf borderId="4" fillId="0" fontId="3" numFmtId="0" xfId="0" applyAlignment="1" applyBorder="1" applyFont="1">
      <alignment horizontal="left" shrinkToFit="0" vertical="bottom" wrapText="0"/>
    </xf>
    <xf borderId="4" fillId="0" fontId="18" numFmtId="0" xfId="0" applyAlignment="1" applyBorder="1" applyFont="1">
      <alignment horizontal="center" shrinkToFit="0" vertical="bottom" wrapText="0"/>
    </xf>
    <xf borderId="4" fillId="0" fontId="19" numFmtId="0" xfId="0" applyAlignment="1" applyBorder="1" applyFont="1">
      <alignment readingOrder="0"/>
    </xf>
    <xf borderId="5" fillId="0" fontId="15" numFmtId="164" xfId="0" applyAlignment="1" applyBorder="1" applyFont="1" applyNumberFormat="1">
      <alignment horizontal="left" readingOrder="0" vertical="bottom"/>
    </xf>
    <xf borderId="5" fillId="0" fontId="15" numFmtId="0" xfId="0" applyAlignment="1" applyBorder="1" applyFont="1">
      <alignment readingOrder="0" vertical="bottom"/>
    </xf>
    <xf borderId="5" fillId="0" fontId="3" numFmtId="0" xfId="0" applyAlignment="1" applyBorder="1" applyFont="1">
      <alignment horizontal="left"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5" fillId="0" fontId="15" numFmtId="0" xfId="0" applyAlignment="1" applyBorder="1" applyFont="1">
      <alignment horizontal="center" vertical="bottom"/>
    </xf>
    <xf borderId="0" fillId="0" fontId="15" numFmtId="0" xfId="0" applyAlignment="1" applyFont="1">
      <alignment vertical="bottom"/>
    </xf>
    <xf borderId="0" fillId="0" fontId="15" numFmtId="0" xfId="0" applyAlignment="1" applyFont="1">
      <alignment readingOrder="0" vertical="bottom"/>
    </xf>
    <xf borderId="0" fillId="0" fontId="3" numFmtId="0" xfId="0" applyAlignment="1" applyFont="1">
      <alignment horizontal="center" shrinkToFit="0" vertical="bottom" wrapText="0"/>
    </xf>
    <xf borderId="0" fillId="3" fontId="15" numFmtId="0" xfId="0" applyAlignment="1" applyFill="1" applyFont="1">
      <alignment horizontal="center" vertical="bottom"/>
    </xf>
    <xf borderId="0" fillId="0" fontId="3" numFmtId="0" xfId="0" applyAlignment="1" applyFont="1">
      <alignment horizontal="center" readingOrder="0" shrinkToFit="0" vertical="bottom" wrapText="0"/>
    </xf>
    <xf borderId="0" fillId="0" fontId="15" numFmtId="165" xfId="0" applyAlignment="1" applyFont="1" applyNumberFormat="1">
      <alignment vertical="bottom"/>
    </xf>
    <xf borderId="0" fillId="0" fontId="19" numFmtId="0" xfId="0" applyAlignment="1" applyFont="1">
      <alignment horizontal="center"/>
    </xf>
    <xf borderId="8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  <xf borderId="9" fillId="0" fontId="20" numFmtId="0" xfId="0" applyAlignment="1" applyBorder="1" applyFont="1">
      <alignment shrinkToFit="0" vertical="bottom" wrapText="0"/>
    </xf>
    <xf borderId="10" fillId="0" fontId="2" numFmtId="0" xfId="0" applyBorder="1" applyFont="1"/>
    <xf borderId="11" fillId="0" fontId="2" numFmtId="0" xfId="0" applyBorder="1" applyFont="1"/>
    <xf borderId="9" fillId="2" fontId="8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shrinkToFit="0" vertical="bottom" wrapText="0"/>
    </xf>
    <xf borderId="9" fillId="0" fontId="21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9" fillId="0" fontId="5" numFmtId="0" xfId="0" applyAlignment="1" applyBorder="1" applyFont="1">
      <alignment shrinkToFit="0" vertical="bottom" wrapText="0"/>
    </xf>
    <xf borderId="12" fillId="0" fontId="22" numFmtId="0" xfId="0" applyAlignment="1" applyBorder="1" applyFont="1">
      <alignment horizontal="center" shrinkToFit="0" vertical="center" wrapText="1"/>
    </xf>
    <xf borderId="12" fillId="0" fontId="23" numFmtId="0" xfId="0" applyAlignment="1" applyBorder="1" applyFont="1">
      <alignment horizontal="center" shrinkToFit="0" vertical="center" wrapText="1"/>
    </xf>
    <xf borderId="9" fillId="0" fontId="14" numFmtId="0" xfId="0" applyAlignment="1" applyBorder="1" applyFont="1">
      <alignment horizontal="center" shrinkToFit="0" vertical="center" wrapText="0"/>
    </xf>
    <xf borderId="12" fillId="0" fontId="11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0"/>
    </xf>
    <xf borderId="13" fillId="0" fontId="2" numFmtId="0" xfId="0" applyBorder="1" applyFont="1"/>
    <xf borderId="12" fillId="0" fontId="14" numFmtId="0" xfId="0" applyAlignment="1" applyBorder="1" applyFont="1">
      <alignment horizontal="center" shrinkToFit="0" vertical="center" wrapText="1"/>
    </xf>
    <xf borderId="14" fillId="0" fontId="2" numFmtId="0" xfId="0" applyBorder="1" applyFont="1"/>
    <xf borderId="15" fillId="0" fontId="3" numFmtId="0" xfId="0" applyAlignment="1" applyBorder="1" applyFont="1">
      <alignment shrinkToFit="0" vertical="bottom" wrapText="0"/>
    </xf>
    <xf borderId="15" fillId="0" fontId="9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readingOrder="0" shrinkToFit="0" vertical="bottom" wrapText="0"/>
    </xf>
    <xf borderId="15" fillId="0" fontId="9" numFmtId="164" xfId="0" applyAlignment="1" applyBorder="1" applyFont="1" applyNumberFormat="1">
      <alignment horizontal="left" shrinkToFit="0" vertical="bottom" wrapText="0"/>
    </xf>
    <xf borderId="0" fillId="0" fontId="9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8" fillId="0" fontId="3" numFmtId="0" xfId="0" applyAlignment="1" applyBorder="1" applyFont="1">
      <alignment shrinkToFit="0" vertical="bottom" wrapText="0"/>
    </xf>
    <xf borderId="0" fillId="0" fontId="16" numFmtId="0" xfId="0" applyAlignment="1" applyFont="1">
      <alignment shrinkToFit="0" vertical="bottom" wrapText="0"/>
    </xf>
    <xf borderId="4" fillId="0" fontId="24" numFmtId="49" xfId="0" applyAlignment="1" applyBorder="1" applyFont="1" applyNumberFormat="1">
      <alignment readingOrder="0" shrinkToFit="0" vertical="bottom" wrapText="0"/>
    </xf>
    <xf borderId="4" fillId="0" fontId="24" numFmtId="0" xfId="0" applyAlignment="1" applyBorder="1" applyFont="1">
      <alignment readingOrder="0" shrinkToFit="0" vertical="bottom" wrapText="0"/>
    </xf>
    <xf borderId="0" fillId="0" fontId="3" numFmtId="49" xfId="0" applyAlignment="1" applyFont="1" applyNumberFormat="1">
      <alignment horizontal="left" shrinkToFit="0" vertical="center" wrapText="0"/>
    </xf>
    <xf borderId="0" fillId="0" fontId="3" numFmtId="0" xfId="0" applyAlignment="1" applyFont="1">
      <alignment shrinkToFit="0" vertical="center" wrapText="1"/>
    </xf>
    <xf borderId="0" fillId="0" fontId="18" numFmtId="0" xfId="0" applyAlignment="1" applyFont="1">
      <alignment horizontal="center" shrinkToFit="0" vertical="bottom" wrapText="0"/>
    </xf>
    <xf borderId="0" fillId="0" fontId="25" numFmtId="0" xfId="0" applyAlignment="1" applyFont="1">
      <alignment horizontal="center" shrinkToFit="0" vertical="bottom" wrapText="0"/>
    </xf>
    <xf borderId="4" fillId="0" fontId="3" numFmtId="0" xfId="0" applyAlignment="1" applyBorder="1" applyFont="1">
      <alignment shrinkToFit="0" vertical="bottom" wrapText="0"/>
    </xf>
    <xf borderId="4" fillId="0" fontId="9" numFmtId="49" xfId="0" applyAlignment="1" applyBorder="1" applyFont="1" applyNumberFormat="1">
      <alignment shrinkToFit="0" vertical="bottom" wrapText="0"/>
    </xf>
    <xf borderId="4" fillId="0" fontId="9" numFmtId="0" xfId="0" applyAlignment="1" applyBorder="1" applyFont="1">
      <alignment shrinkToFit="0" vertical="bottom" wrapText="0"/>
    </xf>
    <xf borderId="4" fillId="0" fontId="3" numFmtId="0" xfId="0" applyAlignment="1" applyBorder="1" applyFont="1">
      <alignment horizontal="center" shrinkToFit="0" vertical="bottom" wrapText="0"/>
    </xf>
    <xf borderId="5" fillId="0" fontId="3" numFmtId="0" xfId="0" applyAlignment="1" applyBorder="1" applyFont="1">
      <alignment shrinkToFit="0" vertical="bottom" wrapText="0"/>
    </xf>
    <xf borderId="5" fillId="0" fontId="9" numFmtId="49" xfId="0" applyAlignment="1" applyBorder="1" applyFont="1" applyNumberFormat="1">
      <alignment shrinkToFit="0" vertical="bottom" wrapText="0"/>
    </xf>
    <xf borderId="5" fillId="0" fontId="9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horizontal="center" shrinkToFit="0" vertical="bottom" wrapText="0"/>
    </xf>
    <xf borderId="8" fillId="0" fontId="3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readingOrder="0" shrinkToFit="0" vertical="bottom" wrapText="0"/>
    </xf>
    <xf borderId="15" fillId="0" fontId="3" numFmtId="2" xfId="0" applyAlignment="1" applyBorder="1" applyFont="1" applyNumberFormat="1">
      <alignment shrinkToFit="0" vertical="bottom" wrapText="0"/>
    </xf>
    <xf borderId="4" fillId="0" fontId="21" numFmtId="0" xfId="0" applyAlignment="1" applyBorder="1" applyFont="1">
      <alignment shrinkToFit="0" vertical="bottom" wrapText="0"/>
    </xf>
    <xf borderId="4" fillId="0" fontId="21" numFmtId="0" xfId="0" applyAlignment="1" applyBorder="1" applyFont="1">
      <alignment vertical="bottom"/>
    </xf>
    <xf borderId="0" fillId="0" fontId="26" numFmtId="0" xfId="0" applyAlignment="1" applyFont="1">
      <alignment vertical="bottom"/>
    </xf>
    <xf borderId="4" fillId="0" fontId="27" numFmtId="0" xfId="0" applyAlignment="1" applyBorder="1" applyFont="1">
      <alignment shrinkToFit="0" vertical="bottom" wrapText="0"/>
    </xf>
    <xf borderId="4" fillId="0" fontId="28" numFmtId="0" xfId="0" applyAlignment="1" applyBorder="1" applyFont="1">
      <alignment shrinkToFit="0" vertical="bottom" wrapText="0"/>
    </xf>
    <xf borderId="4" fillId="0" fontId="26" numFmtId="0" xfId="0" applyAlignment="1" applyBorder="1" applyFont="1">
      <alignment vertical="bottom"/>
    </xf>
    <xf borderId="4" fillId="0" fontId="26" numFmtId="0" xfId="0" applyAlignment="1" applyBorder="1" applyFont="1">
      <alignment shrinkToFit="0" vertical="bottom" wrapText="0"/>
    </xf>
    <xf borderId="0" fillId="0" fontId="27" numFmtId="0" xfId="0" applyAlignment="1" applyFont="1">
      <alignment vertical="bottom"/>
    </xf>
    <xf borderId="16" fillId="0" fontId="15" numFmtId="0" xfId="0" applyAlignment="1" applyBorder="1" applyFont="1">
      <alignment horizontal="center" vertical="center"/>
    </xf>
    <xf borderId="17" fillId="0" fontId="2" numFmtId="0" xfId="0" applyBorder="1" applyFont="1"/>
    <xf borderId="18" fillId="0" fontId="2" numFmtId="0" xfId="0" applyBorder="1" applyFont="1"/>
    <xf borderId="5" fillId="0" fontId="15" numFmtId="0" xfId="0" applyAlignment="1" applyBorder="1" applyFont="1">
      <alignment horizontal="center"/>
    </xf>
    <xf borderId="5" fillId="0" fontId="15" numFmtId="0" xfId="0" applyAlignment="1" applyBorder="1" applyFont="1">
      <alignment horizontal="center" shrinkToFit="0" wrapText="1"/>
    </xf>
    <xf borderId="19" fillId="0" fontId="2" numFmtId="0" xfId="0" applyBorder="1" applyFont="1"/>
    <xf borderId="20" fillId="0" fontId="2" numFmtId="0" xfId="0" applyBorder="1" applyFont="1"/>
    <xf borderId="21" fillId="0" fontId="2" numFmtId="0" xfId="0" applyBorder="1" applyFont="1"/>
    <xf borderId="4" fillId="0" fontId="15" numFmtId="0" xfId="0" applyAlignment="1" applyBorder="1" applyFont="1">
      <alignment horizontal="center"/>
    </xf>
    <xf borderId="1" fillId="0" fontId="15" numFmtId="0" xfId="0" applyAlignment="1" applyBorder="1" applyFont="1">
      <alignment horizontal="center"/>
    </xf>
    <xf borderId="4" fillId="0" fontId="15" numFmtId="2" xfId="0" applyAlignment="1" applyBorder="1" applyFont="1" applyNumberFormat="1">
      <alignment horizontal="center"/>
    </xf>
    <xf borderId="0" fillId="0" fontId="15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9.88"/>
    <col customWidth="1" min="2" max="2" width="19.0"/>
    <col customWidth="1" min="3" max="3" width="8.25"/>
    <col customWidth="1" min="4" max="13" width="5.25"/>
    <col customWidth="1" min="14" max="14" width="7.13"/>
    <col customWidth="1" min="15" max="15" width="7.88"/>
    <col customWidth="1" min="16" max="16" width="11.5"/>
    <col customWidth="1" min="17" max="18" width="7.13"/>
    <col customWidth="1" min="19" max="26" width="6.0"/>
    <col customWidth="1" min="27" max="32" width="11.75"/>
  </cols>
  <sheetData>
    <row r="1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5" t="s">
        <v>1</v>
      </c>
      <c r="S1" s="2"/>
      <c r="T1" s="2"/>
      <c r="U1" s="2"/>
      <c r="V1" s="2"/>
      <c r="W1" s="2"/>
      <c r="X1" s="2"/>
      <c r="Y1" s="2"/>
      <c r="Z1" s="3"/>
    </row>
    <row r="2" ht="12.0" customHeight="1">
      <c r="A2" s="6" t="s">
        <v>2</v>
      </c>
      <c r="B2" s="3"/>
      <c r="C2" s="7" t="s">
        <v>3</v>
      </c>
      <c r="D2" s="2"/>
      <c r="E2" s="2"/>
      <c r="F2" s="2"/>
      <c r="G2" s="2"/>
      <c r="H2" s="2"/>
      <c r="I2" s="2"/>
      <c r="J2" s="3"/>
      <c r="K2" s="6" t="s">
        <v>4</v>
      </c>
      <c r="L2" s="3"/>
      <c r="M2" s="7" t="s">
        <v>5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ht="27.75" customHeight="1">
      <c r="A3" s="8" t="s">
        <v>6</v>
      </c>
      <c r="B3" s="2"/>
      <c r="C3" s="2"/>
      <c r="D3" s="3"/>
      <c r="E3" s="9" t="s">
        <v>7</v>
      </c>
      <c r="F3" s="2"/>
      <c r="G3" s="3"/>
      <c r="H3" s="10" t="s">
        <v>8</v>
      </c>
      <c r="I3" s="2"/>
      <c r="J3" s="2"/>
      <c r="K3" s="2"/>
      <c r="L3" s="2"/>
      <c r="M3" s="2"/>
      <c r="N3" s="3"/>
      <c r="O3" s="11" t="s">
        <v>9</v>
      </c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ht="18.75" customHeight="1">
      <c r="A4" s="12" t="s">
        <v>10</v>
      </c>
      <c r="B4" s="13" t="s">
        <v>11</v>
      </c>
      <c r="C4" s="14" t="s">
        <v>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5"/>
      <c r="T4" s="15"/>
      <c r="U4" s="15"/>
      <c r="V4" s="15"/>
      <c r="W4" s="15"/>
      <c r="X4" s="15"/>
      <c r="Y4" s="16" t="s">
        <v>13</v>
      </c>
      <c r="Z4" s="16" t="s">
        <v>14</v>
      </c>
      <c r="AA4" s="17"/>
      <c r="AB4" s="17"/>
      <c r="AC4" s="17"/>
      <c r="AD4" s="17"/>
      <c r="AE4" s="17"/>
      <c r="AF4" s="17"/>
    </row>
    <row r="5" ht="18.75" customHeight="1">
      <c r="A5" s="18"/>
      <c r="B5" s="18"/>
      <c r="C5" s="12" t="s">
        <v>15</v>
      </c>
      <c r="D5" s="19" t="s">
        <v>16</v>
      </c>
      <c r="E5" s="2"/>
      <c r="F5" s="2"/>
      <c r="G5" s="3"/>
      <c r="H5" s="19" t="s">
        <v>17</v>
      </c>
      <c r="I5" s="2"/>
      <c r="J5" s="3"/>
      <c r="K5" s="19" t="s">
        <v>18</v>
      </c>
      <c r="L5" s="2"/>
      <c r="M5" s="3"/>
      <c r="N5" s="19" t="s">
        <v>19</v>
      </c>
      <c r="O5" s="2"/>
      <c r="P5" s="3"/>
      <c r="Q5" s="19" t="s">
        <v>20</v>
      </c>
      <c r="R5" s="3"/>
      <c r="S5" s="20" t="s">
        <v>21</v>
      </c>
      <c r="T5" s="3"/>
      <c r="U5" s="20" t="s">
        <v>22</v>
      </c>
      <c r="V5" s="3"/>
      <c r="W5" s="21" t="s">
        <v>23</v>
      </c>
      <c r="X5" s="21" t="s">
        <v>24</v>
      </c>
      <c r="Y5" s="18"/>
      <c r="Z5" s="18"/>
      <c r="AA5" s="17"/>
      <c r="AB5" s="17"/>
      <c r="AC5" s="17"/>
      <c r="AD5" s="17"/>
      <c r="AE5" s="17"/>
      <c r="AF5" s="17"/>
    </row>
    <row r="6" ht="15.0" customHeight="1">
      <c r="A6" s="22"/>
      <c r="B6" s="22"/>
      <c r="C6" s="22"/>
      <c r="D6" s="23" t="s">
        <v>25</v>
      </c>
      <c r="E6" s="23" t="s">
        <v>26</v>
      </c>
      <c r="F6" s="23" t="s">
        <v>27</v>
      </c>
      <c r="G6" s="23" t="s">
        <v>28</v>
      </c>
      <c r="H6" s="23" t="s">
        <v>25</v>
      </c>
      <c r="I6" s="23" t="s">
        <v>26</v>
      </c>
      <c r="J6" s="23" t="s">
        <v>27</v>
      </c>
      <c r="K6" s="23" t="s">
        <v>25</v>
      </c>
      <c r="L6" s="23" t="s">
        <v>26</v>
      </c>
      <c r="M6" s="23" t="s">
        <v>27</v>
      </c>
      <c r="N6" s="23" t="s">
        <v>29</v>
      </c>
      <c r="O6" s="23" t="s">
        <v>30</v>
      </c>
      <c r="P6" s="23" t="s">
        <v>31</v>
      </c>
      <c r="Q6" s="23" t="s">
        <v>29</v>
      </c>
      <c r="R6" s="23" t="s">
        <v>30</v>
      </c>
      <c r="S6" s="24" t="s">
        <v>32</v>
      </c>
      <c r="T6" s="24" t="s">
        <v>33</v>
      </c>
      <c r="U6" s="24" t="s">
        <v>32</v>
      </c>
      <c r="V6" s="24" t="s">
        <v>33</v>
      </c>
      <c r="W6" s="22"/>
      <c r="X6" s="22"/>
      <c r="Y6" s="22"/>
      <c r="Z6" s="22"/>
    </row>
    <row r="7" ht="15.0" customHeight="1">
      <c r="A7" s="25" t="s">
        <v>34</v>
      </c>
      <c r="B7" s="25" t="s">
        <v>35</v>
      </c>
      <c r="C7" s="26"/>
      <c r="D7" s="27"/>
      <c r="E7" s="27"/>
      <c r="F7" s="28"/>
      <c r="G7" s="28"/>
      <c r="H7" s="28"/>
      <c r="I7" s="28"/>
      <c r="J7" s="28"/>
      <c r="K7" s="28"/>
      <c r="L7" s="28"/>
      <c r="M7" s="28"/>
      <c r="N7" s="29"/>
      <c r="O7" s="30"/>
      <c r="P7" s="28" t="str">
        <f t="shared" ref="P7:P157" si="1">IF(O7="",N7,O7)</f>
        <v/>
      </c>
      <c r="Q7" s="28"/>
      <c r="R7" s="28"/>
      <c r="S7" s="31"/>
      <c r="T7" s="28"/>
      <c r="U7" s="31"/>
      <c r="V7" s="28"/>
      <c r="W7" s="28" t="str">
        <f t="shared" ref="W7:W157" si="2">IF(U7="",IF(S7="",IF(O7="",IF(N7="","",N7),O7),S7),U7)</f>
        <v/>
      </c>
      <c r="X7" s="28" t="str">
        <f t="shared" ref="X7:X157" si="3">IF(V7="",IF(T7="",IF(R7="",IF(Q7 ="","",Q7),R7),T7),V7)</f>
        <v/>
      </c>
      <c r="Y7" s="28" t="str">
        <f t="shared" ref="Y7:Y157" si="4">IF(AND(W7="",X7=""),"",SUM(W7:X7))</f>
        <v/>
      </c>
      <c r="Z7" s="28" t="str">
        <f t="shared" ref="Z7:Z157" si="5">IF(Y7="","F", IF(Y7&lt;50,"F",IF(Y7&lt;60,"E",IF(Y7&lt;70,"D",IF(Y7&lt;80,"C",IF(Y7&lt;90,"B","A"))))))</f>
        <v>F</v>
      </c>
      <c r="AA7" s="32"/>
      <c r="AB7" s="32"/>
      <c r="AC7" s="32"/>
      <c r="AD7" s="32"/>
      <c r="AE7" s="32"/>
      <c r="AF7" s="32"/>
    </row>
    <row r="8" ht="15.0" customHeight="1">
      <c r="A8" s="25" t="s">
        <v>36</v>
      </c>
      <c r="B8" s="25" t="s">
        <v>37</v>
      </c>
      <c r="C8" s="26"/>
      <c r="D8" s="27"/>
      <c r="E8" s="27"/>
      <c r="F8" s="28"/>
      <c r="G8" s="28"/>
      <c r="H8" s="28"/>
      <c r="I8" s="28"/>
      <c r="J8" s="28"/>
      <c r="K8" s="28"/>
      <c r="L8" s="28"/>
      <c r="M8" s="28"/>
      <c r="N8" s="33"/>
      <c r="O8" s="33"/>
      <c r="P8" s="28" t="str">
        <f t="shared" si="1"/>
        <v/>
      </c>
      <c r="Q8" s="28"/>
      <c r="R8" s="28"/>
      <c r="S8" s="28"/>
      <c r="T8" s="28"/>
      <c r="U8" s="28"/>
      <c r="V8" s="28"/>
      <c r="W8" s="28" t="str">
        <f t="shared" si="2"/>
        <v/>
      </c>
      <c r="X8" s="28" t="str">
        <f t="shared" si="3"/>
        <v/>
      </c>
      <c r="Y8" s="28" t="str">
        <f t="shared" si="4"/>
        <v/>
      </c>
      <c r="Z8" s="28" t="str">
        <f t="shared" si="5"/>
        <v>F</v>
      </c>
      <c r="AA8" s="32"/>
      <c r="AB8" s="32"/>
      <c r="AC8" s="32"/>
      <c r="AD8" s="32"/>
      <c r="AE8" s="32"/>
      <c r="AF8" s="32"/>
    </row>
    <row r="9" ht="15.0" customHeight="1">
      <c r="A9" s="25" t="s">
        <v>38</v>
      </c>
      <c r="B9" s="25" t="s">
        <v>39</v>
      </c>
      <c r="C9" s="26"/>
      <c r="D9" s="27"/>
      <c r="E9" s="27"/>
      <c r="F9" s="28"/>
      <c r="G9" s="28"/>
      <c r="H9" s="28"/>
      <c r="I9" s="28"/>
      <c r="J9" s="28"/>
      <c r="K9" s="28"/>
      <c r="L9" s="28"/>
      <c r="M9" s="28"/>
      <c r="N9" s="33"/>
      <c r="O9" s="33"/>
      <c r="P9" s="28" t="str">
        <f t="shared" si="1"/>
        <v/>
      </c>
      <c r="Q9" s="28"/>
      <c r="R9" s="28"/>
      <c r="S9" s="28"/>
      <c r="T9" s="28"/>
      <c r="U9" s="28"/>
      <c r="V9" s="28"/>
      <c r="W9" s="28" t="str">
        <f t="shared" si="2"/>
        <v/>
      </c>
      <c r="X9" s="28" t="str">
        <f t="shared" si="3"/>
        <v/>
      </c>
      <c r="Y9" s="28" t="str">
        <f t="shared" si="4"/>
        <v/>
      </c>
      <c r="Z9" s="28" t="str">
        <f t="shared" si="5"/>
        <v>F</v>
      </c>
      <c r="AA9" s="32"/>
      <c r="AB9" s="32"/>
      <c r="AC9" s="32"/>
      <c r="AD9" s="32"/>
      <c r="AE9" s="32"/>
      <c r="AF9" s="32"/>
    </row>
    <row r="10" ht="15.0" customHeight="1">
      <c r="A10" s="25" t="s">
        <v>40</v>
      </c>
      <c r="B10" s="25" t="s">
        <v>41</v>
      </c>
      <c r="C10" s="26"/>
      <c r="D10" s="27"/>
      <c r="E10" s="27"/>
      <c r="F10" s="28"/>
      <c r="G10" s="28"/>
      <c r="H10" s="28"/>
      <c r="I10" s="28"/>
      <c r="J10" s="28"/>
      <c r="K10" s="28"/>
      <c r="L10" s="28"/>
      <c r="M10" s="28"/>
      <c r="N10" s="33"/>
      <c r="O10" s="33"/>
      <c r="P10" s="28" t="str">
        <f t="shared" si="1"/>
        <v/>
      </c>
      <c r="Q10" s="28"/>
      <c r="R10" s="28"/>
      <c r="S10" s="28"/>
      <c r="T10" s="28"/>
      <c r="U10" s="28"/>
      <c r="V10" s="28"/>
      <c r="W10" s="28" t="str">
        <f t="shared" si="2"/>
        <v/>
      </c>
      <c r="X10" s="28" t="str">
        <f t="shared" si="3"/>
        <v/>
      </c>
      <c r="Y10" s="28" t="str">
        <f t="shared" si="4"/>
        <v/>
      </c>
      <c r="Z10" s="28" t="str">
        <f t="shared" si="5"/>
        <v>F</v>
      </c>
      <c r="AA10" s="32"/>
      <c r="AB10" s="32"/>
      <c r="AC10" s="32"/>
      <c r="AD10" s="32"/>
      <c r="AE10" s="32"/>
      <c r="AF10" s="32"/>
    </row>
    <row r="11" ht="15.0" customHeight="1">
      <c r="A11" s="25" t="s">
        <v>42</v>
      </c>
      <c r="B11" s="25" t="s">
        <v>43</v>
      </c>
      <c r="C11" s="26"/>
      <c r="D11" s="27"/>
      <c r="E11" s="27"/>
      <c r="F11" s="28"/>
      <c r="G11" s="28"/>
      <c r="H11" s="28"/>
      <c r="I11" s="28"/>
      <c r="J11" s="28"/>
      <c r="K11" s="28"/>
      <c r="L11" s="28"/>
      <c r="M11" s="28"/>
      <c r="N11" s="33"/>
      <c r="O11" s="34">
        <v>31.0</v>
      </c>
      <c r="P11" s="28">
        <f t="shared" si="1"/>
        <v>31</v>
      </c>
      <c r="Q11" s="31">
        <v>14.0</v>
      </c>
      <c r="R11" s="31">
        <v>27.0</v>
      </c>
      <c r="S11" s="28"/>
      <c r="T11" s="28"/>
      <c r="U11" s="28"/>
      <c r="V11" s="28"/>
      <c r="W11" s="28">
        <f t="shared" si="2"/>
        <v>31</v>
      </c>
      <c r="X11" s="28">
        <f t="shared" si="3"/>
        <v>27</v>
      </c>
      <c r="Y11" s="28">
        <f t="shared" si="4"/>
        <v>58</v>
      </c>
      <c r="Z11" s="28" t="str">
        <f t="shared" si="5"/>
        <v>E</v>
      </c>
      <c r="AA11" s="32"/>
      <c r="AB11" s="32"/>
      <c r="AC11" s="32"/>
      <c r="AD11" s="32"/>
      <c r="AE11" s="32"/>
      <c r="AF11" s="32"/>
    </row>
    <row r="12" ht="15.0" customHeight="1">
      <c r="A12" s="25" t="s">
        <v>44</v>
      </c>
      <c r="B12" s="25" t="s">
        <v>45</v>
      </c>
      <c r="C12" s="26"/>
      <c r="D12" s="27"/>
      <c r="E12" s="27"/>
      <c r="F12" s="28"/>
      <c r="G12" s="28"/>
      <c r="H12" s="28"/>
      <c r="I12" s="28"/>
      <c r="J12" s="28"/>
      <c r="K12" s="28"/>
      <c r="L12" s="28"/>
      <c r="M12" s="28"/>
      <c r="N12" s="33"/>
      <c r="O12" s="33"/>
      <c r="P12" s="28" t="str">
        <f t="shared" si="1"/>
        <v/>
      </c>
      <c r="Q12" s="28"/>
      <c r="R12" s="28"/>
      <c r="S12" s="28"/>
      <c r="T12" s="28"/>
      <c r="U12" s="28"/>
      <c r="V12" s="28"/>
      <c r="W12" s="28" t="str">
        <f t="shared" si="2"/>
        <v/>
      </c>
      <c r="X12" s="28" t="str">
        <f t="shared" si="3"/>
        <v/>
      </c>
      <c r="Y12" s="28" t="str">
        <f t="shared" si="4"/>
        <v/>
      </c>
      <c r="Z12" s="28" t="str">
        <f t="shared" si="5"/>
        <v>F</v>
      </c>
      <c r="AA12" s="32"/>
      <c r="AB12" s="32"/>
      <c r="AC12" s="32"/>
      <c r="AD12" s="32"/>
      <c r="AE12" s="32"/>
      <c r="AF12" s="32"/>
    </row>
    <row r="13" ht="15.0" customHeight="1">
      <c r="A13" s="25" t="s">
        <v>46</v>
      </c>
      <c r="B13" s="25" t="s">
        <v>47</v>
      </c>
      <c r="C13" s="26"/>
      <c r="D13" s="27"/>
      <c r="E13" s="27"/>
      <c r="F13" s="28"/>
      <c r="G13" s="28"/>
      <c r="H13" s="28"/>
      <c r="I13" s="28"/>
      <c r="J13" s="28"/>
      <c r="K13" s="28"/>
      <c r="L13" s="28"/>
      <c r="M13" s="28"/>
      <c r="N13" s="33"/>
      <c r="O13" s="33"/>
      <c r="P13" s="28" t="str">
        <f t="shared" si="1"/>
        <v/>
      </c>
      <c r="Q13" s="28"/>
      <c r="R13" s="28"/>
      <c r="S13" s="28"/>
      <c r="T13" s="28"/>
      <c r="U13" s="28"/>
      <c r="V13" s="28"/>
      <c r="W13" s="28" t="str">
        <f t="shared" si="2"/>
        <v/>
      </c>
      <c r="X13" s="28" t="str">
        <f t="shared" si="3"/>
        <v/>
      </c>
      <c r="Y13" s="28" t="str">
        <f t="shared" si="4"/>
        <v/>
      </c>
      <c r="Z13" s="28" t="str">
        <f t="shared" si="5"/>
        <v>F</v>
      </c>
      <c r="AA13" s="32"/>
      <c r="AB13" s="32"/>
      <c r="AC13" s="32"/>
      <c r="AD13" s="32"/>
      <c r="AE13" s="32"/>
      <c r="AF13" s="32"/>
    </row>
    <row r="14" ht="15.0" customHeight="1">
      <c r="A14" s="25" t="s">
        <v>48</v>
      </c>
      <c r="B14" s="25" t="s">
        <v>49</v>
      </c>
      <c r="C14" s="26"/>
      <c r="D14" s="27"/>
      <c r="E14" s="27"/>
      <c r="F14" s="28"/>
      <c r="G14" s="28"/>
      <c r="H14" s="28"/>
      <c r="I14" s="28"/>
      <c r="J14" s="28"/>
      <c r="K14" s="28"/>
      <c r="L14" s="28"/>
      <c r="M14" s="28"/>
      <c r="N14" s="33"/>
      <c r="O14" s="33"/>
      <c r="P14" s="28" t="str">
        <f t="shared" si="1"/>
        <v/>
      </c>
      <c r="Q14" s="28"/>
      <c r="R14" s="28"/>
      <c r="S14" s="28"/>
      <c r="T14" s="28"/>
      <c r="U14" s="28"/>
      <c r="V14" s="28"/>
      <c r="W14" s="28" t="str">
        <f t="shared" si="2"/>
        <v/>
      </c>
      <c r="X14" s="28" t="str">
        <f t="shared" si="3"/>
        <v/>
      </c>
      <c r="Y14" s="28" t="str">
        <f t="shared" si="4"/>
        <v/>
      </c>
      <c r="Z14" s="28" t="str">
        <f t="shared" si="5"/>
        <v>F</v>
      </c>
      <c r="AA14" s="32"/>
      <c r="AB14" s="32"/>
      <c r="AC14" s="32"/>
      <c r="AD14" s="32"/>
      <c r="AE14" s="32"/>
      <c r="AF14" s="32"/>
    </row>
    <row r="15" ht="15.0" customHeight="1">
      <c r="A15" s="25" t="s">
        <v>50</v>
      </c>
      <c r="B15" s="25" t="s">
        <v>51</v>
      </c>
      <c r="C15" s="26"/>
      <c r="D15" s="27"/>
      <c r="E15" s="27"/>
      <c r="F15" s="28"/>
      <c r="G15" s="28"/>
      <c r="H15" s="28"/>
      <c r="I15" s="28"/>
      <c r="J15" s="28"/>
      <c r="K15" s="28"/>
      <c r="L15" s="28"/>
      <c r="M15" s="28"/>
      <c r="N15" s="34">
        <v>14.0</v>
      </c>
      <c r="O15" s="34">
        <v>24.0</v>
      </c>
      <c r="P15" s="28">
        <f t="shared" si="1"/>
        <v>24</v>
      </c>
      <c r="Q15" s="31">
        <v>3.0</v>
      </c>
      <c r="R15" s="31">
        <v>21.0</v>
      </c>
      <c r="S15" s="28"/>
      <c r="T15" s="31">
        <v>3.0</v>
      </c>
      <c r="U15" s="28"/>
      <c r="V15" s="28"/>
      <c r="W15" s="28">
        <f t="shared" si="2"/>
        <v>24</v>
      </c>
      <c r="X15" s="28">
        <f t="shared" si="3"/>
        <v>3</v>
      </c>
      <c r="Y15" s="28">
        <f t="shared" si="4"/>
        <v>27</v>
      </c>
      <c r="Z15" s="28" t="str">
        <f t="shared" si="5"/>
        <v>F</v>
      </c>
      <c r="AA15" s="32"/>
      <c r="AB15" s="32"/>
      <c r="AC15" s="32"/>
      <c r="AD15" s="32"/>
      <c r="AE15" s="32"/>
      <c r="AF15" s="32"/>
    </row>
    <row r="16" ht="15.0" customHeight="1">
      <c r="A16" s="25" t="s">
        <v>52</v>
      </c>
      <c r="B16" s="25" t="s">
        <v>53</v>
      </c>
      <c r="C16" s="26"/>
      <c r="D16" s="27"/>
      <c r="E16" s="27"/>
      <c r="F16" s="28"/>
      <c r="G16" s="28"/>
      <c r="H16" s="28"/>
      <c r="I16" s="28"/>
      <c r="J16" s="28"/>
      <c r="K16" s="28"/>
      <c r="L16" s="28"/>
      <c r="M16" s="28"/>
      <c r="N16" s="34">
        <v>4.0</v>
      </c>
      <c r="O16" s="34">
        <v>6.0</v>
      </c>
      <c r="P16" s="28">
        <f t="shared" si="1"/>
        <v>6</v>
      </c>
      <c r="Q16" s="28"/>
      <c r="R16" s="28"/>
      <c r="S16" s="31">
        <v>1.0</v>
      </c>
      <c r="T16" s="31">
        <v>0.0</v>
      </c>
      <c r="U16" s="28"/>
      <c r="V16" s="28"/>
      <c r="W16" s="28">
        <f t="shared" si="2"/>
        <v>1</v>
      </c>
      <c r="X16" s="28">
        <f t="shared" si="3"/>
        <v>0</v>
      </c>
      <c r="Y16" s="28">
        <f t="shared" si="4"/>
        <v>1</v>
      </c>
      <c r="Z16" s="28" t="str">
        <f t="shared" si="5"/>
        <v>F</v>
      </c>
      <c r="AA16" s="32"/>
      <c r="AB16" s="32"/>
      <c r="AC16" s="32"/>
      <c r="AD16" s="32"/>
      <c r="AE16" s="32"/>
      <c r="AF16" s="32"/>
    </row>
    <row r="17" ht="15.0" customHeight="1">
      <c r="A17" s="25" t="s">
        <v>54</v>
      </c>
      <c r="B17" s="25" t="s">
        <v>55</v>
      </c>
      <c r="C17" s="26"/>
      <c r="D17" s="27"/>
      <c r="E17" s="27"/>
      <c r="F17" s="28"/>
      <c r="G17" s="28"/>
      <c r="H17" s="28"/>
      <c r="I17" s="28"/>
      <c r="J17" s="28"/>
      <c r="K17" s="28"/>
      <c r="L17" s="28"/>
      <c r="M17" s="28"/>
      <c r="N17" s="33"/>
      <c r="O17" s="33"/>
      <c r="P17" s="28" t="str">
        <f t="shared" si="1"/>
        <v/>
      </c>
      <c r="Q17" s="28"/>
      <c r="R17" s="28"/>
      <c r="S17" s="28"/>
      <c r="T17" s="28"/>
      <c r="U17" s="28"/>
      <c r="V17" s="28"/>
      <c r="W17" s="28" t="str">
        <f t="shared" si="2"/>
        <v/>
      </c>
      <c r="X17" s="28" t="str">
        <f t="shared" si="3"/>
        <v/>
      </c>
      <c r="Y17" s="28" t="str">
        <f t="shared" si="4"/>
        <v/>
      </c>
      <c r="Z17" s="28" t="str">
        <f t="shared" si="5"/>
        <v>F</v>
      </c>
      <c r="AA17" s="32"/>
      <c r="AB17" s="32"/>
      <c r="AC17" s="32"/>
      <c r="AD17" s="32"/>
      <c r="AE17" s="32"/>
      <c r="AF17" s="32"/>
    </row>
    <row r="18" ht="15.0" customHeight="1">
      <c r="A18" s="25" t="s">
        <v>56</v>
      </c>
      <c r="B18" s="25" t="s">
        <v>57</v>
      </c>
      <c r="C18" s="26"/>
      <c r="D18" s="27"/>
      <c r="E18" s="27"/>
      <c r="F18" s="28"/>
      <c r="G18" s="28"/>
      <c r="H18" s="28"/>
      <c r="I18" s="28"/>
      <c r="J18" s="28"/>
      <c r="K18" s="28"/>
      <c r="L18" s="28"/>
      <c r="M18" s="28"/>
      <c r="N18" s="33"/>
      <c r="O18" s="33"/>
      <c r="P18" s="28" t="str">
        <f t="shared" si="1"/>
        <v/>
      </c>
      <c r="Q18" s="28"/>
      <c r="R18" s="28"/>
      <c r="S18" s="28"/>
      <c r="T18" s="28"/>
      <c r="U18" s="28"/>
      <c r="V18" s="28"/>
      <c r="W18" s="28" t="str">
        <f t="shared" si="2"/>
        <v/>
      </c>
      <c r="X18" s="28" t="str">
        <f t="shared" si="3"/>
        <v/>
      </c>
      <c r="Y18" s="28" t="str">
        <f t="shared" si="4"/>
        <v/>
      </c>
      <c r="Z18" s="28" t="str">
        <f t="shared" si="5"/>
        <v>F</v>
      </c>
      <c r="AA18" s="32"/>
      <c r="AB18" s="32"/>
      <c r="AC18" s="32"/>
      <c r="AD18" s="32"/>
      <c r="AE18" s="32"/>
      <c r="AF18" s="32"/>
    </row>
    <row r="19" ht="15.0" customHeight="1">
      <c r="A19" s="25" t="s">
        <v>58</v>
      </c>
      <c r="B19" s="25" t="s">
        <v>59</v>
      </c>
      <c r="C19" s="26"/>
      <c r="D19" s="27"/>
      <c r="E19" s="27"/>
      <c r="F19" s="28"/>
      <c r="G19" s="28"/>
      <c r="H19" s="28"/>
      <c r="I19" s="28"/>
      <c r="J19" s="28"/>
      <c r="K19" s="28"/>
      <c r="L19" s="28"/>
      <c r="M19" s="28"/>
      <c r="N19" s="33"/>
      <c r="O19" s="33"/>
      <c r="P19" s="28" t="str">
        <f t="shared" si="1"/>
        <v/>
      </c>
      <c r="Q19" s="28"/>
      <c r="R19" s="28"/>
      <c r="S19" s="28"/>
      <c r="T19" s="28"/>
      <c r="U19" s="28"/>
      <c r="V19" s="28"/>
      <c r="W19" s="28" t="str">
        <f t="shared" si="2"/>
        <v/>
      </c>
      <c r="X19" s="28" t="str">
        <f t="shared" si="3"/>
        <v/>
      </c>
      <c r="Y19" s="28" t="str">
        <f t="shared" si="4"/>
        <v/>
      </c>
      <c r="Z19" s="28" t="str">
        <f t="shared" si="5"/>
        <v>F</v>
      </c>
      <c r="AA19" s="32"/>
      <c r="AB19" s="32"/>
      <c r="AC19" s="32"/>
      <c r="AD19" s="32"/>
      <c r="AE19" s="32"/>
      <c r="AF19" s="32"/>
    </row>
    <row r="20" ht="15.0" customHeight="1">
      <c r="A20" s="25" t="s">
        <v>60</v>
      </c>
      <c r="B20" s="25" t="s">
        <v>61</v>
      </c>
      <c r="C20" s="26"/>
      <c r="D20" s="27"/>
      <c r="E20" s="27"/>
      <c r="F20" s="28"/>
      <c r="G20" s="28"/>
      <c r="H20" s="28"/>
      <c r="I20" s="28"/>
      <c r="J20" s="28"/>
      <c r="K20" s="28"/>
      <c r="L20" s="28"/>
      <c r="M20" s="28"/>
      <c r="N20" s="33"/>
      <c r="O20" s="33"/>
      <c r="P20" s="28" t="str">
        <f t="shared" si="1"/>
        <v/>
      </c>
      <c r="Q20" s="28"/>
      <c r="R20" s="28"/>
      <c r="S20" s="28"/>
      <c r="T20" s="28"/>
      <c r="U20" s="28"/>
      <c r="V20" s="28"/>
      <c r="W20" s="28" t="str">
        <f t="shared" si="2"/>
        <v/>
      </c>
      <c r="X20" s="28" t="str">
        <f t="shared" si="3"/>
        <v/>
      </c>
      <c r="Y20" s="28" t="str">
        <f t="shared" si="4"/>
        <v/>
      </c>
      <c r="Z20" s="28" t="str">
        <f t="shared" si="5"/>
        <v>F</v>
      </c>
      <c r="AA20" s="32"/>
      <c r="AB20" s="32"/>
      <c r="AC20" s="32"/>
      <c r="AD20" s="32"/>
      <c r="AE20" s="32"/>
      <c r="AF20" s="32"/>
    </row>
    <row r="21" ht="15.0" customHeight="1">
      <c r="A21" s="25" t="s">
        <v>62</v>
      </c>
      <c r="B21" s="25" t="s">
        <v>63</v>
      </c>
      <c r="C21" s="26"/>
      <c r="D21" s="27"/>
      <c r="E21" s="27"/>
      <c r="F21" s="28"/>
      <c r="G21" s="28"/>
      <c r="H21" s="28"/>
      <c r="I21" s="28"/>
      <c r="J21" s="28"/>
      <c r="K21" s="28"/>
      <c r="L21" s="28"/>
      <c r="M21" s="28"/>
      <c r="N21" s="33"/>
      <c r="O21" s="33"/>
      <c r="P21" s="28" t="str">
        <f t="shared" si="1"/>
        <v/>
      </c>
      <c r="Q21" s="28"/>
      <c r="R21" s="28"/>
      <c r="S21" s="28"/>
      <c r="T21" s="28"/>
      <c r="U21" s="28"/>
      <c r="V21" s="28"/>
      <c r="W21" s="28" t="str">
        <f t="shared" si="2"/>
        <v/>
      </c>
      <c r="X21" s="28" t="str">
        <f t="shared" si="3"/>
        <v/>
      </c>
      <c r="Y21" s="28" t="str">
        <f t="shared" si="4"/>
        <v/>
      </c>
      <c r="Z21" s="28" t="str">
        <f t="shared" si="5"/>
        <v>F</v>
      </c>
      <c r="AA21" s="32"/>
      <c r="AB21" s="32"/>
      <c r="AC21" s="32"/>
      <c r="AD21" s="32"/>
      <c r="AE21" s="32"/>
      <c r="AF21" s="32"/>
    </row>
    <row r="22" ht="15.0" customHeight="1">
      <c r="A22" s="25" t="s">
        <v>64</v>
      </c>
      <c r="B22" s="25" t="s">
        <v>65</v>
      </c>
      <c r="C22" s="26"/>
      <c r="D22" s="27"/>
      <c r="E22" s="27"/>
      <c r="F22" s="28"/>
      <c r="G22" s="28"/>
      <c r="H22" s="28"/>
      <c r="I22" s="28"/>
      <c r="J22" s="28"/>
      <c r="K22" s="28"/>
      <c r="L22" s="28"/>
      <c r="M22" s="28"/>
      <c r="N22" s="33"/>
      <c r="O22" s="33"/>
      <c r="P22" s="28" t="str">
        <f t="shared" si="1"/>
        <v/>
      </c>
      <c r="Q22" s="28"/>
      <c r="R22" s="28"/>
      <c r="S22" s="28"/>
      <c r="T22" s="28"/>
      <c r="U22" s="28"/>
      <c r="V22" s="28"/>
      <c r="W22" s="28" t="str">
        <f t="shared" si="2"/>
        <v/>
      </c>
      <c r="X22" s="28" t="str">
        <f t="shared" si="3"/>
        <v/>
      </c>
      <c r="Y22" s="28" t="str">
        <f t="shared" si="4"/>
        <v/>
      </c>
      <c r="Z22" s="28" t="str">
        <f t="shared" si="5"/>
        <v>F</v>
      </c>
      <c r="AA22" s="32"/>
      <c r="AB22" s="32"/>
      <c r="AC22" s="32"/>
      <c r="AD22" s="32"/>
      <c r="AE22" s="32"/>
      <c r="AF22" s="32"/>
    </row>
    <row r="23" ht="15.0" customHeight="1">
      <c r="A23" s="25" t="s">
        <v>66</v>
      </c>
      <c r="B23" s="25" t="s">
        <v>67</v>
      </c>
      <c r="C23" s="26"/>
      <c r="D23" s="27"/>
      <c r="E23" s="27"/>
      <c r="F23" s="28"/>
      <c r="G23" s="28"/>
      <c r="H23" s="28"/>
      <c r="I23" s="28"/>
      <c r="J23" s="28"/>
      <c r="K23" s="28"/>
      <c r="L23" s="28"/>
      <c r="M23" s="28"/>
      <c r="N23" s="34">
        <v>12.0</v>
      </c>
      <c r="O23" s="34">
        <v>19.0</v>
      </c>
      <c r="P23" s="28">
        <f t="shared" si="1"/>
        <v>19</v>
      </c>
      <c r="Q23" s="31">
        <v>6.0</v>
      </c>
      <c r="R23" s="31">
        <v>9.0</v>
      </c>
      <c r="S23" s="28"/>
      <c r="T23" s="31">
        <v>10.0</v>
      </c>
      <c r="U23" s="28"/>
      <c r="V23" s="28"/>
      <c r="W23" s="28">
        <f t="shared" si="2"/>
        <v>19</v>
      </c>
      <c r="X23" s="28">
        <f t="shared" si="3"/>
        <v>10</v>
      </c>
      <c r="Y23" s="28">
        <f t="shared" si="4"/>
        <v>29</v>
      </c>
      <c r="Z23" s="28" t="str">
        <f t="shared" si="5"/>
        <v>F</v>
      </c>
      <c r="AA23" s="32"/>
      <c r="AB23" s="32"/>
      <c r="AC23" s="32"/>
      <c r="AD23" s="32"/>
      <c r="AE23" s="32"/>
      <c r="AF23" s="32"/>
    </row>
    <row r="24" ht="15.0" customHeight="1">
      <c r="A24" s="25" t="s">
        <v>68</v>
      </c>
      <c r="B24" s="25" t="s">
        <v>69</v>
      </c>
      <c r="C24" s="26"/>
      <c r="D24" s="27"/>
      <c r="E24" s="27"/>
      <c r="F24" s="28"/>
      <c r="G24" s="28"/>
      <c r="H24" s="28"/>
      <c r="I24" s="28"/>
      <c r="J24" s="28"/>
      <c r="K24" s="28"/>
      <c r="L24" s="28"/>
      <c r="M24" s="28"/>
      <c r="N24" s="33"/>
      <c r="O24" s="33"/>
      <c r="P24" s="28" t="str">
        <f t="shared" si="1"/>
        <v/>
      </c>
      <c r="Q24" s="28"/>
      <c r="R24" s="28"/>
      <c r="S24" s="28"/>
      <c r="T24" s="28"/>
      <c r="U24" s="28"/>
      <c r="V24" s="28"/>
      <c r="W24" s="28" t="str">
        <f t="shared" si="2"/>
        <v/>
      </c>
      <c r="X24" s="28" t="str">
        <f t="shared" si="3"/>
        <v/>
      </c>
      <c r="Y24" s="28" t="str">
        <f t="shared" si="4"/>
        <v/>
      </c>
      <c r="Z24" s="28" t="str">
        <f t="shared" si="5"/>
        <v>F</v>
      </c>
      <c r="AA24" s="32"/>
      <c r="AB24" s="32"/>
      <c r="AC24" s="32"/>
      <c r="AD24" s="32"/>
      <c r="AE24" s="32"/>
      <c r="AF24" s="32"/>
    </row>
    <row r="25" ht="15.0" customHeight="1">
      <c r="A25" s="25" t="s">
        <v>70</v>
      </c>
      <c r="B25" s="25" t="s">
        <v>71</v>
      </c>
      <c r="C25" s="26"/>
      <c r="D25" s="27"/>
      <c r="E25" s="27"/>
      <c r="F25" s="28"/>
      <c r="G25" s="28"/>
      <c r="H25" s="28"/>
      <c r="I25" s="28"/>
      <c r="J25" s="28"/>
      <c r="K25" s="28"/>
      <c r="L25" s="28"/>
      <c r="M25" s="28"/>
      <c r="N25" s="33"/>
      <c r="O25" s="33"/>
      <c r="P25" s="28" t="str">
        <f t="shared" si="1"/>
        <v/>
      </c>
      <c r="Q25" s="28"/>
      <c r="R25" s="28"/>
      <c r="S25" s="28"/>
      <c r="T25" s="28"/>
      <c r="U25" s="28"/>
      <c r="V25" s="28"/>
      <c r="W25" s="28" t="str">
        <f t="shared" si="2"/>
        <v/>
      </c>
      <c r="X25" s="28" t="str">
        <f t="shared" si="3"/>
        <v/>
      </c>
      <c r="Y25" s="28" t="str">
        <f t="shared" si="4"/>
        <v/>
      </c>
      <c r="Z25" s="28" t="str">
        <f t="shared" si="5"/>
        <v>F</v>
      </c>
      <c r="AA25" s="32"/>
      <c r="AB25" s="32"/>
      <c r="AC25" s="32"/>
      <c r="AD25" s="32"/>
      <c r="AE25" s="32"/>
      <c r="AF25" s="32"/>
    </row>
    <row r="26" ht="15.0" customHeight="1">
      <c r="A26" s="25" t="s">
        <v>72</v>
      </c>
      <c r="B26" s="25" t="s">
        <v>73</v>
      </c>
      <c r="C26" s="26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3"/>
      <c r="O26" s="33"/>
      <c r="P26" s="28" t="str">
        <f t="shared" si="1"/>
        <v/>
      </c>
      <c r="Q26" s="28"/>
      <c r="R26" s="28"/>
      <c r="S26" s="28"/>
      <c r="T26" s="28"/>
      <c r="U26" s="28"/>
      <c r="V26" s="28"/>
      <c r="W26" s="28" t="str">
        <f t="shared" si="2"/>
        <v/>
      </c>
      <c r="X26" s="28" t="str">
        <f t="shared" si="3"/>
        <v/>
      </c>
      <c r="Y26" s="28" t="str">
        <f t="shared" si="4"/>
        <v/>
      </c>
      <c r="Z26" s="28" t="str">
        <f t="shared" si="5"/>
        <v>F</v>
      </c>
      <c r="AA26" s="32"/>
      <c r="AB26" s="32"/>
      <c r="AC26" s="32"/>
      <c r="AD26" s="32"/>
      <c r="AE26" s="32"/>
      <c r="AF26" s="32"/>
    </row>
    <row r="27" ht="15.0" customHeight="1">
      <c r="A27" s="25" t="s">
        <v>74</v>
      </c>
      <c r="B27" s="25" t="s">
        <v>75</v>
      </c>
      <c r="C27" s="35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3"/>
      <c r="O27" s="33"/>
      <c r="P27" s="28" t="str">
        <f t="shared" si="1"/>
        <v/>
      </c>
      <c r="Q27" s="28"/>
      <c r="R27" s="28"/>
      <c r="S27" s="28"/>
      <c r="T27" s="28"/>
      <c r="U27" s="28"/>
      <c r="V27" s="28"/>
      <c r="W27" s="28" t="str">
        <f t="shared" si="2"/>
        <v/>
      </c>
      <c r="X27" s="28" t="str">
        <f t="shared" si="3"/>
        <v/>
      </c>
      <c r="Y27" s="28" t="str">
        <f t="shared" si="4"/>
        <v/>
      </c>
      <c r="Z27" s="28" t="str">
        <f t="shared" si="5"/>
        <v>F</v>
      </c>
      <c r="AA27" s="32"/>
      <c r="AB27" s="32"/>
      <c r="AC27" s="32"/>
      <c r="AD27" s="32"/>
      <c r="AE27" s="32"/>
      <c r="AF27" s="32"/>
    </row>
    <row r="28" ht="15.0" customHeight="1">
      <c r="A28" s="25" t="s">
        <v>76</v>
      </c>
      <c r="B28" s="25" t="s">
        <v>77</v>
      </c>
      <c r="C28" s="35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3"/>
      <c r="O28" s="33"/>
      <c r="P28" s="28" t="str">
        <f t="shared" si="1"/>
        <v/>
      </c>
      <c r="Q28" s="28"/>
      <c r="R28" s="28"/>
      <c r="S28" s="28"/>
      <c r="T28" s="28"/>
      <c r="U28" s="28"/>
      <c r="V28" s="28"/>
      <c r="W28" s="28" t="str">
        <f t="shared" si="2"/>
        <v/>
      </c>
      <c r="X28" s="28" t="str">
        <f t="shared" si="3"/>
        <v/>
      </c>
      <c r="Y28" s="28" t="str">
        <f t="shared" si="4"/>
        <v/>
      </c>
      <c r="Z28" s="28" t="str">
        <f t="shared" si="5"/>
        <v>F</v>
      </c>
      <c r="AA28" s="32"/>
      <c r="AB28" s="32"/>
      <c r="AC28" s="32"/>
      <c r="AD28" s="32"/>
      <c r="AE28" s="32"/>
      <c r="AF28" s="32"/>
    </row>
    <row r="29" ht="15.0" customHeight="1">
      <c r="A29" s="25" t="s">
        <v>78</v>
      </c>
      <c r="B29" s="25" t="s">
        <v>79</v>
      </c>
      <c r="C29" s="35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4">
        <v>3.0</v>
      </c>
      <c r="O29" s="34">
        <v>0.0</v>
      </c>
      <c r="P29" s="28">
        <f t="shared" si="1"/>
        <v>0</v>
      </c>
      <c r="Q29" s="28"/>
      <c r="R29" s="28"/>
      <c r="S29" s="31">
        <v>1.0</v>
      </c>
      <c r="T29" s="28"/>
      <c r="U29" s="28"/>
      <c r="V29" s="28"/>
      <c r="W29" s="28">
        <f t="shared" si="2"/>
        <v>1</v>
      </c>
      <c r="X29" s="28" t="str">
        <f t="shared" si="3"/>
        <v/>
      </c>
      <c r="Y29" s="28">
        <f t="shared" si="4"/>
        <v>1</v>
      </c>
      <c r="Z29" s="28" t="str">
        <f t="shared" si="5"/>
        <v>F</v>
      </c>
      <c r="AA29" s="32"/>
      <c r="AB29" s="32"/>
      <c r="AC29" s="32"/>
      <c r="AD29" s="32"/>
      <c r="AE29" s="32"/>
      <c r="AF29" s="32"/>
    </row>
    <row r="30" ht="15.0" customHeight="1">
      <c r="A30" s="25" t="s">
        <v>80</v>
      </c>
      <c r="B30" s="25" t="s">
        <v>81</v>
      </c>
      <c r="C30" s="35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3"/>
      <c r="O30" s="33"/>
      <c r="P30" s="28" t="str">
        <f t="shared" si="1"/>
        <v/>
      </c>
      <c r="Q30" s="28"/>
      <c r="R30" s="28"/>
      <c r="S30" s="28"/>
      <c r="T30" s="28"/>
      <c r="U30" s="28"/>
      <c r="V30" s="28"/>
      <c r="W30" s="28" t="str">
        <f t="shared" si="2"/>
        <v/>
      </c>
      <c r="X30" s="28" t="str">
        <f t="shared" si="3"/>
        <v/>
      </c>
      <c r="Y30" s="28" t="str">
        <f t="shared" si="4"/>
        <v/>
      </c>
      <c r="Z30" s="28" t="str">
        <f t="shared" si="5"/>
        <v>F</v>
      </c>
      <c r="AA30" s="32"/>
      <c r="AB30" s="32"/>
      <c r="AC30" s="32"/>
      <c r="AD30" s="32"/>
      <c r="AE30" s="32"/>
      <c r="AF30" s="32"/>
    </row>
    <row r="31" ht="15.0" customHeight="1">
      <c r="A31" s="25" t="s">
        <v>82</v>
      </c>
      <c r="B31" s="25" t="s">
        <v>83</v>
      </c>
      <c r="C31" s="35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3"/>
      <c r="O31" s="33"/>
      <c r="P31" s="28" t="str">
        <f t="shared" si="1"/>
        <v/>
      </c>
      <c r="Q31" s="28"/>
      <c r="R31" s="28"/>
      <c r="S31" s="28"/>
      <c r="T31" s="28"/>
      <c r="U31" s="28"/>
      <c r="V31" s="28"/>
      <c r="W31" s="28" t="str">
        <f t="shared" si="2"/>
        <v/>
      </c>
      <c r="X31" s="28" t="str">
        <f t="shared" si="3"/>
        <v/>
      </c>
      <c r="Y31" s="28" t="str">
        <f t="shared" si="4"/>
        <v/>
      </c>
      <c r="Z31" s="28" t="str">
        <f t="shared" si="5"/>
        <v>F</v>
      </c>
      <c r="AA31" s="32"/>
      <c r="AB31" s="32"/>
      <c r="AC31" s="32"/>
      <c r="AD31" s="32"/>
      <c r="AE31" s="32"/>
      <c r="AF31" s="32"/>
    </row>
    <row r="32" ht="15.0" customHeight="1">
      <c r="A32" s="25" t="s">
        <v>84</v>
      </c>
      <c r="B32" s="25" t="s">
        <v>85</v>
      </c>
      <c r="C32" s="35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3"/>
      <c r="O32" s="33"/>
      <c r="P32" s="28" t="str">
        <f t="shared" si="1"/>
        <v/>
      </c>
      <c r="Q32" s="28"/>
      <c r="R32" s="28"/>
      <c r="S32" s="28"/>
      <c r="T32" s="28"/>
      <c r="U32" s="28"/>
      <c r="V32" s="28"/>
      <c r="W32" s="28" t="str">
        <f t="shared" si="2"/>
        <v/>
      </c>
      <c r="X32" s="28" t="str">
        <f t="shared" si="3"/>
        <v/>
      </c>
      <c r="Y32" s="28" t="str">
        <f t="shared" si="4"/>
        <v/>
      </c>
      <c r="Z32" s="28" t="str">
        <f t="shared" si="5"/>
        <v>F</v>
      </c>
      <c r="AA32" s="32"/>
      <c r="AB32" s="32"/>
      <c r="AC32" s="32"/>
      <c r="AD32" s="32"/>
      <c r="AE32" s="32"/>
      <c r="AF32" s="32"/>
    </row>
    <row r="33" ht="15.0" customHeight="1">
      <c r="A33" s="25" t="s">
        <v>86</v>
      </c>
      <c r="B33" s="25" t="s">
        <v>87</v>
      </c>
      <c r="C33" s="35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3"/>
      <c r="O33" s="33"/>
      <c r="P33" s="28" t="str">
        <f t="shared" si="1"/>
        <v/>
      </c>
      <c r="Q33" s="28"/>
      <c r="R33" s="28"/>
      <c r="S33" s="28"/>
      <c r="T33" s="28"/>
      <c r="U33" s="28"/>
      <c r="V33" s="28"/>
      <c r="W33" s="28" t="str">
        <f t="shared" si="2"/>
        <v/>
      </c>
      <c r="X33" s="28" t="str">
        <f t="shared" si="3"/>
        <v/>
      </c>
      <c r="Y33" s="28" t="str">
        <f t="shared" si="4"/>
        <v/>
      </c>
      <c r="Z33" s="28" t="str">
        <f t="shared" si="5"/>
        <v>F</v>
      </c>
      <c r="AA33" s="32"/>
      <c r="AB33" s="32"/>
      <c r="AC33" s="32"/>
      <c r="AD33" s="32"/>
      <c r="AE33" s="32"/>
      <c r="AF33" s="32"/>
    </row>
    <row r="34" ht="15.0" customHeight="1">
      <c r="A34" s="25" t="s">
        <v>88</v>
      </c>
      <c r="B34" s="25" t="s">
        <v>89</v>
      </c>
      <c r="C34" s="35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3"/>
      <c r="O34" s="33"/>
      <c r="P34" s="28" t="str">
        <f t="shared" si="1"/>
        <v/>
      </c>
      <c r="Q34" s="28"/>
      <c r="R34" s="28"/>
      <c r="S34" s="28"/>
      <c r="T34" s="28"/>
      <c r="U34" s="28"/>
      <c r="V34" s="28"/>
      <c r="W34" s="28" t="str">
        <f t="shared" si="2"/>
        <v/>
      </c>
      <c r="X34" s="28" t="str">
        <f t="shared" si="3"/>
        <v/>
      </c>
      <c r="Y34" s="28" t="str">
        <f t="shared" si="4"/>
        <v/>
      </c>
      <c r="Z34" s="28" t="str">
        <f t="shared" si="5"/>
        <v>F</v>
      </c>
      <c r="AA34" s="32"/>
      <c r="AB34" s="32"/>
      <c r="AC34" s="32"/>
      <c r="AD34" s="32"/>
      <c r="AE34" s="32"/>
      <c r="AF34" s="32"/>
    </row>
    <row r="35" ht="15.0" customHeight="1">
      <c r="A35" s="25" t="s">
        <v>90</v>
      </c>
      <c r="B35" s="25" t="s">
        <v>91</v>
      </c>
      <c r="C35" s="35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3"/>
      <c r="O35" s="33"/>
      <c r="P35" s="28" t="str">
        <f t="shared" si="1"/>
        <v/>
      </c>
      <c r="Q35" s="28"/>
      <c r="R35" s="28"/>
      <c r="S35" s="28"/>
      <c r="T35" s="28"/>
      <c r="U35" s="28"/>
      <c r="V35" s="28"/>
      <c r="W35" s="28" t="str">
        <f t="shared" si="2"/>
        <v/>
      </c>
      <c r="X35" s="28" t="str">
        <f t="shared" si="3"/>
        <v/>
      </c>
      <c r="Y35" s="28" t="str">
        <f t="shared" si="4"/>
        <v/>
      </c>
      <c r="Z35" s="28" t="str">
        <f t="shared" si="5"/>
        <v>F</v>
      </c>
      <c r="AA35" s="32"/>
      <c r="AB35" s="32"/>
      <c r="AC35" s="32"/>
      <c r="AD35" s="32"/>
      <c r="AE35" s="32"/>
      <c r="AF35" s="32"/>
    </row>
    <row r="36" ht="15.0" customHeight="1">
      <c r="A36" s="25" t="s">
        <v>92</v>
      </c>
      <c r="B36" s="25" t="s">
        <v>93</v>
      </c>
      <c r="C36" s="35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3"/>
      <c r="O36" s="33"/>
      <c r="P36" s="28" t="str">
        <f t="shared" si="1"/>
        <v/>
      </c>
      <c r="Q36" s="28"/>
      <c r="R36" s="28"/>
      <c r="S36" s="28"/>
      <c r="T36" s="28"/>
      <c r="U36" s="28"/>
      <c r="V36" s="28"/>
      <c r="W36" s="28" t="str">
        <f t="shared" si="2"/>
        <v/>
      </c>
      <c r="X36" s="28" t="str">
        <f t="shared" si="3"/>
        <v/>
      </c>
      <c r="Y36" s="28" t="str">
        <f t="shared" si="4"/>
        <v/>
      </c>
      <c r="Z36" s="28" t="str">
        <f t="shared" si="5"/>
        <v>F</v>
      </c>
      <c r="AA36" s="32"/>
      <c r="AB36" s="32"/>
      <c r="AC36" s="32"/>
      <c r="AD36" s="32"/>
      <c r="AE36" s="32"/>
      <c r="AF36" s="32"/>
    </row>
    <row r="37" ht="15.0" customHeight="1">
      <c r="A37" s="25" t="s">
        <v>94</v>
      </c>
      <c r="B37" s="25" t="s">
        <v>95</v>
      </c>
      <c r="C37" s="35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3"/>
      <c r="O37" s="34">
        <v>5.5</v>
      </c>
      <c r="P37" s="28">
        <f t="shared" si="1"/>
        <v>5.5</v>
      </c>
      <c r="Q37" s="28"/>
      <c r="R37" s="28"/>
      <c r="S37" s="28"/>
      <c r="T37" s="28"/>
      <c r="U37" s="28"/>
      <c r="V37" s="28"/>
      <c r="W37" s="28">
        <f t="shared" si="2"/>
        <v>5.5</v>
      </c>
      <c r="X37" s="28" t="str">
        <f t="shared" si="3"/>
        <v/>
      </c>
      <c r="Y37" s="28">
        <f t="shared" si="4"/>
        <v>5.5</v>
      </c>
      <c r="Z37" s="28" t="str">
        <f t="shared" si="5"/>
        <v>F</v>
      </c>
      <c r="AA37" s="32"/>
      <c r="AB37" s="32"/>
      <c r="AC37" s="32"/>
      <c r="AD37" s="32"/>
      <c r="AE37" s="32"/>
      <c r="AF37" s="32"/>
    </row>
    <row r="38" ht="15.0" customHeight="1">
      <c r="A38" s="25" t="s">
        <v>96</v>
      </c>
      <c r="B38" s="25" t="s">
        <v>97</v>
      </c>
      <c r="C38" s="35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3"/>
      <c r="O38" s="33"/>
      <c r="P38" s="28" t="str">
        <f t="shared" si="1"/>
        <v/>
      </c>
      <c r="Q38" s="28"/>
      <c r="R38" s="28"/>
      <c r="S38" s="28"/>
      <c r="T38" s="28"/>
      <c r="U38" s="28"/>
      <c r="V38" s="28"/>
      <c r="W38" s="28" t="str">
        <f t="shared" si="2"/>
        <v/>
      </c>
      <c r="X38" s="28" t="str">
        <f t="shared" si="3"/>
        <v/>
      </c>
      <c r="Y38" s="28" t="str">
        <f t="shared" si="4"/>
        <v/>
      </c>
      <c r="Z38" s="28" t="str">
        <f t="shared" si="5"/>
        <v>F</v>
      </c>
      <c r="AA38" s="32"/>
      <c r="AB38" s="32"/>
      <c r="AC38" s="32"/>
      <c r="AD38" s="32"/>
      <c r="AE38" s="32"/>
      <c r="AF38" s="32"/>
    </row>
    <row r="39" ht="15.0" customHeight="1">
      <c r="A39" s="25" t="s">
        <v>98</v>
      </c>
      <c r="B39" s="25" t="s">
        <v>99</v>
      </c>
      <c r="C39" s="35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33"/>
      <c r="O39" s="33"/>
      <c r="P39" s="28" t="str">
        <f t="shared" si="1"/>
        <v/>
      </c>
      <c r="Q39" s="28"/>
      <c r="R39" s="28"/>
      <c r="S39" s="28"/>
      <c r="T39" s="28"/>
      <c r="U39" s="28"/>
      <c r="V39" s="28"/>
      <c r="W39" s="28" t="str">
        <f t="shared" si="2"/>
        <v/>
      </c>
      <c r="X39" s="28" t="str">
        <f t="shared" si="3"/>
        <v/>
      </c>
      <c r="Y39" s="28" t="str">
        <f t="shared" si="4"/>
        <v/>
      </c>
      <c r="Z39" s="28" t="str">
        <f t="shared" si="5"/>
        <v>F</v>
      </c>
      <c r="AA39" s="32"/>
      <c r="AB39" s="32"/>
      <c r="AC39" s="32"/>
      <c r="AD39" s="32"/>
      <c r="AE39" s="32"/>
      <c r="AF39" s="32"/>
    </row>
    <row r="40" ht="15.0" customHeight="1">
      <c r="A40" s="25" t="s">
        <v>100</v>
      </c>
      <c r="B40" s="25" t="s">
        <v>101</v>
      </c>
      <c r="C40" s="35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3"/>
      <c r="O40" s="33"/>
      <c r="P40" s="28" t="str">
        <f t="shared" si="1"/>
        <v/>
      </c>
      <c r="Q40" s="28"/>
      <c r="R40" s="28"/>
      <c r="S40" s="28"/>
      <c r="T40" s="28"/>
      <c r="U40" s="28"/>
      <c r="V40" s="28"/>
      <c r="W40" s="28" t="str">
        <f t="shared" si="2"/>
        <v/>
      </c>
      <c r="X40" s="28" t="str">
        <f t="shared" si="3"/>
        <v/>
      </c>
      <c r="Y40" s="28" t="str">
        <f t="shared" si="4"/>
        <v/>
      </c>
      <c r="Z40" s="28" t="str">
        <f t="shared" si="5"/>
        <v>F</v>
      </c>
      <c r="AA40" s="32"/>
      <c r="AB40" s="32"/>
      <c r="AC40" s="32"/>
      <c r="AD40" s="32"/>
      <c r="AE40" s="32"/>
      <c r="AF40" s="32"/>
    </row>
    <row r="41" ht="15.0" customHeight="1">
      <c r="A41" s="25" t="s">
        <v>102</v>
      </c>
      <c r="B41" s="25" t="s">
        <v>103</v>
      </c>
      <c r="C41" s="35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33"/>
      <c r="O41" s="34">
        <v>22.5</v>
      </c>
      <c r="P41" s="28">
        <f t="shared" si="1"/>
        <v>22.5</v>
      </c>
      <c r="Q41" s="31">
        <v>11.0</v>
      </c>
      <c r="R41" s="31">
        <v>7.0</v>
      </c>
      <c r="S41" s="28"/>
      <c r="T41" s="28"/>
      <c r="U41" s="28"/>
      <c r="V41" s="28"/>
      <c r="W41" s="28">
        <f t="shared" si="2"/>
        <v>22.5</v>
      </c>
      <c r="X41" s="28">
        <f t="shared" si="3"/>
        <v>7</v>
      </c>
      <c r="Y41" s="28">
        <f t="shared" si="4"/>
        <v>29.5</v>
      </c>
      <c r="Z41" s="28" t="str">
        <f t="shared" si="5"/>
        <v>F</v>
      </c>
      <c r="AA41" s="32"/>
      <c r="AB41" s="32"/>
      <c r="AC41" s="32"/>
      <c r="AD41" s="32"/>
      <c r="AE41" s="32"/>
      <c r="AF41" s="32"/>
    </row>
    <row r="42" ht="15.0" customHeight="1">
      <c r="A42" s="25" t="s">
        <v>104</v>
      </c>
      <c r="B42" s="25" t="s">
        <v>105</v>
      </c>
      <c r="C42" s="35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3"/>
      <c r="O42" s="33"/>
      <c r="P42" s="28" t="str">
        <f t="shared" si="1"/>
        <v/>
      </c>
      <c r="Q42" s="28"/>
      <c r="R42" s="28"/>
      <c r="S42" s="28"/>
      <c r="T42" s="28"/>
      <c r="U42" s="28"/>
      <c r="V42" s="28"/>
      <c r="W42" s="28" t="str">
        <f t="shared" si="2"/>
        <v/>
      </c>
      <c r="X42" s="28" t="str">
        <f t="shared" si="3"/>
        <v/>
      </c>
      <c r="Y42" s="28" t="str">
        <f t="shared" si="4"/>
        <v/>
      </c>
      <c r="Z42" s="28" t="str">
        <f t="shared" si="5"/>
        <v>F</v>
      </c>
      <c r="AA42" s="32"/>
      <c r="AB42" s="32"/>
      <c r="AC42" s="32"/>
      <c r="AD42" s="32"/>
      <c r="AE42" s="32"/>
      <c r="AF42" s="32"/>
    </row>
    <row r="43" ht="15.0" customHeight="1">
      <c r="A43" s="25" t="s">
        <v>106</v>
      </c>
      <c r="B43" s="25" t="s">
        <v>107</v>
      </c>
      <c r="C43" s="35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3"/>
      <c r="O43" s="33"/>
      <c r="P43" s="28" t="str">
        <f t="shared" si="1"/>
        <v/>
      </c>
      <c r="Q43" s="28"/>
      <c r="R43" s="28"/>
      <c r="S43" s="28"/>
      <c r="T43" s="28"/>
      <c r="U43" s="28"/>
      <c r="V43" s="28"/>
      <c r="W43" s="28" t="str">
        <f t="shared" si="2"/>
        <v/>
      </c>
      <c r="X43" s="28" t="str">
        <f t="shared" si="3"/>
        <v/>
      </c>
      <c r="Y43" s="28" t="str">
        <f t="shared" si="4"/>
        <v/>
      </c>
      <c r="Z43" s="28" t="str">
        <f t="shared" si="5"/>
        <v>F</v>
      </c>
      <c r="AA43" s="32"/>
      <c r="AB43" s="32"/>
      <c r="AC43" s="32"/>
      <c r="AD43" s="32"/>
      <c r="AE43" s="32"/>
      <c r="AF43" s="32"/>
    </row>
    <row r="44" ht="15.0" customHeight="1">
      <c r="A44" s="25" t="s">
        <v>108</v>
      </c>
      <c r="B44" s="25" t="s">
        <v>109</v>
      </c>
      <c r="C44" s="35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3"/>
      <c r="O44" s="33"/>
      <c r="P44" s="28" t="str">
        <f t="shared" si="1"/>
        <v/>
      </c>
      <c r="Q44" s="28"/>
      <c r="R44" s="28"/>
      <c r="S44" s="28"/>
      <c r="T44" s="28"/>
      <c r="U44" s="28"/>
      <c r="V44" s="28"/>
      <c r="W44" s="28" t="str">
        <f t="shared" si="2"/>
        <v/>
      </c>
      <c r="X44" s="28" t="str">
        <f t="shared" si="3"/>
        <v/>
      </c>
      <c r="Y44" s="28" t="str">
        <f t="shared" si="4"/>
        <v/>
      </c>
      <c r="Z44" s="28" t="str">
        <f t="shared" si="5"/>
        <v>F</v>
      </c>
      <c r="AA44" s="32"/>
      <c r="AB44" s="32"/>
      <c r="AC44" s="32"/>
      <c r="AD44" s="32"/>
      <c r="AE44" s="32"/>
      <c r="AF44" s="32"/>
    </row>
    <row r="45" ht="15.0" customHeight="1">
      <c r="A45" s="25" t="s">
        <v>110</v>
      </c>
      <c r="B45" s="25" t="s">
        <v>111</v>
      </c>
      <c r="C45" s="35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4">
        <v>0.0</v>
      </c>
      <c r="O45" s="33"/>
      <c r="P45" s="28">
        <f t="shared" si="1"/>
        <v>0</v>
      </c>
      <c r="Q45" s="28"/>
      <c r="R45" s="28"/>
      <c r="S45" s="28"/>
      <c r="T45" s="28"/>
      <c r="U45" s="28"/>
      <c r="V45" s="28"/>
      <c r="W45" s="28">
        <f t="shared" si="2"/>
        <v>0</v>
      </c>
      <c r="X45" s="28" t="str">
        <f t="shared" si="3"/>
        <v/>
      </c>
      <c r="Y45" s="28">
        <f t="shared" si="4"/>
        <v>0</v>
      </c>
      <c r="Z45" s="28" t="str">
        <f t="shared" si="5"/>
        <v>F</v>
      </c>
      <c r="AA45" s="32"/>
      <c r="AB45" s="32"/>
      <c r="AC45" s="32"/>
      <c r="AD45" s="32"/>
      <c r="AE45" s="32"/>
      <c r="AF45" s="32"/>
    </row>
    <row r="46" ht="15.0" customHeight="1">
      <c r="A46" s="25" t="s">
        <v>112</v>
      </c>
      <c r="B46" s="25" t="s">
        <v>113</v>
      </c>
      <c r="C46" s="35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4">
        <v>6.0</v>
      </c>
      <c r="O46" s="34">
        <v>2.0</v>
      </c>
      <c r="P46" s="28">
        <f t="shared" si="1"/>
        <v>2</v>
      </c>
      <c r="Q46" s="28"/>
      <c r="R46" s="28"/>
      <c r="S46" s="28"/>
      <c r="T46" s="28"/>
      <c r="U46" s="28"/>
      <c r="V46" s="28"/>
      <c r="W46" s="28">
        <f t="shared" si="2"/>
        <v>2</v>
      </c>
      <c r="X46" s="28" t="str">
        <f t="shared" si="3"/>
        <v/>
      </c>
      <c r="Y46" s="28">
        <f t="shared" si="4"/>
        <v>2</v>
      </c>
      <c r="Z46" s="28" t="str">
        <f t="shared" si="5"/>
        <v>F</v>
      </c>
      <c r="AA46" s="32"/>
      <c r="AB46" s="32"/>
      <c r="AC46" s="32"/>
      <c r="AD46" s="32"/>
      <c r="AE46" s="32"/>
      <c r="AF46" s="32"/>
    </row>
    <row r="47" ht="15.0" customHeight="1">
      <c r="A47" s="25" t="s">
        <v>114</v>
      </c>
      <c r="B47" s="25" t="s">
        <v>115</v>
      </c>
      <c r="C47" s="35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33"/>
      <c r="O47" s="33"/>
      <c r="P47" s="28" t="str">
        <f t="shared" si="1"/>
        <v/>
      </c>
      <c r="Q47" s="28"/>
      <c r="R47" s="28"/>
      <c r="S47" s="28"/>
      <c r="T47" s="28"/>
      <c r="U47" s="28"/>
      <c r="V47" s="28"/>
      <c r="W47" s="28" t="str">
        <f t="shared" si="2"/>
        <v/>
      </c>
      <c r="X47" s="28" t="str">
        <f t="shared" si="3"/>
        <v/>
      </c>
      <c r="Y47" s="28" t="str">
        <f t="shared" si="4"/>
        <v/>
      </c>
      <c r="Z47" s="28" t="str">
        <f t="shared" si="5"/>
        <v>F</v>
      </c>
      <c r="AA47" s="32"/>
      <c r="AB47" s="32"/>
      <c r="AC47" s="32"/>
      <c r="AD47" s="32"/>
      <c r="AE47" s="32"/>
      <c r="AF47" s="32"/>
    </row>
    <row r="48" ht="15.0" customHeight="1">
      <c r="A48" s="25" t="s">
        <v>116</v>
      </c>
      <c r="B48" s="25" t="s">
        <v>117</v>
      </c>
      <c r="C48" s="35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3"/>
      <c r="O48" s="33"/>
      <c r="P48" s="28" t="str">
        <f t="shared" si="1"/>
        <v/>
      </c>
      <c r="Q48" s="28"/>
      <c r="R48" s="28"/>
      <c r="S48" s="28"/>
      <c r="T48" s="28"/>
      <c r="U48" s="28"/>
      <c r="V48" s="28"/>
      <c r="W48" s="28" t="str">
        <f t="shared" si="2"/>
        <v/>
      </c>
      <c r="X48" s="28" t="str">
        <f t="shared" si="3"/>
        <v/>
      </c>
      <c r="Y48" s="28" t="str">
        <f t="shared" si="4"/>
        <v/>
      </c>
      <c r="Z48" s="28" t="str">
        <f t="shared" si="5"/>
        <v>F</v>
      </c>
      <c r="AA48" s="32"/>
      <c r="AB48" s="32"/>
      <c r="AC48" s="32"/>
      <c r="AD48" s="32"/>
      <c r="AE48" s="32"/>
      <c r="AF48" s="32"/>
    </row>
    <row r="49" ht="15.0" customHeight="1">
      <c r="A49" s="25" t="s">
        <v>118</v>
      </c>
      <c r="B49" s="25" t="s">
        <v>119</v>
      </c>
      <c r="C49" s="35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3"/>
      <c r="O49" s="33"/>
      <c r="P49" s="28" t="str">
        <f t="shared" si="1"/>
        <v/>
      </c>
      <c r="Q49" s="28"/>
      <c r="R49" s="28"/>
      <c r="S49" s="28"/>
      <c r="T49" s="28"/>
      <c r="U49" s="28"/>
      <c r="V49" s="28"/>
      <c r="W49" s="28" t="str">
        <f t="shared" si="2"/>
        <v/>
      </c>
      <c r="X49" s="28" t="str">
        <f t="shared" si="3"/>
        <v/>
      </c>
      <c r="Y49" s="28" t="str">
        <f t="shared" si="4"/>
        <v/>
      </c>
      <c r="Z49" s="28" t="str">
        <f t="shared" si="5"/>
        <v>F</v>
      </c>
      <c r="AA49" s="32"/>
      <c r="AB49" s="32"/>
      <c r="AC49" s="32"/>
      <c r="AD49" s="32"/>
      <c r="AE49" s="32"/>
      <c r="AF49" s="32"/>
    </row>
    <row r="50" ht="15.0" customHeight="1">
      <c r="A50" s="25" t="s">
        <v>120</v>
      </c>
      <c r="B50" s="25" t="s">
        <v>121</v>
      </c>
      <c r="C50" s="35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3"/>
      <c r="O50" s="33"/>
      <c r="P50" s="28" t="str">
        <f t="shared" si="1"/>
        <v/>
      </c>
      <c r="Q50" s="28"/>
      <c r="R50" s="28"/>
      <c r="S50" s="28"/>
      <c r="T50" s="28"/>
      <c r="U50" s="28"/>
      <c r="V50" s="28"/>
      <c r="W50" s="28" t="str">
        <f t="shared" si="2"/>
        <v/>
      </c>
      <c r="X50" s="28" t="str">
        <f t="shared" si="3"/>
        <v/>
      </c>
      <c r="Y50" s="28" t="str">
        <f t="shared" si="4"/>
        <v/>
      </c>
      <c r="Z50" s="28" t="str">
        <f t="shared" si="5"/>
        <v>F</v>
      </c>
      <c r="AA50" s="32"/>
      <c r="AB50" s="32"/>
      <c r="AC50" s="32"/>
      <c r="AD50" s="32"/>
      <c r="AE50" s="32"/>
      <c r="AF50" s="32"/>
    </row>
    <row r="51" ht="15.0" customHeight="1">
      <c r="A51" s="25" t="s">
        <v>122</v>
      </c>
      <c r="B51" s="25" t="s">
        <v>123</v>
      </c>
      <c r="C51" s="35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3"/>
      <c r="O51" s="33"/>
      <c r="P51" s="28" t="str">
        <f t="shared" si="1"/>
        <v/>
      </c>
      <c r="Q51" s="28"/>
      <c r="R51" s="28"/>
      <c r="S51" s="28"/>
      <c r="T51" s="28"/>
      <c r="U51" s="28"/>
      <c r="V51" s="28"/>
      <c r="W51" s="28" t="str">
        <f t="shared" si="2"/>
        <v/>
      </c>
      <c r="X51" s="28" t="str">
        <f t="shared" si="3"/>
        <v/>
      </c>
      <c r="Y51" s="28" t="str">
        <f t="shared" si="4"/>
        <v/>
      </c>
      <c r="Z51" s="28" t="str">
        <f t="shared" si="5"/>
        <v>F</v>
      </c>
      <c r="AA51" s="32"/>
      <c r="AB51" s="32"/>
      <c r="AC51" s="32"/>
      <c r="AD51" s="32"/>
      <c r="AE51" s="32"/>
      <c r="AF51" s="32"/>
    </row>
    <row r="52" ht="15.0" customHeight="1">
      <c r="A52" s="25" t="s">
        <v>124</v>
      </c>
      <c r="B52" s="25" t="s">
        <v>125</v>
      </c>
      <c r="C52" s="35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3"/>
      <c r="O52" s="33"/>
      <c r="P52" s="28" t="str">
        <f t="shared" si="1"/>
        <v/>
      </c>
      <c r="Q52" s="28"/>
      <c r="R52" s="28"/>
      <c r="S52" s="28"/>
      <c r="T52" s="28"/>
      <c r="U52" s="28"/>
      <c r="V52" s="28"/>
      <c r="W52" s="28" t="str">
        <f t="shared" si="2"/>
        <v/>
      </c>
      <c r="X52" s="28" t="str">
        <f t="shared" si="3"/>
        <v/>
      </c>
      <c r="Y52" s="28" t="str">
        <f t="shared" si="4"/>
        <v/>
      </c>
      <c r="Z52" s="28" t="str">
        <f t="shared" si="5"/>
        <v>F</v>
      </c>
      <c r="AA52" s="32"/>
      <c r="AB52" s="32"/>
      <c r="AC52" s="32"/>
      <c r="AD52" s="32"/>
      <c r="AE52" s="32"/>
      <c r="AF52" s="32"/>
    </row>
    <row r="53" ht="15.0" customHeight="1">
      <c r="A53" s="25" t="s">
        <v>126</v>
      </c>
      <c r="B53" s="25" t="s">
        <v>127</v>
      </c>
      <c r="C53" s="35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33"/>
      <c r="O53" s="33"/>
      <c r="P53" s="28" t="str">
        <f t="shared" si="1"/>
        <v/>
      </c>
      <c r="Q53" s="28"/>
      <c r="R53" s="28"/>
      <c r="S53" s="28"/>
      <c r="T53" s="28"/>
      <c r="U53" s="28"/>
      <c r="V53" s="28"/>
      <c r="W53" s="28" t="str">
        <f t="shared" si="2"/>
        <v/>
      </c>
      <c r="X53" s="28" t="str">
        <f t="shared" si="3"/>
        <v/>
      </c>
      <c r="Y53" s="28" t="str">
        <f t="shared" si="4"/>
        <v/>
      </c>
      <c r="Z53" s="28" t="str">
        <f t="shared" si="5"/>
        <v>F</v>
      </c>
      <c r="AA53" s="32"/>
      <c r="AB53" s="32"/>
      <c r="AC53" s="32"/>
      <c r="AD53" s="32"/>
      <c r="AE53" s="32"/>
      <c r="AF53" s="32"/>
    </row>
    <row r="54" ht="15.0" customHeight="1">
      <c r="A54" s="25" t="s">
        <v>128</v>
      </c>
      <c r="B54" s="25" t="s">
        <v>129</v>
      </c>
      <c r="C54" s="35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3"/>
      <c r="O54" s="33"/>
      <c r="P54" s="28" t="str">
        <f t="shared" si="1"/>
        <v/>
      </c>
      <c r="Q54" s="28"/>
      <c r="R54" s="28"/>
      <c r="S54" s="28"/>
      <c r="T54" s="28"/>
      <c r="U54" s="28"/>
      <c r="V54" s="28"/>
      <c r="W54" s="28" t="str">
        <f t="shared" si="2"/>
        <v/>
      </c>
      <c r="X54" s="28" t="str">
        <f t="shared" si="3"/>
        <v/>
      </c>
      <c r="Y54" s="28" t="str">
        <f t="shared" si="4"/>
        <v/>
      </c>
      <c r="Z54" s="28" t="str">
        <f t="shared" si="5"/>
        <v>F</v>
      </c>
      <c r="AA54" s="32"/>
      <c r="AB54" s="32"/>
      <c r="AC54" s="32"/>
      <c r="AD54" s="32"/>
      <c r="AE54" s="32"/>
      <c r="AF54" s="32"/>
    </row>
    <row r="55" ht="15.0" customHeight="1">
      <c r="A55" s="25" t="s">
        <v>130</v>
      </c>
      <c r="B55" s="25" t="s">
        <v>131</v>
      </c>
      <c r="C55" s="35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33"/>
      <c r="O55" s="33"/>
      <c r="P55" s="28" t="str">
        <f t="shared" si="1"/>
        <v/>
      </c>
      <c r="Q55" s="28"/>
      <c r="R55" s="28"/>
      <c r="S55" s="28"/>
      <c r="T55" s="28"/>
      <c r="U55" s="28"/>
      <c r="V55" s="28"/>
      <c r="W55" s="28" t="str">
        <f t="shared" si="2"/>
        <v/>
      </c>
      <c r="X55" s="28" t="str">
        <f t="shared" si="3"/>
        <v/>
      </c>
      <c r="Y55" s="28" t="str">
        <f t="shared" si="4"/>
        <v/>
      </c>
      <c r="Z55" s="28" t="str">
        <f t="shared" si="5"/>
        <v>F</v>
      </c>
      <c r="AA55" s="32"/>
      <c r="AB55" s="32"/>
      <c r="AC55" s="32"/>
      <c r="AD55" s="32"/>
      <c r="AE55" s="32"/>
      <c r="AF55" s="32"/>
    </row>
    <row r="56" ht="15.0" customHeight="1">
      <c r="A56" s="25" t="s">
        <v>132</v>
      </c>
      <c r="B56" s="25" t="s">
        <v>133</v>
      </c>
      <c r="C56" s="35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3"/>
      <c r="O56" s="33"/>
      <c r="P56" s="28" t="str">
        <f t="shared" si="1"/>
        <v/>
      </c>
      <c r="Q56" s="28"/>
      <c r="R56" s="28"/>
      <c r="S56" s="28"/>
      <c r="T56" s="28"/>
      <c r="U56" s="28"/>
      <c r="V56" s="28"/>
      <c r="W56" s="28" t="str">
        <f t="shared" si="2"/>
        <v/>
      </c>
      <c r="X56" s="28" t="str">
        <f t="shared" si="3"/>
        <v/>
      </c>
      <c r="Y56" s="28" t="str">
        <f t="shared" si="4"/>
        <v/>
      </c>
      <c r="Z56" s="28" t="str">
        <f t="shared" si="5"/>
        <v>F</v>
      </c>
      <c r="AA56" s="32"/>
      <c r="AB56" s="32"/>
      <c r="AC56" s="32"/>
      <c r="AD56" s="32"/>
      <c r="AE56" s="32"/>
      <c r="AF56" s="32"/>
    </row>
    <row r="57" ht="15.0" customHeight="1">
      <c r="A57" s="25" t="s">
        <v>134</v>
      </c>
      <c r="B57" s="25" t="s">
        <v>135</v>
      </c>
      <c r="C57" s="35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3"/>
      <c r="O57" s="33"/>
      <c r="P57" s="28" t="str">
        <f t="shared" si="1"/>
        <v/>
      </c>
      <c r="Q57" s="28"/>
      <c r="R57" s="28"/>
      <c r="S57" s="28"/>
      <c r="T57" s="28"/>
      <c r="U57" s="28"/>
      <c r="V57" s="28"/>
      <c r="W57" s="28" t="str">
        <f t="shared" si="2"/>
        <v/>
      </c>
      <c r="X57" s="28" t="str">
        <f t="shared" si="3"/>
        <v/>
      </c>
      <c r="Y57" s="28" t="str">
        <f t="shared" si="4"/>
        <v/>
      </c>
      <c r="Z57" s="28" t="str">
        <f t="shared" si="5"/>
        <v>F</v>
      </c>
      <c r="AA57" s="32"/>
      <c r="AB57" s="32"/>
      <c r="AC57" s="32"/>
      <c r="AD57" s="32"/>
      <c r="AE57" s="32"/>
      <c r="AF57" s="32"/>
    </row>
    <row r="58" ht="15.0" customHeight="1">
      <c r="A58" s="25" t="s">
        <v>136</v>
      </c>
      <c r="B58" s="25" t="s">
        <v>137</v>
      </c>
      <c r="C58" s="35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3"/>
      <c r="O58" s="33"/>
      <c r="P58" s="28" t="str">
        <f t="shared" si="1"/>
        <v/>
      </c>
      <c r="Q58" s="28"/>
      <c r="R58" s="28"/>
      <c r="S58" s="28"/>
      <c r="T58" s="28"/>
      <c r="U58" s="28"/>
      <c r="V58" s="28"/>
      <c r="W58" s="28" t="str">
        <f t="shared" si="2"/>
        <v/>
      </c>
      <c r="X58" s="28" t="str">
        <f t="shared" si="3"/>
        <v/>
      </c>
      <c r="Y58" s="28" t="str">
        <f t="shared" si="4"/>
        <v/>
      </c>
      <c r="Z58" s="28" t="str">
        <f t="shared" si="5"/>
        <v>F</v>
      </c>
      <c r="AA58" s="32"/>
      <c r="AB58" s="32"/>
      <c r="AC58" s="32"/>
      <c r="AD58" s="32"/>
      <c r="AE58" s="32"/>
      <c r="AF58" s="32"/>
    </row>
    <row r="59" ht="15.0" customHeight="1">
      <c r="A59" s="25" t="s">
        <v>138</v>
      </c>
      <c r="B59" s="25" t="s">
        <v>139</v>
      </c>
      <c r="C59" s="35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3"/>
      <c r="O59" s="33"/>
      <c r="P59" s="28" t="str">
        <f t="shared" si="1"/>
        <v/>
      </c>
      <c r="Q59" s="28"/>
      <c r="R59" s="28"/>
      <c r="S59" s="28"/>
      <c r="T59" s="28"/>
      <c r="U59" s="28"/>
      <c r="V59" s="28"/>
      <c r="W59" s="28" t="str">
        <f t="shared" si="2"/>
        <v/>
      </c>
      <c r="X59" s="28" t="str">
        <f t="shared" si="3"/>
        <v/>
      </c>
      <c r="Y59" s="28" t="str">
        <f t="shared" si="4"/>
        <v/>
      </c>
      <c r="Z59" s="28" t="str">
        <f t="shared" si="5"/>
        <v>F</v>
      </c>
      <c r="AA59" s="32"/>
      <c r="AB59" s="32"/>
      <c r="AC59" s="32"/>
      <c r="AD59" s="32"/>
      <c r="AE59" s="32"/>
      <c r="AF59" s="32"/>
    </row>
    <row r="60" ht="15.0" customHeight="1">
      <c r="A60" s="25" t="s">
        <v>140</v>
      </c>
      <c r="B60" s="25" t="s">
        <v>141</v>
      </c>
      <c r="C60" s="35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3"/>
      <c r="O60" s="33"/>
      <c r="P60" s="28" t="str">
        <f t="shared" si="1"/>
        <v/>
      </c>
      <c r="Q60" s="28"/>
      <c r="R60" s="28"/>
      <c r="S60" s="28"/>
      <c r="T60" s="28"/>
      <c r="U60" s="28"/>
      <c r="V60" s="28"/>
      <c r="W60" s="28" t="str">
        <f t="shared" si="2"/>
        <v/>
      </c>
      <c r="X60" s="28" t="str">
        <f t="shared" si="3"/>
        <v/>
      </c>
      <c r="Y60" s="28" t="str">
        <f t="shared" si="4"/>
        <v/>
      </c>
      <c r="Z60" s="28" t="str">
        <f t="shared" si="5"/>
        <v>F</v>
      </c>
      <c r="AA60" s="32"/>
      <c r="AB60" s="32"/>
      <c r="AC60" s="32"/>
      <c r="AD60" s="32"/>
      <c r="AE60" s="32"/>
      <c r="AF60" s="32"/>
    </row>
    <row r="61" ht="15.0" customHeight="1">
      <c r="A61" s="25" t="s">
        <v>142</v>
      </c>
      <c r="B61" s="25" t="s">
        <v>143</v>
      </c>
      <c r="C61" s="35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3"/>
      <c r="O61" s="33"/>
      <c r="P61" s="28" t="str">
        <f t="shared" si="1"/>
        <v/>
      </c>
      <c r="Q61" s="28"/>
      <c r="R61" s="28"/>
      <c r="S61" s="28"/>
      <c r="T61" s="28"/>
      <c r="U61" s="28"/>
      <c r="V61" s="28"/>
      <c r="W61" s="28" t="str">
        <f t="shared" si="2"/>
        <v/>
      </c>
      <c r="X61" s="28" t="str">
        <f t="shared" si="3"/>
        <v/>
      </c>
      <c r="Y61" s="28" t="str">
        <f t="shared" si="4"/>
        <v/>
      </c>
      <c r="Z61" s="28" t="str">
        <f t="shared" si="5"/>
        <v>F</v>
      </c>
      <c r="AA61" s="32"/>
      <c r="AB61" s="32"/>
      <c r="AC61" s="32"/>
      <c r="AD61" s="32"/>
      <c r="AE61" s="32"/>
      <c r="AF61" s="32"/>
    </row>
    <row r="62" ht="15.0" customHeight="1">
      <c r="A62" s="25" t="s">
        <v>144</v>
      </c>
      <c r="B62" s="25" t="s">
        <v>145</v>
      </c>
      <c r="C62" s="35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3"/>
      <c r="O62" s="33"/>
      <c r="P62" s="28" t="str">
        <f t="shared" si="1"/>
        <v/>
      </c>
      <c r="Q62" s="28"/>
      <c r="R62" s="28"/>
      <c r="S62" s="28"/>
      <c r="T62" s="28"/>
      <c r="U62" s="28"/>
      <c r="V62" s="28"/>
      <c r="W62" s="28" t="str">
        <f t="shared" si="2"/>
        <v/>
      </c>
      <c r="X62" s="28" t="str">
        <f t="shared" si="3"/>
        <v/>
      </c>
      <c r="Y62" s="28" t="str">
        <f t="shared" si="4"/>
        <v/>
      </c>
      <c r="Z62" s="28" t="str">
        <f t="shared" si="5"/>
        <v>F</v>
      </c>
      <c r="AA62" s="32"/>
      <c r="AB62" s="32"/>
      <c r="AC62" s="32"/>
      <c r="AD62" s="32"/>
      <c r="AE62" s="32"/>
      <c r="AF62" s="32"/>
    </row>
    <row r="63" ht="15.0" customHeight="1">
      <c r="A63" s="25" t="s">
        <v>146</v>
      </c>
      <c r="B63" s="25" t="s">
        <v>147</v>
      </c>
      <c r="C63" s="35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3"/>
      <c r="O63" s="33"/>
      <c r="P63" s="28" t="str">
        <f t="shared" si="1"/>
        <v/>
      </c>
      <c r="Q63" s="28"/>
      <c r="R63" s="28"/>
      <c r="S63" s="28"/>
      <c r="T63" s="28"/>
      <c r="U63" s="28"/>
      <c r="V63" s="28"/>
      <c r="W63" s="28" t="str">
        <f t="shared" si="2"/>
        <v/>
      </c>
      <c r="X63" s="28" t="str">
        <f t="shared" si="3"/>
        <v/>
      </c>
      <c r="Y63" s="28" t="str">
        <f t="shared" si="4"/>
        <v/>
      </c>
      <c r="Z63" s="28" t="str">
        <f t="shared" si="5"/>
        <v>F</v>
      </c>
      <c r="AA63" s="32"/>
      <c r="AB63" s="32"/>
      <c r="AC63" s="32"/>
      <c r="AD63" s="32"/>
      <c r="AE63" s="32"/>
      <c r="AF63" s="32"/>
    </row>
    <row r="64" ht="15.0" customHeight="1">
      <c r="A64" s="25" t="s">
        <v>148</v>
      </c>
      <c r="B64" s="25" t="s">
        <v>149</v>
      </c>
      <c r="C64" s="35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3"/>
      <c r="O64" s="33"/>
      <c r="P64" s="28" t="str">
        <f t="shared" si="1"/>
        <v/>
      </c>
      <c r="Q64" s="28"/>
      <c r="R64" s="28"/>
      <c r="S64" s="28"/>
      <c r="T64" s="28"/>
      <c r="U64" s="28"/>
      <c r="V64" s="28"/>
      <c r="W64" s="28" t="str">
        <f t="shared" si="2"/>
        <v/>
      </c>
      <c r="X64" s="28" t="str">
        <f t="shared" si="3"/>
        <v/>
      </c>
      <c r="Y64" s="28" t="str">
        <f t="shared" si="4"/>
        <v/>
      </c>
      <c r="Z64" s="28" t="str">
        <f t="shared" si="5"/>
        <v>F</v>
      </c>
      <c r="AA64" s="32"/>
      <c r="AB64" s="32"/>
      <c r="AC64" s="32"/>
      <c r="AD64" s="32"/>
      <c r="AE64" s="32"/>
      <c r="AF64" s="32"/>
    </row>
    <row r="65" ht="15.0" customHeight="1">
      <c r="A65" s="25" t="s">
        <v>150</v>
      </c>
      <c r="B65" s="25" t="s">
        <v>151</v>
      </c>
      <c r="C65" s="35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33"/>
      <c r="O65" s="33"/>
      <c r="P65" s="28" t="str">
        <f t="shared" si="1"/>
        <v/>
      </c>
      <c r="Q65" s="28"/>
      <c r="R65" s="28"/>
      <c r="S65" s="28"/>
      <c r="T65" s="28"/>
      <c r="U65" s="28"/>
      <c r="V65" s="28"/>
      <c r="W65" s="28" t="str">
        <f t="shared" si="2"/>
        <v/>
      </c>
      <c r="X65" s="28" t="str">
        <f t="shared" si="3"/>
        <v/>
      </c>
      <c r="Y65" s="28" t="str">
        <f t="shared" si="4"/>
        <v/>
      </c>
      <c r="Z65" s="28" t="str">
        <f t="shared" si="5"/>
        <v>F</v>
      </c>
      <c r="AA65" s="32"/>
      <c r="AB65" s="32"/>
      <c r="AC65" s="32"/>
      <c r="AD65" s="32"/>
      <c r="AE65" s="32"/>
      <c r="AF65" s="32"/>
    </row>
    <row r="66" ht="15.0" customHeight="1">
      <c r="A66" s="25" t="s">
        <v>152</v>
      </c>
      <c r="B66" s="25" t="s">
        <v>153</v>
      </c>
      <c r="C66" s="35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3"/>
      <c r="O66" s="33"/>
      <c r="P66" s="28" t="str">
        <f t="shared" si="1"/>
        <v/>
      </c>
      <c r="Q66" s="28"/>
      <c r="R66" s="28"/>
      <c r="S66" s="28"/>
      <c r="T66" s="28"/>
      <c r="U66" s="28"/>
      <c r="V66" s="28"/>
      <c r="W66" s="28" t="str">
        <f t="shared" si="2"/>
        <v/>
      </c>
      <c r="X66" s="28" t="str">
        <f t="shared" si="3"/>
        <v/>
      </c>
      <c r="Y66" s="28" t="str">
        <f t="shared" si="4"/>
        <v/>
      </c>
      <c r="Z66" s="28" t="str">
        <f t="shared" si="5"/>
        <v>F</v>
      </c>
      <c r="AA66" s="32"/>
      <c r="AB66" s="32"/>
      <c r="AC66" s="32"/>
      <c r="AD66" s="32"/>
      <c r="AE66" s="32"/>
      <c r="AF66" s="32"/>
    </row>
    <row r="67" ht="15.0" customHeight="1">
      <c r="A67" s="25" t="s">
        <v>154</v>
      </c>
      <c r="B67" s="25" t="s">
        <v>155</v>
      </c>
      <c r="C67" s="35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33"/>
      <c r="O67" s="33"/>
      <c r="P67" s="28" t="str">
        <f t="shared" si="1"/>
        <v/>
      </c>
      <c r="Q67" s="28"/>
      <c r="R67" s="28"/>
      <c r="S67" s="28"/>
      <c r="T67" s="28"/>
      <c r="U67" s="28"/>
      <c r="V67" s="28"/>
      <c r="W67" s="28" t="str">
        <f t="shared" si="2"/>
        <v/>
      </c>
      <c r="X67" s="28" t="str">
        <f t="shared" si="3"/>
        <v/>
      </c>
      <c r="Y67" s="28" t="str">
        <f t="shared" si="4"/>
        <v/>
      </c>
      <c r="Z67" s="28" t="str">
        <f t="shared" si="5"/>
        <v>F</v>
      </c>
      <c r="AA67" s="32"/>
      <c r="AB67" s="32"/>
      <c r="AC67" s="32"/>
      <c r="AD67" s="32"/>
      <c r="AE67" s="32"/>
      <c r="AF67" s="32"/>
    </row>
    <row r="68" ht="15.0" customHeight="1">
      <c r="A68" s="25" t="s">
        <v>156</v>
      </c>
      <c r="B68" s="25" t="s">
        <v>157</v>
      </c>
      <c r="C68" s="35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3"/>
      <c r="O68" s="33"/>
      <c r="P68" s="28" t="str">
        <f t="shared" si="1"/>
        <v/>
      </c>
      <c r="Q68" s="28"/>
      <c r="R68" s="28"/>
      <c r="S68" s="28"/>
      <c r="T68" s="28"/>
      <c r="U68" s="28"/>
      <c r="V68" s="28"/>
      <c r="W68" s="28" t="str">
        <f t="shared" si="2"/>
        <v/>
      </c>
      <c r="X68" s="28" t="str">
        <f t="shared" si="3"/>
        <v/>
      </c>
      <c r="Y68" s="28" t="str">
        <f t="shared" si="4"/>
        <v/>
      </c>
      <c r="Z68" s="28" t="str">
        <f t="shared" si="5"/>
        <v>F</v>
      </c>
      <c r="AA68" s="32"/>
      <c r="AB68" s="32"/>
      <c r="AC68" s="32"/>
      <c r="AD68" s="32"/>
      <c r="AE68" s="32"/>
      <c r="AF68" s="32"/>
    </row>
    <row r="69" ht="15.0" customHeight="1">
      <c r="A69" s="25" t="s">
        <v>158</v>
      </c>
      <c r="B69" s="25" t="s">
        <v>159</v>
      </c>
      <c r="C69" s="35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33"/>
      <c r="O69" s="33"/>
      <c r="P69" s="28" t="str">
        <f t="shared" si="1"/>
        <v/>
      </c>
      <c r="Q69" s="28"/>
      <c r="R69" s="28"/>
      <c r="S69" s="28"/>
      <c r="T69" s="28"/>
      <c r="U69" s="28"/>
      <c r="V69" s="28"/>
      <c r="W69" s="28" t="str">
        <f t="shared" si="2"/>
        <v/>
      </c>
      <c r="X69" s="28" t="str">
        <f t="shared" si="3"/>
        <v/>
      </c>
      <c r="Y69" s="28" t="str">
        <f t="shared" si="4"/>
        <v/>
      </c>
      <c r="Z69" s="28" t="str">
        <f t="shared" si="5"/>
        <v>F</v>
      </c>
      <c r="AA69" s="32"/>
      <c r="AB69" s="32"/>
      <c r="AC69" s="32"/>
      <c r="AD69" s="32"/>
      <c r="AE69" s="32"/>
      <c r="AF69" s="32"/>
    </row>
    <row r="70" ht="15.0" customHeight="1">
      <c r="A70" s="25" t="s">
        <v>160</v>
      </c>
      <c r="B70" s="25" t="s">
        <v>161</v>
      </c>
      <c r="C70" s="35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3"/>
      <c r="O70" s="33"/>
      <c r="P70" s="28" t="str">
        <f t="shared" si="1"/>
        <v/>
      </c>
      <c r="Q70" s="28"/>
      <c r="R70" s="28"/>
      <c r="S70" s="28"/>
      <c r="T70" s="28"/>
      <c r="U70" s="28"/>
      <c r="V70" s="28"/>
      <c r="W70" s="28" t="str">
        <f t="shared" si="2"/>
        <v/>
      </c>
      <c r="X70" s="28" t="str">
        <f t="shared" si="3"/>
        <v/>
      </c>
      <c r="Y70" s="28" t="str">
        <f t="shared" si="4"/>
        <v/>
      </c>
      <c r="Z70" s="28" t="str">
        <f t="shared" si="5"/>
        <v>F</v>
      </c>
      <c r="AA70" s="32"/>
      <c r="AB70" s="32"/>
      <c r="AC70" s="32"/>
      <c r="AD70" s="32"/>
      <c r="AE70" s="32"/>
      <c r="AF70" s="32"/>
    </row>
    <row r="71" ht="15.0" customHeight="1">
      <c r="A71" s="25" t="s">
        <v>162</v>
      </c>
      <c r="B71" s="25" t="s">
        <v>163</v>
      </c>
      <c r="C71" s="35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33"/>
      <c r="O71" s="33"/>
      <c r="P71" s="28" t="str">
        <f t="shared" si="1"/>
        <v/>
      </c>
      <c r="Q71" s="28"/>
      <c r="R71" s="28"/>
      <c r="S71" s="28"/>
      <c r="T71" s="28"/>
      <c r="U71" s="28"/>
      <c r="V71" s="28"/>
      <c r="W71" s="28" t="str">
        <f t="shared" si="2"/>
        <v/>
      </c>
      <c r="X71" s="28" t="str">
        <f t="shared" si="3"/>
        <v/>
      </c>
      <c r="Y71" s="28" t="str">
        <f t="shared" si="4"/>
        <v/>
      </c>
      <c r="Z71" s="28" t="str">
        <f t="shared" si="5"/>
        <v>F</v>
      </c>
      <c r="AA71" s="32"/>
      <c r="AB71" s="32"/>
      <c r="AC71" s="32"/>
      <c r="AD71" s="32"/>
      <c r="AE71" s="32"/>
      <c r="AF71" s="32"/>
    </row>
    <row r="72" ht="15.0" customHeight="1">
      <c r="A72" s="25" t="s">
        <v>164</v>
      </c>
      <c r="B72" s="25" t="s">
        <v>165</v>
      </c>
      <c r="C72" s="35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3"/>
      <c r="O72" s="33"/>
      <c r="P72" s="28" t="str">
        <f t="shared" si="1"/>
        <v/>
      </c>
      <c r="Q72" s="28"/>
      <c r="R72" s="28"/>
      <c r="S72" s="28"/>
      <c r="T72" s="28"/>
      <c r="U72" s="28"/>
      <c r="V72" s="28"/>
      <c r="W72" s="28" t="str">
        <f t="shared" si="2"/>
        <v/>
      </c>
      <c r="X72" s="28" t="str">
        <f t="shared" si="3"/>
        <v/>
      </c>
      <c r="Y72" s="28" t="str">
        <f t="shared" si="4"/>
        <v/>
      </c>
      <c r="Z72" s="28" t="str">
        <f t="shared" si="5"/>
        <v>F</v>
      </c>
      <c r="AA72" s="32"/>
      <c r="AB72" s="32"/>
      <c r="AC72" s="32"/>
      <c r="AD72" s="32"/>
      <c r="AE72" s="32"/>
      <c r="AF72" s="32"/>
    </row>
    <row r="73" ht="15.0" customHeight="1">
      <c r="A73" s="25" t="s">
        <v>166</v>
      </c>
      <c r="B73" s="25" t="s">
        <v>167</v>
      </c>
      <c r="C73" s="35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33"/>
      <c r="O73" s="33"/>
      <c r="P73" s="28" t="str">
        <f t="shared" si="1"/>
        <v/>
      </c>
      <c r="Q73" s="28"/>
      <c r="R73" s="28"/>
      <c r="S73" s="28"/>
      <c r="T73" s="28"/>
      <c r="U73" s="28"/>
      <c r="V73" s="28"/>
      <c r="W73" s="28" t="str">
        <f t="shared" si="2"/>
        <v/>
      </c>
      <c r="X73" s="28" t="str">
        <f t="shared" si="3"/>
        <v/>
      </c>
      <c r="Y73" s="28" t="str">
        <f t="shared" si="4"/>
        <v/>
      </c>
      <c r="Z73" s="28" t="str">
        <f t="shared" si="5"/>
        <v>F</v>
      </c>
      <c r="AA73" s="32"/>
      <c r="AB73" s="32"/>
      <c r="AC73" s="32"/>
      <c r="AD73" s="32"/>
      <c r="AE73" s="32"/>
      <c r="AF73" s="32"/>
    </row>
    <row r="74" ht="15.0" customHeight="1">
      <c r="A74" s="25" t="s">
        <v>168</v>
      </c>
      <c r="B74" s="25" t="s">
        <v>169</v>
      </c>
      <c r="C74" s="35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3"/>
      <c r="O74" s="33"/>
      <c r="P74" s="28" t="str">
        <f t="shared" si="1"/>
        <v/>
      </c>
      <c r="Q74" s="28"/>
      <c r="R74" s="28"/>
      <c r="S74" s="28"/>
      <c r="T74" s="28"/>
      <c r="U74" s="28"/>
      <c r="V74" s="28"/>
      <c r="W74" s="28" t="str">
        <f t="shared" si="2"/>
        <v/>
      </c>
      <c r="X74" s="28" t="str">
        <f t="shared" si="3"/>
        <v/>
      </c>
      <c r="Y74" s="28" t="str">
        <f t="shared" si="4"/>
        <v/>
      </c>
      <c r="Z74" s="28" t="str">
        <f t="shared" si="5"/>
        <v>F</v>
      </c>
      <c r="AA74" s="32"/>
      <c r="AB74" s="32"/>
      <c r="AC74" s="32"/>
      <c r="AD74" s="32"/>
      <c r="AE74" s="32"/>
      <c r="AF74" s="32"/>
    </row>
    <row r="75" ht="15.0" customHeight="1">
      <c r="A75" s="25" t="s">
        <v>170</v>
      </c>
      <c r="B75" s="25" t="s">
        <v>171</v>
      </c>
      <c r="C75" s="35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34">
        <v>22.0</v>
      </c>
      <c r="O75" s="33"/>
      <c r="P75" s="28">
        <f t="shared" si="1"/>
        <v>22</v>
      </c>
      <c r="Q75" s="31">
        <v>28.0</v>
      </c>
      <c r="R75" s="28"/>
      <c r="S75" s="28"/>
      <c r="T75" s="28"/>
      <c r="U75" s="28"/>
      <c r="V75" s="28"/>
      <c r="W75" s="28">
        <f t="shared" si="2"/>
        <v>22</v>
      </c>
      <c r="X75" s="28">
        <f t="shared" si="3"/>
        <v>28</v>
      </c>
      <c r="Y75" s="28">
        <f t="shared" si="4"/>
        <v>50</v>
      </c>
      <c r="Z75" s="28" t="str">
        <f t="shared" si="5"/>
        <v>E</v>
      </c>
      <c r="AA75" s="32"/>
      <c r="AB75" s="32"/>
      <c r="AC75" s="32"/>
      <c r="AD75" s="32"/>
      <c r="AE75" s="32"/>
      <c r="AF75" s="32"/>
    </row>
    <row r="76" ht="15.0" customHeight="1">
      <c r="A76" s="25" t="s">
        <v>172</v>
      </c>
      <c r="B76" s="25" t="s">
        <v>173</v>
      </c>
      <c r="C76" s="35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33"/>
      <c r="O76" s="33"/>
      <c r="P76" s="28" t="str">
        <f t="shared" si="1"/>
        <v/>
      </c>
      <c r="Q76" s="28"/>
      <c r="R76" s="28"/>
      <c r="S76" s="28"/>
      <c r="T76" s="28"/>
      <c r="U76" s="28"/>
      <c r="V76" s="28"/>
      <c r="W76" s="28" t="str">
        <f t="shared" si="2"/>
        <v/>
      </c>
      <c r="X76" s="28" t="str">
        <f t="shared" si="3"/>
        <v/>
      </c>
      <c r="Y76" s="28" t="str">
        <f t="shared" si="4"/>
        <v/>
      </c>
      <c r="Z76" s="28" t="str">
        <f t="shared" si="5"/>
        <v>F</v>
      </c>
      <c r="AA76" s="32"/>
      <c r="AB76" s="32"/>
      <c r="AC76" s="32"/>
      <c r="AD76" s="32"/>
      <c r="AE76" s="32"/>
      <c r="AF76" s="32"/>
    </row>
    <row r="77" ht="15.0" customHeight="1">
      <c r="A77" s="25" t="s">
        <v>174</v>
      </c>
      <c r="B77" s="25" t="s">
        <v>175</v>
      </c>
      <c r="C77" s="35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34">
        <v>18.0</v>
      </c>
      <c r="O77" s="33"/>
      <c r="P77" s="28">
        <f t="shared" si="1"/>
        <v>18</v>
      </c>
      <c r="Q77" s="31">
        <v>22.0</v>
      </c>
      <c r="R77" s="28"/>
      <c r="S77" s="28"/>
      <c r="T77" s="28"/>
      <c r="U77" s="28"/>
      <c r="V77" s="28"/>
      <c r="W77" s="28">
        <f t="shared" si="2"/>
        <v>18</v>
      </c>
      <c r="X77" s="28">
        <f t="shared" si="3"/>
        <v>22</v>
      </c>
      <c r="Y77" s="28">
        <f t="shared" si="4"/>
        <v>40</v>
      </c>
      <c r="Z77" s="28" t="str">
        <f t="shared" si="5"/>
        <v>F</v>
      </c>
      <c r="AA77" s="32"/>
      <c r="AB77" s="32"/>
      <c r="AC77" s="32"/>
      <c r="AD77" s="32"/>
      <c r="AE77" s="32"/>
      <c r="AF77" s="32"/>
    </row>
    <row r="78" ht="15.0" customHeight="1">
      <c r="A78" s="25" t="s">
        <v>176</v>
      </c>
      <c r="B78" s="25" t="s">
        <v>177</v>
      </c>
      <c r="C78" s="35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33"/>
      <c r="O78" s="33"/>
      <c r="P78" s="28" t="str">
        <f t="shared" si="1"/>
        <v/>
      </c>
      <c r="Q78" s="28"/>
      <c r="R78" s="28"/>
      <c r="S78" s="28"/>
      <c r="T78" s="28"/>
      <c r="U78" s="28"/>
      <c r="V78" s="28"/>
      <c r="W78" s="28" t="str">
        <f t="shared" si="2"/>
        <v/>
      </c>
      <c r="X78" s="28" t="str">
        <f t="shared" si="3"/>
        <v/>
      </c>
      <c r="Y78" s="28" t="str">
        <f t="shared" si="4"/>
        <v/>
      </c>
      <c r="Z78" s="28" t="str">
        <f t="shared" si="5"/>
        <v>F</v>
      </c>
      <c r="AA78" s="32"/>
      <c r="AB78" s="32"/>
      <c r="AC78" s="32"/>
      <c r="AD78" s="32"/>
      <c r="AE78" s="32"/>
      <c r="AF78" s="32"/>
    </row>
    <row r="79" ht="15.0" customHeight="1">
      <c r="A79" s="25" t="s">
        <v>178</v>
      </c>
      <c r="B79" s="25" t="s">
        <v>179</v>
      </c>
      <c r="C79" s="35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33"/>
      <c r="O79" s="33"/>
      <c r="P79" s="28" t="str">
        <f t="shared" si="1"/>
        <v/>
      </c>
      <c r="Q79" s="28"/>
      <c r="R79" s="28"/>
      <c r="S79" s="28"/>
      <c r="T79" s="28"/>
      <c r="U79" s="28"/>
      <c r="V79" s="28"/>
      <c r="W79" s="28" t="str">
        <f t="shared" si="2"/>
        <v/>
      </c>
      <c r="X79" s="28" t="str">
        <f t="shared" si="3"/>
        <v/>
      </c>
      <c r="Y79" s="28" t="str">
        <f t="shared" si="4"/>
        <v/>
      </c>
      <c r="Z79" s="28" t="str">
        <f t="shared" si="5"/>
        <v>F</v>
      </c>
      <c r="AA79" s="32"/>
      <c r="AB79" s="32"/>
      <c r="AC79" s="32"/>
      <c r="AD79" s="32"/>
      <c r="AE79" s="32"/>
      <c r="AF79" s="32"/>
    </row>
    <row r="80" ht="15.0" customHeight="1">
      <c r="A80" s="25" t="s">
        <v>180</v>
      </c>
      <c r="B80" s="25" t="s">
        <v>181</v>
      </c>
      <c r="C80" s="35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34">
        <v>18.0</v>
      </c>
      <c r="O80" s="33"/>
      <c r="P80" s="28">
        <f t="shared" si="1"/>
        <v>18</v>
      </c>
      <c r="Q80" s="31">
        <v>4.0</v>
      </c>
      <c r="R80" s="31">
        <v>33.0</v>
      </c>
      <c r="S80" s="28"/>
      <c r="T80" s="28"/>
      <c r="U80" s="28"/>
      <c r="V80" s="28"/>
      <c r="W80" s="28">
        <f t="shared" si="2"/>
        <v>18</v>
      </c>
      <c r="X80" s="28">
        <f t="shared" si="3"/>
        <v>33</v>
      </c>
      <c r="Y80" s="28">
        <f t="shared" si="4"/>
        <v>51</v>
      </c>
      <c r="Z80" s="28" t="str">
        <f t="shared" si="5"/>
        <v>E</v>
      </c>
      <c r="AA80" s="32"/>
      <c r="AB80" s="32"/>
      <c r="AC80" s="32"/>
      <c r="AD80" s="32"/>
      <c r="AE80" s="32"/>
      <c r="AF80" s="32"/>
    </row>
    <row r="81" ht="15.0" customHeight="1">
      <c r="A81" s="25" t="s">
        <v>182</v>
      </c>
      <c r="B81" s="25" t="s">
        <v>183</v>
      </c>
      <c r="C81" s="35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34">
        <v>11.0</v>
      </c>
      <c r="O81" s="34">
        <v>19.0</v>
      </c>
      <c r="P81" s="28">
        <f t="shared" si="1"/>
        <v>19</v>
      </c>
      <c r="Q81" s="31">
        <v>7.0</v>
      </c>
      <c r="R81" s="31">
        <v>26.0</v>
      </c>
      <c r="S81" s="28"/>
      <c r="T81" s="28"/>
      <c r="U81" s="28"/>
      <c r="V81" s="28"/>
      <c r="W81" s="28">
        <f t="shared" si="2"/>
        <v>19</v>
      </c>
      <c r="X81" s="28">
        <f t="shared" si="3"/>
        <v>26</v>
      </c>
      <c r="Y81" s="28">
        <f t="shared" si="4"/>
        <v>45</v>
      </c>
      <c r="Z81" s="28" t="str">
        <f t="shared" si="5"/>
        <v>F</v>
      </c>
      <c r="AA81" s="32"/>
      <c r="AB81" s="32"/>
      <c r="AC81" s="32"/>
      <c r="AD81" s="32"/>
      <c r="AE81" s="32"/>
      <c r="AF81" s="32"/>
    </row>
    <row r="82" ht="15.0" customHeight="1">
      <c r="A82" s="25" t="s">
        <v>184</v>
      </c>
      <c r="B82" s="25" t="s">
        <v>185</v>
      </c>
      <c r="C82" s="35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34">
        <v>7.0</v>
      </c>
      <c r="O82" s="34">
        <v>27.0</v>
      </c>
      <c r="P82" s="28">
        <f t="shared" si="1"/>
        <v>27</v>
      </c>
      <c r="Q82" s="31">
        <v>30.0</v>
      </c>
      <c r="R82" s="28"/>
      <c r="S82" s="28"/>
      <c r="T82" s="28"/>
      <c r="U82" s="28"/>
      <c r="V82" s="28"/>
      <c r="W82" s="28">
        <f t="shared" si="2"/>
        <v>27</v>
      </c>
      <c r="X82" s="28">
        <f t="shared" si="3"/>
        <v>30</v>
      </c>
      <c r="Y82" s="28">
        <f t="shared" si="4"/>
        <v>57</v>
      </c>
      <c r="Z82" s="28" t="str">
        <f t="shared" si="5"/>
        <v>E</v>
      </c>
      <c r="AA82" s="32"/>
      <c r="AB82" s="32"/>
      <c r="AC82" s="32"/>
      <c r="AD82" s="32"/>
      <c r="AE82" s="32"/>
      <c r="AF82" s="32"/>
    </row>
    <row r="83" ht="15.0" customHeight="1">
      <c r="A83" s="25" t="s">
        <v>186</v>
      </c>
      <c r="B83" s="25" t="s">
        <v>187</v>
      </c>
      <c r="C83" s="35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34">
        <v>33.0</v>
      </c>
      <c r="O83" s="33"/>
      <c r="P83" s="28">
        <f t="shared" si="1"/>
        <v>33</v>
      </c>
      <c r="Q83" s="31">
        <v>47.0</v>
      </c>
      <c r="R83" s="28"/>
      <c r="S83" s="28"/>
      <c r="T83" s="28"/>
      <c r="U83" s="28"/>
      <c r="V83" s="28"/>
      <c r="W83" s="28">
        <f t="shared" si="2"/>
        <v>33</v>
      </c>
      <c r="X83" s="28">
        <f t="shared" si="3"/>
        <v>47</v>
      </c>
      <c r="Y83" s="28">
        <f t="shared" si="4"/>
        <v>80</v>
      </c>
      <c r="Z83" s="28" t="str">
        <f t="shared" si="5"/>
        <v>B</v>
      </c>
      <c r="AA83" s="32"/>
      <c r="AB83" s="32"/>
      <c r="AC83" s="32"/>
      <c r="AD83" s="32"/>
      <c r="AE83" s="32"/>
      <c r="AF83" s="32"/>
    </row>
    <row r="84" ht="15.0" customHeight="1">
      <c r="A84" s="25" t="s">
        <v>188</v>
      </c>
      <c r="B84" s="25" t="s">
        <v>189</v>
      </c>
      <c r="C84" s="35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34">
        <v>17.0</v>
      </c>
      <c r="O84" s="34">
        <v>23.0</v>
      </c>
      <c r="P84" s="28">
        <f t="shared" si="1"/>
        <v>23</v>
      </c>
      <c r="Q84" s="31">
        <v>11.0</v>
      </c>
      <c r="R84" s="31">
        <v>12.0</v>
      </c>
      <c r="S84" s="28"/>
      <c r="T84" s="31">
        <v>24.0</v>
      </c>
      <c r="U84" s="28"/>
      <c r="V84" s="28"/>
      <c r="W84" s="28">
        <f t="shared" si="2"/>
        <v>23</v>
      </c>
      <c r="X84" s="28">
        <f t="shared" si="3"/>
        <v>24</v>
      </c>
      <c r="Y84" s="28">
        <f t="shared" si="4"/>
        <v>47</v>
      </c>
      <c r="Z84" s="28" t="str">
        <f t="shared" si="5"/>
        <v>F</v>
      </c>
      <c r="AA84" s="32"/>
      <c r="AB84" s="32"/>
      <c r="AC84" s="32"/>
      <c r="AD84" s="32"/>
      <c r="AE84" s="32"/>
      <c r="AF84" s="32"/>
    </row>
    <row r="85" ht="15.0" customHeight="1">
      <c r="A85" s="25" t="s">
        <v>190</v>
      </c>
      <c r="B85" s="25" t="s">
        <v>191</v>
      </c>
      <c r="C85" s="35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33"/>
      <c r="O85" s="33"/>
      <c r="P85" s="28" t="str">
        <f t="shared" si="1"/>
        <v/>
      </c>
      <c r="Q85" s="28"/>
      <c r="R85" s="28"/>
      <c r="S85" s="28"/>
      <c r="T85" s="28"/>
      <c r="U85" s="28"/>
      <c r="V85" s="28"/>
      <c r="W85" s="28" t="str">
        <f t="shared" si="2"/>
        <v/>
      </c>
      <c r="X85" s="28" t="str">
        <f t="shared" si="3"/>
        <v/>
      </c>
      <c r="Y85" s="28" t="str">
        <f t="shared" si="4"/>
        <v/>
      </c>
      <c r="Z85" s="28" t="str">
        <f t="shared" si="5"/>
        <v>F</v>
      </c>
      <c r="AA85" s="32"/>
      <c r="AB85" s="32"/>
      <c r="AC85" s="32"/>
      <c r="AD85" s="32"/>
      <c r="AE85" s="32"/>
      <c r="AF85" s="32"/>
    </row>
    <row r="86" ht="15.0" customHeight="1">
      <c r="A86" s="25" t="s">
        <v>192</v>
      </c>
      <c r="B86" s="25" t="s">
        <v>193</v>
      </c>
      <c r="C86" s="35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34">
        <v>25.0</v>
      </c>
      <c r="O86" s="33"/>
      <c r="P86" s="28">
        <f t="shared" si="1"/>
        <v>25</v>
      </c>
      <c r="Q86" s="31">
        <v>1.0</v>
      </c>
      <c r="R86" s="31">
        <v>25.0</v>
      </c>
      <c r="S86" s="28"/>
      <c r="T86" s="28"/>
      <c r="U86" s="28"/>
      <c r="V86" s="28"/>
      <c r="W86" s="28">
        <f t="shared" si="2"/>
        <v>25</v>
      </c>
      <c r="X86" s="28">
        <f t="shared" si="3"/>
        <v>25</v>
      </c>
      <c r="Y86" s="28">
        <f t="shared" si="4"/>
        <v>50</v>
      </c>
      <c r="Z86" s="28" t="str">
        <f t="shared" si="5"/>
        <v>E</v>
      </c>
      <c r="AA86" s="32"/>
      <c r="AB86" s="32"/>
      <c r="AC86" s="32"/>
      <c r="AD86" s="32"/>
      <c r="AE86" s="32"/>
      <c r="AF86" s="32"/>
    </row>
    <row r="87" ht="15.0" customHeight="1">
      <c r="A87" s="25" t="s">
        <v>194</v>
      </c>
      <c r="B87" s="25" t="s">
        <v>195</v>
      </c>
      <c r="C87" s="35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33"/>
      <c r="O87" s="34">
        <v>20.0</v>
      </c>
      <c r="P87" s="28">
        <f t="shared" si="1"/>
        <v>20</v>
      </c>
      <c r="Q87" s="31">
        <v>2.0</v>
      </c>
      <c r="R87" s="28"/>
      <c r="S87" s="28"/>
      <c r="T87" s="31">
        <v>0.0</v>
      </c>
      <c r="U87" s="28"/>
      <c r="V87" s="28"/>
      <c r="W87" s="28">
        <f t="shared" si="2"/>
        <v>20</v>
      </c>
      <c r="X87" s="28">
        <f t="shared" si="3"/>
        <v>0</v>
      </c>
      <c r="Y87" s="28">
        <f t="shared" si="4"/>
        <v>20</v>
      </c>
      <c r="Z87" s="28" t="str">
        <f t="shared" si="5"/>
        <v>F</v>
      </c>
      <c r="AA87" s="32"/>
      <c r="AB87" s="32"/>
      <c r="AC87" s="32"/>
      <c r="AD87" s="32"/>
      <c r="AE87" s="32"/>
      <c r="AF87" s="32"/>
    </row>
    <row r="88" ht="15.0" customHeight="1">
      <c r="A88" s="25" t="s">
        <v>196</v>
      </c>
      <c r="B88" s="25" t="s">
        <v>197</v>
      </c>
      <c r="C88" s="35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33"/>
      <c r="O88" s="33"/>
      <c r="P88" s="28" t="str">
        <f t="shared" si="1"/>
        <v/>
      </c>
      <c r="Q88" s="28"/>
      <c r="R88" s="28"/>
      <c r="S88" s="28"/>
      <c r="T88" s="28"/>
      <c r="U88" s="28"/>
      <c r="V88" s="28"/>
      <c r="W88" s="28" t="str">
        <f t="shared" si="2"/>
        <v/>
      </c>
      <c r="X88" s="28" t="str">
        <f t="shared" si="3"/>
        <v/>
      </c>
      <c r="Y88" s="28" t="str">
        <f t="shared" si="4"/>
        <v/>
      </c>
      <c r="Z88" s="28" t="str">
        <f t="shared" si="5"/>
        <v>F</v>
      </c>
      <c r="AA88" s="32"/>
      <c r="AB88" s="32"/>
      <c r="AC88" s="32"/>
      <c r="AD88" s="32"/>
      <c r="AE88" s="32"/>
      <c r="AF88" s="32"/>
    </row>
    <row r="89" ht="15.0" customHeight="1">
      <c r="A89" s="25" t="s">
        <v>198</v>
      </c>
      <c r="B89" s="25" t="s">
        <v>199</v>
      </c>
      <c r="C89" s="35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33"/>
      <c r="O89" s="33"/>
      <c r="P89" s="28" t="str">
        <f t="shared" si="1"/>
        <v/>
      </c>
      <c r="Q89" s="28"/>
      <c r="R89" s="28"/>
      <c r="S89" s="28"/>
      <c r="T89" s="28"/>
      <c r="U89" s="28"/>
      <c r="V89" s="28"/>
      <c r="W89" s="28" t="str">
        <f t="shared" si="2"/>
        <v/>
      </c>
      <c r="X89" s="28" t="str">
        <f t="shared" si="3"/>
        <v/>
      </c>
      <c r="Y89" s="28" t="str">
        <f t="shared" si="4"/>
        <v/>
      </c>
      <c r="Z89" s="28" t="str">
        <f t="shared" si="5"/>
        <v>F</v>
      </c>
      <c r="AA89" s="32"/>
      <c r="AB89" s="32"/>
      <c r="AC89" s="32"/>
      <c r="AD89" s="32"/>
      <c r="AE89" s="32"/>
      <c r="AF89" s="32"/>
    </row>
    <row r="90" ht="15.0" customHeight="1">
      <c r="A90" s="25" t="s">
        <v>200</v>
      </c>
      <c r="B90" s="25" t="s">
        <v>201</v>
      </c>
      <c r="C90" s="35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33"/>
      <c r="O90" s="34">
        <v>14.0</v>
      </c>
      <c r="P90" s="28">
        <f t="shared" si="1"/>
        <v>14</v>
      </c>
      <c r="Q90" s="28"/>
      <c r="R90" s="28"/>
      <c r="S90" s="28"/>
      <c r="T90" s="28"/>
      <c r="U90" s="28"/>
      <c r="V90" s="28"/>
      <c r="W90" s="28">
        <f t="shared" si="2"/>
        <v>14</v>
      </c>
      <c r="X90" s="28" t="str">
        <f t="shared" si="3"/>
        <v/>
      </c>
      <c r="Y90" s="28">
        <f t="shared" si="4"/>
        <v>14</v>
      </c>
      <c r="Z90" s="28" t="str">
        <f t="shared" si="5"/>
        <v>F</v>
      </c>
      <c r="AA90" s="32"/>
      <c r="AB90" s="32"/>
      <c r="AC90" s="32"/>
      <c r="AD90" s="32"/>
      <c r="AE90" s="32"/>
      <c r="AF90" s="32"/>
    </row>
    <row r="91" ht="15.0" customHeight="1">
      <c r="A91" s="25" t="s">
        <v>202</v>
      </c>
      <c r="B91" s="25" t="s">
        <v>203</v>
      </c>
      <c r="C91" s="35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33"/>
      <c r="O91" s="33"/>
      <c r="P91" s="28" t="str">
        <f t="shared" si="1"/>
        <v/>
      </c>
      <c r="Q91" s="28"/>
      <c r="R91" s="28"/>
      <c r="S91" s="28"/>
      <c r="T91" s="28"/>
      <c r="U91" s="28"/>
      <c r="V91" s="28"/>
      <c r="W91" s="28" t="str">
        <f t="shared" si="2"/>
        <v/>
      </c>
      <c r="X91" s="28" t="str">
        <f t="shared" si="3"/>
        <v/>
      </c>
      <c r="Y91" s="28" t="str">
        <f t="shared" si="4"/>
        <v/>
      </c>
      <c r="Z91" s="28" t="str">
        <f t="shared" si="5"/>
        <v>F</v>
      </c>
      <c r="AA91" s="32"/>
      <c r="AB91" s="32"/>
      <c r="AC91" s="32"/>
      <c r="AD91" s="32"/>
      <c r="AE91" s="32"/>
      <c r="AF91" s="32"/>
    </row>
    <row r="92" ht="15.0" customHeight="1">
      <c r="A92" s="25" t="s">
        <v>204</v>
      </c>
      <c r="B92" s="25" t="s">
        <v>205</v>
      </c>
      <c r="C92" s="35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34">
        <v>12.0</v>
      </c>
      <c r="O92" s="34">
        <v>15.0</v>
      </c>
      <c r="P92" s="28">
        <f t="shared" si="1"/>
        <v>15</v>
      </c>
      <c r="Q92" s="28"/>
      <c r="R92" s="28"/>
      <c r="S92" s="28"/>
      <c r="T92" s="28"/>
      <c r="U92" s="28"/>
      <c r="V92" s="28"/>
      <c r="W92" s="28">
        <f t="shared" si="2"/>
        <v>15</v>
      </c>
      <c r="X92" s="28" t="str">
        <f t="shared" si="3"/>
        <v/>
      </c>
      <c r="Y92" s="28">
        <f t="shared" si="4"/>
        <v>15</v>
      </c>
      <c r="Z92" s="28" t="str">
        <f t="shared" si="5"/>
        <v>F</v>
      </c>
      <c r="AA92" s="32"/>
      <c r="AB92" s="32"/>
      <c r="AC92" s="32"/>
      <c r="AD92" s="32"/>
      <c r="AE92" s="32"/>
      <c r="AF92" s="32"/>
    </row>
    <row r="93" ht="15.0" customHeight="1">
      <c r="A93" s="25" t="s">
        <v>206</v>
      </c>
      <c r="B93" s="25" t="s">
        <v>207</v>
      </c>
      <c r="C93" s="35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34">
        <v>3.0</v>
      </c>
      <c r="O93" s="33"/>
      <c r="P93" s="28">
        <f t="shared" si="1"/>
        <v>3</v>
      </c>
      <c r="Q93" s="28"/>
      <c r="R93" s="28"/>
      <c r="S93" s="28"/>
      <c r="T93" s="28"/>
      <c r="U93" s="28"/>
      <c r="V93" s="28"/>
      <c r="W93" s="28">
        <f t="shared" si="2"/>
        <v>3</v>
      </c>
      <c r="X93" s="28" t="str">
        <f t="shared" si="3"/>
        <v/>
      </c>
      <c r="Y93" s="28">
        <f t="shared" si="4"/>
        <v>3</v>
      </c>
      <c r="Z93" s="28" t="str">
        <f t="shared" si="5"/>
        <v>F</v>
      </c>
      <c r="AA93" s="32"/>
      <c r="AB93" s="32"/>
      <c r="AC93" s="32"/>
      <c r="AD93" s="32"/>
      <c r="AE93" s="32"/>
      <c r="AF93" s="32"/>
    </row>
    <row r="94" ht="15.0" customHeight="1">
      <c r="A94" s="25" t="s">
        <v>208</v>
      </c>
      <c r="B94" s="25" t="s">
        <v>209</v>
      </c>
      <c r="C94" s="35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33"/>
      <c r="O94" s="33"/>
      <c r="P94" s="28" t="str">
        <f t="shared" si="1"/>
        <v/>
      </c>
      <c r="Q94" s="28"/>
      <c r="R94" s="28"/>
      <c r="S94" s="28"/>
      <c r="T94" s="28"/>
      <c r="U94" s="28"/>
      <c r="V94" s="28"/>
      <c r="W94" s="28" t="str">
        <f t="shared" si="2"/>
        <v/>
      </c>
      <c r="X94" s="28" t="str">
        <f t="shared" si="3"/>
        <v/>
      </c>
      <c r="Y94" s="28" t="str">
        <f t="shared" si="4"/>
        <v/>
      </c>
      <c r="Z94" s="28" t="str">
        <f t="shared" si="5"/>
        <v>F</v>
      </c>
      <c r="AA94" s="32"/>
      <c r="AB94" s="32"/>
      <c r="AC94" s="32"/>
      <c r="AD94" s="32"/>
      <c r="AE94" s="32"/>
      <c r="AF94" s="32"/>
    </row>
    <row r="95" ht="15.0" customHeight="1">
      <c r="A95" s="25" t="s">
        <v>210</v>
      </c>
      <c r="B95" s="25" t="s">
        <v>211</v>
      </c>
      <c r="C95" s="35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33"/>
      <c r="O95" s="33"/>
      <c r="P95" s="28" t="str">
        <f t="shared" si="1"/>
        <v/>
      </c>
      <c r="Q95" s="28"/>
      <c r="R95" s="28"/>
      <c r="S95" s="28"/>
      <c r="T95" s="28"/>
      <c r="U95" s="28"/>
      <c r="V95" s="28"/>
      <c r="W95" s="28" t="str">
        <f t="shared" si="2"/>
        <v/>
      </c>
      <c r="X95" s="28" t="str">
        <f t="shared" si="3"/>
        <v/>
      </c>
      <c r="Y95" s="28" t="str">
        <f t="shared" si="4"/>
        <v/>
      </c>
      <c r="Z95" s="28" t="str">
        <f t="shared" si="5"/>
        <v>F</v>
      </c>
      <c r="AA95" s="32"/>
      <c r="AB95" s="32"/>
      <c r="AC95" s="32"/>
      <c r="AD95" s="32"/>
      <c r="AE95" s="32"/>
      <c r="AF95" s="32"/>
    </row>
    <row r="96" ht="15.0" customHeight="1">
      <c r="A96" s="25" t="s">
        <v>212</v>
      </c>
      <c r="B96" s="25" t="s">
        <v>213</v>
      </c>
      <c r="C96" s="35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34">
        <v>2.0</v>
      </c>
      <c r="O96" s="33"/>
      <c r="P96" s="28">
        <f t="shared" si="1"/>
        <v>2</v>
      </c>
      <c r="Q96" s="28"/>
      <c r="R96" s="28"/>
      <c r="S96" s="28"/>
      <c r="T96" s="28"/>
      <c r="U96" s="28"/>
      <c r="V96" s="28"/>
      <c r="W96" s="28">
        <f t="shared" si="2"/>
        <v>2</v>
      </c>
      <c r="X96" s="28" t="str">
        <f t="shared" si="3"/>
        <v/>
      </c>
      <c r="Y96" s="28">
        <f t="shared" si="4"/>
        <v>2</v>
      </c>
      <c r="Z96" s="28" t="str">
        <f t="shared" si="5"/>
        <v>F</v>
      </c>
      <c r="AA96" s="32"/>
      <c r="AB96" s="32"/>
      <c r="AC96" s="32"/>
      <c r="AD96" s="32"/>
      <c r="AE96" s="32"/>
      <c r="AF96" s="32"/>
    </row>
    <row r="97" ht="15.0" customHeight="1">
      <c r="A97" s="25" t="s">
        <v>214</v>
      </c>
      <c r="B97" s="25" t="s">
        <v>215</v>
      </c>
      <c r="C97" s="35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34">
        <v>22.0</v>
      </c>
      <c r="O97" s="33"/>
      <c r="P97" s="28">
        <f t="shared" si="1"/>
        <v>22</v>
      </c>
      <c r="Q97" s="31">
        <v>19.0</v>
      </c>
      <c r="R97" s="31">
        <v>17.0</v>
      </c>
      <c r="S97" s="28"/>
      <c r="T97" s="31">
        <v>0.0</v>
      </c>
      <c r="U97" s="28"/>
      <c r="V97" s="28"/>
      <c r="W97" s="28">
        <f t="shared" si="2"/>
        <v>22</v>
      </c>
      <c r="X97" s="28">
        <f t="shared" si="3"/>
        <v>0</v>
      </c>
      <c r="Y97" s="28">
        <f t="shared" si="4"/>
        <v>22</v>
      </c>
      <c r="Z97" s="28" t="str">
        <f t="shared" si="5"/>
        <v>F</v>
      </c>
      <c r="AA97" s="32"/>
      <c r="AB97" s="32"/>
      <c r="AC97" s="32"/>
      <c r="AD97" s="32"/>
      <c r="AE97" s="32"/>
      <c r="AF97" s="32"/>
    </row>
    <row r="98" ht="15.0" customHeight="1">
      <c r="A98" s="25" t="s">
        <v>216</v>
      </c>
      <c r="B98" s="25" t="s">
        <v>217</v>
      </c>
      <c r="C98" s="35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33"/>
      <c r="O98" s="33"/>
      <c r="P98" s="28" t="str">
        <f t="shared" si="1"/>
        <v/>
      </c>
      <c r="Q98" s="28"/>
      <c r="R98" s="28"/>
      <c r="S98" s="28"/>
      <c r="T98" s="28"/>
      <c r="U98" s="28"/>
      <c r="V98" s="28"/>
      <c r="W98" s="28" t="str">
        <f t="shared" si="2"/>
        <v/>
      </c>
      <c r="X98" s="28" t="str">
        <f t="shared" si="3"/>
        <v/>
      </c>
      <c r="Y98" s="28" t="str">
        <f t="shared" si="4"/>
        <v/>
      </c>
      <c r="Z98" s="28" t="str">
        <f t="shared" si="5"/>
        <v>F</v>
      </c>
      <c r="AA98" s="32"/>
      <c r="AB98" s="32"/>
      <c r="AC98" s="32"/>
      <c r="AD98" s="32"/>
      <c r="AE98" s="32"/>
      <c r="AF98" s="32"/>
    </row>
    <row r="99" ht="15.0" customHeight="1">
      <c r="A99" s="25" t="s">
        <v>218</v>
      </c>
      <c r="B99" s="25" t="s">
        <v>219</v>
      </c>
      <c r="C99" s="35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34">
        <v>20.0</v>
      </c>
      <c r="O99" s="33"/>
      <c r="P99" s="28">
        <f t="shared" si="1"/>
        <v>20</v>
      </c>
      <c r="Q99" s="31">
        <v>5.0</v>
      </c>
      <c r="R99" s="28"/>
      <c r="S99" s="28"/>
      <c r="T99" s="28"/>
      <c r="U99" s="28"/>
      <c r="V99" s="28"/>
      <c r="W99" s="28">
        <f t="shared" si="2"/>
        <v>20</v>
      </c>
      <c r="X99" s="28">
        <f t="shared" si="3"/>
        <v>5</v>
      </c>
      <c r="Y99" s="28">
        <f t="shared" si="4"/>
        <v>25</v>
      </c>
      <c r="Z99" s="28" t="str">
        <f t="shared" si="5"/>
        <v>F</v>
      </c>
      <c r="AA99" s="32"/>
      <c r="AB99" s="32"/>
      <c r="AC99" s="32"/>
      <c r="AD99" s="32"/>
      <c r="AE99" s="32"/>
      <c r="AF99" s="32"/>
    </row>
    <row r="100" ht="15.0" customHeight="1">
      <c r="A100" s="25" t="s">
        <v>220</v>
      </c>
      <c r="B100" s="25" t="s">
        <v>221</v>
      </c>
      <c r="C100" s="35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34">
        <v>0.0</v>
      </c>
      <c r="O100" s="33"/>
      <c r="P100" s="28">
        <f t="shared" si="1"/>
        <v>0</v>
      </c>
      <c r="Q100" s="28"/>
      <c r="R100" s="28"/>
      <c r="S100" s="28"/>
      <c r="T100" s="28"/>
      <c r="U100" s="28"/>
      <c r="V100" s="28"/>
      <c r="W100" s="28">
        <f t="shared" si="2"/>
        <v>0</v>
      </c>
      <c r="X100" s="28" t="str">
        <f t="shared" si="3"/>
        <v/>
      </c>
      <c r="Y100" s="28">
        <f t="shared" si="4"/>
        <v>0</v>
      </c>
      <c r="Z100" s="28" t="str">
        <f t="shared" si="5"/>
        <v>F</v>
      </c>
      <c r="AA100" s="32"/>
      <c r="AB100" s="32"/>
      <c r="AC100" s="32"/>
      <c r="AD100" s="32"/>
      <c r="AE100" s="32"/>
      <c r="AF100" s="32"/>
    </row>
    <row r="101" ht="15.0" customHeight="1">
      <c r="A101" s="25" t="s">
        <v>222</v>
      </c>
      <c r="B101" s="25" t="s">
        <v>223</v>
      </c>
      <c r="C101" s="35"/>
      <c r="D101" s="28"/>
      <c r="E101" s="28"/>
      <c r="F101" s="28"/>
      <c r="G101" s="28"/>
      <c r="H101" s="28"/>
      <c r="I101" s="28"/>
      <c r="J101" s="28"/>
      <c r="K101" s="28"/>
      <c r="L101" s="28"/>
      <c r="M101" s="28"/>
      <c r="N101" s="33"/>
      <c r="O101" s="33"/>
      <c r="P101" s="28" t="str">
        <f t="shared" si="1"/>
        <v/>
      </c>
      <c r="Q101" s="28"/>
      <c r="R101" s="28"/>
      <c r="S101" s="28"/>
      <c r="T101" s="28"/>
      <c r="U101" s="28"/>
      <c r="V101" s="28"/>
      <c r="W101" s="28" t="str">
        <f t="shared" si="2"/>
        <v/>
      </c>
      <c r="X101" s="28" t="str">
        <f t="shared" si="3"/>
        <v/>
      </c>
      <c r="Y101" s="28" t="str">
        <f t="shared" si="4"/>
        <v/>
      </c>
      <c r="Z101" s="28" t="str">
        <f t="shared" si="5"/>
        <v>F</v>
      </c>
      <c r="AA101" s="32"/>
      <c r="AB101" s="32"/>
      <c r="AC101" s="32"/>
      <c r="AD101" s="32"/>
      <c r="AE101" s="32"/>
      <c r="AF101" s="32"/>
    </row>
    <row r="102" ht="15.0" customHeight="1">
      <c r="A102" s="25" t="s">
        <v>224</v>
      </c>
      <c r="B102" s="25" t="s">
        <v>225</v>
      </c>
      <c r="C102" s="35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33"/>
      <c r="O102" s="33"/>
      <c r="P102" s="28" t="str">
        <f t="shared" si="1"/>
        <v/>
      </c>
      <c r="Q102" s="28"/>
      <c r="R102" s="28"/>
      <c r="S102" s="28"/>
      <c r="T102" s="28"/>
      <c r="U102" s="28"/>
      <c r="V102" s="28"/>
      <c r="W102" s="28" t="str">
        <f t="shared" si="2"/>
        <v/>
      </c>
      <c r="X102" s="28" t="str">
        <f t="shared" si="3"/>
        <v/>
      </c>
      <c r="Y102" s="28" t="str">
        <f t="shared" si="4"/>
        <v/>
      </c>
      <c r="Z102" s="28" t="str">
        <f t="shared" si="5"/>
        <v>F</v>
      </c>
      <c r="AA102" s="32"/>
      <c r="AB102" s="32"/>
      <c r="AC102" s="32"/>
      <c r="AD102" s="32"/>
      <c r="AE102" s="32"/>
      <c r="AF102" s="32"/>
    </row>
    <row r="103" ht="15.0" customHeight="1">
      <c r="A103" s="25" t="s">
        <v>226</v>
      </c>
      <c r="B103" s="25" t="s">
        <v>227</v>
      </c>
      <c r="C103" s="35"/>
      <c r="D103" s="28"/>
      <c r="E103" s="28"/>
      <c r="F103" s="28"/>
      <c r="G103" s="28"/>
      <c r="H103" s="28"/>
      <c r="I103" s="28"/>
      <c r="J103" s="28"/>
      <c r="K103" s="28"/>
      <c r="L103" s="28"/>
      <c r="M103" s="28"/>
      <c r="N103" s="33"/>
      <c r="O103" s="33"/>
      <c r="P103" s="28" t="str">
        <f t="shared" si="1"/>
        <v/>
      </c>
      <c r="Q103" s="28"/>
      <c r="R103" s="28"/>
      <c r="S103" s="28"/>
      <c r="T103" s="28"/>
      <c r="U103" s="28"/>
      <c r="V103" s="28"/>
      <c r="W103" s="28" t="str">
        <f t="shared" si="2"/>
        <v/>
      </c>
      <c r="X103" s="28" t="str">
        <f t="shared" si="3"/>
        <v/>
      </c>
      <c r="Y103" s="28" t="str">
        <f t="shared" si="4"/>
        <v/>
      </c>
      <c r="Z103" s="28" t="str">
        <f t="shared" si="5"/>
        <v>F</v>
      </c>
      <c r="AA103" s="32"/>
      <c r="AB103" s="32"/>
      <c r="AC103" s="32"/>
      <c r="AD103" s="32"/>
      <c r="AE103" s="32"/>
      <c r="AF103" s="32"/>
    </row>
    <row r="104" ht="15.0" customHeight="1">
      <c r="A104" s="25" t="s">
        <v>228</v>
      </c>
      <c r="B104" s="25" t="s">
        <v>229</v>
      </c>
      <c r="C104" s="35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33"/>
      <c r="O104" s="33"/>
      <c r="P104" s="28" t="str">
        <f t="shared" si="1"/>
        <v/>
      </c>
      <c r="Q104" s="28"/>
      <c r="R104" s="28"/>
      <c r="S104" s="28"/>
      <c r="T104" s="28"/>
      <c r="U104" s="28"/>
      <c r="V104" s="28"/>
      <c r="W104" s="28" t="str">
        <f t="shared" si="2"/>
        <v/>
      </c>
      <c r="X104" s="28" t="str">
        <f t="shared" si="3"/>
        <v/>
      </c>
      <c r="Y104" s="28" t="str">
        <f t="shared" si="4"/>
        <v/>
      </c>
      <c r="Z104" s="28" t="str">
        <f t="shared" si="5"/>
        <v>F</v>
      </c>
      <c r="AA104" s="32"/>
      <c r="AB104" s="32"/>
      <c r="AC104" s="32"/>
      <c r="AD104" s="32"/>
      <c r="AE104" s="32"/>
      <c r="AF104" s="32"/>
    </row>
    <row r="105" ht="15.0" customHeight="1">
      <c r="A105" s="25" t="s">
        <v>230</v>
      </c>
      <c r="B105" s="25" t="s">
        <v>231</v>
      </c>
      <c r="C105" s="35"/>
      <c r="D105" s="28"/>
      <c r="E105" s="28"/>
      <c r="F105" s="28"/>
      <c r="G105" s="28"/>
      <c r="H105" s="28"/>
      <c r="I105" s="28"/>
      <c r="J105" s="28"/>
      <c r="K105" s="28"/>
      <c r="L105" s="28"/>
      <c r="M105" s="28"/>
      <c r="N105" s="34">
        <v>17.0</v>
      </c>
      <c r="O105" s="33"/>
      <c r="P105" s="28">
        <f t="shared" si="1"/>
        <v>17</v>
      </c>
      <c r="Q105" s="28"/>
      <c r="R105" s="28"/>
      <c r="S105" s="31">
        <v>27.0</v>
      </c>
      <c r="T105" s="31">
        <v>13.0</v>
      </c>
      <c r="U105" s="28"/>
      <c r="V105" s="28"/>
      <c r="W105" s="28">
        <f t="shared" si="2"/>
        <v>27</v>
      </c>
      <c r="X105" s="28">
        <f t="shared" si="3"/>
        <v>13</v>
      </c>
      <c r="Y105" s="28">
        <f t="shared" si="4"/>
        <v>40</v>
      </c>
      <c r="Z105" s="28" t="str">
        <f t="shared" si="5"/>
        <v>F</v>
      </c>
      <c r="AA105" s="32"/>
      <c r="AB105" s="32"/>
      <c r="AC105" s="32"/>
      <c r="AD105" s="32"/>
      <c r="AE105" s="32"/>
      <c r="AF105" s="32"/>
    </row>
    <row r="106" ht="15.0" customHeight="1">
      <c r="A106" s="25" t="s">
        <v>232</v>
      </c>
      <c r="B106" s="25" t="s">
        <v>233</v>
      </c>
      <c r="C106" s="35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33"/>
      <c r="O106" s="33"/>
      <c r="P106" s="28" t="str">
        <f t="shared" si="1"/>
        <v/>
      </c>
      <c r="Q106" s="28"/>
      <c r="R106" s="28"/>
      <c r="S106" s="28"/>
      <c r="T106" s="28"/>
      <c r="U106" s="28"/>
      <c r="V106" s="28"/>
      <c r="W106" s="28" t="str">
        <f t="shared" si="2"/>
        <v/>
      </c>
      <c r="X106" s="28" t="str">
        <f t="shared" si="3"/>
        <v/>
      </c>
      <c r="Y106" s="28" t="str">
        <f t="shared" si="4"/>
        <v/>
      </c>
      <c r="Z106" s="28" t="str">
        <f t="shared" si="5"/>
        <v>F</v>
      </c>
      <c r="AA106" s="32"/>
      <c r="AB106" s="32"/>
      <c r="AC106" s="32"/>
      <c r="AD106" s="32"/>
      <c r="AE106" s="32"/>
      <c r="AF106" s="32"/>
    </row>
    <row r="107" ht="15.0" customHeight="1">
      <c r="A107" s="25" t="s">
        <v>234</v>
      </c>
      <c r="B107" s="25" t="s">
        <v>235</v>
      </c>
      <c r="C107" s="35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33"/>
      <c r="O107" s="33"/>
      <c r="P107" s="28" t="str">
        <f t="shared" si="1"/>
        <v/>
      </c>
      <c r="Q107" s="28"/>
      <c r="R107" s="28"/>
      <c r="S107" s="28"/>
      <c r="T107" s="28"/>
      <c r="U107" s="28"/>
      <c r="V107" s="28"/>
      <c r="W107" s="28" t="str">
        <f t="shared" si="2"/>
        <v/>
      </c>
      <c r="X107" s="28" t="str">
        <f t="shared" si="3"/>
        <v/>
      </c>
      <c r="Y107" s="28" t="str">
        <f t="shared" si="4"/>
        <v/>
      </c>
      <c r="Z107" s="28" t="str">
        <f t="shared" si="5"/>
        <v>F</v>
      </c>
      <c r="AA107" s="32"/>
      <c r="AB107" s="32"/>
      <c r="AC107" s="32"/>
      <c r="AD107" s="32"/>
      <c r="AE107" s="32"/>
      <c r="AF107" s="32"/>
    </row>
    <row r="108" ht="15.0" customHeight="1">
      <c r="A108" s="25" t="s">
        <v>236</v>
      </c>
      <c r="B108" s="25" t="s">
        <v>237</v>
      </c>
      <c r="C108" s="35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33"/>
      <c r="O108" s="33"/>
      <c r="P108" s="28" t="str">
        <f t="shared" si="1"/>
        <v/>
      </c>
      <c r="Q108" s="28"/>
      <c r="R108" s="28"/>
      <c r="S108" s="28"/>
      <c r="T108" s="28"/>
      <c r="U108" s="28"/>
      <c r="V108" s="28"/>
      <c r="W108" s="28" t="str">
        <f t="shared" si="2"/>
        <v/>
      </c>
      <c r="X108" s="28" t="str">
        <f t="shared" si="3"/>
        <v/>
      </c>
      <c r="Y108" s="28" t="str">
        <f t="shared" si="4"/>
        <v/>
      </c>
      <c r="Z108" s="28" t="str">
        <f t="shared" si="5"/>
        <v>F</v>
      </c>
      <c r="AA108" s="32"/>
      <c r="AB108" s="32"/>
      <c r="AC108" s="32"/>
      <c r="AD108" s="32"/>
      <c r="AE108" s="32"/>
      <c r="AF108" s="32"/>
    </row>
    <row r="109" ht="15.0" customHeight="1">
      <c r="A109" s="25" t="s">
        <v>238</v>
      </c>
      <c r="B109" s="25" t="s">
        <v>239</v>
      </c>
      <c r="C109" s="35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34">
        <v>21.0</v>
      </c>
      <c r="O109" s="34">
        <v>31.0</v>
      </c>
      <c r="P109" s="28">
        <f t="shared" si="1"/>
        <v>31</v>
      </c>
      <c r="Q109" s="31">
        <v>24.0</v>
      </c>
      <c r="R109" s="28"/>
      <c r="S109" s="28"/>
      <c r="T109" s="28"/>
      <c r="U109" s="28"/>
      <c r="V109" s="28"/>
      <c r="W109" s="28">
        <f t="shared" si="2"/>
        <v>31</v>
      </c>
      <c r="X109" s="28">
        <f t="shared" si="3"/>
        <v>24</v>
      </c>
      <c r="Y109" s="28">
        <f t="shared" si="4"/>
        <v>55</v>
      </c>
      <c r="Z109" s="28" t="str">
        <f t="shared" si="5"/>
        <v>E</v>
      </c>
      <c r="AA109" s="32"/>
      <c r="AB109" s="32"/>
      <c r="AC109" s="32"/>
      <c r="AD109" s="32"/>
      <c r="AE109" s="32"/>
      <c r="AF109" s="32"/>
    </row>
    <row r="110" ht="15.0" customHeight="1">
      <c r="A110" s="25" t="s">
        <v>240</v>
      </c>
      <c r="B110" s="25" t="s">
        <v>241</v>
      </c>
      <c r="C110" s="35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33"/>
      <c r="O110" s="33"/>
      <c r="P110" s="28" t="str">
        <f t="shared" si="1"/>
        <v/>
      </c>
      <c r="Q110" s="28"/>
      <c r="R110" s="28"/>
      <c r="S110" s="28"/>
      <c r="T110" s="28"/>
      <c r="U110" s="28"/>
      <c r="V110" s="28"/>
      <c r="W110" s="28" t="str">
        <f t="shared" si="2"/>
        <v/>
      </c>
      <c r="X110" s="28" t="str">
        <f t="shared" si="3"/>
        <v/>
      </c>
      <c r="Y110" s="28" t="str">
        <f t="shared" si="4"/>
        <v/>
      </c>
      <c r="Z110" s="28" t="str">
        <f t="shared" si="5"/>
        <v>F</v>
      </c>
      <c r="AA110" s="32"/>
      <c r="AB110" s="32"/>
      <c r="AC110" s="32"/>
      <c r="AD110" s="32"/>
      <c r="AE110" s="32"/>
      <c r="AF110" s="32"/>
    </row>
    <row r="111" ht="15.0" customHeight="1">
      <c r="A111" s="25" t="s">
        <v>242</v>
      </c>
      <c r="B111" s="25" t="s">
        <v>243</v>
      </c>
      <c r="C111" s="35"/>
      <c r="D111" s="28"/>
      <c r="E111" s="28"/>
      <c r="F111" s="28"/>
      <c r="G111" s="28"/>
      <c r="H111" s="28"/>
      <c r="I111" s="28"/>
      <c r="J111" s="28"/>
      <c r="K111" s="28"/>
      <c r="L111" s="28"/>
      <c r="M111" s="28"/>
      <c r="N111" s="33"/>
      <c r="O111" s="33"/>
      <c r="P111" s="28" t="str">
        <f t="shared" si="1"/>
        <v/>
      </c>
      <c r="Q111" s="28"/>
      <c r="R111" s="28"/>
      <c r="S111" s="28"/>
      <c r="T111" s="28"/>
      <c r="U111" s="28"/>
      <c r="V111" s="28"/>
      <c r="W111" s="28" t="str">
        <f t="shared" si="2"/>
        <v/>
      </c>
      <c r="X111" s="28" t="str">
        <f t="shared" si="3"/>
        <v/>
      </c>
      <c r="Y111" s="28" t="str">
        <f t="shared" si="4"/>
        <v/>
      </c>
      <c r="Z111" s="28" t="str">
        <f t="shared" si="5"/>
        <v>F</v>
      </c>
      <c r="AA111" s="32"/>
      <c r="AB111" s="32"/>
      <c r="AC111" s="32"/>
      <c r="AD111" s="32"/>
      <c r="AE111" s="32"/>
      <c r="AF111" s="32"/>
    </row>
    <row r="112" ht="15.0" customHeight="1">
      <c r="A112" s="25" t="s">
        <v>244</v>
      </c>
      <c r="B112" s="25" t="s">
        <v>245</v>
      </c>
      <c r="C112" s="35"/>
      <c r="D112" s="28"/>
      <c r="E112" s="28"/>
      <c r="F112" s="28"/>
      <c r="G112" s="28"/>
      <c r="H112" s="28"/>
      <c r="I112" s="28"/>
      <c r="J112" s="28"/>
      <c r="K112" s="28"/>
      <c r="L112" s="28"/>
      <c r="M112" s="28"/>
      <c r="N112" s="34">
        <v>8.0</v>
      </c>
      <c r="O112" s="34">
        <v>16.0</v>
      </c>
      <c r="P112" s="28">
        <f t="shared" si="1"/>
        <v>16</v>
      </c>
      <c r="Q112" s="31">
        <v>12.0</v>
      </c>
      <c r="R112" s="31">
        <v>14.0</v>
      </c>
      <c r="S112" s="28"/>
      <c r="T112" s="28"/>
      <c r="U112" s="28"/>
      <c r="V112" s="28"/>
      <c r="W112" s="28">
        <f t="shared" si="2"/>
        <v>16</v>
      </c>
      <c r="X112" s="28">
        <f t="shared" si="3"/>
        <v>14</v>
      </c>
      <c r="Y112" s="28">
        <f t="shared" si="4"/>
        <v>30</v>
      </c>
      <c r="Z112" s="28" t="str">
        <f t="shared" si="5"/>
        <v>F</v>
      </c>
      <c r="AA112" s="32"/>
      <c r="AB112" s="32"/>
      <c r="AC112" s="32"/>
      <c r="AD112" s="32"/>
      <c r="AE112" s="32"/>
      <c r="AF112" s="32"/>
    </row>
    <row r="113" ht="15.0" customHeight="1">
      <c r="A113" s="25" t="s">
        <v>246</v>
      </c>
      <c r="B113" s="25" t="s">
        <v>247</v>
      </c>
      <c r="C113" s="35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33"/>
      <c r="O113" s="33"/>
      <c r="P113" s="28" t="str">
        <f t="shared" si="1"/>
        <v/>
      </c>
      <c r="Q113" s="28"/>
      <c r="R113" s="28"/>
      <c r="S113" s="28"/>
      <c r="T113" s="28"/>
      <c r="U113" s="28"/>
      <c r="V113" s="28"/>
      <c r="W113" s="28" t="str">
        <f t="shared" si="2"/>
        <v/>
      </c>
      <c r="X113" s="28" t="str">
        <f t="shared" si="3"/>
        <v/>
      </c>
      <c r="Y113" s="28" t="str">
        <f t="shared" si="4"/>
        <v/>
      </c>
      <c r="Z113" s="28" t="str">
        <f t="shared" si="5"/>
        <v>F</v>
      </c>
      <c r="AA113" s="32"/>
      <c r="AB113" s="32"/>
      <c r="AC113" s="32"/>
      <c r="AD113" s="32"/>
      <c r="AE113" s="32"/>
      <c r="AF113" s="32"/>
    </row>
    <row r="114" ht="15.0" customHeight="1">
      <c r="A114" s="25" t="s">
        <v>248</v>
      </c>
      <c r="B114" s="25" t="s">
        <v>249</v>
      </c>
      <c r="C114" s="35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34">
        <v>3.0</v>
      </c>
      <c r="O114" s="33"/>
      <c r="P114" s="28">
        <f t="shared" si="1"/>
        <v>3</v>
      </c>
      <c r="Q114" s="28"/>
      <c r="R114" s="28"/>
      <c r="S114" s="28"/>
      <c r="T114" s="28"/>
      <c r="U114" s="28"/>
      <c r="V114" s="28"/>
      <c r="W114" s="28">
        <f t="shared" si="2"/>
        <v>3</v>
      </c>
      <c r="X114" s="28" t="str">
        <f t="shared" si="3"/>
        <v/>
      </c>
      <c r="Y114" s="28">
        <f t="shared" si="4"/>
        <v>3</v>
      </c>
      <c r="Z114" s="28" t="str">
        <f t="shared" si="5"/>
        <v>F</v>
      </c>
      <c r="AA114" s="32"/>
      <c r="AB114" s="32"/>
      <c r="AC114" s="32"/>
      <c r="AD114" s="32"/>
      <c r="AE114" s="32"/>
      <c r="AF114" s="32"/>
    </row>
    <row r="115" ht="15.0" customHeight="1">
      <c r="A115" s="25" t="s">
        <v>250</v>
      </c>
      <c r="B115" s="25" t="s">
        <v>251</v>
      </c>
      <c r="C115" s="35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33"/>
      <c r="O115" s="33"/>
      <c r="P115" s="28" t="str">
        <f t="shared" si="1"/>
        <v/>
      </c>
      <c r="Q115" s="28"/>
      <c r="R115" s="28"/>
      <c r="S115" s="28"/>
      <c r="T115" s="28"/>
      <c r="U115" s="28"/>
      <c r="V115" s="28"/>
      <c r="W115" s="28" t="str">
        <f t="shared" si="2"/>
        <v/>
      </c>
      <c r="X115" s="28" t="str">
        <f t="shared" si="3"/>
        <v/>
      </c>
      <c r="Y115" s="28" t="str">
        <f t="shared" si="4"/>
        <v/>
      </c>
      <c r="Z115" s="28" t="str">
        <f t="shared" si="5"/>
        <v>F</v>
      </c>
      <c r="AA115" s="32"/>
      <c r="AB115" s="32"/>
      <c r="AC115" s="32"/>
      <c r="AD115" s="32"/>
      <c r="AE115" s="32"/>
      <c r="AF115" s="32"/>
    </row>
    <row r="116" ht="15.0" customHeight="1">
      <c r="A116" s="25" t="s">
        <v>252</v>
      </c>
      <c r="B116" s="25" t="s">
        <v>253</v>
      </c>
      <c r="C116" s="35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33"/>
      <c r="O116" s="33"/>
      <c r="P116" s="28" t="str">
        <f t="shared" si="1"/>
        <v/>
      </c>
      <c r="Q116" s="28"/>
      <c r="R116" s="28"/>
      <c r="S116" s="28"/>
      <c r="T116" s="28"/>
      <c r="U116" s="28"/>
      <c r="V116" s="28"/>
      <c r="W116" s="28" t="str">
        <f t="shared" si="2"/>
        <v/>
      </c>
      <c r="X116" s="28" t="str">
        <f t="shared" si="3"/>
        <v/>
      </c>
      <c r="Y116" s="28" t="str">
        <f t="shared" si="4"/>
        <v/>
      </c>
      <c r="Z116" s="28" t="str">
        <f t="shared" si="5"/>
        <v>F</v>
      </c>
      <c r="AA116" s="32"/>
      <c r="AB116" s="32"/>
      <c r="AC116" s="32"/>
      <c r="AD116" s="32"/>
      <c r="AE116" s="32"/>
      <c r="AF116" s="32"/>
    </row>
    <row r="117" ht="15.0" customHeight="1">
      <c r="A117" s="25" t="s">
        <v>254</v>
      </c>
      <c r="B117" s="25" t="s">
        <v>255</v>
      </c>
      <c r="C117" s="35"/>
      <c r="D117" s="28"/>
      <c r="E117" s="28"/>
      <c r="F117" s="28"/>
      <c r="G117" s="28"/>
      <c r="H117" s="28"/>
      <c r="I117" s="28"/>
      <c r="J117" s="28"/>
      <c r="K117" s="28"/>
      <c r="L117" s="28"/>
      <c r="M117" s="28"/>
      <c r="N117" s="33"/>
      <c r="O117" s="33"/>
      <c r="P117" s="28" t="str">
        <f t="shared" si="1"/>
        <v/>
      </c>
      <c r="Q117" s="28"/>
      <c r="R117" s="28"/>
      <c r="S117" s="28"/>
      <c r="T117" s="28"/>
      <c r="U117" s="28"/>
      <c r="V117" s="28"/>
      <c r="W117" s="28" t="str">
        <f t="shared" si="2"/>
        <v/>
      </c>
      <c r="X117" s="28" t="str">
        <f t="shared" si="3"/>
        <v/>
      </c>
      <c r="Y117" s="28" t="str">
        <f t="shared" si="4"/>
        <v/>
      </c>
      <c r="Z117" s="28" t="str">
        <f t="shared" si="5"/>
        <v>F</v>
      </c>
      <c r="AA117" s="32"/>
      <c r="AB117" s="32"/>
      <c r="AC117" s="32"/>
      <c r="AD117" s="32"/>
      <c r="AE117" s="32"/>
      <c r="AF117" s="32"/>
    </row>
    <row r="118" ht="15.0" customHeight="1">
      <c r="A118" s="25" t="s">
        <v>256</v>
      </c>
      <c r="B118" s="25" t="s">
        <v>257</v>
      </c>
      <c r="C118" s="35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33"/>
      <c r="O118" s="33"/>
      <c r="P118" s="28" t="str">
        <f t="shared" si="1"/>
        <v/>
      </c>
      <c r="Q118" s="28"/>
      <c r="R118" s="28"/>
      <c r="S118" s="28"/>
      <c r="T118" s="28"/>
      <c r="U118" s="28"/>
      <c r="V118" s="28"/>
      <c r="W118" s="28" t="str">
        <f t="shared" si="2"/>
        <v/>
      </c>
      <c r="X118" s="28" t="str">
        <f t="shared" si="3"/>
        <v/>
      </c>
      <c r="Y118" s="28" t="str">
        <f t="shared" si="4"/>
        <v/>
      </c>
      <c r="Z118" s="28" t="str">
        <f t="shared" si="5"/>
        <v>F</v>
      </c>
      <c r="AA118" s="32"/>
      <c r="AB118" s="32"/>
      <c r="AC118" s="32"/>
      <c r="AD118" s="32"/>
      <c r="AE118" s="32"/>
      <c r="AF118" s="32"/>
    </row>
    <row r="119" ht="15.0" customHeight="1">
      <c r="A119" s="25" t="s">
        <v>258</v>
      </c>
      <c r="B119" s="25" t="s">
        <v>259</v>
      </c>
      <c r="C119" s="35"/>
      <c r="D119" s="28"/>
      <c r="E119" s="28"/>
      <c r="F119" s="28"/>
      <c r="G119" s="28"/>
      <c r="H119" s="28"/>
      <c r="I119" s="28"/>
      <c r="J119" s="28"/>
      <c r="K119" s="28"/>
      <c r="L119" s="28"/>
      <c r="M119" s="28"/>
      <c r="N119" s="33"/>
      <c r="O119" s="33"/>
      <c r="P119" s="28" t="str">
        <f t="shared" si="1"/>
        <v/>
      </c>
      <c r="Q119" s="28"/>
      <c r="R119" s="28"/>
      <c r="S119" s="28"/>
      <c r="T119" s="28"/>
      <c r="U119" s="28"/>
      <c r="V119" s="28"/>
      <c r="W119" s="28" t="str">
        <f t="shared" si="2"/>
        <v/>
      </c>
      <c r="X119" s="28" t="str">
        <f t="shared" si="3"/>
        <v/>
      </c>
      <c r="Y119" s="28" t="str">
        <f t="shared" si="4"/>
        <v/>
      </c>
      <c r="Z119" s="28" t="str">
        <f t="shared" si="5"/>
        <v>F</v>
      </c>
      <c r="AA119" s="32"/>
      <c r="AB119" s="32"/>
      <c r="AC119" s="32"/>
      <c r="AD119" s="32"/>
      <c r="AE119" s="32"/>
      <c r="AF119" s="32"/>
    </row>
    <row r="120" ht="15.0" customHeight="1">
      <c r="A120" s="25" t="s">
        <v>260</v>
      </c>
      <c r="B120" s="25" t="s">
        <v>261</v>
      </c>
      <c r="C120" s="35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34">
        <v>6.0</v>
      </c>
      <c r="O120" s="33"/>
      <c r="P120" s="28">
        <f t="shared" si="1"/>
        <v>6</v>
      </c>
      <c r="Q120" s="28"/>
      <c r="R120" s="28"/>
      <c r="S120" s="31">
        <v>3.0</v>
      </c>
      <c r="T120" s="28"/>
      <c r="U120" s="28"/>
      <c r="V120" s="28"/>
      <c r="W120" s="28">
        <f t="shared" si="2"/>
        <v>3</v>
      </c>
      <c r="X120" s="28" t="str">
        <f t="shared" si="3"/>
        <v/>
      </c>
      <c r="Y120" s="28">
        <f t="shared" si="4"/>
        <v>3</v>
      </c>
      <c r="Z120" s="28" t="str">
        <f t="shared" si="5"/>
        <v>F</v>
      </c>
      <c r="AA120" s="32"/>
      <c r="AB120" s="32"/>
      <c r="AC120" s="32"/>
      <c r="AD120" s="32"/>
      <c r="AE120" s="32"/>
      <c r="AF120" s="32"/>
    </row>
    <row r="121" ht="15.0" customHeight="1">
      <c r="A121" s="25" t="s">
        <v>262</v>
      </c>
      <c r="B121" s="25" t="s">
        <v>263</v>
      </c>
      <c r="C121" s="35"/>
      <c r="D121" s="28"/>
      <c r="E121" s="28"/>
      <c r="F121" s="28"/>
      <c r="G121" s="28"/>
      <c r="H121" s="36"/>
      <c r="I121" s="28"/>
      <c r="J121" s="28"/>
      <c r="K121" s="28"/>
      <c r="L121" s="28"/>
      <c r="M121" s="28"/>
      <c r="N121" s="34">
        <v>14.0</v>
      </c>
      <c r="O121" s="34">
        <v>14.0</v>
      </c>
      <c r="P121" s="28">
        <f t="shared" si="1"/>
        <v>14</v>
      </c>
      <c r="Q121" s="28"/>
      <c r="R121" s="28"/>
      <c r="S121" s="31">
        <v>9.0</v>
      </c>
      <c r="T121" s="31">
        <v>16.0</v>
      </c>
      <c r="U121" s="28"/>
      <c r="V121" s="28"/>
      <c r="W121" s="28">
        <f t="shared" si="2"/>
        <v>9</v>
      </c>
      <c r="X121" s="28">
        <f t="shared" si="3"/>
        <v>16</v>
      </c>
      <c r="Y121" s="28">
        <f t="shared" si="4"/>
        <v>25</v>
      </c>
      <c r="Z121" s="28" t="str">
        <f t="shared" si="5"/>
        <v>F</v>
      </c>
      <c r="AA121" s="32"/>
      <c r="AB121" s="32"/>
      <c r="AC121" s="32"/>
      <c r="AD121" s="32"/>
      <c r="AE121" s="32"/>
      <c r="AF121" s="32"/>
    </row>
    <row r="122" ht="15.0" customHeight="1">
      <c r="A122" s="25" t="s">
        <v>264</v>
      </c>
      <c r="B122" s="25" t="s">
        <v>265</v>
      </c>
      <c r="C122" s="35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33"/>
      <c r="O122" s="33"/>
      <c r="P122" s="28" t="str">
        <f t="shared" si="1"/>
        <v/>
      </c>
      <c r="Q122" s="28"/>
      <c r="R122" s="28"/>
      <c r="S122" s="28"/>
      <c r="T122" s="28"/>
      <c r="U122" s="28"/>
      <c r="V122" s="28"/>
      <c r="W122" s="28" t="str">
        <f t="shared" si="2"/>
        <v/>
      </c>
      <c r="X122" s="28" t="str">
        <f t="shared" si="3"/>
        <v/>
      </c>
      <c r="Y122" s="28" t="str">
        <f t="shared" si="4"/>
        <v/>
      </c>
      <c r="Z122" s="28" t="str">
        <f t="shared" si="5"/>
        <v>F</v>
      </c>
      <c r="AA122" s="32"/>
      <c r="AB122" s="32"/>
      <c r="AC122" s="32"/>
      <c r="AD122" s="32"/>
      <c r="AE122" s="32"/>
      <c r="AF122" s="32"/>
    </row>
    <row r="123" ht="15.0" customHeight="1">
      <c r="A123" s="25" t="s">
        <v>266</v>
      </c>
      <c r="B123" s="25" t="s">
        <v>267</v>
      </c>
      <c r="C123" s="35"/>
      <c r="D123" s="28"/>
      <c r="E123" s="28"/>
      <c r="F123" s="28"/>
      <c r="G123" s="28"/>
      <c r="H123" s="28"/>
      <c r="I123" s="28"/>
      <c r="J123" s="28"/>
      <c r="K123" s="28"/>
      <c r="L123" s="28"/>
      <c r="M123" s="28"/>
      <c r="N123" s="33"/>
      <c r="O123" s="33"/>
      <c r="P123" s="28" t="str">
        <f t="shared" si="1"/>
        <v/>
      </c>
      <c r="Q123" s="28"/>
      <c r="R123" s="28"/>
      <c r="S123" s="28"/>
      <c r="T123" s="28"/>
      <c r="U123" s="28"/>
      <c r="V123" s="28"/>
      <c r="W123" s="28" t="str">
        <f t="shared" si="2"/>
        <v/>
      </c>
      <c r="X123" s="28" t="str">
        <f t="shared" si="3"/>
        <v/>
      </c>
      <c r="Y123" s="28" t="str">
        <f t="shared" si="4"/>
        <v/>
      </c>
      <c r="Z123" s="28" t="str">
        <f t="shared" si="5"/>
        <v>F</v>
      </c>
      <c r="AA123" s="32"/>
      <c r="AB123" s="32"/>
      <c r="AC123" s="32"/>
      <c r="AD123" s="32"/>
      <c r="AE123" s="32"/>
      <c r="AF123" s="32"/>
    </row>
    <row r="124" ht="15.0" customHeight="1">
      <c r="A124" s="25" t="s">
        <v>268</v>
      </c>
      <c r="B124" s="25" t="s">
        <v>269</v>
      </c>
      <c r="C124" s="35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34">
        <v>5.0</v>
      </c>
      <c r="O124" s="34">
        <v>18.0</v>
      </c>
      <c r="P124" s="28">
        <f t="shared" si="1"/>
        <v>18</v>
      </c>
      <c r="Q124" s="28"/>
      <c r="R124" s="28"/>
      <c r="S124" s="31">
        <v>19.0</v>
      </c>
      <c r="T124" s="31">
        <v>0.0</v>
      </c>
      <c r="U124" s="28"/>
      <c r="V124" s="28"/>
      <c r="W124" s="28">
        <f t="shared" si="2"/>
        <v>19</v>
      </c>
      <c r="X124" s="28">
        <f t="shared" si="3"/>
        <v>0</v>
      </c>
      <c r="Y124" s="28">
        <f t="shared" si="4"/>
        <v>19</v>
      </c>
      <c r="Z124" s="28" t="str">
        <f t="shared" si="5"/>
        <v>F</v>
      </c>
      <c r="AA124" s="32"/>
      <c r="AB124" s="32"/>
      <c r="AC124" s="32"/>
      <c r="AD124" s="32"/>
      <c r="AE124" s="32"/>
      <c r="AF124" s="32"/>
    </row>
    <row r="125" ht="15.0" customHeight="1">
      <c r="A125" s="25" t="s">
        <v>270</v>
      </c>
      <c r="B125" s="25" t="s">
        <v>271</v>
      </c>
      <c r="C125" s="35"/>
      <c r="D125" s="28"/>
      <c r="E125" s="28"/>
      <c r="F125" s="28"/>
      <c r="G125" s="28"/>
      <c r="H125" s="28"/>
      <c r="I125" s="28"/>
      <c r="J125" s="28"/>
      <c r="K125" s="28"/>
      <c r="L125" s="28"/>
      <c r="M125" s="28"/>
      <c r="N125" s="33"/>
      <c r="O125" s="33"/>
      <c r="P125" s="28" t="str">
        <f t="shared" si="1"/>
        <v/>
      </c>
      <c r="Q125" s="28"/>
      <c r="R125" s="28"/>
      <c r="S125" s="28"/>
      <c r="T125" s="28"/>
      <c r="U125" s="28"/>
      <c r="V125" s="28"/>
      <c r="W125" s="28" t="str">
        <f t="shared" si="2"/>
        <v/>
      </c>
      <c r="X125" s="28" t="str">
        <f t="shared" si="3"/>
        <v/>
      </c>
      <c r="Y125" s="28" t="str">
        <f t="shared" si="4"/>
        <v/>
      </c>
      <c r="Z125" s="28" t="str">
        <f t="shared" si="5"/>
        <v>F</v>
      </c>
      <c r="AA125" s="32"/>
      <c r="AB125" s="32"/>
      <c r="AC125" s="32"/>
      <c r="AD125" s="32"/>
      <c r="AE125" s="32"/>
      <c r="AF125" s="32"/>
    </row>
    <row r="126" ht="15.0" customHeight="1">
      <c r="A126" s="25" t="s">
        <v>272</v>
      </c>
      <c r="B126" s="25" t="s">
        <v>273</v>
      </c>
      <c r="C126" s="35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34">
        <v>17.0</v>
      </c>
      <c r="O126" s="33"/>
      <c r="P126" s="28">
        <f t="shared" si="1"/>
        <v>17</v>
      </c>
      <c r="Q126" s="28"/>
      <c r="R126" s="28"/>
      <c r="S126" s="28"/>
      <c r="T126" s="28"/>
      <c r="U126" s="28"/>
      <c r="V126" s="28"/>
      <c r="W126" s="28">
        <f t="shared" si="2"/>
        <v>17</v>
      </c>
      <c r="X126" s="28" t="str">
        <f t="shared" si="3"/>
        <v/>
      </c>
      <c r="Y126" s="28">
        <f t="shared" si="4"/>
        <v>17</v>
      </c>
      <c r="Z126" s="28" t="str">
        <f t="shared" si="5"/>
        <v>F</v>
      </c>
      <c r="AA126" s="32"/>
      <c r="AB126" s="32"/>
      <c r="AC126" s="32"/>
      <c r="AD126" s="32"/>
      <c r="AE126" s="32"/>
      <c r="AF126" s="32"/>
    </row>
    <row r="127" ht="15.0" customHeight="1">
      <c r="A127" s="25" t="s">
        <v>274</v>
      </c>
      <c r="B127" s="25" t="s">
        <v>275</v>
      </c>
      <c r="C127" s="35"/>
      <c r="D127" s="28"/>
      <c r="E127" s="28"/>
      <c r="F127" s="28"/>
      <c r="G127" s="28"/>
      <c r="H127" s="28"/>
      <c r="I127" s="28"/>
      <c r="J127" s="28"/>
      <c r="K127" s="28"/>
      <c r="L127" s="28"/>
      <c r="M127" s="28"/>
      <c r="N127" s="33"/>
      <c r="O127" s="33"/>
      <c r="P127" s="28" t="str">
        <f t="shared" si="1"/>
        <v/>
      </c>
      <c r="Q127" s="28"/>
      <c r="R127" s="28"/>
      <c r="S127" s="28"/>
      <c r="T127" s="28"/>
      <c r="U127" s="28"/>
      <c r="V127" s="28"/>
      <c r="W127" s="28" t="str">
        <f t="shared" si="2"/>
        <v/>
      </c>
      <c r="X127" s="28" t="str">
        <f t="shared" si="3"/>
        <v/>
      </c>
      <c r="Y127" s="28" t="str">
        <f t="shared" si="4"/>
        <v/>
      </c>
      <c r="Z127" s="28" t="str">
        <f t="shared" si="5"/>
        <v>F</v>
      </c>
      <c r="AA127" s="32"/>
      <c r="AB127" s="32"/>
      <c r="AC127" s="32"/>
      <c r="AD127" s="32"/>
      <c r="AE127" s="32"/>
      <c r="AF127" s="32"/>
    </row>
    <row r="128" ht="15.0" customHeight="1">
      <c r="A128" s="25" t="s">
        <v>276</v>
      </c>
      <c r="B128" s="25" t="s">
        <v>277</v>
      </c>
      <c r="C128" s="35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34">
        <v>2.0</v>
      </c>
      <c r="O128" s="34">
        <v>18.5</v>
      </c>
      <c r="P128" s="28">
        <f t="shared" si="1"/>
        <v>18.5</v>
      </c>
      <c r="Q128" s="31">
        <v>18.0</v>
      </c>
      <c r="R128" s="31">
        <v>19.0</v>
      </c>
      <c r="S128" s="28"/>
      <c r="T128" s="28"/>
      <c r="U128" s="28"/>
      <c r="V128" s="28"/>
      <c r="W128" s="28">
        <f t="shared" si="2"/>
        <v>18.5</v>
      </c>
      <c r="X128" s="28">
        <f t="shared" si="3"/>
        <v>19</v>
      </c>
      <c r="Y128" s="28">
        <f t="shared" si="4"/>
        <v>37.5</v>
      </c>
      <c r="Z128" s="28" t="str">
        <f t="shared" si="5"/>
        <v>F</v>
      </c>
      <c r="AA128" s="32"/>
      <c r="AB128" s="32"/>
      <c r="AC128" s="32"/>
      <c r="AD128" s="32"/>
      <c r="AE128" s="32"/>
      <c r="AF128" s="32"/>
    </row>
    <row r="129" ht="15.0" customHeight="1">
      <c r="A129" s="25" t="s">
        <v>278</v>
      </c>
      <c r="B129" s="25" t="s">
        <v>279</v>
      </c>
      <c r="C129" s="35"/>
      <c r="D129" s="28"/>
      <c r="E129" s="28"/>
      <c r="F129" s="28"/>
      <c r="G129" s="28"/>
      <c r="H129" s="28"/>
      <c r="I129" s="28"/>
      <c r="J129" s="28"/>
      <c r="K129" s="28"/>
      <c r="L129" s="28"/>
      <c r="M129" s="28"/>
      <c r="N129" s="33"/>
      <c r="O129" s="33"/>
      <c r="P129" s="28" t="str">
        <f t="shared" si="1"/>
        <v/>
      </c>
      <c r="Q129" s="28"/>
      <c r="R129" s="28"/>
      <c r="S129" s="28"/>
      <c r="T129" s="28"/>
      <c r="U129" s="28"/>
      <c r="V129" s="28"/>
      <c r="W129" s="28" t="str">
        <f t="shared" si="2"/>
        <v/>
      </c>
      <c r="X129" s="28" t="str">
        <f t="shared" si="3"/>
        <v/>
      </c>
      <c r="Y129" s="28" t="str">
        <f t="shared" si="4"/>
        <v/>
      </c>
      <c r="Z129" s="28" t="str">
        <f t="shared" si="5"/>
        <v>F</v>
      </c>
      <c r="AA129" s="32"/>
      <c r="AB129" s="32"/>
      <c r="AC129" s="32"/>
      <c r="AD129" s="32"/>
      <c r="AE129" s="32"/>
      <c r="AF129" s="32"/>
    </row>
    <row r="130" ht="15.0" customHeight="1">
      <c r="A130" s="25" t="s">
        <v>280</v>
      </c>
      <c r="B130" s="25" t="s">
        <v>281</v>
      </c>
      <c r="C130" s="35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34">
        <v>24.0</v>
      </c>
      <c r="O130" s="33"/>
      <c r="P130" s="28">
        <f t="shared" si="1"/>
        <v>24</v>
      </c>
      <c r="Q130" s="31">
        <v>5.0</v>
      </c>
      <c r="R130" s="31">
        <v>6.0</v>
      </c>
      <c r="S130" s="28"/>
      <c r="T130" s="28"/>
      <c r="U130" s="28"/>
      <c r="V130" s="28"/>
      <c r="W130" s="28">
        <f t="shared" si="2"/>
        <v>24</v>
      </c>
      <c r="X130" s="28">
        <f t="shared" si="3"/>
        <v>6</v>
      </c>
      <c r="Y130" s="28">
        <f t="shared" si="4"/>
        <v>30</v>
      </c>
      <c r="Z130" s="28" t="str">
        <f t="shared" si="5"/>
        <v>F</v>
      </c>
      <c r="AA130" s="32"/>
      <c r="AB130" s="32"/>
      <c r="AC130" s="32"/>
      <c r="AD130" s="32"/>
      <c r="AE130" s="32"/>
      <c r="AF130" s="32"/>
    </row>
    <row r="131" ht="15.0" customHeight="1">
      <c r="A131" s="25" t="s">
        <v>282</v>
      </c>
      <c r="B131" s="25" t="s">
        <v>283</v>
      </c>
      <c r="C131" s="35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34">
        <v>17.0</v>
      </c>
      <c r="O131" s="33"/>
      <c r="P131" s="28">
        <f t="shared" si="1"/>
        <v>17</v>
      </c>
      <c r="Q131" s="31">
        <v>23.0</v>
      </c>
      <c r="R131" s="31">
        <v>23.0</v>
      </c>
      <c r="S131" s="31">
        <v>23.0</v>
      </c>
      <c r="T131" s="28"/>
      <c r="U131" s="28"/>
      <c r="V131" s="28"/>
      <c r="W131" s="28">
        <f t="shared" si="2"/>
        <v>23</v>
      </c>
      <c r="X131" s="28">
        <f t="shared" si="3"/>
        <v>23</v>
      </c>
      <c r="Y131" s="28">
        <f t="shared" si="4"/>
        <v>46</v>
      </c>
      <c r="Z131" s="28" t="str">
        <f t="shared" si="5"/>
        <v>F</v>
      </c>
      <c r="AA131" s="32"/>
      <c r="AB131" s="32"/>
      <c r="AC131" s="32"/>
      <c r="AD131" s="32"/>
      <c r="AE131" s="32"/>
      <c r="AF131" s="32"/>
    </row>
    <row r="132" ht="15.0" customHeight="1">
      <c r="A132" s="25" t="s">
        <v>284</v>
      </c>
      <c r="B132" s="25" t="s">
        <v>285</v>
      </c>
      <c r="C132" s="35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34">
        <v>9.0</v>
      </c>
      <c r="O132" s="33"/>
      <c r="P132" s="28">
        <f t="shared" si="1"/>
        <v>9</v>
      </c>
      <c r="Q132" s="28"/>
      <c r="R132" s="28"/>
      <c r="S132" s="28"/>
      <c r="T132" s="28"/>
      <c r="U132" s="28"/>
      <c r="V132" s="28"/>
      <c r="W132" s="28">
        <f t="shared" si="2"/>
        <v>9</v>
      </c>
      <c r="X132" s="28" t="str">
        <f t="shared" si="3"/>
        <v/>
      </c>
      <c r="Y132" s="28">
        <f t="shared" si="4"/>
        <v>9</v>
      </c>
      <c r="Z132" s="28" t="str">
        <f t="shared" si="5"/>
        <v>F</v>
      </c>
      <c r="AA132" s="32"/>
      <c r="AB132" s="32"/>
      <c r="AC132" s="32"/>
      <c r="AD132" s="32"/>
      <c r="AE132" s="32"/>
      <c r="AF132" s="32"/>
    </row>
    <row r="133" ht="15.0" customHeight="1">
      <c r="A133" s="25" t="s">
        <v>286</v>
      </c>
      <c r="B133" s="25" t="s">
        <v>287</v>
      </c>
      <c r="C133" s="35"/>
      <c r="D133" s="28"/>
      <c r="E133" s="28"/>
      <c r="F133" s="28"/>
      <c r="G133" s="28"/>
      <c r="H133" s="28"/>
      <c r="I133" s="28"/>
      <c r="J133" s="28"/>
      <c r="K133" s="28"/>
      <c r="L133" s="28"/>
      <c r="M133" s="28"/>
      <c r="N133" s="33"/>
      <c r="O133" s="33"/>
      <c r="P133" s="28" t="str">
        <f t="shared" si="1"/>
        <v/>
      </c>
      <c r="Q133" s="28"/>
      <c r="R133" s="28"/>
      <c r="S133" s="28"/>
      <c r="T133" s="28"/>
      <c r="U133" s="28"/>
      <c r="V133" s="28"/>
      <c r="W133" s="28" t="str">
        <f t="shared" si="2"/>
        <v/>
      </c>
      <c r="X133" s="28" t="str">
        <f t="shared" si="3"/>
        <v/>
      </c>
      <c r="Y133" s="28" t="str">
        <f t="shared" si="4"/>
        <v/>
      </c>
      <c r="Z133" s="28" t="str">
        <f t="shared" si="5"/>
        <v>F</v>
      </c>
      <c r="AA133" s="32"/>
      <c r="AB133" s="32"/>
      <c r="AC133" s="32"/>
      <c r="AD133" s="32"/>
      <c r="AE133" s="32"/>
      <c r="AF133" s="32"/>
    </row>
    <row r="134" ht="15.0" customHeight="1">
      <c r="A134" s="25" t="s">
        <v>288</v>
      </c>
      <c r="B134" s="25" t="s">
        <v>289</v>
      </c>
      <c r="C134" s="35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33"/>
      <c r="O134" s="33"/>
      <c r="P134" s="28" t="str">
        <f t="shared" si="1"/>
        <v/>
      </c>
      <c r="Q134" s="28"/>
      <c r="R134" s="28"/>
      <c r="S134" s="28"/>
      <c r="T134" s="28"/>
      <c r="U134" s="28"/>
      <c r="V134" s="28"/>
      <c r="W134" s="28" t="str">
        <f t="shared" si="2"/>
        <v/>
      </c>
      <c r="X134" s="28" t="str">
        <f t="shared" si="3"/>
        <v/>
      </c>
      <c r="Y134" s="28" t="str">
        <f t="shared" si="4"/>
        <v/>
      </c>
      <c r="Z134" s="28" t="str">
        <f t="shared" si="5"/>
        <v>F</v>
      </c>
      <c r="AA134" s="32"/>
      <c r="AB134" s="32"/>
      <c r="AC134" s="32"/>
      <c r="AD134" s="32"/>
      <c r="AE134" s="32"/>
      <c r="AF134" s="32"/>
    </row>
    <row r="135" ht="15.0" customHeight="1">
      <c r="A135" s="25" t="s">
        <v>290</v>
      </c>
      <c r="B135" s="25" t="s">
        <v>291</v>
      </c>
      <c r="C135" s="35"/>
      <c r="D135" s="28"/>
      <c r="E135" s="28"/>
      <c r="F135" s="28"/>
      <c r="G135" s="28"/>
      <c r="H135" s="28"/>
      <c r="I135" s="28"/>
      <c r="J135" s="28"/>
      <c r="K135" s="28"/>
      <c r="L135" s="28"/>
      <c r="M135" s="28"/>
      <c r="N135" s="34">
        <v>11.0</v>
      </c>
      <c r="O135" s="34">
        <v>17.0</v>
      </c>
      <c r="P135" s="28">
        <f t="shared" si="1"/>
        <v>17</v>
      </c>
      <c r="Q135" s="31">
        <v>4.0</v>
      </c>
      <c r="R135" s="31">
        <v>16.0</v>
      </c>
      <c r="S135" s="28"/>
      <c r="T135" s="28"/>
      <c r="U135" s="28"/>
      <c r="V135" s="28"/>
      <c r="W135" s="28">
        <f t="shared" si="2"/>
        <v>17</v>
      </c>
      <c r="X135" s="28">
        <f t="shared" si="3"/>
        <v>16</v>
      </c>
      <c r="Y135" s="28">
        <f t="shared" si="4"/>
        <v>33</v>
      </c>
      <c r="Z135" s="28" t="str">
        <f t="shared" si="5"/>
        <v>F</v>
      </c>
      <c r="AA135" s="32"/>
      <c r="AB135" s="32"/>
      <c r="AC135" s="32"/>
      <c r="AD135" s="32"/>
      <c r="AE135" s="32"/>
      <c r="AF135" s="32"/>
    </row>
    <row r="136" ht="15.0" customHeight="1">
      <c r="A136" s="25" t="s">
        <v>292</v>
      </c>
      <c r="B136" s="25" t="s">
        <v>293</v>
      </c>
      <c r="C136" s="35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33"/>
      <c r="O136" s="33"/>
      <c r="P136" s="28" t="str">
        <f t="shared" si="1"/>
        <v/>
      </c>
      <c r="Q136" s="28"/>
      <c r="R136" s="28"/>
      <c r="S136" s="28"/>
      <c r="T136" s="28"/>
      <c r="U136" s="28"/>
      <c r="V136" s="28"/>
      <c r="W136" s="28" t="str">
        <f t="shared" si="2"/>
        <v/>
      </c>
      <c r="X136" s="28" t="str">
        <f t="shared" si="3"/>
        <v/>
      </c>
      <c r="Y136" s="28" t="str">
        <f t="shared" si="4"/>
        <v/>
      </c>
      <c r="Z136" s="28" t="str">
        <f t="shared" si="5"/>
        <v>F</v>
      </c>
      <c r="AA136" s="32"/>
      <c r="AB136" s="32"/>
      <c r="AC136" s="32"/>
      <c r="AD136" s="32"/>
      <c r="AE136" s="32"/>
      <c r="AF136" s="32"/>
    </row>
    <row r="137" ht="15.0" customHeight="1">
      <c r="A137" s="37" t="s">
        <v>294</v>
      </c>
      <c r="B137" s="25" t="s">
        <v>295</v>
      </c>
      <c r="C137" s="35"/>
      <c r="D137" s="28"/>
      <c r="E137" s="28"/>
      <c r="F137" s="28"/>
      <c r="G137" s="28"/>
      <c r="H137" s="28"/>
      <c r="I137" s="28"/>
      <c r="J137" s="28"/>
      <c r="K137" s="28"/>
      <c r="L137" s="28"/>
      <c r="M137" s="28"/>
      <c r="N137" s="33"/>
      <c r="O137" s="30">
        <v>23.0</v>
      </c>
      <c r="P137" s="28">
        <f t="shared" si="1"/>
        <v>23</v>
      </c>
      <c r="Q137" s="31">
        <v>28.0</v>
      </c>
      <c r="R137" s="28"/>
      <c r="S137" s="28"/>
      <c r="T137" s="28"/>
      <c r="U137" s="28"/>
      <c r="V137" s="28"/>
      <c r="W137" s="28">
        <f t="shared" si="2"/>
        <v>23</v>
      </c>
      <c r="X137" s="28">
        <f t="shared" si="3"/>
        <v>28</v>
      </c>
      <c r="Y137" s="28">
        <f t="shared" si="4"/>
        <v>51</v>
      </c>
      <c r="Z137" s="28" t="str">
        <f t="shared" si="5"/>
        <v>E</v>
      </c>
      <c r="AA137" s="32"/>
      <c r="AB137" s="32"/>
      <c r="AC137" s="32"/>
      <c r="AD137" s="32"/>
      <c r="AE137" s="32"/>
      <c r="AF137" s="32"/>
    </row>
    <row r="138" ht="15.0" customHeight="1">
      <c r="A138" s="25" t="s">
        <v>296</v>
      </c>
      <c r="B138" s="25" t="s">
        <v>297</v>
      </c>
      <c r="C138" s="35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33"/>
      <c r="O138" s="33"/>
      <c r="P138" s="28" t="str">
        <f t="shared" si="1"/>
        <v/>
      </c>
      <c r="Q138" s="28"/>
      <c r="R138" s="28"/>
      <c r="S138" s="28"/>
      <c r="T138" s="28"/>
      <c r="U138" s="28"/>
      <c r="V138" s="28"/>
      <c r="W138" s="28" t="str">
        <f t="shared" si="2"/>
        <v/>
      </c>
      <c r="X138" s="28" t="str">
        <f t="shared" si="3"/>
        <v/>
      </c>
      <c r="Y138" s="28" t="str">
        <f t="shared" si="4"/>
        <v/>
      </c>
      <c r="Z138" s="28" t="str">
        <f t="shared" si="5"/>
        <v>F</v>
      </c>
      <c r="AA138" s="32"/>
      <c r="AB138" s="32"/>
      <c r="AC138" s="32"/>
      <c r="AD138" s="32"/>
      <c r="AE138" s="32"/>
      <c r="AF138" s="32"/>
    </row>
    <row r="139" ht="15.0" customHeight="1">
      <c r="A139" s="25" t="s">
        <v>298</v>
      </c>
      <c r="B139" s="25" t="s">
        <v>299</v>
      </c>
      <c r="C139" s="35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33"/>
      <c r="O139" s="33"/>
      <c r="P139" s="28" t="str">
        <f t="shared" si="1"/>
        <v/>
      </c>
      <c r="Q139" s="28"/>
      <c r="R139" s="28"/>
      <c r="S139" s="28"/>
      <c r="T139" s="28"/>
      <c r="U139" s="28"/>
      <c r="V139" s="28"/>
      <c r="W139" s="28" t="str">
        <f t="shared" si="2"/>
        <v/>
      </c>
      <c r="X139" s="28" t="str">
        <f t="shared" si="3"/>
        <v/>
      </c>
      <c r="Y139" s="28" t="str">
        <f t="shared" si="4"/>
        <v/>
      </c>
      <c r="Z139" s="28" t="str">
        <f t="shared" si="5"/>
        <v>F</v>
      </c>
      <c r="AA139" s="32"/>
      <c r="AB139" s="32"/>
      <c r="AC139" s="32"/>
      <c r="AD139" s="32"/>
      <c r="AE139" s="32"/>
      <c r="AF139" s="32"/>
    </row>
    <row r="140" ht="15.0" customHeight="1">
      <c r="A140" s="25" t="s">
        <v>300</v>
      </c>
      <c r="B140" s="25" t="s">
        <v>301</v>
      </c>
      <c r="C140" s="35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34">
        <v>17.0</v>
      </c>
      <c r="O140" s="33"/>
      <c r="P140" s="28">
        <f t="shared" si="1"/>
        <v>17</v>
      </c>
      <c r="Q140" s="31">
        <v>3.0</v>
      </c>
      <c r="R140" s="31">
        <v>30.0</v>
      </c>
      <c r="S140" s="31">
        <v>0.0</v>
      </c>
      <c r="T140" s="28"/>
      <c r="U140" s="28"/>
      <c r="V140" s="28"/>
      <c r="W140" s="28">
        <f t="shared" si="2"/>
        <v>0</v>
      </c>
      <c r="X140" s="28">
        <f t="shared" si="3"/>
        <v>30</v>
      </c>
      <c r="Y140" s="28">
        <f t="shared" si="4"/>
        <v>30</v>
      </c>
      <c r="Z140" s="28" t="str">
        <f t="shared" si="5"/>
        <v>F</v>
      </c>
      <c r="AA140" s="32"/>
      <c r="AB140" s="32"/>
      <c r="AC140" s="32"/>
      <c r="AD140" s="32"/>
      <c r="AE140" s="32"/>
      <c r="AF140" s="32"/>
    </row>
    <row r="141" ht="15.0" customHeight="1">
      <c r="A141" s="25" t="s">
        <v>302</v>
      </c>
      <c r="B141" s="25" t="s">
        <v>303</v>
      </c>
      <c r="C141" s="35"/>
      <c r="D141" s="28"/>
      <c r="E141" s="28"/>
      <c r="F141" s="28"/>
      <c r="G141" s="28"/>
      <c r="H141" s="28"/>
      <c r="I141" s="28"/>
      <c r="J141" s="28"/>
      <c r="K141" s="28"/>
      <c r="L141" s="28"/>
      <c r="M141" s="28"/>
      <c r="N141" s="33"/>
      <c r="O141" s="33"/>
      <c r="P141" s="28" t="str">
        <f t="shared" si="1"/>
        <v/>
      </c>
      <c r="Q141" s="28"/>
      <c r="R141" s="28"/>
      <c r="S141" s="28"/>
      <c r="T141" s="28"/>
      <c r="U141" s="28"/>
      <c r="V141" s="28"/>
      <c r="W141" s="28" t="str">
        <f t="shared" si="2"/>
        <v/>
      </c>
      <c r="X141" s="28" t="str">
        <f t="shared" si="3"/>
        <v/>
      </c>
      <c r="Y141" s="28" t="str">
        <f t="shared" si="4"/>
        <v/>
      </c>
      <c r="Z141" s="28" t="str">
        <f t="shared" si="5"/>
        <v>F</v>
      </c>
      <c r="AA141" s="32"/>
      <c r="AB141" s="32"/>
      <c r="AC141" s="32"/>
      <c r="AD141" s="32"/>
      <c r="AE141" s="32"/>
      <c r="AF141" s="32"/>
    </row>
    <row r="142" ht="15.0" customHeight="1">
      <c r="A142" s="25" t="s">
        <v>304</v>
      </c>
      <c r="B142" s="25" t="s">
        <v>305</v>
      </c>
      <c r="C142" s="35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33"/>
      <c r="O142" s="33"/>
      <c r="P142" s="28" t="str">
        <f t="shared" si="1"/>
        <v/>
      </c>
      <c r="Q142" s="28"/>
      <c r="R142" s="28"/>
      <c r="S142" s="28"/>
      <c r="T142" s="28"/>
      <c r="U142" s="28"/>
      <c r="V142" s="28"/>
      <c r="W142" s="28" t="str">
        <f t="shared" si="2"/>
        <v/>
      </c>
      <c r="X142" s="28" t="str">
        <f t="shared" si="3"/>
        <v/>
      </c>
      <c r="Y142" s="28" t="str">
        <f t="shared" si="4"/>
        <v/>
      </c>
      <c r="Z142" s="28" t="str">
        <f t="shared" si="5"/>
        <v>F</v>
      </c>
      <c r="AA142" s="32"/>
      <c r="AB142" s="32"/>
      <c r="AC142" s="32"/>
      <c r="AD142" s="32"/>
      <c r="AE142" s="32"/>
      <c r="AF142" s="32"/>
    </row>
    <row r="143" ht="15.0" customHeight="1">
      <c r="A143" s="25" t="s">
        <v>306</v>
      </c>
      <c r="B143" s="25" t="s">
        <v>307</v>
      </c>
      <c r="C143" s="35"/>
      <c r="D143" s="28"/>
      <c r="E143" s="28"/>
      <c r="F143" s="28"/>
      <c r="G143" s="28"/>
      <c r="H143" s="28"/>
      <c r="I143" s="28"/>
      <c r="J143" s="28"/>
      <c r="K143" s="28"/>
      <c r="L143" s="28"/>
      <c r="M143" s="28"/>
      <c r="N143" s="33"/>
      <c r="O143" s="33"/>
      <c r="P143" s="28" t="str">
        <f t="shared" si="1"/>
        <v/>
      </c>
      <c r="Q143" s="28"/>
      <c r="R143" s="28"/>
      <c r="S143" s="28"/>
      <c r="T143" s="28"/>
      <c r="U143" s="28"/>
      <c r="V143" s="28"/>
      <c r="W143" s="28" t="str">
        <f t="shared" si="2"/>
        <v/>
      </c>
      <c r="X143" s="28" t="str">
        <f t="shared" si="3"/>
        <v/>
      </c>
      <c r="Y143" s="28" t="str">
        <f t="shared" si="4"/>
        <v/>
      </c>
      <c r="Z143" s="28" t="str">
        <f t="shared" si="5"/>
        <v>F</v>
      </c>
      <c r="AA143" s="32"/>
      <c r="AB143" s="32"/>
      <c r="AC143" s="32"/>
      <c r="AD143" s="32"/>
      <c r="AE143" s="32"/>
      <c r="AF143" s="32"/>
    </row>
    <row r="144" ht="15.0" customHeight="1">
      <c r="A144" s="25" t="s">
        <v>308</v>
      </c>
      <c r="B144" s="25" t="s">
        <v>309</v>
      </c>
      <c r="C144" s="35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33"/>
      <c r="O144" s="33"/>
      <c r="P144" s="28" t="str">
        <f t="shared" si="1"/>
        <v/>
      </c>
      <c r="Q144" s="28"/>
      <c r="R144" s="28"/>
      <c r="S144" s="28"/>
      <c r="T144" s="28"/>
      <c r="U144" s="28"/>
      <c r="V144" s="28"/>
      <c r="W144" s="28" t="str">
        <f t="shared" si="2"/>
        <v/>
      </c>
      <c r="X144" s="28" t="str">
        <f t="shared" si="3"/>
        <v/>
      </c>
      <c r="Y144" s="28" t="str">
        <f t="shared" si="4"/>
        <v/>
      </c>
      <c r="Z144" s="28" t="str">
        <f t="shared" si="5"/>
        <v>F</v>
      </c>
      <c r="AA144" s="32"/>
      <c r="AB144" s="32"/>
      <c r="AC144" s="32"/>
      <c r="AD144" s="32"/>
      <c r="AE144" s="32"/>
      <c r="AF144" s="32"/>
    </row>
    <row r="145" ht="15.0" customHeight="1">
      <c r="A145" s="25" t="s">
        <v>310</v>
      </c>
      <c r="B145" s="25" t="s">
        <v>311</v>
      </c>
      <c r="C145" s="35"/>
      <c r="D145" s="28"/>
      <c r="E145" s="28"/>
      <c r="F145" s="28"/>
      <c r="G145" s="28"/>
      <c r="H145" s="28"/>
      <c r="I145" s="28"/>
      <c r="J145" s="28"/>
      <c r="K145" s="28"/>
      <c r="L145" s="28"/>
      <c r="M145" s="28"/>
      <c r="N145" s="33"/>
      <c r="O145" s="33"/>
      <c r="P145" s="28" t="str">
        <f t="shared" si="1"/>
        <v/>
      </c>
      <c r="Q145" s="28"/>
      <c r="R145" s="28"/>
      <c r="S145" s="28"/>
      <c r="T145" s="28"/>
      <c r="U145" s="28"/>
      <c r="V145" s="28"/>
      <c r="W145" s="28" t="str">
        <f t="shared" si="2"/>
        <v/>
      </c>
      <c r="X145" s="28" t="str">
        <f t="shared" si="3"/>
        <v/>
      </c>
      <c r="Y145" s="28" t="str">
        <f t="shared" si="4"/>
        <v/>
      </c>
      <c r="Z145" s="28" t="str">
        <f t="shared" si="5"/>
        <v>F</v>
      </c>
      <c r="AA145" s="32"/>
      <c r="AB145" s="32"/>
      <c r="AC145" s="32"/>
      <c r="AD145" s="32"/>
      <c r="AE145" s="32"/>
      <c r="AF145" s="32"/>
    </row>
    <row r="146" ht="15.0" customHeight="1">
      <c r="A146" s="25" t="s">
        <v>312</v>
      </c>
      <c r="B146" s="25" t="s">
        <v>313</v>
      </c>
      <c r="C146" s="35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33"/>
      <c r="O146" s="33"/>
      <c r="P146" s="28" t="str">
        <f t="shared" si="1"/>
        <v/>
      </c>
      <c r="Q146" s="28"/>
      <c r="R146" s="28"/>
      <c r="S146" s="28"/>
      <c r="T146" s="28"/>
      <c r="U146" s="28"/>
      <c r="V146" s="28"/>
      <c r="W146" s="28" t="str">
        <f t="shared" si="2"/>
        <v/>
      </c>
      <c r="X146" s="28" t="str">
        <f t="shared" si="3"/>
        <v/>
      </c>
      <c r="Y146" s="28" t="str">
        <f t="shared" si="4"/>
        <v/>
      </c>
      <c r="Z146" s="28" t="str">
        <f t="shared" si="5"/>
        <v>F</v>
      </c>
      <c r="AA146" s="32"/>
      <c r="AB146" s="32"/>
      <c r="AC146" s="32"/>
      <c r="AD146" s="32"/>
      <c r="AE146" s="32"/>
      <c r="AF146" s="32"/>
    </row>
    <row r="147" ht="15.0" customHeight="1">
      <c r="A147" s="25" t="s">
        <v>314</v>
      </c>
      <c r="B147" s="25" t="s">
        <v>315</v>
      </c>
      <c r="C147" s="35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33"/>
      <c r="O147" s="33"/>
      <c r="P147" s="28" t="str">
        <f t="shared" si="1"/>
        <v/>
      </c>
      <c r="Q147" s="28"/>
      <c r="R147" s="28"/>
      <c r="S147" s="28"/>
      <c r="T147" s="28"/>
      <c r="U147" s="28"/>
      <c r="V147" s="28"/>
      <c r="W147" s="28" t="str">
        <f t="shared" si="2"/>
        <v/>
      </c>
      <c r="X147" s="28" t="str">
        <f t="shared" si="3"/>
        <v/>
      </c>
      <c r="Y147" s="28" t="str">
        <f t="shared" si="4"/>
        <v/>
      </c>
      <c r="Z147" s="28" t="str">
        <f t="shared" si="5"/>
        <v>F</v>
      </c>
      <c r="AA147" s="32"/>
      <c r="AB147" s="32"/>
      <c r="AC147" s="32"/>
      <c r="AD147" s="32"/>
      <c r="AE147" s="32"/>
      <c r="AF147" s="32"/>
    </row>
    <row r="148" ht="15.0" customHeight="1">
      <c r="A148" s="25" t="s">
        <v>316</v>
      </c>
      <c r="B148" s="25" t="s">
        <v>317</v>
      </c>
      <c r="C148" s="35"/>
      <c r="D148" s="28"/>
      <c r="E148" s="28"/>
      <c r="F148" s="28"/>
      <c r="G148" s="28"/>
      <c r="H148" s="28"/>
      <c r="I148" s="28"/>
      <c r="J148" s="28"/>
      <c r="K148" s="28"/>
      <c r="L148" s="28"/>
      <c r="M148" s="28"/>
      <c r="N148" s="34">
        <v>9.0</v>
      </c>
      <c r="O148" s="34">
        <v>18.0</v>
      </c>
      <c r="P148" s="28">
        <f t="shared" si="1"/>
        <v>18</v>
      </c>
      <c r="Q148" s="31">
        <v>6.0</v>
      </c>
      <c r="R148" s="31">
        <v>12.0</v>
      </c>
      <c r="S148" s="28"/>
      <c r="T148" s="28"/>
      <c r="U148" s="28"/>
      <c r="V148" s="28"/>
      <c r="W148" s="28">
        <f t="shared" si="2"/>
        <v>18</v>
      </c>
      <c r="X148" s="28">
        <f t="shared" si="3"/>
        <v>12</v>
      </c>
      <c r="Y148" s="28">
        <f t="shared" si="4"/>
        <v>30</v>
      </c>
      <c r="Z148" s="28" t="str">
        <f t="shared" si="5"/>
        <v>F</v>
      </c>
      <c r="AA148" s="32"/>
      <c r="AB148" s="32"/>
      <c r="AC148" s="32"/>
      <c r="AD148" s="32"/>
      <c r="AE148" s="32"/>
      <c r="AF148" s="32"/>
    </row>
    <row r="149" ht="15.0" customHeight="1">
      <c r="A149" s="25" t="s">
        <v>318</v>
      </c>
      <c r="B149" s="25" t="s">
        <v>319</v>
      </c>
      <c r="C149" s="35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34">
        <v>12.0</v>
      </c>
      <c r="O149" s="34">
        <v>0.0</v>
      </c>
      <c r="P149" s="28">
        <f t="shared" si="1"/>
        <v>0</v>
      </c>
      <c r="Q149" s="31">
        <v>0.0</v>
      </c>
      <c r="R149" s="28"/>
      <c r="S149" s="28"/>
      <c r="T149" s="28"/>
      <c r="U149" s="28"/>
      <c r="V149" s="28"/>
      <c r="W149" s="28">
        <f t="shared" si="2"/>
        <v>0</v>
      </c>
      <c r="X149" s="28">
        <f t="shared" si="3"/>
        <v>0</v>
      </c>
      <c r="Y149" s="28">
        <f t="shared" si="4"/>
        <v>0</v>
      </c>
      <c r="Z149" s="28" t="str">
        <f t="shared" si="5"/>
        <v>F</v>
      </c>
      <c r="AA149" s="32"/>
      <c r="AB149" s="32"/>
      <c r="AC149" s="32"/>
      <c r="AD149" s="32"/>
      <c r="AE149" s="32"/>
      <c r="AF149" s="32"/>
    </row>
    <row r="150" ht="15.0" customHeight="1">
      <c r="A150" s="25" t="s">
        <v>320</v>
      </c>
      <c r="B150" s="25" t="s">
        <v>321</v>
      </c>
      <c r="C150" s="35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33"/>
      <c r="O150" s="33"/>
      <c r="P150" s="28" t="str">
        <f t="shared" si="1"/>
        <v/>
      </c>
      <c r="Q150" s="28"/>
      <c r="R150" s="28"/>
      <c r="S150" s="28"/>
      <c r="T150" s="28"/>
      <c r="U150" s="28"/>
      <c r="V150" s="28"/>
      <c r="W150" s="28" t="str">
        <f t="shared" si="2"/>
        <v/>
      </c>
      <c r="X150" s="28" t="str">
        <f t="shared" si="3"/>
        <v/>
      </c>
      <c r="Y150" s="28" t="str">
        <f t="shared" si="4"/>
        <v/>
      </c>
      <c r="Z150" s="28" t="str">
        <f t="shared" si="5"/>
        <v>F</v>
      </c>
      <c r="AA150" s="32"/>
      <c r="AB150" s="32"/>
      <c r="AC150" s="32"/>
      <c r="AD150" s="32"/>
      <c r="AE150" s="32"/>
      <c r="AF150" s="32"/>
    </row>
    <row r="151" ht="15.0" customHeight="1">
      <c r="A151" s="25" t="s">
        <v>322</v>
      </c>
      <c r="B151" s="25" t="s">
        <v>323</v>
      </c>
      <c r="C151" s="35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33"/>
      <c r="O151" s="33"/>
      <c r="P151" s="28" t="str">
        <f t="shared" si="1"/>
        <v/>
      </c>
      <c r="Q151" s="28"/>
      <c r="R151" s="28"/>
      <c r="S151" s="28"/>
      <c r="T151" s="28"/>
      <c r="U151" s="28"/>
      <c r="V151" s="28"/>
      <c r="W151" s="28" t="str">
        <f t="shared" si="2"/>
        <v/>
      </c>
      <c r="X151" s="28" t="str">
        <f t="shared" si="3"/>
        <v/>
      </c>
      <c r="Y151" s="28" t="str">
        <f t="shared" si="4"/>
        <v/>
      </c>
      <c r="Z151" s="28" t="str">
        <f t="shared" si="5"/>
        <v>F</v>
      </c>
      <c r="AA151" s="32"/>
      <c r="AB151" s="32"/>
      <c r="AC151" s="32"/>
      <c r="AD151" s="32"/>
      <c r="AE151" s="32"/>
      <c r="AF151" s="32"/>
    </row>
    <row r="152" ht="15.0" customHeight="1">
      <c r="A152" s="25" t="s">
        <v>324</v>
      </c>
      <c r="B152" s="25" t="s">
        <v>325</v>
      </c>
      <c r="C152" s="35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33"/>
      <c r="O152" s="33"/>
      <c r="P152" s="28" t="str">
        <f t="shared" si="1"/>
        <v/>
      </c>
      <c r="Q152" s="28"/>
      <c r="R152" s="28"/>
      <c r="S152" s="28"/>
      <c r="T152" s="28"/>
      <c r="U152" s="28"/>
      <c r="V152" s="28"/>
      <c r="W152" s="28" t="str">
        <f t="shared" si="2"/>
        <v/>
      </c>
      <c r="X152" s="28" t="str">
        <f t="shared" si="3"/>
        <v/>
      </c>
      <c r="Y152" s="28" t="str">
        <f t="shared" si="4"/>
        <v/>
      </c>
      <c r="Z152" s="28" t="str">
        <f t="shared" si="5"/>
        <v>F</v>
      </c>
      <c r="AA152" s="32"/>
      <c r="AB152" s="32"/>
      <c r="AC152" s="32"/>
      <c r="AD152" s="32"/>
      <c r="AE152" s="32"/>
      <c r="AF152" s="32"/>
    </row>
    <row r="153" ht="15.0" customHeight="1">
      <c r="A153" s="25" t="s">
        <v>326</v>
      </c>
      <c r="B153" s="25" t="s">
        <v>327</v>
      </c>
      <c r="C153" s="35"/>
      <c r="D153" s="28"/>
      <c r="E153" s="28"/>
      <c r="F153" s="28"/>
      <c r="G153" s="28"/>
      <c r="H153" s="28"/>
      <c r="I153" s="28"/>
      <c r="J153" s="28"/>
      <c r="K153" s="28"/>
      <c r="L153" s="28"/>
      <c r="M153" s="28"/>
      <c r="N153" s="33"/>
      <c r="O153" s="33"/>
      <c r="P153" s="28" t="str">
        <f t="shared" si="1"/>
        <v/>
      </c>
      <c r="Q153" s="28"/>
      <c r="R153" s="28"/>
      <c r="S153" s="28"/>
      <c r="T153" s="28"/>
      <c r="U153" s="28"/>
      <c r="V153" s="28"/>
      <c r="W153" s="28" t="str">
        <f t="shared" si="2"/>
        <v/>
      </c>
      <c r="X153" s="28" t="str">
        <f t="shared" si="3"/>
        <v/>
      </c>
      <c r="Y153" s="28" t="str">
        <f t="shared" si="4"/>
        <v/>
      </c>
      <c r="Z153" s="28" t="str">
        <f t="shared" si="5"/>
        <v>F</v>
      </c>
      <c r="AA153" s="32"/>
      <c r="AB153" s="32"/>
      <c r="AC153" s="32"/>
      <c r="AD153" s="32"/>
      <c r="AE153" s="32"/>
      <c r="AF153" s="32"/>
    </row>
    <row r="154" ht="15.0" customHeight="1">
      <c r="A154" s="25" t="s">
        <v>328</v>
      </c>
      <c r="B154" s="25" t="s">
        <v>329</v>
      </c>
      <c r="C154" s="35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33"/>
      <c r="O154" s="33"/>
      <c r="P154" s="28" t="str">
        <f t="shared" si="1"/>
        <v/>
      </c>
      <c r="Q154" s="28"/>
      <c r="R154" s="28"/>
      <c r="S154" s="28"/>
      <c r="T154" s="28"/>
      <c r="U154" s="28"/>
      <c r="V154" s="28"/>
      <c r="W154" s="28" t="str">
        <f t="shared" si="2"/>
        <v/>
      </c>
      <c r="X154" s="28" t="str">
        <f t="shared" si="3"/>
        <v/>
      </c>
      <c r="Y154" s="28" t="str">
        <f t="shared" si="4"/>
        <v/>
      </c>
      <c r="Z154" s="28" t="str">
        <f t="shared" si="5"/>
        <v>F</v>
      </c>
      <c r="AA154" s="32"/>
      <c r="AB154" s="32"/>
      <c r="AC154" s="32"/>
      <c r="AD154" s="32"/>
      <c r="AE154" s="32"/>
      <c r="AF154" s="32"/>
    </row>
    <row r="155" ht="15.0" customHeight="1">
      <c r="A155" s="25" t="s">
        <v>330</v>
      </c>
      <c r="B155" s="25" t="s">
        <v>331</v>
      </c>
      <c r="C155" s="35"/>
      <c r="D155" s="28"/>
      <c r="E155" s="28"/>
      <c r="F155" s="28"/>
      <c r="G155" s="28"/>
      <c r="H155" s="28"/>
      <c r="I155" s="28"/>
      <c r="J155" s="28"/>
      <c r="K155" s="28"/>
      <c r="L155" s="28"/>
      <c r="M155" s="28"/>
      <c r="N155" s="33"/>
      <c r="O155" s="33"/>
      <c r="P155" s="28" t="str">
        <f t="shared" si="1"/>
        <v/>
      </c>
      <c r="Q155" s="28"/>
      <c r="R155" s="28"/>
      <c r="S155" s="28"/>
      <c r="T155" s="28"/>
      <c r="U155" s="28"/>
      <c r="V155" s="28"/>
      <c r="W155" s="28" t="str">
        <f t="shared" si="2"/>
        <v/>
      </c>
      <c r="X155" s="28" t="str">
        <f t="shared" si="3"/>
        <v/>
      </c>
      <c r="Y155" s="28" t="str">
        <f t="shared" si="4"/>
        <v/>
      </c>
      <c r="Z155" s="28" t="str">
        <f t="shared" si="5"/>
        <v>F</v>
      </c>
      <c r="AA155" s="32"/>
      <c r="AB155" s="32"/>
      <c r="AC155" s="32"/>
      <c r="AD155" s="32"/>
      <c r="AE155" s="32"/>
      <c r="AF155" s="32"/>
    </row>
    <row r="156" ht="15.0" customHeight="1">
      <c r="A156" s="25" t="s">
        <v>332</v>
      </c>
      <c r="B156" s="25" t="s">
        <v>333</v>
      </c>
      <c r="C156" s="35"/>
      <c r="D156" s="28"/>
      <c r="E156" s="28"/>
      <c r="F156" s="28"/>
      <c r="G156" s="28"/>
      <c r="H156" s="36"/>
      <c r="I156" s="28"/>
      <c r="J156" s="28"/>
      <c r="K156" s="28"/>
      <c r="L156" s="28"/>
      <c r="M156" s="28"/>
      <c r="N156" s="33"/>
      <c r="O156" s="33"/>
      <c r="P156" s="28" t="str">
        <f t="shared" si="1"/>
        <v/>
      </c>
      <c r="Q156" s="28"/>
      <c r="R156" s="36"/>
      <c r="S156" s="28"/>
      <c r="T156" s="28"/>
      <c r="U156" s="28"/>
      <c r="V156" s="28"/>
      <c r="W156" s="28" t="str">
        <f t="shared" si="2"/>
        <v/>
      </c>
      <c r="X156" s="28" t="str">
        <f t="shared" si="3"/>
        <v/>
      </c>
      <c r="Y156" s="28" t="str">
        <f t="shared" si="4"/>
        <v/>
      </c>
      <c r="Z156" s="28" t="str">
        <f t="shared" si="5"/>
        <v>F</v>
      </c>
      <c r="AA156" s="32"/>
      <c r="AB156" s="32"/>
      <c r="AC156" s="32"/>
      <c r="AD156" s="32"/>
      <c r="AE156" s="32"/>
      <c r="AF156" s="32"/>
    </row>
    <row r="157" ht="15.0" customHeight="1">
      <c r="A157" s="38">
        <v>44853.0</v>
      </c>
      <c r="B157" s="39" t="s">
        <v>334</v>
      </c>
      <c r="C157" s="40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2"/>
      <c r="O157" s="42"/>
      <c r="P157" s="41" t="str">
        <f t="shared" si="1"/>
        <v/>
      </c>
      <c r="Q157" s="41"/>
      <c r="R157" s="41"/>
      <c r="S157" s="41"/>
      <c r="T157" s="41"/>
      <c r="U157" s="41"/>
      <c r="V157" s="41"/>
      <c r="W157" s="28" t="str">
        <f t="shared" si="2"/>
        <v/>
      </c>
      <c r="X157" s="28" t="str">
        <f t="shared" si="3"/>
        <v/>
      </c>
      <c r="Y157" s="28" t="str">
        <f t="shared" si="4"/>
        <v/>
      </c>
      <c r="Z157" s="28" t="str">
        <f t="shared" si="5"/>
        <v>F</v>
      </c>
      <c r="AA157" s="32"/>
      <c r="AB157" s="32"/>
      <c r="AC157" s="32"/>
      <c r="AD157" s="32"/>
      <c r="AE157" s="32"/>
      <c r="AF157" s="32"/>
    </row>
    <row r="158" ht="15.0" customHeight="1">
      <c r="A158" s="43"/>
      <c r="B158" s="44"/>
      <c r="C158" s="32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6"/>
      <c r="O158" s="45"/>
      <c r="P158" s="45"/>
      <c r="Q158" s="47"/>
      <c r="R158" s="45"/>
      <c r="S158" s="45"/>
      <c r="T158" s="45"/>
      <c r="U158" s="45"/>
      <c r="V158" s="45"/>
      <c r="W158" s="45"/>
      <c r="X158" s="45"/>
      <c r="Y158" s="45"/>
      <c r="Z158" s="45"/>
      <c r="AA158" s="32"/>
      <c r="AB158" s="32"/>
      <c r="AC158" s="32"/>
      <c r="AD158" s="32"/>
      <c r="AE158" s="32"/>
      <c r="AF158" s="32"/>
    </row>
    <row r="159" ht="15.0" customHeight="1">
      <c r="A159" s="48"/>
      <c r="B159" s="44"/>
      <c r="C159" s="32"/>
      <c r="D159" s="45"/>
      <c r="E159" s="45"/>
      <c r="F159" s="45"/>
      <c r="G159" s="45"/>
      <c r="H159" s="45"/>
      <c r="I159" s="45"/>
      <c r="J159" s="45"/>
      <c r="K159" s="45"/>
      <c r="L159" s="45"/>
      <c r="M159" s="45"/>
      <c r="N159" s="46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32"/>
      <c r="AB159" s="32"/>
      <c r="AC159" s="32"/>
      <c r="AD159" s="32"/>
      <c r="AE159" s="32"/>
      <c r="AF159" s="32"/>
    </row>
    <row r="160" ht="12.0" customHeight="1">
      <c r="M160" s="49"/>
      <c r="N160" s="49"/>
      <c r="O160" s="45"/>
      <c r="P160" s="49"/>
      <c r="Q160" s="49"/>
      <c r="R160" s="49"/>
      <c r="S160" s="49"/>
      <c r="T160" s="49"/>
      <c r="U160" s="49"/>
      <c r="V160" s="49"/>
      <c r="W160" s="49"/>
      <c r="X160" s="49"/>
      <c r="Y160" s="49"/>
      <c r="Z160" s="49"/>
    </row>
    <row r="161" ht="12.0" customHeight="1">
      <c r="M161" s="49"/>
      <c r="N161" s="49"/>
      <c r="O161" s="45"/>
      <c r="P161" s="49"/>
      <c r="Q161" s="49"/>
      <c r="R161" s="49"/>
      <c r="S161" s="49"/>
      <c r="T161" s="49"/>
      <c r="U161" s="49"/>
      <c r="V161" s="49"/>
      <c r="W161" s="49"/>
      <c r="X161" s="49"/>
      <c r="Y161" s="49"/>
      <c r="Z161" s="49"/>
    </row>
    <row r="162" ht="12.0" customHeight="1">
      <c r="M162" s="49"/>
      <c r="N162" s="49"/>
      <c r="O162" s="45"/>
      <c r="P162" s="49"/>
      <c r="Q162" s="50"/>
      <c r="R162" s="50"/>
      <c r="S162" s="50"/>
      <c r="T162" s="50"/>
      <c r="U162" s="50"/>
      <c r="V162" s="50"/>
      <c r="W162" s="50"/>
      <c r="X162" s="50"/>
      <c r="Y162" s="50"/>
      <c r="Z162" s="50"/>
    </row>
    <row r="163" ht="12.0" customHeight="1">
      <c r="M163" s="49"/>
      <c r="N163" s="49"/>
      <c r="O163" s="45"/>
      <c r="P163" s="49"/>
      <c r="Q163" s="49"/>
      <c r="R163" s="49"/>
      <c r="S163" s="49"/>
      <c r="T163" s="49"/>
      <c r="U163" s="49"/>
      <c r="V163" s="49"/>
      <c r="W163" s="49"/>
      <c r="X163" s="49"/>
      <c r="Y163" s="49"/>
      <c r="Z163" s="49"/>
    </row>
    <row r="164" ht="12.0" customHeight="1">
      <c r="M164" s="49"/>
      <c r="N164" s="49"/>
      <c r="O164" s="45"/>
      <c r="P164" s="49"/>
      <c r="Q164" s="49"/>
      <c r="R164" s="49"/>
      <c r="S164" s="49"/>
      <c r="T164" s="49"/>
      <c r="U164" s="49"/>
      <c r="V164" s="49"/>
      <c r="W164" s="49"/>
      <c r="X164" s="49"/>
      <c r="Y164" s="49"/>
      <c r="Z164" s="49"/>
    </row>
    <row r="165" ht="12.0" customHeight="1">
      <c r="M165" s="49"/>
      <c r="N165" s="49"/>
      <c r="O165" s="45"/>
      <c r="P165" s="49"/>
      <c r="Q165" s="49"/>
      <c r="R165" s="49"/>
      <c r="S165" s="49"/>
      <c r="T165" s="49"/>
      <c r="U165" s="49"/>
      <c r="V165" s="49"/>
      <c r="W165" s="49"/>
      <c r="X165" s="49"/>
      <c r="Y165" s="49"/>
      <c r="Z165" s="49"/>
    </row>
    <row r="166" ht="12.0" customHeight="1">
      <c r="M166" s="49"/>
      <c r="N166" s="49"/>
      <c r="O166" s="45"/>
      <c r="P166" s="49"/>
      <c r="Q166" s="49"/>
      <c r="R166" s="49"/>
      <c r="S166" s="49"/>
      <c r="T166" s="49"/>
      <c r="U166" s="49"/>
      <c r="V166" s="49"/>
      <c r="W166" s="49"/>
      <c r="X166" s="49"/>
      <c r="Y166" s="49"/>
      <c r="Z166" s="49"/>
    </row>
    <row r="167" ht="12.0" customHeight="1">
      <c r="M167" s="49"/>
      <c r="N167" s="49"/>
      <c r="O167" s="45"/>
      <c r="P167" s="49"/>
      <c r="Q167" s="49"/>
      <c r="R167" s="49"/>
      <c r="S167" s="49"/>
      <c r="T167" s="49"/>
      <c r="U167" s="49"/>
      <c r="V167" s="49"/>
      <c r="W167" s="49"/>
      <c r="X167" s="49"/>
      <c r="Y167" s="49"/>
      <c r="Z167" s="49"/>
    </row>
    <row r="168" ht="12.0" customHeight="1">
      <c r="M168" s="49"/>
      <c r="N168" s="49"/>
      <c r="O168" s="45"/>
      <c r="P168" s="49"/>
      <c r="Q168" s="49"/>
      <c r="R168" s="49"/>
      <c r="S168" s="49"/>
      <c r="T168" s="49"/>
      <c r="U168" s="49"/>
      <c r="V168" s="49"/>
      <c r="W168" s="49"/>
      <c r="X168" s="49"/>
      <c r="Y168" s="49"/>
      <c r="Z168" s="49"/>
    </row>
    <row r="169" ht="12.0" customHeight="1">
      <c r="M169" s="49"/>
      <c r="N169" s="49"/>
      <c r="O169" s="45"/>
      <c r="P169" s="49"/>
      <c r="Q169" s="49"/>
      <c r="R169" s="49"/>
      <c r="S169" s="49"/>
      <c r="T169" s="49"/>
      <c r="U169" s="49"/>
      <c r="V169" s="49"/>
      <c r="W169" s="49"/>
      <c r="X169" s="49"/>
      <c r="Y169" s="49"/>
      <c r="Z169" s="49"/>
    </row>
    <row r="170" ht="12.0" customHeight="1">
      <c r="M170" s="49"/>
      <c r="N170" s="49"/>
      <c r="O170" s="45"/>
      <c r="P170" s="49"/>
      <c r="Q170" s="49"/>
      <c r="R170" s="49"/>
      <c r="S170" s="49"/>
      <c r="T170" s="49"/>
      <c r="U170" s="49"/>
      <c r="V170" s="49"/>
      <c r="W170" s="49"/>
      <c r="X170" s="49"/>
      <c r="Y170" s="49"/>
      <c r="Z170" s="49"/>
    </row>
    <row r="171" ht="12.0" customHeight="1">
      <c r="M171" s="49"/>
      <c r="N171" s="49"/>
      <c r="O171" s="45"/>
      <c r="P171" s="49"/>
      <c r="Q171" s="49"/>
      <c r="R171" s="49"/>
      <c r="S171" s="49"/>
      <c r="T171" s="49"/>
      <c r="U171" s="49"/>
      <c r="V171" s="49"/>
      <c r="W171" s="49"/>
      <c r="X171" s="49"/>
      <c r="Y171" s="49"/>
      <c r="Z171" s="49"/>
    </row>
    <row r="172" ht="12.0" customHeight="1">
      <c r="M172" s="49"/>
      <c r="N172" s="49"/>
      <c r="O172" s="45"/>
      <c r="P172" s="49"/>
      <c r="Q172" s="49"/>
      <c r="R172" s="49"/>
      <c r="S172" s="49"/>
      <c r="T172" s="49"/>
      <c r="U172" s="49"/>
      <c r="V172" s="49"/>
      <c r="W172" s="49"/>
      <c r="X172" s="49"/>
      <c r="Y172" s="49"/>
      <c r="Z172" s="49"/>
    </row>
    <row r="173" ht="12.0" customHeight="1">
      <c r="M173" s="49"/>
      <c r="N173" s="49"/>
      <c r="O173" s="45"/>
      <c r="P173" s="49"/>
      <c r="Q173" s="49"/>
      <c r="R173" s="49"/>
      <c r="S173" s="49"/>
      <c r="T173" s="49"/>
      <c r="U173" s="49"/>
      <c r="V173" s="49"/>
      <c r="W173" s="49"/>
      <c r="X173" s="49"/>
      <c r="Y173" s="49"/>
      <c r="Z173" s="49"/>
    </row>
    <row r="174" ht="12.0" customHeight="1">
      <c r="M174" s="49"/>
      <c r="N174" s="49"/>
      <c r="O174" s="45"/>
      <c r="P174" s="49"/>
      <c r="Q174" s="49"/>
      <c r="R174" s="49"/>
      <c r="S174" s="49"/>
      <c r="T174" s="49"/>
      <c r="U174" s="49"/>
      <c r="V174" s="49"/>
      <c r="W174" s="49"/>
      <c r="X174" s="49"/>
      <c r="Y174" s="49"/>
      <c r="Z174" s="49"/>
    </row>
    <row r="175" ht="12.0" customHeight="1">
      <c r="M175" s="49"/>
      <c r="N175" s="49"/>
      <c r="O175" s="45"/>
      <c r="P175" s="49"/>
      <c r="Q175" s="49"/>
      <c r="R175" s="49"/>
      <c r="S175" s="49"/>
      <c r="T175" s="49"/>
      <c r="U175" s="49"/>
      <c r="V175" s="49"/>
      <c r="W175" s="49"/>
      <c r="X175" s="49"/>
      <c r="Y175" s="49"/>
      <c r="Z175" s="49"/>
    </row>
    <row r="176" ht="12.0" customHeight="1">
      <c r="M176" s="49"/>
      <c r="N176" s="49"/>
      <c r="O176" s="45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ht="12.0" customHeight="1">
      <c r="M177" s="49"/>
      <c r="N177" s="49"/>
      <c r="O177" s="45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</row>
    <row r="178" ht="12.0" customHeight="1">
      <c r="M178" s="49"/>
      <c r="N178" s="49"/>
      <c r="O178" s="45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</row>
    <row r="179" ht="12.0" customHeight="1">
      <c r="M179" s="49"/>
      <c r="N179" s="49"/>
      <c r="O179" s="45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</row>
    <row r="180" ht="12.0" customHeight="1">
      <c r="M180" s="49"/>
      <c r="N180" s="49"/>
      <c r="O180" s="45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</row>
    <row r="181" ht="12.0" customHeight="1">
      <c r="M181" s="49"/>
      <c r="N181" s="49"/>
      <c r="O181" s="45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</row>
    <row r="182" ht="12.0" customHeight="1">
      <c r="O182" s="51"/>
    </row>
    <row r="183" ht="12.0" customHeight="1">
      <c r="O183" s="51"/>
    </row>
    <row r="184" ht="12.0" customHeight="1">
      <c r="O184" s="51"/>
    </row>
    <row r="185" ht="12.0" customHeight="1">
      <c r="O185" s="51"/>
    </row>
    <row r="186" ht="12.0" customHeight="1">
      <c r="O186" s="51"/>
    </row>
    <row r="187" ht="12.0" customHeight="1">
      <c r="O187" s="51"/>
    </row>
    <row r="188" ht="12.0" customHeight="1">
      <c r="O188" s="51"/>
    </row>
    <row r="189" ht="12.0" customHeight="1">
      <c r="O189" s="51"/>
    </row>
    <row r="190" ht="12.0" customHeight="1">
      <c r="O190" s="51"/>
    </row>
    <row r="191" ht="12.0" customHeight="1">
      <c r="O191" s="51"/>
    </row>
    <row r="192" ht="12.0" customHeight="1">
      <c r="O192" s="51"/>
    </row>
    <row r="193" ht="12.0" customHeight="1">
      <c r="O193" s="51"/>
    </row>
    <row r="194" ht="12.0" customHeight="1">
      <c r="O194" s="51"/>
    </row>
    <row r="195" ht="12.0" customHeight="1">
      <c r="O195" s="51"/>
    </row>
    <row r="196" ht="12.0" customHeight="1">
      <c r="O196" s="51"/>
    </row>
    <row r="197" ht="12.0" customHeight="1">
      <c r="O197" s="51"/>
    </row>
    <row r="198" ht="12.0" customHeight="1">
      <c r="O198" s="51"/>
    </row>
    <row r="199" ht="12.0" customHeight="1">
      <c r="O199" s="51"/>
    </row>
    <row r="200" ht="12.0" customHeight="1">
      <c r="O200" s="51"/>
    </row>
    <row r="201" ht="12.0" customHeight="1">
      <c r="O201" s="51"/>
    </row>
    <row r="202" ht="12.0" customHeight="1">
      <c r="O202" s="51"/>
    </row>
    <row r="203" ht="12.0" customHeight="1">
      <c r="O203" s="51"/>
    </row>
    <row r="204" ht="12.0" customHeight="1">
      <c r="O204" s="51"/>
    </row>
    <row r="205" ht="12.0" customHeight="1">
      <c r="O205" s="51"/>
    </row>
    <row r="206" ht="12.0" customHeight="1">
      <c r="O206" s="51"/>
    </row>
    <row r="207" ht="12.0" customHeight="1">
      <c r="O207" s="51"/>
    </row>
    <row r="208" ht="12.0" customHeight="1">
      <c r="O208" s="51"/>
    </row>
    <row r="209" ht="12.0" customHeight="1">
      <c r="O209" s="51"/>
    </row>
    <row r="210" ht="12.0" customHeight="1">
      <c r="O210" s="51"/>
    </row>
    <row r="211" ht="12.0" customHeight="1">
      <c r="O211" s="51"/>
    </row>
    <row r="212" ht="12.0" customHeight="1">
      <c r="O212" s="51"/>
    </row>
    <row r="213" ht="12.0" customHeight="1">
      <c r="O213" s="51"/>
    </row>
    <row r="214" ht="12.0" customHeight="1">
      <c r="O214" s="51"/>
    </row>
    <row r="215" ht="12.0" customHeight="1">
      <c r="O215" s="51"/>
    </row>
    <row r="216" ht="12.0" customHeight="1">
      <c r="O216" s="51"/>
    </row>
    <row r="217" ht="12.0" customHeight="1">
      <c r="O217" s="51"/>
    </row>
    <row r="218" ht="12.0" customHeight="1">
      <c r="O218" s="51"/>
    </row>
    <row r="219" ht="12.0" customHeight="1">
      <c r="O219" s="51"/>
    </row>
    <row r="220" ht="12.0" customHeight="1">
      <c r="O220" s="51"/>
    </row>
    <row r="221" ht="12.0" customHeight="1">
      <c r="O221" s="51"/>
    </row>
    <row r="222" ht="12.0" customHeight="1"/>
    <row r="223" ht="12.0" customHeight="1"/>
    <row r="224" ht="12.0" customHeight="1"/>
    <row r="225" ht="12.0" customHeight="1"/>
    <row r="226" ht="12.0" customHeight="1"/>
    <row r="227" ht="12.0" customHeight="1"/>
    <row r="228" ht="12.0" customHeight="1"/>
    <row r="229" ht="12.0" customHeight="1"/>
    <row r="230" ht="12.0" customHeight="1"/>
    <row r="231" ht="12.0" customHeight="1"/>
    <row r="232" ht="12.0" customHeight="1"/>
    <row r="233" ht="12.0" customHeight="1"/>
    <row r="234" ht="12.0" customHeight="1"/>
    <row r="235" ht="12.0" customHeight="1"/>
    <row r="236" ht="12.0" customHeight="1"/>
    <row r="237" ht="12.0" customHeight="1"/>
    <row r="238" ht="12.0" customHeight="1"/>
    <row r="239" ht="12.0" customHeight="1"/>
    <row r="240" ht="12.0" customHeight="1"/>
    <row r="241" ht="12.0" customHeight="1"/>
    <row r="242" ht="12.0" customHeight="1"/>
    <row r="243" ht="12.0" customHeight="1"/>
    <row r="244" ht="12.0" customHeight="1"/>
    <row r="245" ht="12.0" customHeight="1"/>
    <row r="246" ht="12.0" customHeight="1"/>
    <row r="247" ht="12.0" customHeight="1"/>
    <row r="248" ht="12.0" customHeight="1"/>
    <row r="249" ht="12.0" customHeight="1"/>
    <row r="250" ht="12.0" customHeight="1"/>
    <row r="251" ht="12.0" customHeight="1"/>
    <row r="252" ht="12.0" customHeight="1"/>
    <row r="253" ht="12.0" customHeight="1"/>
    <row r="254" ht="12.0" customHeight="1"/>
    <row r="255" ht="12.0" customHeight="1"/>
    <row r="256" ht="12.0" customHeight="1"/>
    <row r="257" ht="12.0" customHeight="1"/>
    <row r="258" ht="12.0" customHeight="1"/>
    <row r="259" ht="12.0" customHeight="1"/>
    <row r="260" ht="12.0" customHeight="1"/>
    <row r="261" ht="12.0" customHeight="1"/>
    <row r="262" ht="12.0" customHeight="1"/>
    <row r="263" ht="12.0" customHeight="1"/>
    <row r="264" ht="12.0" customHeight="1"/>
    <row r="265" ht="12.0" customHeight="1"/>
    <row r="266" ht="12.0" customHeight="1"/>
    <row r="267" ht="12.0" customHeight="1"/>
    <row r="268" ht="12.0" customHeight="1"/>
    <row r="269" ht="12.0" customHeight="1"/>
    <row r="270" ht="12.0" customHeight="1"/>
    <row r="271" ht="12.0" customHeight="1"/>
    <row r="272" ht="12.0" customHeight="1"/>
    <row r="273" ht="12.0" customHeight="1"/>
    <row r="274" ht="12.0" customHeight="1"/>
    <row r="275" ht="12.0" customHeight="1"/>
    <row r="276" ht="12.0" customHeight="1"/>
    <row r="277" ht="12.0" customHeight="1"/>
    <row r="278" ht="12.0" customHeight="1"/>
    <row r="279" ht="12.0" customHeight="1"/>
    <row r="280" ht="12.0" customHeight="1"/>
    <row r="281" ht="12.0" customHeight="1"/>
    <row r="282" ht="12.0" customHeight="1"/>
    <row r="283" ht="12.0" customHeight="1"/>
    <row r="284" ht="12.0" customHeight="1"/>
    <row r="285" ht="12.0" customHeight="1"/>
    <row r="286" ht="12.0" customHeight="1"/>
    <row r="287" ht="12.0" customHeight="1"/>
    <row r="288" ht="12.0" customHeight="1"/>
    <row r="289" ht="12.0" customHeight="1"/>
    <row r="290" ht="12.0" customHeight="1"/>
    <row r="291" ht="12.0" customHeight="1"/>
    <row r="292" ht="12.0" customHeight="1"/>
    <row r="293" ht="12.0" customHeight="1"/>
    <row r="294" ht="12.0" customHeight="1"/>
    <row r="295" ht="12.0" customHeight="1"/>
    <row r="296" ht="12.0" customHeight="1"/>
    <row r="297" ht="12.0" customHeight="1"/>
    <row r="298" ht="12.0" customHeight="1"/>
    <row r="299" ht="12.0" customHeight="1"/>
    <row r="300" ht="12.0" customHeight="1"/>
    <row r="301" ht="12.0" customHeight="1"/>
    <row r="302" ht="12.0" customHeight="1"/>
    <row r="303" ht="12.0" customHeight="1"/>
    <row r="304" ht="12.0" customHeight="1"/>
    <row r="305" ht="12.0" customHeight="1"/>
    <row r="306" ht="12.0" customHeight="1"/>
    <row r="307" ht="12.0" customHeight="1"/>
    <row r="308" ht="12.0" customHeight="1"/>
    <row r="309" ht="12.0" customHeight="1"/>
    <row r="310" ht="12.0" customHeight="1"/>
    <row r="311" ht="12.0" customHeight="1"/>
    <row r="312" ht="12.0" customHeight="1"/>
    <row r="313" ht="12.0" customHeight="1"/>
    <row r="314" ht="12.0" customHeight="1"/>
    <row r="315" ht="12.0" customHeight="1"/>
    <row r="316" ht="12.0" customHeight="1"/>
    <row r="317" ht="12.0" customHeight="1"/>
    <row r="318" ht="12.0" customHeight="1"/>
    <row r="319" ht="12.0" customHeight="1"/>
    <row r="320" ht="12.0" customHeight="1"/>
    <row r="321" ht="12.0" customHeight="1"/>
    <row r="322" ht="12.0" customHeight="1"/>
    <row r="323" ht="12.0" customHeight="1"/>
    <row r="324" ht="12.0" customHeight="1"/>
    <row r="325" ht="12.0" customHeight="1"/>
    <row r="326" ht="12.0" customHeight="1"/>
    <row r="327" ht="12.0" customHeight="1"/>
    <row r="328" ht="12.0" customHeight="1"/>
    <row r="329" ht="12.0" customHeight="1"/>
    <row r="330" ht="12.0" customHeight="1"/>
    <row r="331" ht="12.0" customHeight="1"/>
    <row r="332" ht="12.0" customHeight="1"/>
    <row r="333" ht="12.0" customHeight="1"/>
    <row r="334" ht="12.0" customHeight="1"/>
    <row r="335" ht="12.0" customHeight="1"/>
    <row r="336" ht="12.0" customHeight="1"/>
    <row r="337" ht="12.0" customHeight="1"/>
    <row r="338" ht="12.0" customHeight="1"/>
    <row r="339" ht="12.0" customHeight="1"/>
    <row r="340" ht="12.0" customHeight="1"/>
    <row r="341" ht="12.0" customHeight="1"/>
    <row r="342" ht="12.0" customHeight="1"/>
    <row r="343" ht="12.0" customHeight="1"/>
    <row r="344" ht="12.0" customHeight="1"/>
    <row r="345" ht="12.0" customHeight="1"/>
    <row r="346" ht="12.0" customHeight="1"/>
    <row r="347" ht="12.0" customHeight="1"/>
    <row r="348" ht="12.0" customHeight="1"/>
    <row r="349" ht="12.0" customHeight="1"/>
    <row r="350" ht="12.0" customHeight="1"/>
    <row r="351" ht="12.0" customHeight="1"/>
    <row r="352" ht="12.0" customHeight="1"/>
    <row r="353" ht="12.0" customHeight="1"/>
    <row r="354" ht="12.0" customHeight="1"/>
    <row r="355" ht="12.0" customHeight="1"/>
    <row r="356" ht="12.0" customHeight="1"/>
    <row r="357" ht="12.0" customHeight="1"/>
    <row r="358" ht="12.0" customHeight="1"/>
    <row r="359" ht="12.0" customHeight="1"/>
    <row r="360" ht="12.0" customHeight="1"/>
    <row r="361" ht="12.0" customHeight="1"/>
    <row r="362" ht="12.0" customHeight="1"/>
    <row r="363" ht="12.0" customHeight="1"/>
    <row r="364" ht="12.0" customHeight="1"/>
    <row r="365" ht="12.0" customHeight="1"/>
    <row r="366" ht="12.0" customHeight="1"/>
    <row r="367" ht="12.0" customHeight="1"/>
    <row r="368" ht="12.0" customHeight="1"/>
    <row r="369" ht="12.0" customHeight="1"/>
    <row r="370" ht="12.0" customHeight="1"/>
    <row r="371" ht="12.0" customHeight="1"/>
    <row r="372" ht="12.0" customHeight="1"/>
    <row r="373" ht="12.0" customHeight="1"/>
    <row r="374" ht="12.0" customHeight="1"/>
    <row r="375" ht="12.0" customHeight="1"/>
    <row r="376" ht="12.0" customHeight="1"/>
    <row r="377" ht="12.0" customHeight="1"/>
    <row r="378" ht="12.0" customHeight="1"/>
    <row r="379" ht="12.0" customHeight="1"/>
    <row r="380" ht="12.0" customHeight="1"/>
    <row r="381" ht="12.0" customHeight="1"/>
    <row r="382" ht="12.0" customHeight="1"/>
    <row r="383" ht="12.0" customHeight="1"/>
    <row r="384" ht="12.0" customHeight="1"/>
    <row r="385" ht="12.0" customHeight="1"/>
    <row r="386" ht="12.0" customHeight="1"/>
    <row r="387" ht="12.0" customHeight="1"/>
    <row r="388" ht="12.0" customHeight="1"/>
    <row r="389" ht="12.0" customHeight="1"/>
    <row r="390" ht="12.0" customHeight="1"/>
    <row r="391" ht="12.0" customHeight="1"/>
    <row r="392" ht="12.0" customHeight="1"/>
    <row r="393" ht="12.0" customHeight="1"/>
    <row r="394" ht="12.0" customHeight="1"/>
    <row r="395" ht="12.0" customHeight="1"/>
    <row r="396" ht="12.0" customHeight="1"/>
    <row r="397" ht="12.0" customHeight="1"/>
    <row r="398" ht="12.0" customHeight="1"/>
    <row r="399" ht="12.0" customHeight="1"/>
    <row r="400" ht="12.0" customHeight="1"/>
    <row r="401" ht="12.0" customHeight="1"/>
    <row r="402" ht="12.0" customHeight="1"/>
    <row r="403" ht="12.0" customHeight="1"/>
    <row r="404" ht="12.0" customHeight="1"/>
    <row r="405" ht="12.0" customHeight="1"/>
    <row r="406" ht="12.0" customHeight="1"/>
    <row r="407" ht="12.0" customHeight="1"/>
    <row r="408" ht="12.0" customHeight="1"/>
    <row r="409" ht="12.0" customHeight="1"/>
    <row r="410" ht="12.0" customHeight="1"/>
    <row r="411" ht="12.0" customHeight="1"/>
    <row r="412" ht="12.0" customHeight="1"/>
    <row r="413" ht="12.0" customHeight="1"/>
    <row r="414" ht="12.0" customHeight="1"/>
    <row r="415" ht="12.0" customHeight="1"/>
    <row r="416" ht="12.0" customHeight="1"/>
    <row r="417" ht="12.0" customHeight="1"/>
    <row r="418" ht="12.0" customHeight="1"/>
    <row r="419" ht="12.0" customHeight="1"/>
    <row r="420" ht="12.0" customHeight="1"/>
    <row r="421" ht="12.0" customHeight="1"/>
    <row r="422" ht="12.0" customHeight="1"/>
    <row r="423" ht="12.0" customHeight="1"/>
    <row r="424" ht="12.0" customHeight="1"/>
    <row r="425" ht="12.0" customHeight="1"/>
    <row r="426" ht="12.0" customHeight="1"/>
    <row r="427" ht="12.0" customHeight="1"/>
    <row r="428" ht="12.0" customHeight="1"/>
    <row r="429" ht="12.0" customHeight="1"/>
    <row r="430" ht="12.0" customHeight="1"/>
    <row r="431" ht="12.0" customHeight="1"/>
    <row r="432" ht="12.0" customHeight="1"/>
    <row r="433" ht="12.0" customHeight="1"/>
    <row r="434" ht="12.0" customHeight="1"/>
    <row r="435" ht="12.0" customHeight="1"/>
    <row r="436" ht="12.0" customHeight="1"/>
    <row r="437" ht="12.0" customHeight="1"/>
    <row r="438" ht="12.0" customHeight="1"/>
    <row r="439" ht="12.0" customHeight="1"/>
    <row r="440" ht="12.0" customHeight="1"/>
    <row r="441" ht="12.0" customHeight="1"/>
    <row r="442" ht="12.0" customHeight="1"/>
    <row r="443" ht="12.0" customHeight="1"/>
    <row r="444" ht="12.0" customHeight="1"/>
    <row r="445" ht="12.0" customHeight="1"/>
    <row r="446" ht="12.0" customHeight="1"/>
    <row r="447" ht="12.0" customHeight="1"/>
    <row r="448" ht="12.0" customHeight="1"/>
    <row r="449" ht="12.0" customHeight="1"/>
    <row r="450" ht="12.0" customHeight="1"/>
    <row r="451" ht="12.0" customHeight="1"/>
    <row r="452" ht="12.0" customHeight="1"/>
    <row r="453" ht="12.0" customHeight="1"/>
    <row r="454" ht="12.0" customHeight="1"/>
    <row r="455" ht="12.0" customHeight="1"/>
    <row r="456" ht="12.0" customHeight="1"/>
    <row r="457" ht="12.0" customHeight="1"/>
    <row r="458" ht="12.0" customHeight="1"/>
    <row r="459" ht="12.0" customHeight="1"/>
    <row r="460" ht="12.0" customHeight="1"/>
    <row r="461" ht="12.0" customHeight="1"/>
    <row r="462" ht="12.0" customHeight="1"/>
    <row r="463" ht="12.0" customHeight="1"/>
    <row r="464" ht="12.0" customHeight="1"/>
    <row r="465" ht="12.0" customHeight="1"/>
    <row r="466" ht="12.0" customHeight="1"/>
    <row r="467" ht="12.0" customHeight="1"/>
    <row r="468" ht="12.0" customHeight="1"/>
    <row r="469" ht="12.0" customHeight="1"/>
    <row r="470" ht="12.0" customHeight="1"/>
    <row r="471" ht="12.0" customHeight="1"/>
    <row r="472" ht="12.0" customHeight="1"/>
    <row r="473" ht="12.0" customHeight="1"/>
    <row r="474" ht="12.0" customHeight="1"/>
    <row r="475" ht="12.0" customHeight="1"/>
    <row r="476" ht="12.0" customHeight="1"/>
    <row r="477" ht="12.0" customHeight="1"/>
    <row r="478" ht="12.0" customHeight="1"/>
    <row r="479" ht="12.0" customHeight="1"/>
    <row r="480" ht="12.0" customHeight="1"/>
    <row r="481" ht="12.0" customHeight="1"/>
    <row r="482" ht="12.0" customHeight="1"/>
    <row r="483" ht="12.0" customHeight="1"/>
    <row r="484" ht="12.0" customHeight="1"/>
    <row r="485" ht="12.0" customHeight="1"/>
    <row r="486" ht="12.0" customHeight="1"/>
    <row r="487" ht="12.0" customHeight="1"/>
    <row r="488" ht="12.0" customHeight="1"/>
    <row r="489" ht="12.0" customHeight="1"/>
    <row r="490" ht="12.0" customHeight="1"/>
    <row r="491" ht="12.0" customHeight="1"/>
    <row r="492" ht="12.0" customHeight="1"/>
    <row r="493" ht="12.0" customHeight="1"/>
    <row r="494" ht="12.0" customHeight="1"/>
    <row r="495" ht="12.0" customHeight="1"/>
    <row r="496" ht="12.0" customHeight="1"/>
    <row r="497" ht="12.0" customHeight="1"/>
    <row r="498" ht="12.0" customHeight="1"/>
    <row r="499" ht="12.0" customHeight="1"/>
    <row r="500" ht="12.0" customHeight="1"/>
    <row r="501" ht="12.0" customHeight="1"/>
    <row r="502" ht="12.0" customHeight="1"/>
    <row r="503" ht="12.0" customHeight="1"/>
    <row r="504" ht="12.0" customHeight="1"/>
    <row r="505" ht="12.0" customHeight="1"/>
    <row r="506" ht="12.0" customHeight="1"/>
    <row r="507" ht="12.0" customHeight="1"/>
    <row r="508" ht="12.0" customHeight="1"/>
    <row r="509" ht="12.0" customHeight="1"/>
    <row r="510" ht="12.0" customHeight="1"/>
    <row r="511" ht="12.0" customHeight="1"/>
    <row r="512" ht="12.0" customHeight="1"/>
    <row r="513" ht="12.0" customHeight="1"/>
    <row r="514" ht="12.0" customHeight="1"/>
    <row r="515" ht="12.0" customHeight="1"/>
    <row r="516" ht="12.0" customHeight="1"/>
    <row r="517" ht="12.0" customHeight="1"/>
    <row r="518" ht="12.0" customHeight="1"/>
    <row r="519" ht="12.0" customHeight="1"/>
    <row r="520" ht="12.0" customHeight="1"/>
    <row r="521" ht="12.0" customHeight="1"/>
    <row r="522" ht="12.0" customHeight="1"/>
    <row r="523" ht="12.0" customHeight="1"/>
    <row r="524" ht="12.0" customHeight="1"/>
    <row r="525" ht="12.0" customHeight="1"/>
    <row r="526" ht="12.0" customHeight="1"/>
    <row r="527" ht="12.0" customHeight="1"/>
    <row r="528" ht="12.0" customHeight="1"/>
    <row r="529" ht="12.0" customHeight="1"/>
    <row r="530" ht="12.0" customHeight="1"/>
    <row r="531" ht="12.0" customHeight="1"/>
    <row r="532" ht="12.0" customHeight="1"/>
    <row r="533" ht="12.0" customHeight="1"/>
    <row r="534" ht="12.0" customHeight="1"/>
    <row r="535" ht="12.0" customHeight="1"/>
    <row r="536" ht="12.0" customHeight="1"/>
    <row r="537" ht="12.0" customHeight="1"/>
    <row r="538" ht="12.0" customHeight="1"/>
    <row r="539" ht="12.0" customHeight="1"/>
    <row r="540" ht="12.0" customHeight="1"/>
    <row r="541" ht="12.0" customHeight="1"/>
    <row r="542" ht="12.0" customHeight="1"/>
    <row r="543" ht="12.0" customHeight="1"/>
    <row r="544" ht="12.0" customHeight="1"/>
    <row r="545" ht="12.0" customHeight="1"/>
    <row r="546" ht="12.0" customHeight="1"/>
    <row r="547" ht="12.0" customHeight="1"/>
    <row r="548" ht="12.0" customHeight="1"/>
    <row r="549" ht="12.0" customHeight="1"/>
    <row r="550" ht="12.0" customHeight="1"/>
    <row r="551" ht="12.0" customHeight="1"/>
    <row r="552" ht="12.0" customHeight="1"/>
    <row r="553" ht="12.0" customHeight="1"/>
    <row r="554" ht="12.0" customHeight="1"/>
    <row r="555" ht="12.0" customHeight="1"/>
    <row r="556" ht="12.0" customHeight="1"/>
    <row r="557" ht="12.0" customHeight="1"/>
    <row r="558" ht="12.0" customHeight="1"/>
    <row r="559" ht="12.0" customHeight="1"/>
    <row r="560" ht="12.0" customHeight="1"/>
    <row r="561" ht="12.0" customHeight="1"/>
    <row r="562" ht="12.0" customHeight="1"/>
    <row r="563" ht="12.0" customHeight="1"/>
    <row r="564" ht="12.0" customHeight="1"/>
    <row r="565" ht="12.0" customHeight="1"/>
    <row r="566" ht="12.0" customHeight="1"/>
    <row r="567" ht="12.0" customHeight="1"/>
    <row r="568" ht="12.0" customHeight="1"/>
    <row r="569" ht="12.0" customHeight="1"/>
    <row r="570" ht="12.0" customHeight="1"/>
    <row r="571" ht="12.0" customHeight="1"/>
    <row r="572" ht="12.0" customHeight="1"/>
    <row r="573" ht="12.0" customHeight="1"/>
    <row r="574" ht="12.0" customHeight="1"/>
    <row r="575" ht="12.0" customHeight="1"/>
    <row r="576" ht="12.0" customHeight="1"/>
    <row r="577" ht="12.0" customHeight="1"/>
    <row r="578" ht="12.0" customHeight="1"/>
    <row r="579" ht="12.0" customHeight="1"/>
    <row r="580" ht="12.0" customHeight="1"/>
    <row r="581" ht="12.0" customHeight="1"/>
    <row r="582" ht="12.0" customHeight="1"/>
    <row r="583" ht="12.0" customHeight="1"/>
    <row r="584" ht="12.0" customHeight="1"/>
    <row r="585" ht="12.0" customHeight="1"/>
    <row r="586" ht="12.0" customHeight="1"/>
    <row r="587" ht="12.0" customHeight="1"/>
    <row r="588" ht="12.0" customHeight="1"/>
    <row r="589" ht="12.0" customHeight="1"/>
    <row r="590" ht="12.0" customHeight="1"/>
    <row r="591" ht="12.0" customHeight="1"/>
    <row r="592" ht="12.0" customHeight="1"/>
    <row r="593" ht="12.0" customHeight="1"/>
    <row r="594" ht="12.0" customHeight="1"/>
    <row r="595" ht="12.0" customHeight="1"/>
    <row r="596" ht="12.0" customHeight="1"/>
    <row r="597" ht="12.0" customHeight="1"/>
    <row r="598" ht="12.0" customHeight="1"/>
    <row r="599" ht="12.0" customHeight="1"/>
    <row r="600" ht="12.0" customHeight="1"/>
    <row r="601" ht="12.0" customHeight="1"/>
    <row r="602" ht="12.0" customHeight="1"/>
    <row r="603" ht="12.0" customHeight="1"/>
    <row r="604" ht="12.0" customHeight="1"/>
    <row r="605" ht="12.0" customHeight="1"/>
    <row r="606" ht="12.0" customHeight="1"/>
    <row r="607" ht="12.0" customHeight="1"/>
    <row r="608" ht="12.0" customHeight="1"/>
    <row r="609" ht="12.0" customHeight="1"/>
    <row r="610" ht="12.0" customHeight="1"/>
    <row r="611" ht="12.0" customHeight="1"/>
    <row r="612" ht="12.0" customHeight="1"/>
    <row r="613" ht="12.0" customHeight="1"/>
    <row r="614" ht="12.0" customHeight="1"/>
    <row r="615" ht="12.0" customHeight="1"/>
    <row r="616" ht="12.0" customHeight="1"/>
    <row r="617" ht="12.0" customHeight="1"/>
    <row r="618" ht="12.0" customHeight="1"/>
    <row r="619" ht="12.0" customHeight="1"/>
    <row r="620" ht="12.0" customHeight="1"/>
    <row r="621" ht="12.0" customHeight="1"/>
    <row r="622" ht="12.0" customHeight="1"/>
    <row r="623" ht="12.0" customHeight="1"/>
    <row r="624" ht="12.0" customHeight="1"/>
    <row r="625" ht="12.0" customHeight="1"/>
    <row r="626" ht="12.0" customHeight="1"/>
    <row r="627" ht="12.0" customHeight="1"/>
    <row r="628" ht="12.0" customHeight="1"/>
    <row r="629" ht="12.0" customHeight="1"/>
    <row r="630" ht="12.0" customHeight="1"/>
    <row r="631" ht="12.0" customHeight="1"/>
    <row r="632" ht="12.0" customHeight="1"/>
    <row r="633" ht="12.0" customHeight="1"/>
    <row r="634" ht="12.0" customHeight="1"/>
    <row r="635" ht="12.0" customHeight="1"/>
    <row r="636" ht="12.0" customHeight="1"/>
    <row r="637" ht="12.0" customHeight="1"/>
    <row r="638" ht="12.0" customHeight="1"/>
    <row r="639" ht="12.0" customHeight="1"/>
    <row r="640" ht="12.0" customHeight="1"/>
    <row r="641" ht="12.0" customHeight="1"/>
    <row r="642" ht="12.0" customHeight="1"/>
    <row r="643" ht="12.0" customHeight="1"/>
    <row r="644" ht="12.0" customHeight="1"/>
    <row r="645" ht="12.0" customHeight="1"/>
    <row r="646" ht="12.0" customHeight="1"/>
    <row r="647" ht="12.0" customHeight="1"/>
    <row r="648" ht="12.0" customHeight="1"/>
    <row r="649" ht="12.0" customHeight="1"/>
    <row r="650" ht="12.0" customHeight="1"/>
    <row r="651" ht="12.0" customHeight="1"/>
    <row r="652" ht="12.0" customHeight="1"/>
    <row r="653" ht="12.0" customHeight="1"/>
    <row r="654" ht="12.0" customHeight="1"/>
    <row r="655" ht="12.0" customHeight="1"/>
    <row r="656" ht="12.0" customHeight="1"/>
    <row r="657" ht="12.0" customHeight="1"/>
    <row r="658" ht="12.0" customHeight="1"/>
    <row r="659" ht="12.0" customHeight="1"/>
    <row r="660" ht="12.0" customHeight="1"/>
    <row r="661" ht="12.0" customHeight="1"/>
    <row r="662" ht="12.0" customHeight="1"/>
    <row r="663" ht="12.0" customHeight="1"/>
    <row r="664" ht="12.0" customHeight="1"/>
    <row r="665" ht="12.0" customHeight="1"/>
    <row r="666" ht="12.0" customHeight="1"/>
    <row r="667" ht="12.0" customHeight="1"/>
    <row r="668" ht="12.0" customHeight="1"/>
    <row r="669" ht="12.0" customHeight="1"/>
    <row r="670" ht="12.0" customHeight="1"/>
    <row r="671" ht="12.0" customHeight="1"/>
    <row r="672" ht="12.0" customHeight="1"/>
    <row r="673" ht="12.0" customHeight="1"/>
    <row r="674" ht="12.0" customHeight="1"/>
    <row r="675" ht="12.0" customHeight="1"/>
    <row r="676" ht="12.0" customHeight="1"/>
    <row r="677" ht="12.0" customHeight="1"/>
    <row r="678" ht="12.0" customHeight="1"/>
    <row r="679" ht="12.0" customHeight="1"/>
    <row r="680" ht="12.0" customHeight="1"/>
    <row r="681" ht="12.0" customHeight="1"/>
    <row r="682" ht="12.0" customHeight="1"/>
    <row r="683" ht="12.0" customHeight="1"/>
    <row r="684" ht="12.0" customHeight="1"/>
    <row r="685" ht="12.0" customHeight="1"/>
    <row r="686" ht="12.0" customHeight="1"/>
    <row r="687" ht="12.0" customHeight="1"/>
    <row r="688" ht="12.0" customHeight="1"/>
    <row r="689" ht="12.0" customHeight="1"/>
    <row r="690" ht="12.0" customHeight="1"/>
    <row r="691" ht="12.0" customHeight="1"/>
    <row r="692" ht="12.0" customHeight="1"/>
    <row r="693" ht="12.0" customHeight="1"/>
    <row r="694" ht="12.0" customHeight="1"/>
    <row r="695" ht="12.0" customHeight="1"/>
    <row r="696" ht="12.0" customHeight="1"/>
    <row r="697" ht="12.0" customHeight="1"/>
    <row r="698" ht="12.0" customHeight="1"/>
    <row r="699" ht="12.0" customHeight="1"/>
    <row r="700" ht="12.0" customHeight="1"/>
    <row r="701" ht="12.0" customHeight="1"/>
    <row r="702" ht="12.0" customHeight="1"/>
    <row r="703" ht="12.0" customHeight="1"/>
    <row r="704" ht="12.0" customHeight="1"/>
    <row r="705" ht="12.0" customHeight="1"/>
    <row r="706" ht="12.0" customHeight="1"/>
    <row r="707" ht="12.0" customHeight="1"/>
    <row r="708" ht="12.0" customHeight="1"/>
    <row r="709" ht="12.0" customHeight="1"/>
    <row r="710" ht="12.0" customHeight="1"/>
    <row r="711" ht="12.0" customHeight="1"/>
    <row r="712" ht="12.0" customHeight="1"/>
    <row r="713" ht="12.0" customHeight="1"/>
    <row r="714" ht="12.0" customHeight="1"/>
    <row r="715" ht="12.0" customHeight="1"/>
    <row r="716" ht="12.0" customHeight="1"/>
    <row r="717" ht="12.0" customHeight="1"/>
    <row r="718" ht="12.0" customHeight="1"/>
    <row r="719" ht="12.0" customHeight="1"/>
    <row r="720" ht="12.0" customHeight="1"/>
    <row r="721" ht="12.0" customHeight="1"/>
    <row r="722" ht="12.0" customHeight="1"/>
    <row r="723" ht="12.0" customHeight="1"/>
    <row r="724" ht="12.0" customHeight="1"/>
    <row r="725" ht="12.0" customHeight="1"/>
    <row r="726" ht="12.0" customHeight="1"/>
    <row r="727" ht="12.0" customHeight="1"/>
    <row r="728" ht="12.0" customHeight="1"/>
    <row r="729" ht="12.0" customHeight="1"/>
    <row r="730" ht="12.0" customHeight="1"/>
    <row r="731" ht="12.0" customHeight="1"/>
    <row r="732" ht="12.0" customHeight="1"/>
    <row r="733" ht="12.0" customHeight="1"/>
    <row r="734" ht="12.0" customHeight="1"/>
    <row r="735" ht="12.0" customHeight="1"/>
    <row r="736" ht="12.0" customHeight="1"/>
    <row r="737" ht="12.0" customHeight="1"/>
    <row r="738" ht="12.0" customHeight="1"/>
    <row r="739" ht="12.0" customHeight="1"/>
    <row r="740" ht="12.0" customHeight="1"/>
    <row r="741" ht="12.0" customHeight="1"/>
    <row r="742" ht="12.0" customHeight="1"/>
    <row r="743" ht="12.0" customHeight="1"/>
    <row r="744" ht="12.0" customHeight="1"/>
    <row r="745" ht="12.0" customHeight="1"/>
    <row r="746" ht="12.0" customHeight="1"/>
    <row r="747" ht="12.0" customHeight="1"/>
    <row r="748" ht="12.0" customHeight="1"/>
    <row r="749" ht="12.0" customHeight="1"/>
    <row r="750" ht="12.0" customHeight="1"/>
    <row r="751" ht="12.0" customHeight="1"/>
    <row r="752" ht="12.0" customHeight="1"/>
    <row r="753" ht="12.0" customHeight="1"/>
    <row r="754" ht="12.0" customHeight="1"/>
    <row r="755" ht="12.0" customHeight="1"/>
    <row r="756" ht="12.0" customHeight="1"/>
    <row r="757" ht="12.0" customHeight="1"/>
    <row r="758" ht="12.0" customHeight="1"/>
    <row r="759" ht="12.0" customHeight="1"/>
    <row r="760" ht="12.0" customHeight="1"/>
    <row r="761" ht="12.0" customHeight="1"/>
    <row r="762" ht="12.0" customHeight="1"/>
    <row r="763" ht="12.0" customHeight="1"/>
    <row r="764" ht="12.0" customHeight="1"/>
    <row r="765" ht="12.0" customHeight="1"/>
    <row r="766" ht="12.0" customHeight="1"/>
    <row r="767" ht="12.0" customHeight="1"/>
    <row r="768" ht="12.0" customHeight="1"/>
    <row r="769" ht="12.0" customHeight="1"/>
    <row r="770" ht="12.0" customHeight="1"/>
    <row r="771" ht="12.0" customHeight="1"/>
    <row r="772" ht="12.0" customHeight="1"/>
    <row r="773" ht="12.0" customHeight="1"/>
    <row r="774" ht="12.0" customHeight="1"/>
    <row r="775" ht="12.0" customHeight="1"/>
    <row r="776" ht="12.0" customHeight="1"/>
    <row r="777" ht="12.0" customHeight="1"/>
    <row r="778" ht="12.0" customHeight="1"/>
    <row r="779" ht="12.0" customHeight="1"/>
    <row r="780" ht="12.0" customHeight="1"/>
    <row r="781" ht="12.0" customHeight="1"/>
    <row r="782" ht="12.0" customHeight="1"/>
    <row r="783" ht="12.0" customHeight="1"/>
    <row r="784" ht="12.0" customHeight="1"/>
    <row r="785" ht="12.0" customHeight="1"/>
    <row r="786" ht="12.0" customHeight="1"/>
    <row r="787" ht="12.0" customHeight="1"/>
    <row r="788" ht="12.0" customHeight="1"/>
    <row r="789" ht="12.0" customHeight="1"/>
    <row r="790" ht="12.0" customHeight="1"/>
    <row r="791" ht="12.0" customHeight="1"/>
    <row r="792" ht="12.0" customHeight="1"/>
    <row r="793" ht="12.0" customHeight="1"/>
    <row r="794" ht="12.0" customHeight="1"/>
    <row r="795" ht="12.0" customHeight="1"/>
    <row r="796" ht="12.0" customHeight="1"/>
    <row r="797" ht="12.0" customHeight="1"/>
    <row r="798" ht="12.0" customHeight="1"/>
    <row r="799" ht="12.0" customHeight="1"/>
    <row r="800" ht="12.0" customHeight="1"/>
    <row r="801" ht="12.0" customHeight="1"/>
    <row r="802" ht="12.0" customHeight="1"/>
    <row r="803" ht="12.0" customHeight="1"/>
    <row r="804" ht="12.0" customHeight="1"/>
    <row r="805" ht="12.0" customHeight="1"/>
    <row r="806" ht="12.0" customHeight="1"/>
    <row r="807" ht="12.0" customHeight="1"/>
    <row r="808" ht="12.0" customHeight="1"/>
    <row r="809" ht="12.0" customHeight="1"/>
    <row r="810" ht="12.0" customHeight="1"/>
    <row r="811" ht="12.0" customHeight="1"/>
    <row r="812" ht="12.0" customHeight="1"/>
    <row r="813" ht="12.0" customHeight="1"/>
    <row r="814" ht="12.0" customHeight="1"/>
    <row r="815" ht="12.0" customHeight="1"/>
    <row r="816" ht="12.0" customHeight="1"/>
    <row r="817" ht="12.0" customHeight="1"/>
    <row r="818" ht="12.0" customHeight="1"/>
    <row r="819" ht="12.0" customHeight="1"/>
    <row r="820" ht="12.0" customHeight="1"/>
    <row r="821" ht="12.0" customHeight="1"/>
    <row r="822" ht="12.0" customHeight="1"/>
    <row r="823" ht="12.0" customHeight="1"/>
    <row r="824" ht="12.0" customHeight="1"/>
    <row r="825" ht="12.0" customHeight="1"/>
    <row r="826" ht="12.0" customHeight="1"/>
    <row r="827" ht="12.0" customHeight="1"/>
    <row r="828" ht="12.0" customHeight="1"/>
    <row r="829" ht="12.0" customHeight="1"/>
    <row r="830" ht="12.0" customHeight="1"/>
    <row r="831" ht="12.0" customHeight="1"/>
    <row r="832" ht="12.0" customHeight="1"/>
    <row r="833" ht="12.0" customHeight="1"/>
    <row r="834" ht="12.0" customHeight="1"/>
    <row r="835" ht="12.0" customHeight="1"/>
    <row r="836" ht="12.0" customHeight="1"/>
    <row r="837" ht="12.0" customHeight="1"/>
    <row r="838" ht="12.0" customHeight="1"/>
    <row r="839" ht="12.0" customHeight="1"/>
    <row r="840" ht="12.0" customHeight="1"/>
    <row r="841" ht="12.0" customHeight="1"/>
    <row r="842" ht="12.0" customHeight="1"/>
    <row r="843" ht="12.0" customHeight="1"/>
    <row r="844" ht="12.0" customHeight="1"/>
    <row r="845" ht="12.0" customHeight="1"/>
    <row r="846" ht="12.0" customHeight="1"/>
    <row r="847" ht="12.0" customHeight="1"/>
    <row r="848" ht="12.0" customHeight="1"/>
    <row r="849" ht="12.0" customHeight="1"/>
    <row r="850" ht="12.0" customHeight="1"/>
    <row r="851" ht="12.0" customHeight="1"/>
    <row r="852" ht="12.0" customHeight="1"/>
    <row r="853" ht="12.0" customHeight="1"/>
    <row r="854" ht="12.0" customHeight="1"/>
    <row r="855" ht="12.0" customHeight="1"/>
    <row r="856" ht="12.0" customHeight="1"/>
    <row r="857" ht="12.0" customHeight="1"/>
    <row r="858" ht="12.0" customHeight="1"/>
    <row r="859" ht="12.0" customHeight="1"/>
    <row r="860" ht="12.0" customHeight="1"/>
    <row r="861" ht="12.0" customHeight="1"/>
    <row r="862" ht="12.0" customHeight="1"/>
    <row r="863" ht="12.0" customHeight="1"/>
    <row r="864" ht="12.0" customHeight="1"/>
    <row r="865" ht="12.0" customHeight="1"/>
    <row r="866" ht="12.0" customHeight="1"/>
    <row r="867" ht="12.0" customHeight="1"/>
    <row r="868" ht="12.0" customHeight="1"/>
    <row r="869" ht="12.0" customHeight="1"/>
    <row r="870" ht="12.0" customHeight="1"/>
    <row r="871" ht="12.0" customHeight="1"/>
    <row r="872" ht="12.0" customHeight="1"/>
    <row r="873" ht="12.0" customHeight="1"/>
    <row r="874" ht="12.0" customHeight="1"/>
    <row r="875" ht="12.0" customHeight="1"/>
    <row r="876" ht="12.0" customHeight="1"/>
    <row r="877" ht="12.0" customHeight="1"/>
    <row r="878" ht="12.0" customHeight="1"/>
    <row r="879" ht="12.0" customHeight="1"/>
    <row r="880" ht="12.0" customHeight="1"/>
    <row r="881" ht="12.0" customHeight="1"/>
    <row r="882" ht="12.0" customHeight="1"/>
    <row r="883" ht="12.0" customHeight="1"/>
    <row r="884" ht="12.0" customHeight="1"/>
    <row r="885" ht="12.0" customHeight="1"/>
    <row r="886" ht="12.0" customHeight="1"/>
    <row r="887" ht="12.0" customHeight="1"/>
    <row r="888" ht="12.0" customHeight="1"/>
    <row r="889" ht="12.0" customHeight="1"/>
    <row r="890" ht="12.0" customHeight="1"/>
    <row r="891" ht="12.0" customHeight="1"/>
    <row r="892" ht="12.0" customHeight="1"/>
    <row r="893" ht="12.0" customHeight="1"/>
    <row r="894" ht="12.0" customHeight="1"/>
    <row r="895" ht="12.0" customHeight="1"/>
    <row r="896" ht="12.0" customHeight="1"/>
    <row r="897" ht="12.0" customHeight="1"/>
    <row r="898" ht="12.0" customHeight="1"/>
    <row r="899" ht="12.0" customHeight="1"/>
    <row r="900" ht="12.0" customHeight="1"/>
    <row r="901" ht="12.0" customHeight="1"/>
    <row r="902" ht="12.0" customHeight="1"/>
    <row r="903" ht="12.0" customHeight="1"/>
    <row r="904" ht="12.0" customHeight="1"/>
    <row r="905" ht="12.0" customHeight="1"/>
    <row r="906" ht="12.0" customHeight="1"/>
    <row r="907" ht="12.0" customHeight="1"/>
    <row r="908" ht="12.0" customHeight="1"/>
    <row r="909" ht="12.0" customHeight="1"/>
    <row r="910" ht="12.0" customHeight="1"/>
    <row r="911" ht="12.0" customHeight="1"/>
    <row r="912" ht="12.0" customHeight="1"/>
    <row r="913" ht="12.0" customHeight="1"/>
    <row r="914" ht="12.0" customHeight="1"/>
    <row r="915" ht="12.0" customHeight="1"/>
    <row r="916" ht="12.0" customHeight="1"/>
    <row r="917" ht="12.0" customHeight="1"/>
    <row r="918" ht="12.0" customHeight="1"/>
    <row r="919" ht="12.0" customHeight="1"/>
    <row r="920" ht="12.0" customHeight="1"/>
    <row r="921" ht="12.0" customHeight="1"/>
    <row r="922" ht="12.0" customHeight="1"/>
    <row r="923" ht="12.0" customHeight="1"/>
    <row r="924" ht="12.0" customHeight="1"/>
    <row r="925" ht="12.0" customHeight="1"/>
    <row r="926" ht="12.0" customHeight="1"/>
    <row r="927" ht="12.0" customHeight="1"/>
    <row r="928" ht="12.0" customHeight="1"/>
    <row r="929" ht="12.0" customHeight="1"/>
    <row r="930" ht="12.0" customHeight="1"/>
    <row r="931" ht="12.0" customHeight="1"/>
    <row r="932" ht="12.0" customHeight="1"/>
    <row r="933" ht="12.0" customHeight="1"/>
    <row r="934" ht="12.0" customHeight="1"/>
    <row r="935" ht="12.0" customHeight="1"/>
    <row r="936" ht="12.0" customHeight="1"/>
    <row r="937" ht="12.0" customHeight="1"/>
    <row r="938" ht="12.0" customHeight="1"/>
    <row r="939" ht="12.0" customHeight="1"/>
    <row r="940" ht="12.0" customHeight="1"/>
    <row r="941" ht="12.0" customHeight="1"/>
    <row r="942" ht="12.0" customHeight="1"/>
    <row r="943" ht="12.0" customHeight="1"/>
    <row r="944" ht="12.0" customHeight="1"/>
    <row r="945" ht="12.0" customHeight="1"/>
    <row r="946" ht="12.0" customHeight="1"/>
    <row r="947" ht="12.0" customHeight="1"/>
    <row r="948" ht="12.0" customHeight="1"/>
    <row r="949" ht="12.0" customHeight="1"/>
    <row r="950" ht="12.0" customHeight="1"/>
    <row r="951" ht="12.0" customHeight="1"/>
    <row r="952" ht="12.0" customHeight="1"/>
    <row r="953" ht="12.0" customHeight="1"/>
    <row r="954" ht="12.0" customHeight="1"/>
    <row r="955" ht="12.0" customHeight="1"/>
    <row r="956" ht="12.0" customHeight="1"/>
    <row r="957" ht="12.0" customHeight="1"/>
    <row r="958" ht="12.0" customHeight="1"/>
    <row r="959" ht="12.0" customHeight="1"/>
    <row r="960" ht="12.0" customHeight="1"/>
    <row r="961" ht="12.0" customHeight="1"/>
    <row r="962" ht="12.0" customHeight="1"/>
    <row r="963" ht="12.0" customHeight="1"/>
    <row r="964" ht="12.0" customHeight="1"/>
    <row r="965" ht="12.0" customHeight="1"/>
    <row r="966" ht="12.0" customHeight="1"/>
    <row r="967" ht="12.0" customHeight="1"/>
    <row r="968" ht="12.0" customHeight="1"/>
    <row r="969" ht="12.0" customHeight="1"/>
    <row r="970" ht="12.0" customHeight="1"/>
    <row r="971" ht="12.0" customHeight="1"/>
    <row r="972" ht="12.0" customHeight="1"/>
    <row r="973" ht="12.0" customHeight="1"/>
    <row r="974" ht="12.0" customHeight="1"/>
    <row r="975" ht="12.0" customHeight="1"/>
    <row r="976" ht="12.0" customHeight="1"/>
    <row r="977" ht="12.0" customHeight="1"/>
    <row r="978" ht="12.0" customHeight="1"/>
    <row r="979" ht="12.0" customHeight="1"/>
    <row r="980" ht="12.0" customHeight="1"/>
    <row r="981" ht="12.0" customHeight="1"/>
    <row r="982" ht="12.0" customHeight="1"/>
    <row r="983" ht="12.0" customHeight="1"/>
  </sheetData>
  <mergeCells count="25">
    <mergeCell ref="A1:P1"/>
    <mergeCell ref="A2:B2"/>
    <mergeCell ref="C2:J2"/>
    <mergeCell ref="K2:L2"/>
    <mergeCell ref="A3:D3"/>
    <mergeCell ref="R1:Z1"/>
    <mergeCell ref="M2:Z2"/>
    <mergeCell ref="O3:Z3"/>
    <mergeCell ref="C5:C6"/>
    <mergeCell ref="D5:G5"/>
    <mergeCell ref="H5:J5"/>
    <mergeCell ref="K5:M5"/>
    <mergeCell ref="N5:P5"/>
    <mergeCell ref="Q5:R5"/>
    <mergeCell ref="S5:T5"/>
    <mergeCell ref="U5:V5"/>
    <mergeCell ref="W5:W6"/>
    <mergeCell ref="X5:X6"/>
    <mergeCell ref="E3:G3"/>
    <mergeCell ref="H3:N3"/>
    <mergeCell ref="A4:A6"/>
    <mergeCell ref="B4:B6"/>
    <mergeCell ref="C4:R4"/>
    <mergeCell ref="Y4:Y6"/>
    <mergeCell ref="Z4:Z6"/>
  </mergeCells>
  <printOptions/>
  <pageMargins bottom="0.7875" footer="0.0" header="0.0" left="0.2" right="0.2" top="0.7875"/>
  <pageSetup paperSize="9" scale="9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11.5"/>
    <col customWidth="1" min="3" max="3" width="29.13"/>
    <col customWidth="1" min="4" max="7" width="12.75"/>
    <col customWidth="1" min="8" max="8" width="11.5"/>
    <col customWidth="1" min="9" max="26" width="11.75"/>
  </cols>
  <sheetData>
    <row r="1" ht="20.25" customHeight="1">
      <c r="A1" s="52" t="s">
        <v>335</v>
      </c>
      <c r="B1" s="53"/>
      <c r="C1" s="53"/>
      <c r="D1" s="53"/>
      <c r="E1" s="54"/>
      <c r="F1" s="55" t="s">
        <v>336</v>
      </c>
      <c r="G1" s="54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ht="19.5" customHeight="1">
      <c r="A2" s="57" t="s">
        <v>337</v>
      </c>
      <c r="B2" s="53"/>
      <c r="C2" s="53"/>
      <c r="D2" s="53"/>
      <c r="E2" s="53"/>
      <c r="F2" s="53"/>
      <c r="G2" s="54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ht="19.5" customHeight="1">
      <c r="A3" s="57" t="s">
        <v>338</v>
      </c>
      <c r="B3" s="53"/>
      <c r="C3" s="54"/>
      <c r="D3" s="58" t="s">
        <v>339</v>
      </c>
      <c r="E3" s="53"/>
      <c r="F3" s="53"/>
      <c r="G3" s="54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ht="19.5" customHeight="1">
      <c r="A4" s="57" t="s">
        <v>340</v>
      </c>
      <c r="B4" s="53"/>
      <c r="C4" s="54"/>
      <c r="D4" s="59" t="s">
        <v>341</v>
      </c>
      <c r="E4" s="53"/>
      <c r="F4" s="53"/>
      <c r="G4" s="54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ht="18.75" customHeight="1">
      <c r="A5" s="60" t="s">
        <v>342</v>
      </c>
      <c r="B5" s="61" t="s">
        <v>10</v>
      </c>
      <c r="C5" s="61" t="s">
        <v>11</v>
      </c>
      <c r="D5" s="62" t="s">
        <v>343</v>
      </c>
      <c r="E5" s="53"/>
      <c r="F5" s="54"/>
      <c r="G5" s="63" t="s">
        <v>344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ht="18.75" customHeight="1">
      <c r="A6" s="65"/>
      <c r="B6" s="65"/>
      <c r="C6" s="65"/>
      <c r="D6" s="66" t="s">
        <v>345</v>
      </c>
      <c r="E6" s="66" t="s">
        <v>346</v>
      </c>
      <c r="F6" s="66" t="s">
        <v>347</v>
      </c>
      <c r="G6" s="6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ht="15.0" customHeight="1">
      <c r="A7" s="67"/>
      <c r="B7" s="67"/>
      <c r="C7" s="67"/>
      <c r="D7" s="67"/>
      <c r="E7" s="67"/>
      <c r="F7" s="67"/>
      <c r="G7" s="6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ht="12.0" customHeight="1">
      <c r="A8" s="68">
        <v>1.0</v>
      </c>
      <c r="B8" s="69" t="str">
        <f>Masinstvo_bodovi!A7</f>
        <v>1/21</v>
      </c>
      <c r="C8" s="69" t="str">
        <f>Masinstvo_bodovi!B7</f>
        <v>Maja Miletić</v>
      </c>
      <c r="D8" s="70" t="str">
        <f>Masinstvo_bodovi!P7</f>
        <v/>
      </c>
      <c r="E8" s="70" t="str">
        <f>IF(Masinstvo_bodovi!R7="",Masinstvo_bodovi!Q7,Masinstvo_bodovi!R7)</f>
        <v/>
      </c>
      <c r="F8" s="70">
        <f t="shared" ref="F8:F158" si="1">D8+E8</f>
        <v>0</v>
      </c>
      <c r="G8" s="70" t="str">
        <f>Masinstvo_bodovi!Z7</f>
        <v>F</v>
      </c>
      <c r="H8" s="71" t="s">
        <v>348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ht="12.0" customHeight="1">
      <c r="A9" s="68">
        <v>2.0</v>
      </c>
      <c r="B9" s="69" t="str">
        <f>Masinstvo_bodovi!A8</f>
        <v>2/21</v>
      </c>
      <c r="C9" s="69" t="str">
        <f>Masinstvo_bodovi!B8</f>
        <v>Đorđe Đondović</v>
      </c>
      <c r="D9" s="70" t="str">
        <f>Masinstvo_bodovi!P8</f>
        <v/>
      </c>
      <c r="E9" s="70" t="str">
        <f>IF(Masinstvo_bodovi!R8="",Masinstvo_bodovi!Q8,Masinstvo_bodovi!R8)</f>
        <v/>
      </c>
      <c r="F9" s="70">
        <f t="shared" si="1"/>
        <v>0</v>
      </c>
      <c r="G9" s="70" t="str">
        <f>Masinstvo_bodovi!Z8</f>
        <v>F</v>
      </c>
      <c r="H9" s="56">
        <f t="shared" ref="H9:H158" si="2">IF(not(AND(D9="",E9="")),1, 0)</f>
        <v>0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ht="12.0" customHeight="1">
      <c r="A10" s="68">
        <v>3.0</v>
      </c>
      <c r="B10" s="69" t="str">
        <f>Masinstvo_bodovi!A9</f>
        <v>3/21</v>
      </c>
      <c r="C10" s="69" t="str">
        <f>Masinstvo_bodovi!B9</f>
        <v>Nikola Jakovljević</v>
      </c>
      <c r="D10" s="70" t="str">
        <f>Masinstvo_bodovi!P9</f>
        <v/>
      </c>
      <c r="E10" s="70" t="str">
        <f>IF(Masinstvo_bodovi!R9="",Masinstvo_bodovi!Q9,Masinstvo_bodovi!R9)</f>
        <v/>
      </c>
      <c r="F10" s="70">
        <f t="shared" si="1"/>
        <v>0</v>
      </c>
      <c r="G10" s="70" t="str">
        <f>Masinstvo_bodovi!Z9</f>
        <v>F</v>
      </c>
      <c r="H10" s="56">
        <f t="shared" si="2"/>
        <v>0</v>
      </c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ht="12.0" customHeight="1">
      <c r="A11" s="68">
        <v>4.0</v>
      </c>
      <c r="B11" s="69" t="str">
        <f>Masinstvo_bodovi!A10</f>
        <v>4/21</v>
      </c>
      <c r="C11" s="69" t="str">
        <f>Masinstvo_bodovi!B10</f>
        <v>Slađana Bečić</v>
      </c>
      <c r="D11" s="70" t="str">
        <f>Masinstvo_bodovi!P10</f>
        <v/>
      </c>
      <c r="E11" s="70" t="str">
        <f>IF(Masinstvo_bodovi!R10="",Masinstvo_bodovi!Q10,Masinstvo_bodovi!R10)</f>
        <v/>
      </c>
      <c r="F11" s="70">
        <f t="shared" si="1"/>
        <v>0</v>
      </c>
      <c r="G11" s="70" t="str">
        <f>Masinstvo_bodovi!Z10</f>
        <v>F</v>
      </c>
      <c r="H11" s="56">
        <f t="shared" si="2"/>
        <v>0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ht="12.0" customHeight="1">
      <c r="A12" s="68">
        <v>5.0</v>
      </c>
      <c r="B12" s="69" t="str">
        <f>Masinstvo_bodovi!A11</f>
        <v>5/21</v>
      </c>
      <c r="C12" s="69" t="str">
        <f>Masinstvo_bodovi!B11</f>
        <v>Nikola Tešović</v>
      </c>
      <c r="D12" s="70">
        <f>Masinstvo_bodovi!P11</f>
        <v>31</v>
      </c>
      <c r="E12" s="70">
        <f>IF(Masinstvo_bodovi!R11="",Masinstvo_bodovi!Q11,Masinstvo_bodovi!R11)</f>
        <v>27</v>
      </c>
      <c r="F12" s="70">
        <f t="shared" si="1"/>
        <v>58</v>
      </c>
      <c r="G12" s="70" t="str">
        <f>Masinstvo_bodovi!Z11</f>
        <v>E</v>
      </c>
      <c r="H12" s="56">
        <f t="shared" si="2"/>
        <v>1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12.0" customHeight="1">
      <c r="A13" s="68">
        <v>6.0</v>
      </c>
      <c r="B13" s="69" t="str">
        <f>Masinstvo_bodovi!A12</f>
        <v>6/21</v>
      </c>
      <c r="C13" s="69" t="str">
        <f>Masinstvo_bodovi!B12</f>
        <v>Milica Jeknić</v>
      </c>
      <c r="D13" s="70" t="str">
        <f>Masinstvo_bodovi!P12</f>
        <v/>
      </c>
      <c r="E13" s="70" t="str">
        <f>IF(Masinstvo_bodovi!R12="",Masinstvo_bodovi!Q12,Masinstvo_bodovi!R12)</f>
        <v/>
      </c>
      <c r="F13" s="70">
        <f t="shared" si="1"/>
        <v>0</v>
      </c>
      <c r="G13" s="70" t="str">
        <f>Masinstvo_bodovi!Z12</f>
        <v>F</v>
      </c>
      <c r="H13" s="56">
        <f t="shared" si="2"/>
        <v>0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12.0" customHeight="1">
      <c r="A14" s="68">
        <v>7.0</v>
      </c>
      <c r="B14" s="69" t="str">
        <f>Masinstvo_bodovi!A13</f>
        <v>7/21</v>
      </c>
      <c r="C14" s="69" t="str">
        <f>Masinstvo_bodovi!B13</f>
        <v>Aleksa Jokić</v>
      </c>
      <c r="D14" s="70" t="str">
        <f>Masinstvo_bodovi!P13</f>
        <v/>
      </c>
      <c r="E14" s="70" t="str">
        <f>IF(Masinstvo_bodovi!R13="",Masinstvo_bodovi!Q13,Masinstvo_bodovi!R13)</f>
        <v/>
      </c>
      <c r="F14" s="70">
        <f t="shared" si="1"/>
        <v>0</v>
      </c>
      <c r="G14" s="70" t="str">
        <f>Masinstvo_bodovi!Z13</f>
        <v>F</v>
      </c>
      <c r="H14" s="56">
        <f t="shared" si="2"/>
        <v>0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ht="12.0" customHeight="1">
      <c r="A15" s="68">
        <v>8.0</v>
      </c>
      <c r="B15" s="69" t="str">
        <f>Masinstvo_bodovi!A14</f>
        <v>8/21</v>
      </c>
      <c r="C15" s="69" t="str">
        <f>Masinstvo_bodovi!B14</f>
        <v>Gordana Bakrač</v>
      </c>
      <c r="D15" s="70" t="str">
        <f>Masinstvo_bodovi!P14</f>
        <v/>
      </c>
      <c r="E15" s="70" t="str">
        <f>IF(Masinstvo_bodovi!R14="",Masinstvo_bodovi!Q14,Masinstvo_bodovi!R14)</f>
        <v/>
      </c>
      <c r="F15" s="70">
        <f t="shared" si="1"/>
        <v>0</v>
      </c>
      <c r="G15" s="70" t="str">
        <f>Masinstvo_bodovi!Z14</f>
        <v>F</v>
      </c>
      <c r="H15" s="56">
        <f t="shared" si="2"/>
        <v>0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ht="12.0" customHeight="1">
      <c r="A16" s="68">
        <v>9.0</v>
      </c>
      <c r="B16" s="69" t="str">
        <f>Masinstvo_bodovi!A15</f>
        <v>9/21</v>
      </c>
      <c r="C16" s="69" t="str">
        <f>Masinstvo_bodovi!B15</f>
        <v>Anastasija Batizić</v>
      </c>
      <c r="D16" s="70">
        <f>Masinstvo_bodovi!P15</f>
        <v>24</v>
      </c>
      <c r="E16" s="70">
        <f>IF(Masinstvo_bodovi!R15="",Masinstvo_bodovi!Q15,Masinstvo_bodovi!R15)</f>
        <v>21</v>
      </c>
      <c r="F16" s="70">
        <f t="shared" si="1"/>
        <v>45</v>
      </c>
      <c r="G16" s="70" t="str">
        <f>Masinstvo_bodovi!Z15</f>
        <v>F</v>
      </c>
      <c r="H16" s="56">
        <f t="shared" si="2"/>
        <v>1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ht="12.0" customHeight="1">
      <c r="A17" s="68">
        <v>10.0</v>
      </c>
      <c r="B17" s="69" t="str">
        <f>Masinstvo_bodovi!A16</f>
        <v>10/21</v>
      </c>
      <c r="C17" s="69" t="str">
        <f>Masinstvo_bodovi!B16</f>
        <v>Mladen Batizić</v>
      </c>
      <c r="D17" s="70">
        <f>Masinstvo_bodovi!P16</f>
        <v>6</v>
      </c>
      <c r="E17" s="70" t="str">
        <f>IF(Masinstvo_bodovi!R16="",Masinstvo_bodovi!Q16,Masinstvo_bodovi!R16)</f>
        <v/>
      </c>
      <c r="F17" s="70">
        <f t="shared" si="1"/>
        <v>6</v>
      </c>
      <c r="G17" s="70" t="str">
        <f>Masinstvo_bodovi!Z16</f>
        <v>F</v>
      </c>
      <c r="H17" s="56">
        <f t="shared" si="2"/>
        <v>1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12.0" customHeight="1">
      <c r="A18" s="68">
        <v>11.0</v>
      </c>
      <c r="B18" s="69" t="str">
        <f>Masinstvo_bodovi!A17</f>
        <v>11/21</v>
      </c>
      <c r="C18" s="69" t="str">
        <f>Masinstvo_bodovi!B17</f>
        <v>Nikola Stanjević</v>
      </c>
      <c r="D18" s="70" t="str">
        <f>Masinstvo_bodovi!P17</f>
        <v/>
      </c>
      <c r="E18" s="70" t="str">
        <f>IF(Masinstvo_bodovi!R17="",Masinstvo_bodovi!Q17,Masinstvo_bodovi!R17)</f>
        <v/>
      </c>
      <c r="F18" s="70">
        <f t="shared" si="1"/>
        <v>0</v>
      </c>
      <c r="G18" s="70" t="str">
        <f>Masinstvo_bodovi!Z17</f>
        <v>F</v>
      </c>
      <c r="H18" s="56">
        <f t="shared" si="2"/>
        <v>0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2.0" customHeight="1">
      <c r="A19" s="68">
        <v>12.0</v>
      </c>
      <c r="B19" s="69" t="str">
        <f>Masinstvo_bodovi!A18</f>
        <v>12/21</v>
      </c>
      <c r="C19" s="69" t="str">
        <f>Masinstvo_bodovi!B18</f>
        <v>Ivan Mićović</v>
      </c>
      <c r="D19" s="70" t="str">
        <f>Masinstvo_bodovi!P18</f>
        <v/>
      </c>
      <c r="E19" s="70" t="str">
        <f>IF(Masinstvo_bodovi!R18="",Masinstvo_bodovi!Q18,Masinstvo_bodovi!R18)</f>
        <v/>
      </c>
      <c r="F19" s="70">
        <f t="shared" si="1"/>
        <v>0</v>
      </c>
      <c r="G19" s="70" t="str">
        <f>Masinstvo_bodovi!Z18</f>
        <v>F</v>
      </c>
      <c r="H19" s="56">
        <f t="shared" si="2"/>
        <v>0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2.0" customHeight="1">
      <c r="A20" s="68">
        <v>13.0</v>
      </c>
      <c r="B20" s="69" t="str">
        <f>Masinstvo_bodovi!A19</f>
        <v>13/21</v>
      </c>
      <c r="C20" s="69" t="str">
        <f>Masinstvo_bodovi!B19</f>
        <v>Ilija Radović</v>
      </c>
      <c r="D20" s="70" t="str">
        <f>Masinstvo_bodovi!P19</f>
        <v/>
      </c>
      <c r="E20" s="70" t="str">
        <f>IF(Masinstvo_bodovi!R19="",Masinstvo_bodovi!Q19,Masinstvo_bodovi!R19)</f>
        <v/>
      </c>
      <c r="F20" s="70">
        <f t="shared" si="1"/>
        <v>0</v>
      </c>
      <c r="G20" s="70" t="str">
        <f>Masinstvo_bodovi!Z19</f>
        <v>F</v>
      </c>
      <c r="H20" s="56">
        <f t="shared" si="2"/>
        <v>0</v>
      </c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2.0" customHeight="1">
      <c r="A21" s="68">
        <v>14.0</v>
      </c>
      <c r="B21" s="69" t="str">
        <f>Masinstvo_bodovi!A20</f>
        <v>14/21</v>
      </c>
      <c r="C21" s="69" t="str">
        <f>Masinstvo_bodovi!B20</f>
        <v>Rade Babić</v>
      </c>
      <c r="D21" s="70" t="str">
        <f>Masinstvo_bodovi!P20</f>
        <v/>
      </c>
      <c r="E21" s="70" t="str">
        <f>IF(Masinstvo_bodovi!R20="",Masinstvo_bodovi!Q20,Masinstvo_bodovi!R20)</f>
        <v/>
      </c>
      <c r="F21" s="70">
        <f t="shared" si="1"/>
        <v>0</v>
      </c>
      <c r="G21" s="70" t="str">
        <f>Masinstvo_bodovi!Z20</f>
        <v>F</v>
      </c>
      <c r="H21" s="56">
        <f t="shared" si="2"/>
        <v>0</v>
      </c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2.0" customHeight="1">
      <c r="A22" s="68">
        <v>15.0</v>
      </c>
      <c r="B22" s="69" t="str">
        <f>Masinstvo_bodovi!A21</f>
        <v>17/21</v>
      </c>
      <c r="C22" s="69" t="str">
        <f>Masinstvo_bodovi!B21</f>
        <v>Đorđe Jevrić</v>
      </c>
      <c r="D22" s="70" t="str">
        <f>Masinstvo_bodovi!P21</f>
        <v/>
      </c>
      <c r="E22" s="70" t="str">
        <f>IF(Masinstvo_bodovi!R21="",Masinstvo_bodovi!Q21,Masinstvo_bodovi!R21)</f>
        <v/>
      </c>
      <c r="F22" s="70">
        <f t="shared" si="1"/>
        <v>0</v>
      </c>
      <c r="G22" s="70" t="str">
        <f>Masinstvo_bodovi!Z21</f>
        <v>F</v>
      </c>
      <c r="H22" s="56">
        <f t="shared" si="2"/>
        <v>0</v>
      </c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2.0" customHeight="1">
      <c r="A23" s="68">
        <v>16.0</v>
      </c>
      <c r="B23" s="69" t="str">
        <f>Masinstvo_bodovi!A22</f>
        <v>18/21</v>
      </c>
      <c r="C23" s="69" t="str">
        <f>Masinstvo_bodovi!B22</f>
        <v>Teodor Šljukić</v>
      </c>
      <c r="D23" s="70" t="str">
        <f>Masinstvo_bodovi!P22</f>
        <v/>
      </c>
      <c r="E23" s="70" t="str">
        <f>IF(Masinstvo_bodovi!R22="",Masinstvo_bodovi!Q22,Masinstvo_bodovi!R22)</f>
        <v/>
      </c>
      <c r="F23" s="70">
        <f t="shared" si="1"/>
        <v>0</v>
      </c>
      <c r="G23" s="70" t="str">
        <f>Masinstvo_bodovi!Z22</f>
        <v>F</v>
      </c>
      <c r="H23" s="56">
        <f t="shared" si="2"/>
        <v>0</v>
      </c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2.0" customHeight="1">
      <c r="A24" s="68">
        <v>17.0</v>
      </c>
      <c r="B24" s="69" t="str">
        <f>Masinstvo_bodovi!A23</f>
        <v>19/21</v>
      </c>
      <c r="C24" s="69" t="str">
        <f>Masinstvo_bodovi!B23</f>
        <v>Vladimir Popović</v>
      </c>
      <c r="D24" s="70">
        <f>Masinstvo_bodovi!P23</f>
        <v>19</v>
      </c>
      <c r="E24" s="70">
        <f>IF(Masinstvo_bodovi!R23="",Masinstvo_bodovi!Q23,Masinstvo_bodovi!R23)</f>
        <v>9</v>
      </c>
      <c r="F24" s="70">
        <f t="shared" si="1"/>
        <v>28</v>
      </c>
      <c r="G24" s="70" t="str">
        <f>Masinstvo_bodovi!Z23</f>
        <v>F</v>
      </c>
      <c r="H24" s="56">
        <f t="shared" si="2"/>
        <v>1</v>
      </c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2.0" customHeight="1">
      <c r="A25" s="68">
        <v>18.0</v>
      </c>
      <c r="B25" s="69" t="str">
        <f>Masinstvo_bodovi!A24</f>
        <v>20/21</v>
      </c>
      <c r="C25" s="69" t="str">
        <f>Masinstvo_bodovi!B24</f>
        <v>Nikola Tamindžić</v>
      </c>
      <c r="D25" s="70" t="str">
        <f>Masinstvo_bodovi!P24</f>
        <v/>
      </c>
      <c r="E25" s="70" t="str">
        <f>IF(Masinstvo_bodovi!R24="",Masinstvo_bodovi!Q24,Masinstvo_bodovi!R24)</f>
        <v/>
      </c>
      <c r="F25" s="70">
        <f t="shared" si="1"/>
        <v>0</v>
      </c>
      <c r="G25" s="70" t="str">
        <f>Masinstvo_bodovi!Z24</f>
        <v>F</v>
      </c>
      <c r="H25" s="56">
        <f t="shared" si="2"/>
        <v>0</v>
      </c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2.0" customHeight="1">
      <c r="A26" s="68">
        <v>19.0</v>
      </c>
      <c r="B26" s="69" t="str">
        <f>Masinstvo_bodovi!A25</f>
        <v>21/21</v>
      </c>
      <c r="C26" s="69" t="str">
        <f>Masinstvo_bodovi!B25</f>
        <v>Vasilije Ivanišević</v>
      </c>
      <c r="D26" s="70" t="str">
        <f>Masinstvo_bodovi!P25</f>
        <v/>
      </c>
      <c r="E26" s="70" t="str">
        <f>IF(Masinstvo_bodovi!R25="",Masinstvo_bodovi!Q25,Masinstvo_bodovi!R25)</f>
        <v/>
      </c>
      <c r="F26" s="70">
        <f t="shared" si="1"/>
        <v>0</v>
      </c>
      <c r="G26" s="70" t="str">
        <f>Masinstvo_bodovi!Z25</f>
        <v>F</v>
      </c>
      <c r="H26" s="56">
        <f t="shared" si="2"/>
        <v>0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12.0" customHeight="1">
      <c r="A27" s="68">
        <v>20.0</v>
      </c>
      <c r="B27" s="69" t="str">
        <f>Masinstvo_bodovi!A26</f>
        <v>23/21</v>
      </c>
      <c r="C27" s="69" t="str">
        <f>Masinstvo_bodovi!B26</f>
        <v>Vuk Markuš</v>
      </c>
      <c r="D27" s="70" t="str">
        <f>Masinstvo_bodovi!P26</f>
        <v/>
      </c>
      <c r="E27" s="70" t="str">
        <f>IF(Masinstvo_bodovi!R26="",Masinstvo_bodovi!Q26,Masinstvo_bodovi!R26)</f>
        <v/>
      </c>
      <c r="F27" s="70">
        <f t="shared" si="1"/>
        <v>0</v>
      </c>
      <c r="G27" s="70" t="str">
        <f>Masinstvo_bodovi!Z26</f>
        <v>F</v>
      </c>
      <c r="H27" s="56">
        <f t="shared" si="2"/>
        <v>0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12.0" customHeight="1">
      <c r="A28" s="68">
        <v>21.0</v>
      </c>
      <c r="B28" s="69" t="str">
        <f>Masinstvo_bodovi!A27</f>
        <v>24/21</v>
      </c>
      <c r="C28" s="69" t="str">
        <f>Masinstvo_bodovi!B27</f>
        <v>Anđela Tubić</v>
      </c>
      <c r="D28" s="70" t="str">
        <f>Masinstvo_bodovi!P27</f>
        <v/>
      </c>
      <c r="E28" s="70" t="str">
        <f>IF(Masinstvo_bodovi!R27="",Masinstvo_bodovi!Q27,Masinstvo_bodovi!R27)</f>
        <v/>
      </c>
      <c r="F28" s="70">
        <f t="shared" si="1"/>
        <v>0</v>
      </c>
      <c r="G28" s="70" t="str">
        <f>Masinstvo_bodovi!Z27</f>
        <v>F</v>
      </c>
      <c r="H28" s="56">
        <f t="shared" si="2"/>
        <v>0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2.0" customHeight="1">
      <c r="A29" s="68">
        <v>22.0</v>
      </c>
      <c r="B29" s="69" t="str">
        <f>Masinstvo_bodovi!A28</f>
        <v>25/21</v>
      </c>
      <c r="C29" s="69" t="str">
        <f>Masinstvo_bodovi!B28</f>
        <v>Martin Bojanić</v>
      </c>
      <c r="D29" s="70" t="str">
        <f>Masinstvo_bodovi!P28</f>
        <v/>
      </c>
      <c r="E29" s="70" t="str">
        <f>IF(Masinstvo_bodovi!R28="",Masinstvo_bodovi!Q28,Masinstvo_bodovi!R28)</f>
        <v/>
      </c>
      <c r="F29" s="70">
        <f t="shared" si="1"/>
        <v>0</v>
      </c>
      <c r="G29" s="70" t="str">
        <f>Masinstvo_bodovi!Z28</f>
        <v>F</v>
      </c>
      <c r="H29" s="56">
        <f t="shared" si="2"/>
        <v>0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2.0" customHeight="1">
      <c r="A30" s="68">
        <v>23.0</v>
      </c>
      <c r="B30" s="69" t="str">
        <f>Masinstvo_bodovi!A29</f>
        <v>26/21</v>
      </c>
      <c r="C30" s="69" t="str">
        <f>Masinstvo_bodovi!B29</f>
        <v>Bojan Bojović</v>
      </c>
      <c r="D30" s="70">
        <f>Masinstvo_bodovi!P29</f>
        <v>0</v>
      </c>
      <c r="E30" s="70" t="str">
        <f>IF(Masinstvo_bodovi!R29="",Masinstvo_bodovi!Q29,Masinstvo_bodovi!R29)</f>
        <v/>
      </c>
      <c r="F30" s="70">
        <f t="shared" si="1"/>
        <v>0</v>
      </c>
      <c r="G30" s="70" t="str">
        <f>Masinstvo_bodovi!Z29</f>
        <v>F</v>
      </c>
      <c r="H30" s="56">
        <f t="shared" si="2"/>
        <v>1</v>
      </c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2.0" customHeight="1">
      <c r="A31" s="68">
        <v>24.0</v>
      </c>
      <c r="B31" s="69" t="str">
        <f>Masinstvo_bodovi!A30</f>
        <v>27/21</v>
      </c>
      <c r="C31" s="69" t="str">
        <f>Masinstvo_bodovi!B30</f>
        <v>Filip Džaković</v>
      </c>
      <c r="D31" s="70" t="str">
        <f>Masinstvo_bodovi!P30</f>
        <v/>
      </c>
      <c r="E31" s="70" t="str">
        <f>IF(Masinstvo_bodovi!R30="",Masinstvo_bodovi!Q30,Masinstvo_bodovi!R30)</f>
        <v/>
      </c>
      <c r="F31" s="70">
        <f t="shared" si="1"/>
        <v>0</v>
      </c>
      <c r="G31" s="70" t="str">
        <f>Masinstvo_bodovi!Z30</f>
        <v>F</v>
      </c>
      <c r="H31" s="56">
        <f t="shared" si="2"/>
        <v>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2.0" customHeight="1">
      <c r="A32" s="68">
        <v>25.0</v>
      </c>
      <c r="B32" s="69" t="str">
        <f>Masinstvo_bodovi!A31</f>
        <v>28/21</v>
      </c>
      <c r="C32" s="69" t="str">
        <f>Masinstvo_bodovi!B31</f>
        <v>Uroš Tomašević</v>
      </c>
      <c r="D32" s="70" t="str">
        <f>Masinstvo_bodovi!P31</f>
        <v/>
      </c>
      <c r="E32" s="70" t="str">
        <f>IF(Masinstvo_bodovi!R31="",Masinstvo_bodovi!Q31,Masinstvo_bodovi!R31)</f>
        <v/>
      </c>
      <c r="F32" s="70">
        <f t="shared" si="1"/>
        <v>0</v>
      </c>
      <c r="G32" s="70" t="str">
        <f>Masinstvo_bodovi!Z31</f>
        <v>F</v>
      </c>
      <c r="H32" s="56">
        <f t="shared" si="2"/>
        <v>0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2.0" customHeight="1">
      <c r="A33" s="68">
        <v>26.0</v>
      </c>
      <c r="B33" s="69" t="str">
        <f>Masinstvo_bodovi!A32</f>
        <v>30/21</v>
      </c>
      <c r="C33" s="69" t="str">
        <f>Masinstvo_bodovi!B32</f>
        <v>Darko Jovetić</v>
      </c>
      <c r="D33" s="70" t="str">
        <f>Masinstvo_bodovi!P32</f>
        <v/>
      </c>
      <c r="E33" s="70" t="str">
        <f>IF(Masinstvo_bodovi!R32="",Masinstvo_bodovi!Q32,Masinstvo_bodovi!R32)</f>
        <v/>
      </c>
      <c r="F33" s="70">
        <f t="shared" si="1"/>
        <v>0</v>
      </c>
      <c r="G33" s="70" t="str">
        <f>Masinstvo_bodovi!Z32</f>
        <v>F</v>
      </c>
      <c r="H33" s="56">
        <f t="shared" si="2"/>
        <v>0</v>
      </c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2.0" customHeight="1">
      <c r="A34" s="68">
        <v>27.0</v>
      </c>
      <c r="B34" s="69" t="str">
        <f>Masinstvo_bodovi!A33</f>
        <v>31/21</v>
      </c>
      <c r="C34" s="69" t="str">
        <f>Masinstvo_bodovi!B33</f>
        <v>Vuk Agramović</v>
      </c>
      <c r="D34" s="70" t="str">
        <f>Masinstvo_bodovi!P33</f>
        <v/>
      </c>
      <c r="E34" s="70" t="str">
        <f>IF(Masinstvo_bodovi!R33="",Masinstvo_bodovi!Q33,Masinstvo_bodovi!R33)</f>
        <v/>
      </c>
      <c r="F34" s="70">
        <f t="shared" si="1"/>
        <v>0</v>
      </c>
      <c r="G34" s="70" t="str">
        <f>Masinstvo_bodovi!Z33</f>
        <v>F</v>
      </c>
      <c r="H34" s="56">
        <f t="shared" si="2"/>
        <v>0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2.0" customHeight="1">
      <c r="A35" s="68">
        <v>28.0</v>
      </c>
      <c r="B35" s="69" t="str">
        <f>Masinstvo_bodovi!A34</f>
        <v>32/21</v>
      </c>
      <c r="C35" s="69" t="str">
        <f>Masinstvo_bodovi!B34</f>
        <v>Nikola Kontić</v>
      </c>
      <c r="D35" s="70" t="str">
        <f>Masinstvo_bodovi!P34</f>
        <v/>
      </c>
      <c r="E35" s="70" t="str">
        <f>IF(Masinstvo_bodovi!R34="",Masinstvo_bodovi!Q34,Masinstvo_bodovi!R34)</f>
        <v/>
      </c>
      <c r="F35" s="70">
        <f t="shared" si="1"/>
        <v>0</v>
      </c>
      <c r="G35" s="70" t="str">
        <f>Masinstvo_bodovi!Z34</f>
        <v>F</v>
      </c>
      <c r="H35" s="56">
        <f t="shared" si="2"/>
        <v>0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2.0" customHeight="1">
      <c r="A36" s="68">
        <v>29.0</v>
      </c>
      <c r="B36" s="69" t="str">
        <f>Masinstvo_bodovi!A35</f>
        <v>33/21</v>
      </c>
      <c r="C36" s="69" t="str">
        <f>Masinstvo_bodovi!B35</f>
        <v>Miloš Terzić</v>
      </c>
      <c r="D36" s="70" t="str">
        <f>Masinstvo_bodovi!P35</f>
        <v/>
      </c>
      <c r="E36" s="70" t="str">
        <f>IF(Masinstvo_bodovi!R35="",Masinstvo_bodovi!Q35,Masinstvo_bodovi!R35)</f>
        <v/>
      </c>
      <c r="F36" s="70">
        <f t="shared" si="1"/>
        <v>0</v>
      </c>
      <c r="G36" s="70" t="str">
        <f>Masinstvo_bodovi!Z35</f>
        <v>F</v>
      </c>
      <c r="H36" s="56">
        <f t="shared" si="2"/>
        <v>0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2.0" customHeight="1">
      <c r="A37" s="68">
        <v>30.0</v>
      </c>
      <c r="B37" s="69" t="str">
        <f>Masinstvo_bodovi!A36</f>
        <v>34/21</v>
      </c>
      <c r="C37" s="69" t="str">
        <f>Masinstvo_bodovi!B36</f>
        <v>Aleksandar Gagović</v>
      </c>
      <c r="D37" s="70" t="str">
        <f>Masinstvo_bodovi!P36</f>
        <v/>
      </c>
      <c r="E37" s="70" t="str">
        <f>IF(Masinstvo_bodovi!R36="",Masinstvo_bodovi!Q36,Masinstvo_bodovi!R36)</f>
        <v/>
      </c>
      <c r="F37" s="70">
        <f t="shared" si="1"/>
        <v>0</v>
      </c>
      <c r="G37" s="70" t="str">
        <f>Masinstvo_bodovi!Z36</f>
        <v>F</v>
      </c>
      <c r="H37" s="56">
        <f t="shared" si="2"/>
        <v>0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2.0" customHeight="1">
      <c r="A38" s="68">
        <v>31.0</v>
      </c>
      <c r="B38" s="69" t="str">
        <f>Masinstvo_bodovi!A37</f>
        <v>35/21</v>
      </c>
      <c r="C38" s="69" t="str">
        <f>Masinstvo_bodovi!B37</f>
        <v>Bogdan Raičević</v>
      </c>
      <c r="D38" s="70">
        <f>Masinstvo_bodovi!P37</f>
        <v>5.5</v>
      </c>
      <c r="E38" s="70" t="str">
        <f>IF(Masinstvo_bodovi!R37="",Masinstvo_bodovi!Q37,Masinstvo_bodovi!R37)</f>
        <v/>
      </c>
      <c r="F38" s="70">
        <f t="shared" si="1"/>
        <v>5.5</v>
      </c>
      <c r="G38" s="70" t="str">
        <f>Masinstvo_bodovi!Z37</f>
        <v>F</v>
      </c>
      <c r="H38" s="56">
        <f t="shared" si="2"/>
        <v>1</v>
      </c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2.0" customHeight="1">
      <c r="A39" s="68">
        <v>32.0</v>
      </c>
      <c r="B39" s="69" t="str">
        <f>Masinstvo_bodovi!A38</f>
        <v>36/21</v>
      </c>
      <c r="C39" s="69" t="str">
        <f>Masinstvo_bodovi!B38</f>
        <v>Artemiy Sizov</v>
      </c>
      <c r="D39" s="70" t="str">
        <f>Masinstvo_bodovi!P38</f>
        <v/>
      </c>
      <c r="E39" s="70" t="str">
        <f>IF(Masinstvo_bodovi!R38="",Masinstvo_bodovi!Q38,Masinstvo_bodovi!R38)</f>
        <v/>
      </c>
      <c r="F39" s="70">
        <f t="shared" si="1"/>
        <v>0</v>
      </c>
      <c r="G39" s="70" t="str">
        <f>Masinstvo_bodovi!Z38</f>
        <v>F</v>
      </c>
      <c r="H39" s="56">
        <f t="shared" si="2"/>
        <v>0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2.0" customHeight="1">
      <c r="A40" s="68">
        <v>33.0</v>
      </c>
      <c r="B40" s="69" t="str">
        <f>Masinstvo_bodovi!A39</f>
        <v>37/21</v>
      </c>
      <c r="C40" s="69" t="str">
        <f>Masinstvo_bodovi!B39</f>
        <v>Miloš Gurešić</v>
      </c>
      <c r="D40" s="70" t="str">
        <f>Masinstvo_bodovi!P39</f>
        <v/>
      </c>
      <c r="E40" s="70" t="str">
        <f>IF(Masinstvo_bodovi!R39="",Masinstvo_bodovi!Q39,Masinstvo_bodovi!R39)</f>
        <v/>
      </c>
      <c r="F40" s="70">
        <f t="shared" si="1"/>
        <v>0</v>
      </c>
      <c r="G40" s="70" t="str">
        <f>Masinstvo_bodovi!Z39</f>
        <v>F</v>
      </c>
      <c r="H40" s="56">
        <f t="shared" si="2"/>
        <v>0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12.0" customHeight="1">
      <c r="A41" s="68">
        <v>34.0</v>
      </c>
      <c r="B41" s="69" t="str">
        <f>Masinstvo_bodovi!A40</f>
        <v>38/21</v>
      </c>
      <c r="C41" s="69" t="str">
        <f>Masinstvo_bodovi!B40</f>
        <v>Ivan Ujkić</v>
      </c>
      <c r="D41" s="70" t="str">
        <f>Masinstvo_bodovi!P40</f>
        <v/>
      </c>
      <c r="E41" s="70" t="str">
        <f>IF(Masinstvo_bodovi!R40="",Masinstvo_bodovi!Q40,Masinstvo_bodovi!R40)</f>
        <v/>
      </c>
      <c r="F41" s="70">
        <f t="shared" si="1"/>
        <v>0</v>
      </c>
      <c r="G41" s="70" t="str">
        <f>Masinstvo_bodovi!Z40</f>
        <v>F</v>
      </c>
      <c r="H41" s="56">
        <f t="shared" si="2"/>
        <v>0</v>
      </c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12.0" customHeight="1">
      <c r="A42" s="68">
        <v>35.0</v>
      </c>
      <c r="B42" s="69" t="str">
        <f>Masinstvo_bodovi!A41</f>
        <v>39/21</v>
      </c>
      <c r="C42" s="69" t="str">
        <f>Masinstvo_bodovi!B41</f>
        <v>Emir Laković</v>
      </c>
      <c r="D42" s="70">
        <f>Masinstvo_bodovi!P41</f>
        <v>22.5</v>
      </c>
      <c r="E42" s="70">
        <f>IF(Masinstvo_bodovi!R41="",Masinstvo_bodovi!Q41,Masinstvo_bodovi!R41)</f>
        <v>7</v>
      </c>
      <c r="F42" s="70">
        <f t="shared" si="1"/>
        <v>29.5</v>
      </c>
      <c r="G42" s="70" t="str">
        <f>Masinstvo_bodovi!Z41</f>
        <v>F</v>
      </c>
      <c r="H42" s="56">
        <f t="shared" si="2"/>
        <v>1</v>
      </c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12.0" customHeight="1">
      <c r="A43" s="68">
        <v>36.0</v>
      </c>
      <c r="B43" s="69" t="str">
        <f>Masinstvo_bodovi!A42</f>
        <v>40/21</v>
      </c>
      <c r="C43" s="69" t="str">
        <f>Masinstvo_bodovi!B42</f>
        <v>Emina Durutlić</v>
      </c>
      <c r="D43" s="70" t="str">
        <f>Masinstvo_bodovi!P42</f>
        <v/>
      </c>
      <c r="E43" s="70" t="str">
        <f>IF(Masinstvo_bodovi!R42="",Masinstvo_bodovi!Q42,Masinstvo_bodovi!R42)</f>
        <v/>
      </c>
      <c r="F43" s="70">
        <f t="shared" si="1"/>
        <v>0</v>
      </c>
      <c r="G43" s="70" t="str">
        <f>Masinstvo_bodovi!Z42</f>
        <v>F</v>
      </c>
      <c r="H43" s="56">
        <f t="shared" si="2"/>
        <v>0</v>
      </c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12.0" customHeight="1">
      <c r="A44" s="68">
        <v>37.0</v>
      </c>
      <c r="B44" s="69" t="str">
        <f>Masinstvo_bodovi!A43</f>
        <v>41/21</v>
      </c>
      <c r="C44" s="69" t="str">
        <f>Masinstvo_bodovi!B43</f>
        <v>Marjana Vuković</v>
      </c>
      <c r="D44" s="70" t="str">
        <f>Masinstvo_bodovi!P43</f>
        <v/>
      </c>
      <c r="E44" s="70" t="str">
        <f>IF(Masinstvo_bodovi!R43="",Masinstvo_bodovi!Q43,Masinstvo_bodovi!R43)</f>
        <v/>
      </c>
      <c r="F44" s="70">
        <f t="shared" si="1"/>
        <v>0</v>
      </c>
      <c r="G44" s="70" t="str">
        <f>Masinstvo_bodovi!Z43</f>
        <v>F</v>
      </c>
      <c r="H44" s="56">
        <f t="shared" si="2"/>
        <v>0</v>
      </c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12.0" customHeight="1">
      <c r="A45" s="68">
        <v>38.0</v>
      </c>
      <c r="B45" s="69" t="str">
        <f>Masinstvo_bodovi!A44</f>
        <v>42/21</v>
      </c>
      <c r="C45" s="69" t="str">
        <f>Masinstvo_bodovi!B44</f>
        <v>Bojan Ivanković</v>
      </c>
      <c r="D45" s="70" t="str">
        <f>Masinstvo_bodovi!P44</f>
        <v/>
      </c>
      <c r="E45" s="70" t="str">
        <f>IF(Masinstvo_bodovi!R44="",Masinstvo_bodovi!Q44,Masinstvo_bodovi!R44)</f>
        <v/>
      </c>
      <c r="F45" s="70">
        <f t="shared" si="1"/>
        <v>0</v>
      </c>
      <c r="G45" s="70" t="str">
        <f>Masinstvo_bodovi!Z44</f>
        <v>F</v>
      </c>
      <c r="H45" s="56">
        <f t="shared" si="2"/>
        <v>0</v>
      </c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12.0" customHeight="1">
      <c r="A46" s="68">
        <v>39.0</v>
      </c>
      <c r="B46" s="69" t="str">
        <f>Masinstvo_bodovi!A45</f>
        <v>44/21</v>
      </c>
      <c r="C46" s="69" t="str">
        <f>Masinstvo_bodovi!B45</f>
        <v>Marko Kažić</v>
      </c>
      <c r="D46" s="70">
        <f>Masinstvo_bodovi!P45</f>
        <v>0</v>
      </c>
      <c r="E46" s="70" t="str">
        <f>IF(Masinstvo_bodovi!R45="",Masinstvo_bodovi!Q45,Masinstvo_bodovi!R45)</f>
        <v/>
      </c>
      <c r="F46" s="70">
        <f t="shared" si="1"/>
        <v>0</v>
      </c>
      <c r="G46" s="70" t="str">
        <f>Masinstvo_bodovi!Z45</f>
        <v>F</v>
      </c>
      <c r="H46" s="56">
        <f t="shared" si="2"/>
        <v>1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12.0" customHeight="1">
      <c r="A47" s="68">
        <v>40.0</v>
      </c>
      <c r="B47" s="69" t="str">
        <f>Masinstvo_bodovi!A46</f>
        <v>45/21</v>
      </c>
      <c r="C47" s="69" t="str">
        <f>Masinstvo_bodovi!B46</f>
        <v>Samir Rebronja</v>
      </c>
      <c r="D47" s="70">
        <f>Masinstvo_bodovi!P46</f>
        <v>2</v>
      </c>
      <c r="E47" s="70" t="str">
        <f>IF(Masinstvo_bodovi!R46="",Masinstvo_bodovi!Q46,Masinstvo_bodovi!R46)</f>
        <v/>
      </c>
      <c r="F47" s="70">
        <f t="shared" si="1"/>
        <v>2</v>
      </c>
      <c r="G47" s="70" t="str">
        <f>Masinstvo_bodovi!Z46</f>
        <v>F</v>
      </c>
      <c r="H47" s="56">
        <f t="shared" si="2"/>
        <v>1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12.0" customHeight="1">
      <c r="A48" s="68">
        <v>41.0</v>
      </c>
      <c r="B48" s="69" t="str">
        <f>Masinstvo_bodovi!A47</f>
        <v>46/21</v>
      </c>
      <c r="C48" s="69" t="str">
        <f>Masinstvo_bodovi!B47</f>
        <v>Luka Boričić</v>
      </c>
      <c r="D48" s="70" t="str">
        <f>Masinstvo_bodovi!P47</f>
        <v/>
      </c>
      <c r="E48" s="70" t="str">
        <f>IF(Masinstvo_bodovi!R47="",Masinstvo_bodovi!Q47,Masinstvo_bodovi!R47)</f>
        <v/>
      </c>
      <c r="F48" s="70">
        <f t="shared" si="1"/>
        <v>0</v>
      </c>
      <c r="G48" s="70" t="str">
        <f>Masinstvo_bodovi!Z47</f>
        <v>F</v>
      </c>
      <c r="H48" s="56">
        <f t="shared" si="2"/>
        <v>0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12.0" customHeight="1">
      <c r="A49" s="68">
        <v>42.0</v>
      </c>
      <c r="B49" s="69" t="str">
        <f>Masinstvo_bodovi!A48</f>
        <v>47/21</v>
      </c>
      <c r="C49" s="69" t="str">
        <f>Masinstvo_bodovi!B48</f>
        <v>Boris Lukovac</v>
      </c>
      <c r="D49" s="70" t="str">
        <f>Masinstvo_bodovi!P48</f>
        <v/>
      </c>
      <c r="E49" s="70" t="str">
        <f>IF(Masinstvo_bodovi!R48="",Masinstvo_bodovi!Q48,Masinstvo_bodovi!R48)</f>
        <v/>
      </c>
      <c r="F49" s="70">
        <f t="shared" si="1"/>
        <v>0</v>
      </c>
      <c r="G49" s="70" t="str">
        <f>Masinstvo_bodovi!Z48</f>
        <v>F</v>
      </c>
      <c r="H49" s="56">
        <f t="shared" si="2"/>
        <v>0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12.0" customHeight="1">
      <c r="A50" s="68">
        <v>43.0</v>
      </c>
      <c r="B50" s="69" t="str">
        <f>Masinstvo_bodovi!A49</f>
        <v>48/21</v>
      </c>
      <c r="C50" s="69" t="str">
        <f>Masinstvo_bodovi!B49</f>
        <v>Pavle Svičević</v>
      </c>
      <c r="D50" s="70" t="str">
        <f>Masinstvo_bodovi!P49</f>
        <v/>
      </c>
      <c r="E50" s="70" t="str">
        <f>IF(Masinstvo_bodovi!R49="",Masinstvo_bodovi!Q49,Masinstvo_bodovi!R49)</f>
        <v/>
      </c>
      <c r="F50" s="70">
        <f t="shared" si="1"/>
        <v>0</v>
      </c>
      <c r="G50" s="70" t="str">
        <f>Masinstvo_bodovi!Z49</f>
        <v>F</v>
      </c>
      <c r="H50" s="56">
        <f t="shared" si="2"/>
        <v>0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12.0" customHeight="1">
      <c r="A51" s="68">
        <v>44.0</v>
      </c>
      <c r="B51" s="69" t="str">
        <f>Masinstvo_bodovi!A50</f>
        <v>49/21</v>
      </c>
      <c r="C51" s="69" t="str">
        <f>Masinstvo_bodovi!B50</f>
        <v>Balša Popović</v>
      </c>
      <c r="D51" s="70" t="str">
        <f>Masinstvo_bodovi!P50</f>
        <v/>
      </c>
      <c r="E51" s="70" t="str">
        <f>IF(Masinstvo_bodovi!R50="",Masinstvo_bodovi!Q50,Masinstvo_bodovi!R50)</f>
        <v/>
      </c>
      <c r="F51" s="70">
        <f t="shared" si="1"/>
        <v>0</v>
      </c>
      <c r="G51" s="70" t="str">
        <f>Masinstvo_bodovi!Z50</f>
        <v>F</v>
      </c>
      <c r="H51" s="56">
        <f t="shared" si="2"/>
        <v>0</v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12.0" customHeight="1">
      <c r="A52" s="68">
        <v>45.0</v>
      </c>
      <c r="B52" s="69" t="str">
        <f>Masinstvo_bodovi!A51</f>
        <v>50/21</v>
      </c>
      <c r="C52" s="69" t="str">
        <f>Masinstvo_bodovi!B51</f>
        <v>Darko Stanojević</v>
      </c>
      <c r="D52" s="70" t="str">
        <f>Masinstvo_bodovi!P51</f>
        <v/>
      </c>
      <c r="E52" s="70" t="str">
        <f>IF(Masinstvo_bodovi!R51="",Masinstvo_bodovi!Q51,Masinstvo_bodovi!R51)</f>
        <v/>
      </c>
      <c r="F52" s="70">
        <f t="shared" si="1"/>
        <v>0</v>
      </c>
      <c r="G52" s="70" t="str">
        <f>Masinstvo_bodovi!Z51</f>
        <v>F</v>
      </c>
      <c r="H52" s="56">
        <f t="shared" si="2"/>
        <v>0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12.0" customHeight="1">
      <c r="A53" s="68">
        <v>46.0</v>
      </c>
      <c r="B53" s="69" t="str">
        <f>Masinstvo_bodovi!A52</f>
        <v>51/21</v>
      </c>
      <c r="C53" s="69" t="str">
        <f>Masinstvo_bodovi!B52</f>
        <v>Balša Rakočević</v>
      </c>
      <c r="D53" s="70" t="str">
        <f>Masinstvo_bodovi!P52</f>
        <v/>
      </c>
      <c r="E53" s="70" t="str">
        <f>IF(Masinstvo_bodovi!R52="",Masinstvo_bodovi!Q52,Masinstvo_bodovi!R52)</f>
        <v/>
      </c>
      <c r="F53" s="70">
        <f t="shared" si="1"/>
        <v>0</v>
      </c>
      <c r="G53" s="70" t="str">
        <f>Masinstvo_bodovi!Z52</f>
        <v>F</v>
      </c>
      <c r="H53" s="56">
        <f t="shared" si="2"/>
        <v>0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0" customHeight="1">
      <c r="A54" s="68">
        <v>47.0</v>
      </c>
      <c r="B54" s="69" t="str">
        <f>Masinstvo_bodovi!A53</f>
        <v>52/21</v>
      </c>
      <c r="C54" s="69" t="str">
        <f>Masinstvo_bodovi!B53</f>
        <v>Bojana Potpara</v>
      </c>
      <c r="D54" s="70" t="str">
        <f>Masinstvo_bodovi!P53</f>
        <v/>
      </c>
      <c r="E54" s="70" t="str">
        <f>IF(Masinstvo_bodovi!R53="",Masinstvo_bodovi!Q53,Masinstvo_bodovi!R53)</f>
        <v/>
      </c>
      <c r="F54" s="70">
        <f t="shared" si="1"/>
        <v>0</v>
      </c>
      <c r="G54" s="70" t="str">
        <f>Masinstvo_bodovi!Z53</f>
        <v>F</v>
      </c>
      <c r="H54" s="56">
        <f t="shared" si="2"/>
        <v>0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12.0" customHeight="1">
      <c r="A55" s="68">
        <v>48.0</v>
      </c>
      <c r="B55" s="69" t="str">
        <f>Masinstvo_bodovi!A54</f>
        <v>53/21</v>
      </c>
      <c r="C55" s="69" t="str">
        <f>Masinstvo_bodovi!B54</f>
        <v>Milena Ćetković</v>
      </c>
      <c r="D55" s="70" t="str">
        <f>Masinstvo_bodovi!P54</f>
        <v/>
      </c>
      <c r="E55" s="70" t="str">
        <f>IF(Masinstvo_bodovi!R54="",Masinstvo_bodovi!Q54,Masinstvo_bodovi!R54)</f>
        <v/>
      </c>
      <c r="F55" s="70">
        <f t="shared" si="1"/>
        <v>0</v>
      </c>
      <c r="G55" s="70" t="str">
        <f>Masinstvo_bodovi!Z54</f>
        <v>F</v>
      </c>
      <c r="H55" s="56">
        <f t="shared" si="2"/>
        <v>0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12.0" customHeight="1">
      <c r="A56" s="68">
        <v>49.0</v>
      </c>
      <c r="B56" s="69" t="str">
        <f>Masinstvo_bodovi!A55</f>
        <v>54/21</v>
      </c>
      <c r="C56" s="69" t="str">
        <f>Masinstvo_bodovi!B55</f>
        <v>Bogdan Vujović</v>
      </c>
      <c r="D56" s="70" t="str">
        <f>Masinstvo_bodovi!P55</f>
        <v/>
      </c>
      <c r="E56" s="70" t="str">
        <f>IF(Masinstvo_bodovi!R55="",Masinstvo_bodovi!Q55,Masinstvo_bodovi!R55)</f>
        <v/>
      </c>
      <c r="F56" s="70">
        <f t="shared" si="1"/>
        <v>0</v>
      </c>
      <c r="G56" s="70" t="str">
        <f>Masinstvo_bodovi!Z55</f>
        <v>F</v>
      </c>
      <c r="H56" s="56">
        <f t="shared" si="2"/>
        <v>0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12.0" customHeight="1">
      <c r="A57" s="68">
        <v>50.0</v>
      </c>
      <c r="B57" s="69" t="str">
        <f>Masinstvo_bodovi!A56</f>
        <v>55/21</v>
      </c>
      <c r="C57" s="69" t="str">
        <f>Masinstvo_bodovi!B56</f>
        <v>Boško Marinović</v>
      </c>
      <c r="D57" s="70" t="str">
        <f>Masinstvo_bodovi!P56</f>
        <v/>
      </c>
      <c r="E57" s="70" t="str">
        <f>IF(Masinstvo_bodovi!R56="",Masinstvo_bodovi!Q56,Masinstvo_bodovi!R56)</f>
        <v/>
      </c>
      <c r="F57" s="70">
        <f t="shared" si="1"/>
        <v>0</v>
      </c>
      <c r="G57" s="70" t="str">
        <f>Masinstvo_bodovi!Z56</f>
        <v>F</v>
      </c>
      <c r="H57" s="56">
        <f t="shared" si="2"/>
        <v>0</v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12.0" customHeight="1">
      <c r="A58" s="68">
        <v>51.0</v>
      </c>
      <c r="B58" s="69" t="str">
        <f>Masinstvo_bodovi!A57</f>
        <v>56/21</v>
      </c>
      <c r="C58" s="69" t="str">
        <f>Masinstvo_bodovi!B57</f>
        <v>Andrija Bojović</v>
      </c>
      <c r="D58" s="70" t="str">
        <f>Masinstvo_bodovi!P57</f>
        <v/>
      </c>
      <c r="E58" s="70" t="str">
        <f>IF(Masinstvo_bodovi!R57="",Masinstvo_bodovi!Q57,Masinstvo_bodovi!R57)</f>
        <v/>
      </c>
      <c r="F58" s="70">
        <f t="shared" si="1"/>
        <v>0</v>
      </c>
      <c r="G58" s="70" t="str">
        <f>Masinstvo_bodovi!Z57</f>
        <v>F</v>
      </c>
      <c r="H58" s="56">
        <f t="shared" si="2"/>
        <v>0</v>
      </c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12.0" customHeight="1">
      <c r="A59" s="68">
        <v>52.0</v>
      </c>
      <c r="B59" s="69" t="str">
        <f>Masinstvo_bodovi!A58</f>
        <v>57/21</v>
      </c>
      <c r="C59" s="69" t="str">
        <f>Masinstvo_bodovi!B58</f>
        <v>Nemanja Bubanja</v>
      </c>
      <c r="D59" s="70" t="str">
        <f>Masinstvo_bodovi!P58</f>
        <v/>
      </c>
      <c r="E59" s="70" t="str">
        <f>IF(Masinstvo_bodovi!R58="",Masinstvo_bodovi!Q58,Masinstvo_bodovi!R58)</f>
        <v/>
      </c>
      <c r="F59" s="70">
        <f t="shared" si="1"/>
        <v>0</v>
      </c>
      <c r="G59" s="70" t="str">
        <f>Masinstvo_bodovi!Z58</f>
        <v>F</v>
      </c>
      <c r="H59" s="56">
        <f t="shared" si="2"/>
        <v>0</v>
      </c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12.0" customHeight="1">
      <c r="A60" s="68">
        <v>53.0</v>
      </c>
      <c r="B60" s="69" t="str">
        <f>Masinstvo_bodovi!A59</f>
        <v>58/21</v>
      </c>
      <c r="C60" s="69" t="str">
        <f>Masinstvo_bodovi!B59</f>
        <v>Valentina Tomović</v>
      </c>
      <c r="D60" s="70" t="str">
        <f>Masinstvo_bodovi!P59</f>
        <v/>
      </c>
      <c r="E60" s="70" t="str">
        <f>IF(Masinstvo_bodovi!R59="",Masinstvo_bodovi!Q59,Masinstvo_bodovi!R59)</f>
        <v/>
      </c>
      <c r="F60" s="70">
        <f t="shared" si="1"/>
        <v>0</v>
      </c>
      <c r="G60" s="70" t="str">
        <f>Masinstvo_bodovi!Z59</f>
        <v>F</v>
      </c>
      <c r="H60" s="56">
        <f t="shared" si="2"/>
        <v>0</v>
      </c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12.0" customHeight="1">
      <c r="A61" s="68">
        <v>54.0</v>
      </c>
      <c r="B61" s="69" t="str">
        <f>Masinstvo_bodovi!A60</f>
        <v>59/21</v>
      </c>
      <c r="C61" s="69" t="str">
        <f>Masinstvo_bodovi!B60</f>
        <v>Klim Baklanov</v>
      </c>
      <c r="D61" s="70" t="str">
        <f>Masinstvo_bodovi!P60</f>
        <v/>
      </c>
      <c r="E61" s="70" t="str">
        <f>IF(Masinstvo_bodovi!R60="",Masinstvo_bodovi!Q60,Masinstvo_bodovi!R60)</f>
        <v/>
      </c>
      <c r="F61" s="70">
        <f t="shared" si="1"/>
        <v>0</v>
      </c>
      <c r="G61" s="70" t="str">
        <f>Masinstvo_bodovi!Z60</f>
        <v>F</v>
      </c>
      <c r="H61" s="56">
        <f t="shared" si="2"/>
        <v>0</v>
      </c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12.0" customHeight="1">
      <c r="A62" s="68">
        <v>55.0</v>
      </c>
      <c r="B62" s="69" t="str">
        <f>Masinstvo_bodovi!A61</f>
        <v>60/21</v>
      </c>
      <c r="C62" s="69" t="str">
        <f>Masinstvo_bodovi!B61</f>
        <v>Lucija Perović</v>
      </c>
      <c r="D62" s="70" t="str">
        <f>Masinstvo_bodovi!P61</f>
        <v/>
      </c>
      <c r="E62" s="70" t="str">
        <f>IF(Masinstvo_bodovi!R61="",Masinstvo_bodovi!Q61,Masinstvo_bodovi!R61)</f>
        <v/>
      </c>
      <c r="F62" s="70">
        <f t="shared" si="1"/>
        <v>0</v>
      </c>
      <c r="G62" s="70" t="str">
        <f>Masinstvo_bodovi!Z61</f>
        <v>F</v>
      </c>
      <c r="H62" s="56">
        <f t="shared" si="2"/>
        <v>0</v>
      </c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2.0" customHeight="1">
      <c r="A63" s="68">
        <v>56.0</v>
      </c>
      <c r="B63" s="69" t="str">
        <f>Masinstvo_bodovi!A62</f>
        <v>61/21</v>
      </c>
      <c r="C63" s="69" t="str">
        <f>Masinstvo_bodovi!B62</f>
        <v>Stojanka Vujačić</v>
      </c>
      <c r="D63" s="70" t="str">
        <f>Masinstvo_bodovi!P62</f>
        <v/>
      </c>
      <c r="E63" s="70" t="str">
        <f>IF(Masinstvo_bodovi!R62="",Masinstvo_bodovi!Q62,Masinstvo_bodovi!R62)</f>
        <v/>
      </c>
      <c r="F63" s="70">
        <f t="shared" si="1"/>
        <v>0</v>
      </c>
      <c r="G63" s="70" t="str">
        <f>Masinstvo_bodovi!Z62</f>
        <v>F</v>
      </c>
      <c r="H63" s="56">
        <f t="shared" si="2"/>
        <v>0</v>
      </c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2.0" customHeight="1">
      <c r="A64" s="68">
        <v>57.0</v>
      </c>
      <c r="B64" s="69" t="str">
        <f>Masinstvo_bodovi!A63</f>
        <v>62/21</v>
      </c>
      <c r="C64" s="69" t="str">
        <f>Masinstvo_bodovi!B63</f>
        <v>Itana Tomić</v>
      </c>
      <c r="D64" s="70" t="str">
        <f>Masinstvo_bodovi!P63</f>
        <v/>
      </c>
      <c r="E64" s="70" t="str">
        <f>IF(Masinstvo_bodovi!R63="",Masinstvo_bodovi!Q63,Masinstvo_bodovi!R63)</f>
        <v/>
      </c>
      <c r="F64" s="70">
        <f t="shared" si="1"/>
        <v>0</v>
      </c>
      <c r="G64" s="70" t="str">
        <f>Masinstvo_bodovi!Z63</f>
        <v>F</v>
      </c>
      <c r="H64" s="56">
        <f t="shared" si="2"/>
        <v>0</v>
      </c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2.0" customHeight="1">
      <c r="A65" s="68">
        <v>58.0</v>
      </c>
      <c r="B65" s="69" t="str">
        <f>Masinstvo_bodovi!A64</f>
        <v>63/21</v>
      </c>
      <c r="C65" s="69" t="str">
        <f>Masinstvo_bodovi!B64</f>
        <v>Boris Vujović</v>
      </c>
      <c r="D65" s="70" t="str">
        <f>Masinstvo_bodovi!P64</f>
        <v/>
      </c>
      <c r="E65" s="70" t="str">
        <f>IF(Masinstvo_bodovi!R64="",Masinstvo_bodovi!Q64,Masinstvo_bodovi!R64)</f>
        <v/>
      </c>
      <c r="F65" s="70">
        <f t="shared" si="1"/>
        <v>0</v>
      </c>
      <c r="G65" s="70" t="str">
        <f>Masinstvo_bodovi!Z64</f>
        <v>F</v>
      </c>
      <c r="H65" s="56">
        <f t="shared" si="2"/>
        <v>0</v>
      </c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2.0" customHeight="1">
      <c r="A66" s="68">
        <v>59.0</v>
      </c>
      <c r="B66" s="69" t="str">
        <f>Masinstvo_bodovi!A65</f>
        <v>64/21</v>
      </c>
      <c r="C66" s="69" t="str">
        <f>Masinstvo_bodovi!B65</f>
        <v>Irijan Selimović</v>
      </c>
      <c r="D66" s="70" t="str">
        <f>Masinstvo_bodovi!P65</f>
        <v/>
      </c>
      <c r="E66" s="70" t="str">
        <f>IF(Masinstvo_bodovi!R65="",Masinstvo_bodovi!Q65,Masinstvo_bodovi!R65)</f>
        <v/>
      </c>
      <c r="F66" s="70">
        <f t="shared" si="1"/>
        <v>0</v>
      </c>
      <c r="G66" s="70" t="str">
        <f>Masinstvo_bodovi!Z65</f>
        <v>F</v>
      </c>
      <c r="H66" s="56">
        <f t="shared" si="2"/>
        <v>0</v>
      </c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2.0" customHeight="1">
      <c r="A67" s="68">
        <v>60.0</v>
      </c>
      <c r="B67" s="69" t="str">
        <f>Masinstvo_bodovi!A66</f>
        <v>65/21</v>
      </c>
      <c r="C67" s="69" t="str">
        <f>Masinstvo_bodovi!B66</f>
        <v>Milena Banjević</v>
      </c>
      <c r="D67" s="70" t="str">
        <f>Masinstvo_bodovi!P66</f>
        <v/>
      </c>
      <c r="E67" s="70" t="str">
        <f>IF(Masinstvo_bodovi!R66="",Masinstvo_bodovi!Q66,Masinstvo_bodovi!R66)</f>
        <v/>
      </c>
      <c r="F67" s="70">
        <f t="shared" si="1"/>
        <v>0</v>
      </c>
      <c r="G67" s="70" t="str">
        <f>Masinstvo_bodovi!Z66</f>
        <v>F</v>
      </c>
      <c r="H67" s="56">
        <f t="shared" si="2"/>
        <v>0</v>
      </c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2.0" customHeight="1">
      <c r="A68" s="68">
        <v>61.0</v>
      </c>
      <c r="B68" s="69" t="str">
        <f>Masinstvo_bodovi!A67</f>
        <v>66/21</v>
      </c>
      <c r="C68" s="69" t="str">
        <f>Masinstvo_bodovi!B67</f>
        <v>Luka Bubanja</v>
      </c>
      <c r="D68" s="70" t="str">
        <f>Masinstvo_bodovi!P67</f>
        <v/>
      </c>
      <c r="E68" s="70" t="str">
        <f>IF(Masinstvo_bodovi!R67="",Masinstvo_bodovi!Q67,Masinstvo_bodovi!R67)</f>
        <v/>
      </c>
      <c r="F68" s="70">
        <f t="shared" si="1"/>
        <v>0</v>
      </c>
      <c r="G68" s="70" t="str">
        <f>Masinstvo_bodovi!Z67</f>
        <v>F</v>
      </c>
      <c r="H68" s="56">
        <f t="shared" si="2"/>
        <v>0</v>
      </c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2.0" customHeight="1">
      <c r="A69" s="68">
        <v>62.0</v>
      </c>
      <c r="B69" s="69" t="str">
        <f>Masinstvo_bodovi!A68</f>
        <v>67/21</v>
      </c>
      <c r="C69" s="69" t="str">
        <f>Masinstvo_bodovi!B68</f>
        <v>Pavle Pejović</v>
      </c>
      <c r="D69" s="70" t="str">
        <f>Masinstvo_bodovi!P68</f>
        <v/>
      </c>
      <c r="E69" s="70" t="str">
        <f>IF(Masinstvo_bodovi!R68="",Masinstvo_bodovi!Q68,Masinstvo_bodovi!R68)</f>
        <v/>
      </c>
      <c r="F69" s="70">
        <f t="shared" si="1"/>
        <v>0</v>
      </c>
      <c r="G69" s="70" t="str">
        <f>Masinstvo_bodovi!Z68</f>
        <v>F</v>
      </c>
      <c r="H69" s="56">
        <f t="shared" si="2"/>
        <v>0</v>
      </c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2.0" customHeight="1">
      <c r="A70" s="68">
        <v>63.0</v>
      </c>
      <c r="B70" s="69" t="str">
        <f>Masinstvo_bodovi!A69</f>
        <v>69/21</v>
      </c>
      <c r="C70" s="69" t="str">
        <f>Masinstvo_bodovi!B69</f>
        <v>Milan Rakonjac</v>
      </c>
      <c r="D70" s="70" t="str">
        <f>Masinstvo_bodovi!P69</f>
        <v/>
      </c>
      <c r="E70" s="70" t="str">
        <f>IF(Masinstvo_bodovi!R69="",Masinstvo_bodovi!Q69,Masinstvo_bodovi!R69)</f>
        <v/>
      </c>
      <c r="F70" s="70">
        <f t="shared" si="1"/>
        <v>0</v>
      </c>
      <c r="G70" s="70" t="str">
        <f>Masinstvo_bodovi!Z69</f>
        <v>F</v>
      </c>
      <c r="H70" s="56">
        <f t="shared" si="2"/>
        <v>0</v>
      </c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2.0" customHeight="1">
      <c r="A71" s="68">
        <v>64.0</v>
      </c>
      <c r="B71" s="69" t="str">
        <f>Masinstvo_bodovi!A70</f>
        <v>70/21</v>
      </c>
      <c r="C71" s="69" t="str">
        <f>Masinstvo_bodovi!B70</f>
        <v>Dejan Andrić</v>
      </c>
      <c r="D71" s="70" t="str">
        <f>Masinstvo_bodovi!P70</f>
        <v/>
      </c>
      <c r="E71" s="70" t="str">
        <f>IF(Masinstvo_bodovi!R70="",Masinstvo_bodovi!Q70,Masinstvo_bodovi!R70)</f>
        <v/>
      </c>
      <c r="F71" s="70">
        <f t="shared" si="1"/>
        <v>0</v>
      </c>
      <c r="G71" s="70" t="str">
        <f>Masinstvo_bodovi!Z70</f>
        <v>F</v>
      </c>
      <c r="H71" s="56">
        <f t="shared" si="2"/>
        <v>0</v>
      </c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2.0" customHeight="1">
      <c r="A72" s="68">
        <v>65.0</v>
      </c>
      <c r="B72" s="69" t="str">
        <f>Masinstvo_bodovi!A71</f>
        <v>71/21</v>
      </c>
      <c r="C72" s="69" t="str">
        <f>Masinstvo_bodovi!B71</f>
        <v>Jelica Đurović</v>
      </c>
      <c r="D72" s="70" t="str">
        <f>Masinstvo_bodovi!P71</f>
        <v/>
      </c>
      <c r="E72" s="70" t="str">
        <f>IF(Masinstvo_bodovi!R71="",Masinstvo_bodovi!Q71,Masinstvo_bodovi!R71)</f>
        <v/>
      </c>
      <c r="F72" s="70">
        <f t="shared" si="1"/>
        <v>0</v>
      </c>
      <c r="G72" s="70" t="str">
        <f>Masinstvo_bodovi!Z71</f>
        <v>F</v>
      </c>
      <c r="H72" s="56">
        <f t="shared" si="2"/>
        <v>0</v>
      </c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2.0" customHeight="1">
      <c r="A73" s="68">
        <v>66.0</v>
      </c>
      <c r="B73" s="69" t="str">
        <f>Masinstvo_bodovi!A72</f>
        <v>72/21</v>
      </c>
      <c r="C73" s="69" t="str">
        <f>Masinstvo_bodovi!B72</f>
        <v>Ivan Nikaljević</v>
      </c>
      <c r="D73" s="70" t="str">
        <f>Masinstvo_bodovi!P72</f>
        <v/>
      </c>
      <c r="E73" s="70" t="str">
        <f>IF(Masinstvo_bodovi!R72="",Masinstvo_bodovi!Q72,Masinstvo_bodovi!R72)</f>
        <v/>
      </c>
      <c r="F73" s="70">
        <f t="shared" si="1"/>
        <v>0</v>
      </c>
      <c r="G73" s="70" t="str">
        <f>Masinstvo_bodovi!Z72</f>
        <v>F</v>
      </c>
      <c r="H73" s="56">
        <f t="shared" si="2"/>
        <v>0</v>
      </c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2.0" customHeight="1">
      <c r="A74" s="68">
        <v>67.0</v>
      </c>
      <c r="B74" s="69" t="str">
        <f>Masinstvo_bodovi!A73</f>
        <v>73/21</v>
      </c>
      <c r="C74" s="69" t="str">
        <f>Masinstvo_bodovi!B73</f>
        <v>Lazar Bojić</v>
      </c>
      <c r="D74" s="70" t="str">
        <f>Masinstvo_bodovi!P73</f>
        <v/>
      </c>
      <c r="E74" s="70" t="str">
        <f>IF(Masinstvo_bodovi!R73="",Masinstvo_bodovi!Q73,Masinstvo_bodovi!R73)</f>
        <v/>
      </c>
      <c r="F74" s="70">
        <f t="shared" si="1"/>
        <v>0</v>
      </c>
      <c r="G74" s="70" t="str">
        <f>Masinstvo_bodovi!Z73</f>
        <v>F</v>
      </c>
      <c r="H74" s="56">
        <f t="shared" si="2"/>
        <v>0</v>
      </c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2.0" customHeight="1">
      <c r="A75" s="68">
        <v>68.0</v>
      </c>
      <c r="B75" s="69" t="str">
        <f>Masinstvo_bodovi!A74</f>
        <v>74/21</v>
      </c>
      <c r="C75" s="69" t="str">
        <f>Masinstvo_bodovi!B74</f>
        <v>Jelena Potpara</v>
      </c>
      <c r="D75" s="70" t="str">
        <f>Masinstvo_bodovi!P74</f>
        <v/>
      </c>
      <c r="E75" s="70" t="str">
        <f>IF(Masinstvo_bodovi!R74="",Masinstvo_bodovi!Q74,Masinstvo_bodovi!R74)</f>
        <v/>
      </c>
      <c r="F75" s="70">
        <f t="shared" si="1"/>
        <v>0</v>
      </c>
      <c r="G75" s="70" t="str">
        <f>Masinstvo_bodovi!Z74</f>
        <v>F</v>
      </c>
      <c r="H75" s="56">
        <f t="shared" si="2"/>
        <v>0</v>
      </c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2.0" customHeight="1">
      <c r="A76" s="68">
        <v>69.0</v>
      </c>
      <c r="B76" s="69" t="str">
        <f>Masinstvo_bodovi!A75</f>
        <v>2/20</v>
      </c>
      <c r="C76" s="69" t="str">
        <f>Masinstvo_bodovi!B75</f>
        <v>Mijat Brajović</v>
      </c>
      <c r="D76" s="70">
        <f>Masinstvo_bodovi!P75</f>
        <v>22</v>
      </c>
      <c r="E76" s="70">
        <f>IF(Masinstvo_bodovi!R75="",Masinstvo_bodovi!Q75,Masinstvo_bodovi!R75)</f>
        <v>28</v>
      </c>
      <c r="F76" s="70">
        <f t="shared" si="1"/>
        <v>50</v>
      </c>
      <c r="G76" s="70" t="str">
        <f>Masinstvo_bodovi!Z75</f>
        <v>E</v>
      </c>
      <c r="H76" s="56">
        <f t="shared" si="2"/>
        <v>1</v>
      </c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2.0" customHeight="1">
      <c r="A77" s="68">
        <v>70.0</v>
      </c>
      <c r="B77" s="69" t="str">
        <f>Masinstvo_bodovi!A76</f>
        <v>4/20</v>
      </c>
      <c r="C77" s="69" t="str">
        <f>Masinstvo_bodovi!B76</f>
        <v>Luka Kuč</v>
      </c>
      <c r="D77" s="70" t="str">
        <f>Masinstvo_bodovi!P76</f>
        <v/>
      </c>
      <c r="E77" s="70" t="str">
        <f>IF(Masinstvo_bodovi!R76="",Masinstvo_bodovi!Q76,Masinstvo_bodovi!R76)</f>
        <v/>
      </c>
      <c r="F77" s="70">
        <f t="shared" si="1"/>
        <v>0</v>
      </c>
      <c r="G77" s="70" t="str">
        <f>Masinstvo_bodovi!Z76</f>
        <v>F</v>
      </c>
      <c r="H77" s="56">
        <f t="shared" si="2"/>
        <v>0</v>
      </c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2.0" customHeight="1">
      <c r="A78" s="68">
        <v>71.0</v>
      </c>
      <c r="B78" s="69" t="str">
        <f>Masinstvo_bodovi!A77</f>
        <v>6/20</v>
      </c>
      <c r="C78" s="69" t="str">
        <f>Masinstvo_bodovi!B77</f>
        <v>Veselin Mićunović</v>
      </c>
      <c r="D78" s="70">
        <f>Masinstvo_bodovi!P77</f>
        <v>18</v>
      </c>
      <c r="E78" s="70">
        <f>IF(Masinstvo_bodovi!R77="",Masinstvo_bodovi!Q77,Masinstvo_bodovi!R77)</f>
        <v>22</v>
      </c>
      <c r="F78" s="70">
        <f t="shared" si="1"/>
        <v>40</v>
      </c>
      <c r="G78" s="70" t="str">
        <f>Masinstvo_bodovi!Z77</f>
        <v>F</v>
      </c>
      <c r="H78" s="56">
        <f t="shared" si="2"/>
        <v>1</v>
      </c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2.0" customHeight="1">
      <c r="A79" s="68">
        <v>72.0</v>
      </c>
      <c r="B79" s="69" t="str">
        <f>Masinstvo_bodovi!A78</f>
        <v>8/20</v>
      </c>
      <c r="C79" s="69" t="str">
        <f>Masinstvo_bodovi!B78</f>
        <v>Stevan Radulović</v>
      </c>
      <c r="D79" s="70" t="str">
        <f>Masinstvo_bodovi!P78</f>
        <v/>
      </c>
      <c r="E79" s="70" t="str">
        <f>IF(Masinstvo_bodovi!R78="",Masinstvo_bodovi!Q78,Masinstvo_bodovi!R78)</f>
        <v/>
      </c>
      <c r="F79" s="70">
        <f t="shared" si="1"/>
        <v>0</v>
      </c>
      <c r="G79" s="70" t="str">
        <f>Masinstvo_bodovi!Z78</f>
        <v>F</v>
      </c>
      <c r="H79" s="56">
        <f t="shared" si="2"/>
        <v>0</v>
      </c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2.0" customHeight="1">
      <c r="A80" s="68">
        <v>73.0</v>
      </c>
      <c r="B80" s="69" t="str">
        <f>Masinstvo_bodovi!A79</f>
        <v>9/20</v>
      </c>
      <c r="C80" s="69" t="str">
        <f>Masinstvo_bodovi!B79</f>
        <v>Svetlana Uskoković</v>
      </c>
      <c r="D80" s="70" t="str">
        <f>Masinstvo_bodovi!P79</f>
        <v/>
      </c>
      <c r="E80" s="70" t="str">
        <f>IF(Masinstvo_bodovi!R79="",Masinstvo_bodovi!Q79,Masinstvo_bodovi!R79)</f>
        <v/>
      </c>
      <c r="F80" s="70">
        <f t="shared" si="1"/>
        <v>0</v>
      </c>
      <c r="G80" s="70" t="str">
        <f>Masinstvo_bodovi!Z79</f>
        <v>F</v>
      </c>
      <c r="H80" s="56">
        <f t="shared" si="2"/>
        <v>0</v>
      </c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2.0" customHeight="1">
      <c r="A81" s="68">
        <v>74.0</v>
      </c>
      <c r="B81" s="69" t="str">
        <f>Masinstvo_bodovi!A80</f>
        <v>10/20</v>
      </c>
      <c r="C81" s="69" t="str">
        <f>Masinstvo_bodovi!B80</f>
        <v>Pavle Prelević</v>
      </c>
      <c r="D81" s="70">
        <f>Masinstvo_bodovi!P80</f>
        <v>18</v>
      </c>
      <c r="E81" s="70">
        <f>IF(Masinstvo_bodovi!R80="",Masinstvo_bodovi!Q80,Masinstvo_bodovi!R80)</f>
        <v>33</v>
      </c>
      <c r="F81" s="70">
        <f t="shared" si="1"/>
        <v>51</v>
      </c>
      <c r="G81" s="70" t="str">
        <f>Masinstvo_bodovi!Z80</f>
        <v>E</v>
      </c>
      <c r="H81" s="56">
        <f t="shared" si="2"/>
        <v>1</v>
      </c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2.0" customHeight="1">
      <c r="A82" s="68">
        <v>75.0</v>
      </c>
      <c r="B82" s="69" t="str">
        <f>Masinstvo_bodovi!A81</f>
        <v>12/20</v>
      </c>
      <c r="C82" s="69" t="str">
        <f>Masinstvo_bodovi!B81</f>
        <v>Ivan Veljović</v>
      </c>
      <c r="D82" s="70">
        <f>Masinstvo_bodovi!P81</f>
        <v>19</v>
      </c>
      <c r="E82" s="70">
        <f>IF(Masinstvo_bodovi!R81="",Masinstvo_bodovi!Q81,Masinstvo_bodovi!R81)</f>
        <v>26</v>
      </c>
      <c r="F82" s="70">
        <f t="shared" si="1"/>
        <v>45</v>
      </c>
      <c r="G82" s="70" t="str">
        <f>Masinstvo_bodovi!Z81</f>
        <v>F</v>
      </c>
      <c r="H82" s="56">
        <f t="shared" si="2"/>
        <v>1</v>
      </c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2.0" customHeight="1">
      <c r="A83" s="68">
        <v>76.0</v>
      </c>
      <c r="B83" s="69" t="str">
        <f>Masinstvo_bodovi!A82</f>
        <v>17/20</v>
      </c>
      <c r="C83" s="69" t="str">
        <f>Masinstvo_bodovi!B82</f>
        <v>Ivan Perović</v>
      </c>
      <c r="D83" s="70">
        <f>Masinstvo_bodovi!P82</f>
        <v>27</v>
      </c>
      <c r="E83" s="70">
        <f>IF(Masinstvo_bodovi!R82="",Masinstvo_bodovi!Q82,Masinstvo_bodovi!R82)</f>
        <v>30</v>
      </c>
      <c r="F83" s="70">
        <f t="shared" si="1"/>
        <v>57</v>
      </c>
      <c r="G83" s="70" t="str">
        <f>Masinstvo_bodovi!Z82</f>
        <v>E</v>
      </c>
      <c r="H83" s="56">
        <f t="shared" si="2"/>
        <v>1</v>
      </c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2.0" customHeight="1">
      <c r="A84" s="68">
        <v>77.0</v>
      </c>
      <c r="B84" s="69" t="str">
        <f>Masinstvo_bodovi!A83</f>
        <v>18/20</v>
      </c>
      <c r="C84" s="69" t="str">
        <f>Masinstvo_bodovi!B83</f>
        <v>Jakša Draganić</v>
      </c>
      <c r="D84" s="70">
        <f>Masinstvo_bodovi!P83</f>
        <v>33</v>
      </c>
      <c r="E84" s="70">
        <f>IF(Masinstvo_bodovi!R83="",Masinstvo_bodovi!Q83,Masinstvo_bodovi!R83)</f>
        <v>47</v>
      </c>
      <c r="F84" s="70">
        <f t="shared" si="1"/>
        <v>80</v>
      </c>
      <c r="G84" s="70" t="str">
        <f>Masinstvo_bodovi!Z83</f>
        <v>B</v>
      </c>
      <c r="H84" s="56">
        <f t="shared" si="2"/>
        <v>1</v>
      </c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2.0" customHeight="1">
      <c r="A85" s="68">
        <v>78.0</v>
      </c>
      <c r="B85" s="69" t="str">
        <f>Masinstvo_bodovi!A84</f>
        <v>20/20</v>
      </c>
      <c r="C85" s="69" t="str">
        <f>Masinstvo_bodovi!B84</f>
        <v>Matija Knežević</v>
      </c>
      <c r="D85" s="70">
        <f>Masinstvo_bodovi!P84</f>
        <v>23</v>
      </c>
      <c r="E85" s="70">
        <f>IF(Masinstvo_bodovi!R84="",Masinstvo_bodovi!Q84,Masinstvo_bodovi!R84)</f>
        <v>12</v>
      </c>
      <c r="F85" s="70">
        <f t="shared" si="1"/>
        <v>35</v>
      </c>
      <c r="G85" s="70" t="str">
        <f>Masinstvo_bodovi!Z84</f>
        <v>F</v>
      </c>
      <c r="H85" s="56">
        <f t="shared" si="2"/>
        <v>1</v>
      </c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2.0" customHeight="1">
      <c r="A86" s="68">
        <v>79.0</v>
      </c>
      <c r="B86" s="69" t="str">
        <f>Masinstvo_bodovi!A85</f>
        <v>26/20</v>
      </c>
      <c r="C86" s="69" t="str">
        <f>Masinstvo_bodovi!B85</f>
        <v>Vuk Adžić</v>
      </c>
      <c r="D86" s="70" t="str">
        <f>Masinstvo_bodovi!P85</f>
        <v/>
      </c>
      <c r="E86" s="70" t="str">
        <f>IF(Masinstvo_bodovi!R85="",Masinstvo_bodovi!Q85,Masinstvo_bodovi!R85)</f>
        <v/>
      </c>
      <c r="F86" s="70">
        <f t="shared" si="1"/>
        <v>0</v>
      </c>
      <c r="G86" s="70" t="str">
        <f>Masinstvo_bodovi!Z85</f>
        <v>F</v>
      </c>
      <c r="H86" s="56">
        <f t="shared" si="2"/>
        <v>0</v>
      </c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2.0" customHeight="1">
      <c r="A87" s="68">
        <v>80.0</v>
      </c>
      <c r="B87" s="69" t="str">
        <f>Masinstvo_bodovi!A86</f>
        <v>31/20</v>
      </c>
      <c r="C87" s="69" t="str">
        <f>Masinstvo_bodovi!B86</f>
        <v>Vanja Janković</v>
      </c>
      <c r="D87" s="70">
        <f>Masinstvo_bodovi!P86</f>
        <v>25</v>
      </c>
      <c r="E87" s="70">
        <f>IF(Masinstvo_bodovi!R86="",Masinstvo_bodovi!Q86,Masinstvo_bodovi!R86)</f>
        <v>25</v>
      </c>
      <c r="F87" s="70">
        <f t="shared" si="1"/>
        <v>50</v>
      </c>
      <c r="G87" s="70" t="str">
        <f>Masinstvo_bodovi!Z86</f>
        <v>E</v>
      </c>
      <c r="H87" s="56">
        <f t="shared" si="2"/>
        <v>1</v>
      </c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2.0" customHeight="1">
      <c r="A88" s="68">
        <v>81.0</v>
      </c>
      <c r="B88" s="69" t="str">
        <f>Masinstvo_bodovi!A87</f>
        <v>33/20</v>
      </c>
      <c r="C88" s="69" t="str">
        <f>Masinstvo_bodovi!B87</f>
        <v>Luka Topčić</v>
      </c>
      <c r="D88" s="70">
        <f>Masinstvo_bodovi!P87</f>
        <v>20</v>
      </c>
      <c r="E88" s="70">
        <f>IF(Masinstvo_bodovi!R87="",Masinstvo_bodovi!Q87,Masinstvo_bodovi!R87)</f>
        <v>2</v>
      </c>
      <c r="F88" s="70">
        <f t="shared" si="1"/>
        <v>22</v>
      </c>
      <c r="G88" s="70" t="str">
        <f>Masinstvo_bodovi!Z87</f>
        <v>F</v>
      </c>
      <c r="H88" s="56">
        <f t="shared" si="2"/>
        <v>1</v>
      </c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2.0" customHeight="1">
      <c r="A89" s="68">
        <v>82.0</v>
      </c>
      <c r="B89" s="69" t="str">
        <f>Masinstvo_bodovi!A88</f>
        <v>36/20</v>
      </c>
      <c r="C89" s="69" t="str">
        <f>Masinstvo_bodovi!B88</f>
        <v>Darko Furtula</v>
      </c>
      <c r="D89" s="70" t="str">
        <f>Masinstvo_bodovi!P88</f>
        <v/>
      </c>
      <c r="E89" s="70" t="str">
        <f>IF(Masinstvo_bodovi!R88="",Masinstvo_bodovi!Q88,Masinstvo_bodovi!R88)</f>
        <v/>
      </c>
      <c r="F89" s="70">
        <f t="shared" si="1"/>
        <v>0</v>
      </c>
      <c r="G89" s="70" t="str">
        <f>Masinstvo_bodovi!Z88</f>
        <v>F</v>
      </c>
      <c r="H89" s="56">
        <f t="shared" si="2"/>
        <v>0</v>
      </c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2.0" customHeight="1">
      <c r="A90" s="68">
        <v>83.0</v>
      </c>
      <c r="B90" s="69" t="str">
        <f>Masinstvo_bodovi!A89</f>
        <v>37/20</v>
      </c>
      <c r="C90" s="69" t="str">
        <f>Masinstvo_bodovi!B89</f>
        <v>Vuk Jovanović</v>
      </c>
      <c r="D90" s="70" t="str">
        <f>Masinstvo_bodovi!P89</f>
        <v/>
      </c>
      <c r="E90" s="70" t="str">
        <f>IF(Masinstvo_bodovi!R89="",Masinstvo_bodovi!Q89,Masinstvo_bodovi!R89)</f>
        <v/>
      </c>
      <c r="F90" s="70">
        <f t="shared" si="1"/>
        <v>0</v>
      </c>
      <c r="G90" s="70" t="str">
        <f>Masinstvo_bodovi!Z89</f>
        <v>F</v>
      </c>
      <c r="H90" s="56">
        <f t="shared" si="2"/>
        <v>0</v>
      </c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2.0" customHeight="1">
      <c r="A91" s="68">
        <v>84.0</v>
      </c>
      <c r="B91" s="69" t="str">
        <f>Masinstvo_bodovi!A90</f>
        <v>40/20</v>
      </c>
      <c r="C91" s="69" t="str">
        <f>Masinstvo_bodovi!B90</f>
        <v>Vladimir Jevtović</v>
      </c>
      <c r="D91" s="70">
        <f>Masinstvo_bodovi!P90</f>
        <v>14</v>
      </c>
      <c r="E91" s="70" t="str">
        <f>IF(Masinstvo_bodovi!R90="",Masinstvo_bodovi!Q90,Masinstvo_bodovi!R90)</f>
        <v/>
      </c>
      <c r="F91" s="70">
        <f t="shared" si="1"/>
        <v>14</v>
      </c>
      <c r="G91" s="70" t="str">
        <f>Masinstvo_bodovi!Z90</f>
        <v>F</v>
      </c>
      <c r="H91" s="56">
        <f t="shared" si="2"/>
        <v>1</v>
      </c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2.0" customHeight="1">
      <c r="A92" s="68">
        <v>85.0</v>
      </c>
      <c r="B92" s="69" t="str">
        <f>Masinstvo_bodovi!A91</f>
        <v>47/20</v>
      </c>
      <c r="C92" s="69" t="str">
        <f>Masinstvo_bodovi!B91</f>
        <v>Imar Čuturić</v>
      </c>
      <c r="D92" s="70" t="str">
        <f>Masinstvo_bodovi!P91</f>
        <v/>
      </c>
      <c r="E92" s="70" t="str">
        <f>IF(Masinstvo_bodovi!R91="",Masinstvo_bodovi!Q91,Masinstvo_bodovi!R91)</f>
        <v/>
      </c>
      <c r="F92" s="70">
        <f t="shared" si="1"/>
        <v>0</v>
      </c>
      <c r="G92" s="70" t="str">
        <f>Masinstvo_bodovi!Z91</f>
        <v>F</v>
      </c>
      <c r="H92" s="56">
        <f t="shared" si="2"/>
        <v>0</v>
      </c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2.0" customHeight="1">
      <c r="A93" s="68">
        <v>86.0</v>
      </c>
      <c r="B93" s="69" t="str">
        <f>Masinstvo_bodovi!A92</f>
        <v>50/20</v>
      </c>
      <c r="C93" s="69" t="str">
        <f>Masinstvo_bodovi!B92</f>
        <v>Radojica Aprcović</v>
      </c>
      <c r="D93" s="70">
        <f>Masinstvo_bodovi!P92</f>
        <v>15</v>
      </c>
      <c r="E93" s="70" t="str">
        <f>IF(Masinstvo_bodovi!R92="",Masinstvo_bodovi!Q92,Masinstvo_bodovi!R92)</f>
        <v/>
      </c>
      <c r="F93" s="70">
        <f t="shared" si="1"/>
        <v>15</v>
      </c>
      <c r="G93" s="70" t="str">
        <f>Masinstvo_bodovi!Z92</f>
        <v>F</v>
      </c>
      <c r="H93" s="56">
        <f t="shared" si="2"/>
        <v>1</v>
      </c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2.0" customHeight="1">
      <c r="A94" s="68">
        <v>87.0</v>
      </c>
      <c r="B94" s="69" t="str">
        <f>Masinstvo_bodovi!A93</f>
        <v>56/20</v>
      </c>
      <c r="C94" s="69" t="str">
        <f>Masinstvo_bodovi!B93</f>
        <v>Milojka Simićević</v>
      </c>
      <c r="D94" s="70">
        <f>Masinstvo_bodovi!P93</f>
        <v>3</v>
      </c>
      <c r="E94" s="70" t="str">
        <f>IF(Masinstvo_bodovi!R93="",Masinstvo_bodovi!Q93,Masinstvo_bodovi!R93)</f>
        <v/>
      </c>
      <c r="F94" s="70">
        <f t="shared" si="1"/>
        <v>3</v>
      </c>
      <c r="G94" s="70" t="str">
        <f>Masinstvo_bodovi!Z93</f>
        <v>F</v>
      </c>
      <c r="H94" s="56">
        <f t="shared" si="2"/>
        <v>1</v>
      </c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2.0" customHeight="1">
      <c r="A95" s="68">
        <v>88.0</v>
      </c>
      <c r="B95" s="69" t="str">
        <f>Masinstvo_bodovi!A94</f>
        <v>57/20</v>
      </c>
      <c r="C95" s="69" t="str">
        <f>Masinstvo_bodovi!B94</f>
        <v>Miloš Božović</v>
      </c>
      <c r="D95" s="70" t="str">
        <f>Masinstvo_bodovi!P94</f>
        <v/>
      </c>
      <c r="E95" s="70" t="str">
        <f>IF(Masinstvo_bodovi!R94="",Masinstvo_bodovi!Q94,Masinstvo_bodovi!R94)</f>
        <v/>
      </c>
      <c r="F95" s="70">
        <f t="shared" si="1"/>
        <v>0</v>
      </c>
      <c r="G95" s="70" t="str">
        <f>Masinstvo_bodovi!Z94</f>
        <v>F</v>
      </c>
      <c r="H95" s="56">
        <f t="shared" si="2"/>
        <v>0</v>
      </c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2.0" customHeight="1">
      <c r="A96" s="68">
        <v>89.0</v>
      </c>
      <c r="B96" s="69" t="str">
        <f>Masinstvo_bodovi!A95</f>
        <v>58/20</v>
      </c>
      <c r="C96" s="69" t="str">
        <f>Masinstvo_bodovi!B95</f>
        <v>Vasilije Luković</v>
      </c>
      <c r="D96" s="70" t="str">
        <f>Masinstvo_bodovi!P95</f>
        <v/>
      </c>
      <c r="E96" s="70" t="str">
        <f>IF(Masinstvo_bodovi!R95="",Masinstvo_bodovi!Q95,Masinstvo_bodovi!R95)</f>
        <v/>
      </c>
      <c r="F96" s="70">
        <f t="shared" si="1"/>
        <v>0</v>
      </c>
      <c r="G96" s="70" t="str">
        <f>Masinstvo_bodovi!Z95</f>
        <v>F</v>
      </c>
      <c r="H96" s="56">
        <f t="shared" si="2"/>
        <v>0</v>
      </c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2.0" customHeight="1">
      <c r="A97" s="68">
        <v>90.0</v>
      </c>
      <c r="B97" s="69" t="str">
        <f>Masinstvo_bodovi!A96</f>
        <v>60/20</v>
      </c>
      <c r="C97" s="69" t="str">
        <f>Masinstvo_bodovi!B96</f>
        <v>Radoje Stanišić</v>
      </c>
      <c r="D97" s="70">
        <f>Masinstvo_bodovi!P96</f>
        <v>2</v>
      </c>
      <c r="E97" s="70" t="str">
        <f>IF(Masinstvo_bodovi!R96="",Masinstvo_bodovi!Q96,Masinstvo_bodovi!R96)</f>
        <v/>
      </c>
      <c r="F97" s="70">
        <f t="shared" si="1"/>
        <v>2</v>
      </c>
      <c r="G97" s="70" t="str">
        <f>Masinstvo_bodovi!Z96</f>
        <v>F</v>
      </c>
      <c r="H97" s="56">
        <f t="shared" si="2"/>
        <v>1</v>
      </c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2.0" customHeight="1">
      <c r="A98" s="68">
        <v>91.0</v>
      </c>
      <c r="B98" s="69" t="str">
        <f>Masinstvo_bodovi!A97</f>
        <v>61/20</v>
      </c>
      <c r="C98" s="69" t="str">
        <f>Masinstvo_bodovi!B97</f>
        <v>Aleksandar Pavićević</v>
      </c>
      <c r="D98" s="70">
        <f>Masinstvo_bodovi!P97</f>
        <v>22</v>
      </c>
      <c r="E98" s="70">
        <f>IF(Masinstvo_bodovi!R97="",Masinstvo_bodovi!Q97,Masinstvo_bodovi!R97)</f>
        <v>17</v>
      </c>
      <c r="F98" s="70">
        <f t="shared" si="1"/>
        <v>39</v>
      </c>
      <c r="G98" s="70" t="str">
        <f>Masinstvo_bodovi!Z97</f>
        <v>F</v>
      </c>
      <c r="H98" s="56">
        <f t="shared" si="2"/>
        <v>1</v>
      </c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2.0" customHeight="1">
      <c r="A99" s="68">
        <v>92.0</v>
      </c>
      <c r="B99" s="69" t="str">
        <f>Masinstvo_bodovi!A98</f>
        <v>71/20</v>
      </c>
      <c r="C99" s="69" t="str">
        <f>Masinstvo_bodovi!B98</f>
        <v>Muamer Trnčić</v>
      </c>
      <c r="D99" s="70" t="str">
        <f>Masinstvo_bodovi!P98</f>
        <v/>
      </c>
      <c r="E99" s="70" t="str">
        <f>IF(Masinstvo_bodovi!R98="",Masinstvo_bodovi!Q98,Masinstvo_bodovi!R98)</f>
        <v/>
      </c>
      <c r="F99" s="70">
        <f t="shared" si="1"/>
        <v>0</v>
      </c>
      <c r="G99" s="70" t="str">
        <f>Masinstvo_bodovi!Z98</f>
        <v>F</v>
      </c>
      <c r="H99" s="56">
        <f t="shared" si="2"/>
        <v>0</v>
      </c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2.0" customHeight="1">
      <c r="A100" s="68">
        <v>93.0</v>
      </c>
      <c r="B100" s="69" t="str">
        <f>Masinstvo_bodovi!A99</f>
        <v>91/20</v>
      </c>
      <c r="C100" s="69" t="str">
        <f>Masinstvo_bodovi!B99</f>
        <v>Jovan Šćepanović</v>
      </c>
      <c r="D100" s="70">
        <f>Masinstvo_bodovi!P99</f>
        <v>20</v>
      </c>
      <c r="E100" s="70">
        <f>IF(Masinstvo_bodovi!R99="",Masinstvo_bodovi!Q99,Masinstvo_bodovi!R99)</f>
        <v>5</v>
      </c>
      <c r="F100" s="70">
        <f t="shared" si="1"/>
        <v>25</v>
      </c>
      <c r="G100" s="70" t="str">
        <f>Masinstvo_bodovi!Z99</f>
        <v>F</v>
      </c>
      <c r="H100" s="56">
        <f t="shared" si="2"/>
        <v>1</v>
      </c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2.0" customHeight="1">
      <c r="A101" s="68">
        <v>94.0</v>
      </c>
      <c r="B101" s="69" t="str">
        <f>Masinstvo_bodovi!A100</f>
        <v>9/19</v>
      </c>
      <c r="C101" s="69" t="str">
        <f>Masinstvo_bodovi!B100</f>
        <v>Nikola Zarubica</v>
      </c>
      <c r="D101" s="70">
        <f>Masinstvo_bodovi!P100</f>
        <v>0</v>
      </c>
      <c r="E101" s="70" t="str">
        <f>IF(Masinstvo_bodovi!R100="",Masinstvo_bodovi!Q100,Masinstvo_bodovi!R100)</f>
        <v/>
      </c>
      <c r="F101" s="70">
        <f t="shared" si="1"/>
        <v>0</v>
      </c>
      <c r="G101" s="70" t="str">
        <f>Masinstvo_bodovi!Z100</f>
        <v>F</v>
      </c>
      <c r="H101" s="56">
        <f t="shared" si="2"/>
        <v>1</v>
      </c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2.0" customHeight="1">
      <c r="A102" s="68">
        <v>95.0</v>
      </c>
      <c r="B102" s="69" t="str">
        <f>Masinstvo_bodovi!A101</f>
        <v>10/19</v>
      </c>
      <c r="C102" s="69" t="str">
        <f>Masinstvo_bodovi!B101</f>
        <v>Andrija Mrdak</v>
      </c>
      <c r="D102" s="70" t="str">
        <f>Masinstvo_bodovi!P101</f>
        <v/>
      </c>
      <c r="E102" s="70" t="str">
        <f>IF(Masinstvo_bodovi!R101="",Masinstvo_bodovi!Q101,Masinstvo_bodovi!R101)</f>
        <v/>
      </c>
      <c r="F102" s="70">
        <f t="shared" si="1"/>
        <v>0</v>
      </c>
      <c r="G102" s="70" t="str">
        <f>Masinstvo_bodovi!Z101</f>
        <v>F</v>
      </c>
      <c r="H102" s="56">
        <f t="shared" si="2"/>
        <v>0</v>
      </c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2.0" customHeight="1">
      <c r="A103" s="68">
        <v>96.0</v>
      </c>
      <c r="B103" s="69" t="str">
        <f>Masinstvo_bodovi!A102</f>
        <v>15/19</v>
      </c>
      <c r="C103" s="69" t="str">
        <f>Masinstvo_bodovi!B102</f>
        <v>Vukašin Manojlović</v>
      </c>
      <c r="D103" s="70" t="str">
        <f>Masinstvo_bodovi!P102</f>
        <v/>
      </c>
      <c r="E103" s="70" t="str">
        <f>IF(Masinstvo_bodovi!R102="",Masinstvo_bodovi!Q102,Masinstvo_bodovi!R102)</f>
        <v/>
      </c>
      <c r="F103" s="70">
        <f t="shared" si="1"/>
        <v>0</v>
      </c>
      <c r="G103" s="70" t="str">
        <f>Masinstvo_bodovi!Z102</f>
        <v>F</v>
      </c>
      <c r="H103" s="56">
        <f t="shared" si="2"/>
        <v>0</v>
      </c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2.0" customHeight="1">
      <c r="A104" s="68">
        <v>97.0</v>
      </c>
      <c r="B104" s="69" t="str">
        <f>Masinstvo_bodovi!A103</f>
        <v>20/19</v>
      </c>
      <c r="C104" s="69" t="str">
        <f>Masinstvo_bodovi!B103</f>
        <v>Ognjen Dragašević</v>
      </c>
      <c r="D104" s="70" t="str">
        <f>Masinstvo_bodovi!P103</f>
        <v/>
      </c>
      <c r="E104" s="70" t="str">
        <f>IF(Masinstvo_bodovi!R103="",Masinstvo_bodovi!Q103,Masinstvo_bodovi!R103)</f>
        <v/>
      </c>
      <c r="F104" s="70">
        <f t="shared" si="1"/>
        <v>0</v>
      </c>
      <c r="G104" s="70" t="str">
        <f>Masinstvo_bodovi!Z103</f>
        <v>F</v>
      </c>
      <c r="H104" s="56">
        <f t="shared" si="2"/>
        <v>0</v>
      </c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2.0" customHeight="1">
      <c r="A105" s="68">
        <v>98.0</v>
      </c>
      <c r="B105" s="69" t="str">
        <f>Masinstvo_bodovi!A104</f>
        <v>21/19</v>
      </c>
      <c r="C105" s="69" t="str">
        <f>Masinstvo_bodovi!B104</f>
        <v>Vojislav Plamenac</v>
      </c>
      <c r="D105" s="70" t="str">
        <f>Masinstvo_bodovi!P104</f>
        <v/>
      </c>
      <c r="E105" s="70" t="str">
        <f>IF(Masinstvo_bodovi!R104="",Masinstvo_bodovi!Q104,Masinstvo_bodovi!R104)</f>
        <v/>
      </c>
      <c r="F105" s="70">
        <f t="shared" si="1"/>
        <v>0</v>
      </c>
      <c r="G105" s="70" t="str">
        <f>Masinstvo_bodovi!Z104</f>
        <v>F</v>
      </c>
      <c r="H105" s="56">
        <f t="shared" si="2"/>
        <v>0</v>
      </c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2.0" customHeight="1">
      <c r="A106" s="68">
        <v>99.0</v>
      </c>
      <c r="B106" s="69" t="str">
        <f>Masinstvo_bodovi!A105</f>
        <v>23/19</v>
      </c>
      <c r="C106" s="69" t="str">
        <f>Masinstvo_bodovi!B105</f>
        <v>Jelena Anđelić</v>
      </c>
      <c r="D106" s="70">
        <f>Masinstvo_bodovi!P105</f>
        <v>17</v>
      </c>
      <c r="E106" s="70" t="str">
        <f>IF(Masinstvo_bodovi!R105="",Masinstvo_bodovi!Q105,Masinstvo_bodovi!R105)</f>
        <v/>
      </c>
      <c r="F106" s="70">
        <f t="shared" si="1"/>
        <v>17</v>
      </c>
      <c r="G106" s="70" t="str">
        <f>Masinstvo_bodovi!Z105</f>
        <v>F</v>
      </c>
      <c r="H106" s="56">
        <f t="shared" si="2"/>
        <v>1</v>
      </c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2.0" customHeight="1">
      <c r="A107" s="68">
        <v>100.0</v>
      </c>
      <c r="B107" s="69" t="str">
        <f>Masinstvo_bodovi!A106</f>
        <v>26/19</v>
      </c>
      <c r="C107" s="69" t="str">
        <f>Masinstvo_bodovi!B106</f>
        <v>Anes Beriša</v>
      </c>
      <c r="D107" s="70" t="str">
        <f>Masinstvo_bodovi!P106</f>
        <v/>
      </c>
      <c r="E107" s="70" t="str">
        <f>IF(Masinstvo_bodovi!R106="",Masinstvo_bodovi!Q106,Masinstvo_bodovi!R106)</f>
        <v/>
      </c>
      <c r="F107" s="70">
        <f t="shared" si="1"/>
        <v>0</v>
      </c>
      <c r="G107" s="70" t="str">
        <f>Masinstvo_bodovi!Z106</f>
        <v>F</v>
      </c>
      <c r="H107" s="56">
        <f t="shared" si="2"/>
        <v>0</v>
      </c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2.0" customHeight="1">
      <c r="A108" s="68">
        <v>101.0</v>
      </c>
      <c r="B108" s="69" t="str">
        <f>Masinstvo_bodovi!A107</f>
        <v>29/19</v>
      </c>
      <c r="C108" s="69" t="str">
        <f>Masinstvo_bodovi!B107</f>
        <v>Stefan Dronjak</v>
      </c>
      <c r="D108" s="70" t="str">
        <f>Masinstvo_bodovi!P107</f>
        <v/>
      </c>
      <c r="E108" s="70" t="str">
        <f>IF(Masinstvo_bodovi!R107="",Masinstvo_bodovi!Q107,Masinstvo_bodovi!R107)</f>
        <v/>
      </c>
      <c r="F108" s="70">
        <f t="shared" si="1"/>
        <v>0</v>
      </c>
      <c r="G108" s="70" t="str">
        <f>Masinstvo_bodovi!Z107</f>
        <v>F</v>
      </c>
      <c r="H108" s="56">
        <f t="shared" si="2"/>
        <v>0</v>
      </c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2.0" customHeight="1">
      <c r="A109" s="68">
        <v>102.0</v>
      </c>
      <c r="B109" s="69" t="str">
        <f>Masinstvo_bodovi!A108</f>
        <v>30/19</v>
      </c>
      <c r="C109" s="69" t="str">
        <f>Masinstvo_bodovi!B108</f>
        <v>Miodrag Roćenović</v>
      </c>
      <c r="D109" s="70" t="str">
        <f>Masinstvo_bodovi!P108</f>
        <v/>
      </c>
      <c r="E109" s="70" t="str">
        <f>IF(Masinstvo_bodovi!R108="",Masinstvo_bodovi!Q108,Masinstvo_bodovi!R108)</f>
        <v/>
      </c>
      <c r="F109" s="70">
        <f t="shared" si="1"/>
        <v>0</v>
      </c>
      <c r="G109" s="70" t="str">
        <f>Masinstvo_bodovi!Z108</f>
        <v>F</v>
      </c>
      <c r="H109" s="56">
        <f t="shared" si="2"/>
        <v>0</v>
      </c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2.0" customHeight="1">
      <c r="A110" s="68">
        <v>103.0</v>
      </c>
      <c r="B110" s="69" t="str">
        <f>Masinstvo_bodovi!A109</f>
        <v>31/19</v>
      </c>
      <c r="C110" s="69" t="str">
        <f>Masinstvo_bodovi!B109</f>
        <v>Ivan Ćorović</v>
      </c>
      <c r="D110" s="70">
        <f>Masinstvo_bodovi!P109</f>
        <v>31</v>
      </c>
      <c r="E110" s="70">
        <f>IF(Masinstvo_bodovi!R109="",Masinstvo_bodovi!Q109,Masinstvo_bodovi!R109)</f>
        <v>24</v>
      </c>
      <c r="F110" s="70">
        <f t="shared" si="1"/>
        <v>55</v>
      </c>
      <c r="G110" s="70" t="str">
        <f>Masinstvo_bodovi!Z109</f>
        <v>E</v>
      </c>
      <c r="H110" s="56">
        <f t="shared" si="2"/>
        <v>1</v>
      </c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2.0" customHeight="1">
      <c r="A111" s="68">
        <v>104.0</v>
      </c>
      <c r="B111" s="69" t="str">
        <f>Masinstvo_bodovi!A110</f>
        <v>32/19</v>
      </c>
      <c r="C111" s="69" t="str">
        <f>Masinstvo_bodovi!B110</f>
        <v>Savo Vukčević</v>
      </c>
      <c r="D111" s="70" t="str">
        <f>Masinstvo_bodovi!P110</f>
        <v/>
      </c>
      <c r="E111" s="70" t="str">
        <f>IF(Masinstvo_bodovi!R110="",Masinstvo_bodovi!Q110,Masinstvo_bodovi!R110)</f>
        <v/>
      </c>
      <c r="F111" s="70">
        <f t="shared" si="1"/>
        <v>0</v>
      </c>
      <c r="G111" s="70" t="str">
        <f>Masinstvo_bodovi!Z110</f>
        <v>F</v>
      </c>
      <c r="H111" s="56">
        <f t="shared" si="2"/>
        <v>0</v>
      </c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2.0" customHeight="1">
      <c r="A112" s="68">
        <v>105.0</v>
      </c>
      <c r="B112" s="69" t="str">
        <f>Masinstvo_bodovi!A111</f>
        <v>34/19</v>
      </c>
      <c r="C112" s="69" t="str">
        <f>Masinstvo_bodovi!B111</f>
        <v>Tamara Sandić</v>
      </c>
      <c r="D112" s="70" t="str">
        <f>Masinstvo_bodovi!P111</f>
        <v/>
      </c>
      <c r="E112" s="70" t="str">
        <f>IF(Masinstvo_bodovi!R111="",Masinstvo_bodovi!Q111,Masinstvo_bodovi!R111)</f>
        <v/>
      </c>
      <c r="F112" s="70">
        <f t="shared" si="1"/>
        <v>0</v>
      </c>
      <c r="G112" s="70" t="str">
        <f>Masinstvo_bodovi!Z111</f>
        <v>F</v>
      </c>
      <c r="H112" s="56">
        <f t="shared" si="2"/>
        <v>0</v>
      </c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2.0" customHeight="1">
      <c r="A113" s="68">
        <v>106.0</v>
      </c>
      <c r="B113" s="69" t="str">
        <f>Masinstvo_bodovi!A112</f>
        <v>36/19</v>
      </c>
      <c r="C113" s="69" t="str">
        <f>Masinstvo_bodovi!B112</f>
        <v>Elmir Škrijelj</v>
      </c>
      <c r="D113" s="70">
        <f>Masinstvo_bodovi!P112</f>
        <v>16</v>
      </c>
      <c r="E113" s="70">
        <f>IF(Masinstvo_bodovi!R112="",Masinstvo_bodovi!Q112,Masinstvo_bodovi!R112)</f>
        <v>14</v>
      </c>
      <c r="F113" s="70">
        <f t="shared" si="1"/>
        <v>30</v>
      </c>
      <c r="G113" s="70" t="str">
        <f>Masinstvo_bodovi!Z112</f>
        <v>F</v>
      </c>
      <c r="H113" s="56">
        <f t="shared" si="2"/>
        <v>1</v>
      </c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2.0" customHeight="1">
      <c r="A114" s="68">
        <v>107.0</v>
      </c>
      <c r="B114" s="69" t="str">
        <f>Masinstvo_bodovi!A113</f>
        <v>42/19</v>
      </c>
      <c r="C114" s="69" t="str">
        <f>Masinstvo_bodovi!B113</f>
        <v>Miodrag Popović</v>
      </c>
      <c r="D114" s="70" t="str">
        <f>Masinstvo_bodovi!P113</f>
        <v/>
      </c>
      <c r="E114" s="70" t="str">
        <f>IF(Masinstvo_bodovi!R113="",Masinstvo_bodovi!Q113,Masinstvo_bodovi!R113)</f>
        <v/>
      </c>
      <c r="F114" s="70">
        <f t="shared" si="1"/>
        <v>0</v>
      </c>
      <c r="G114" s="70" t="str">
        <f>Masinstvo_bodovi!Z113</f>
        <v>F</v>
      </c>
      <c r="H114" s="56">
        <f t="shared" si="2"/>
        <v>0</v>
      </c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2.0" customHeight="1">
      <c r="A115" s="68">
        <v>108.0</v>
      </c>
      <c r="B115" s="69" t="str">
        <f>Masinstvo_bodovi!A114</f>
        <v>44/19</v>
      </c>
      <c r="C115" s="69" t="str">
        <f>Masinstvo_bodovi!B114</f>
        <v>Nemanja Rosić</v>
      </c>
      <c r="D115" s="70">
        <f>Masinstvo_bodovi!P114</f>
        <v>3</v>
      </c>
      <c r="E115" s="70" t="str">
        <f>IF(Masinstvo_bodovi!R114="",Masinstvo_bodovi!Q114,Masinstvo_bodovi!R114)</f>
        <v/>
      </c>
      <c r="F115" s="70">
        <f t="shared" si="1"/>
        <v>3</v>
      </c>
      <c r="G115" s="70" t="str">
        <f>Masinstvo_bodovi!Z114</f>
        <v>F</v>
      </c>
      <c r="H115" s="56">
        <f t="shared" si="2"/>
        <v>1</v>
      </c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2.0" customHeight="1">
      <c r="A116" s="68">
        <v>109.0</v>
      </c>
      <c r="B116" s="69" t="str">
        <f>Masinstvo_bodovi!A115</f>
        <v>45/19</v>
      </c>
      <c r="C116" s="69" t="str">
        <f>Masinstvo_bodovi!B115</f>
        <v>Đorđe Asanović</v>
      </c>
      <c r="D116" s="70" t="str">
        <f>Masinstvo_bodovi!P115</f>
        <v/>
      </c>
      <c r="E116" s="70" t="str">
        <f>IF(Masinstvo_bodovi!R115="",Masinstvo_bodovi!Q115,Masinstvo_bodovi!R115)</f>
        <v/>
      </c>
      <c r="F116" s="70">
        <f t="shared" si="1"/>
        <v>0</v>
      </c>
      <c r="G116" s="70" t="str">
        <f>Masinstvo_bodovi!Z115</f>
        <v>F</v>
      </c>
      <c r="H116" s="56">
        <f t="shared" si="2"/>
        <v>0</v>
      </c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2.0" customHeight="1">
      <c r="A117" s="68">
        <v>110.0</v>
      </c>
      <c r="B117" s="69" t="str">
        <f>Masinstvo_bodovi!A116</f>
        <v>49/19</v>
      </c>
      <c r="C117" s="69" t="str">
        <f>Masinstvo_bodovi!B116</f>
        <v>Goran Knežević</v>
      </c>
      <c r="D117" s="70" t="str">
        <f>Masinstvo_bodovi!P116</f>
        <v/>
      </c>
      <c r="E117" s="70" t="str">
        <f>IF(Masinstvo_bodovi!R116="",Masinstvo_bodovi!Q116,Masinstvo_bodovi!R116)</f>
        <v/>
      </c>
      <c r="F117" s="70">
        <f t="shared" si="1"/>
        <v>0</v>
      </c>
      <c r="G117" s="70" t="str">
        <f>Masinstvo_bodovi!Z116</f>
        <v>F</v>
      </c>
      <c r="H117" s="56">
        <f t="shared" si="2"/>
        <v>0</v>
      </c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2.0" customHeight="1">
      <c r="A118" s="68">
        <v>111.0</v>
      </c>
      <c r="B118" s="69" t="str">
        <f>Masinstvo_bodovi!A117</f>
        <v>53/19</v>
      </c>
      <c r="C118" s="69" t="str">
        <f>Masinstvo_bodovi!B117</f>
        <v>Milica Vukašinović</v>
      </c>
      <c r="D118" s="70" t="str">
        <f>Masinstvo_bodovi!P117</f>
        <v/>
      </c>
      <c r="E118" s="70" t="str">
        <f>IF(Masinstvo_bodovi!R117="",Masinstvo_bodovi!Q117,Masinstvo_bodovi!R117)</f>
        <v/>
      </c>
      <c r="F118" s="70">
        <f t="shared" si="1"/>
        <v>0</v>
      </c>
      <c r="G118" s="70" t="str">
        <f>Masinstvo_bodovi!Z117</f>
        <v>F</v>
      </c>
      <c r="H118" s="56">
        <f t="shared" si="2"/>
        <v>0</v>
      </c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2.0" customHeight="1">
      <c r="A119" s="68">
        <v>112.0</v>
      </c>
      <c r="B119" s="69" t="str">
        <f>Masinstvo_bodovi!A118</f>
        <v>54/19</v>
      </c>
      <c r="C119" s="69" t="str">
        <f>Masinstvo_bodovi!B118</f>
        <v>Bogdan Prelević</v>
      </c>
      <c r="D119" s="70" t="str">
        <f>Masinstvo_bodovi!P118</f>
        <v/>
      </c>
      <c r="E119" s="70" t="str">
        <f>IF(Masinstvo_bodovi!R118="",Masinstvo_bodovi!Q118,Masinstvo_bodovi!R118)</f>
        <v/>
      </c>
      <c r="F119" s="70">
        <f t="shared" si="1"/>
        <v>0</v>
      </c>
      <c r="G119" s="70" t="str">
        <f>Masinstvo_bodovi!Z118</f>
        <v>F</v>
      </c>
      <c r="H119" s="56">
        <f t="shared" si="2"/>
        <v>0</v>
      </c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2.0" customHeight="1">
      <c r="A120" s="68">
        <v>113.0</v>
      </c>
      <c r="B120" s="69" t="str">
        <f>Masinstvo_bodovi!A119</f>
        <v>57/19</v>
      </c>
      <c r="C120" s="69" t="str">
        <f>Masinstvo_bodovi!B119</f>
        <v>Almir Honsić</v>
      </c>
      <c r="D120" s="70" t="str">
        <f>Masinstvo_bodovi!P119</f>
        <v/>
      </c>
      <c r="E120" s="70" t="str">
        <f>IF(Masinstvo_bodovi!R119="",Masinstvo_bodovi!Q119,Masinstvo_bodovi!R119)</f>
        <v/>
      </c>
      <c r="F120" s="70">
        <f t="shared" si="1"/>
        <v>0</v>
      </c>
      <c r="G120" s="70" t="str">
        <f>Masinstvo_bodovi!Z119</f>
        <v>F</v>
      </c>
      <c r="H120" s="56">
        <f t="shared" si="2"/>
        <v>0</v>
      </c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2.0" customHeight="1">
      <c r="A121" s="68">
        <v>114.0</v>
      </c>
      <c r="B121" s="69" t="str">
        <f>Masinstvo_bodovi!A120</f>
        <v>70/19</v>
      </c>
      <c r="C121" s="69" t="str">
        <f>Masinstvo_bodovi!B120</f>
        <v>Miljan Jošović</v>
      </c>
      <c r="D121" s="70">
        <f>Masinstvo_bodovi!P120</f>
        <v>6</v>
      </c>
      <c r="E121" s="70" t="str">
        <f>IF(Masinstvo_bodovi!R120="",Masinstvo_bodovi!Q120,Masinstvo_bodovi!R120)</f>
        <v/>
      </c>
      <c r="F121" s="70">
        <f t="shared" si="1"/>
        <v>6</v>
      </c>
      <c r="G121" s="70" t="str">
        <f>Masinstvo_bodovi!Z120</f>
        <v>F</v>
      </c>
      <c r="H121" s="56">
        <f t="shared" si="2"/>
        <v>1</v>
      </c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2.0" customHeight="1">
      <c r="A122" s="68">
        <v>115.0</v>
      </c>
      <c r="B122" s="69" t="str">
        <f>Masinstvo_bodovi!A121</f>
        <v>79/19</v>
      </c>
      <c r="C122" s="69" t="str">
        <f>Masinstvo_bodovi!B121</f>
        <v>Barbara Milojević</v>
      </c>
      <c r="D122" s="70">
        <f>Masinstvo_bodovi!P121</f>
        <v>14</v>
      </c>
      <c r="E122" s="70" t="str">
        <f>IF(Masinstvo_bodovi!R121="",Masinstvo_bodovi!Q121,Masinstvo_bodovi!R121)</f>
        <v/>
      </c>
      <c r="F122" s="70">
        <f t="shared" si="1"/>
        <v>14</v>
      </c>
      <c r="G122" s="70" t="str">
        <f>Masinstvo_bodovi!Z121</f>
        <v>F</v>
      </c>
      <c r="H122" s="56">
        <f t="shared" si="2"/>
        <v>1</v>
      </c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2.0" customHeight="1">
      <c r="A123" s="68">
        <v>116.0</v>
      </c>
      <c r="B123" s="69" t="str">
        <f>Masinstvo_bodovi!A122</f>
        <v>80/19</v>
      </c>
      <c r="C123" s="69" t="str">
        <f>Masinstvo_bodovi!B122</f>
        <v>Aleksa Gredić</v>
      </c>
      <c r="D123" s="70" t="str">
        <f>Masinstvo_bodovi!P122</f>
        <v/>
      </c>
      <c r="E123" s="70" t="str">
        <f>IF(Masinstvo_bodovi!R122="",Masinstvo_bodovi!Q122,Masinstvo_bodovi!R122)</f>
        <v/>
      </c>
      <c r="F123" s="70">
        <f t="shared" si="1"/>
        <v>0</v>
      </c>
      <c r="G123" s="70" t="str">
        <f>Masinstvo_bodovi!Z122</f>
        <v>F</v>
      </c>
      <c r="H123" s="56">
        <f t="shared" si="2"/>
        <v>0</v>
      </c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2.0" customHeight="1">
      <c r="A124" s="68">
        <v>117.0</v>
      </c>
      <c r="B124" s="69" t="str">
        <f>Masinstvo_bodovi!A123</f>
        <v>82/19</v>
      </c>
      <c r="C124" s="69" t="str">
        <f>Masinstvo_bodovi!B123</f>
        <v>Bratislav Đuričić</v>
      </c>
      <c r="D124" s="70" t="str">
        <f>Masinstvo_bodovi!P123</f>
        <v/>
      </c>
      <c r="E124" s="70" t="str">
        <f>IF(Masinstvo_bodovi!R123="",Masinstvo_bodovi!Q123,Masinstvo_bodovi!R123)</f>
        <v/>
      </c>
      <c r="F124" s="70">
        <f t="shared" si="1"/>
        <v>0</v>
      </c>
      <c r="G124" s="70" t="str">
        <f>Masinstvo_bodovi!Z123</f>
        <v>F</v>
      </c>
      <c r="H124" s="56">
        <f t="shared" si="2"/>
        <v>0</v>
      </c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2.0" customHeight="1">
      <c r="A125" s="68">
        <v>118.0</v>
      </c>
      <c r="B125" s="69" t="str">
        <f>Masinstvo_bodovi!A124</f>
        <v>83/19</v>
      </c>
      <c r="C125" s="69" t="str">
        <f>Masinstvo_bodovi!B124</f>
        <v>Ana Vušović</v>
      </c>
      <c r="D125" s="70">
        <f>Masinstvo_bodovi!P124</f>
        <v>18</v>
      </c>
      <c r="E125" s="70" t="str">
        <f>IF(Masinstvo_bodovi!R124="",Masinstvo_bodovi!Q124,Masinstvo_bodovi!R124)</f>
        <v/>
      </c>
      <c r="F125" s="70">
        <f t="shared" si="1"/>
        <v>18</v>
      </c>
      <c r="G125" s="70" t="str">
        <f>Masinstvo_bodovi!Z124</f>
        <v>F</v>
      </c>
      <c r="H125" s="56">
        <f t="shared" si="2"/>
        <v>1</v>
      </c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2.0" customHeight="1">
      <c r="A126" s="68">
        <v>119.0</v>
      </c>
      <c r="B126" s="69" t="str">
        <f>Masinstvo_bodovi!A125</f>
        <v>3/18</v>
      </c>
      <c r="C126" s="69" t="str">
        <f>Masinstvo_bodovi!B125</f>
        <v>Sanja Džogaz</v>
      </c>
      <c r="D126" s="70" t="str">
        <f>Masinstvo_bodovi!P125</f>
        <v/>
      </c>
      <c r="E126" s="70" t="str">
        <f>IF(Masinstvo_bodovi!R125="",Masinstvo_bodovi!Q125,Masinstvo_bodovi!R125)</f>
        <v/>
      </c>
      <c r="F126" s="70">
        <f t="shared" si="1"/>
        <v>0</v>
      </c>
      <c r="G126" s="70" t="str">
        <f>Masinstvo_bodovi!Z125</f>
        <v>F</v>
      </c>
      <c r="H126" s="56">
        <f t="shared" si="2"/>
        <v>0</v>
      </c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2.0" customHeight="1">
      <c r="A127" s="68">
        <v>120.0</v>
      </c>
      <c r="B127" s="69" t="str">
        <f>Masinstvo_bodovi!A126</f>
        <v>23/18</v>
      </c>
      <c r="C127" s="69" t="str">
        <f>Masinstvo_bodovi!B126</f>
        <v>Ratko Šljukić</v>
      </c>
      <c r="D127" s="70">
        <f>Masinstvo_bodovi!P126</f>
        <v>17</v>
      </c>
      <c r="E127" s="70" t="str">
        <f>IF(Masinstvo_bodovi!R126="",Masinstvo_bodovi!Q126,Masinstvo_bodovi!R126)</f>
        <v/>
      </c>
      <c r="F127" s="70">
        <f t="shared" si="1"/>
        <v>17</v>
      </c>
      <c r="G127" s="70" t="str">
        <f>Masinstvo_bodovi!Z126</f>
        <v>F</v>
      </c>
      <c r="H127" s="56">
        <f t="shared" si="2"/>
        <v>1</v>
      </c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2.0" customHeight="1">
      <c r="A128" s="68">
        <v>121.0</v>
      </c>
      <c r="B128" s="69" t="str">
        <f>Masinstvo_bodovi!A127</f>
        <v>32/18</v>
      </c>
      <c r="C128" s="69" t="str">
        <f>Masinstvo_bodovi!B127</f>
        <v>Danilo Čalić</v>
      </c>
      <c r="D128" s="70" t="str">
        <f>Masinstvo_bodovi!P127</f>
        <v/>
      </c>
      <c r="E128" s="70" t="str">
        <f>IF(Masinstvo_bodovi!R127="",Masinstvo_bodovi!Q127,Masinstvo_bodovi!R127)</f>
        <v/>
      </c>
      <c r="F128" s="70">
        <f t="shared" si="1"/>
        <v>0</v>
      </c>
      <c r="G128" s="70" t="str">
        <f>Masinstvo_bodovi!Z127</f>
        <v>F</v>
      </c>
      <c r="H128" s="56">
        <f t="shared" si="2"/>
        <v>0</v>
      </c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2.0" customHeight="1">
      <c r="A129" s="68">
        <v>122.0</v>
      </c>
      <c r="B129" s="69" t="str">
        <f>Masinstvo_bodovi!A128</f>
        <v>35/18</v>
      </c>
      <c r="C129" s="69" t="str">
        <f>Masinstvo_bodovi!B128</f>
        <v>Tamara Mandić</v>
      </c>
      <c r="D129" s="70">
        <f>Masinstvo_bodovi!P128</f>
        <v>18.5</v>
      </c>
      <c r="E129" s="70">
        <f>IF(Masinstvo_bodovi!R128="",Masinstvo_bodovi!Q128,Masinstvo_bodovi!R128)</f>
        <v>19</v>
      </c>
      <c r="F129" s="70">
        <f t="shared" si="1"/>
        <v>37.5</v>
      </c>
      <c r="G129" s="70" t="str">
        <f>Masinstvo_bodovi!Z128</f>
        <v>F</v>
      </c>
      <c r="H129" s="56">
        <f t="shared" si="2"/>
        <v>1</v>
      </c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2.0" customHeight="1">
      <c r="A130" s="68">
        <v>123.0</v>
      </c>
      <c r="B130" s="69" t="str">
        <f>Masinstvo_bodovi!A129</f>
        <v>45/18</v>
      </c>
      <c r="C130" s="69" t="str">
        <f>Masinstvo_bodovi!B129</f>
        <v>Svetlana Đurđevac</v>
      </c>
      <c r="D130" s="70" t="str">
        <f>Masinstvo_bodovi!P129</f>
        <v/>
      </c>
      <c r="E130" s="70" t="str">
        <f>IF(Masinstvo_bodovi!R129="",Masinstvo_bodovi!Q129,Masinstvo_bodovi!R129)</f>
        <v/>
      </c>
      <c r="F130" s="70">
        <f t="shared" si="1"/>
        <v>0</v>
      </c>
      <c r="G130" s="70" t="str">
        <f>Masinstvo_bodovi!Z129</f>
        <v>F</v>
      </c>
      <c r="H130" s="56">
        <f t="shared" si="2"/>
        <v>0</v>
      </c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2.0" customHeight="1">
      <c r="A131" s="68">
        <v>124.0</v>
      </c>
      <c r="B131" s="69" t="str">
        <f>Masinstvo_bodovi!A130</f>
        <v>49/18</v>
      </c>
      <c r="C131" s="69" t="str">
        <f>Masinstvo_bodovi!B130</f>
        <v>Milorad Mušikić</v>
      </c>
      <c r="D131" s="70">
        <f>Masinstvo_bodovi!P130</f>
        <v>24</v>
      </c>
      <c r="E131" s="70">
        <f>IF(Masinstvo_bodovi!R130="",Masinstvo_bodovi!Q130,Masinstvo_bodovi!R130)</f>
        <v>6</v>
      </c>
      <c r="F131" s="70">
        <f t="shared" si="1"/>
        <v>30</v>
      </c>
      <c r="G131" s="70" t="str">
        <f>Masinstvo_bodovi!Z130</f>
        <v>F</v>
      </c>
      <c r="H131" s="56">
        <f t="shared" si="2"/>
        <v>1</v>
      </c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2.0" customHeight="1">
      <c r="A132" s="68">
        <v>125.0</v>
      </c>
      <c r="B132" s="69" t="str">
        <f>Masinstvo_bodovi!A131</f>
        <v>2/17</v>
      </c>
      <c r="C132" s="69" t="str">
        <f>Masinstvo_bodovi!B131</f>
        <v>Ivan Vukojičić</v>
      </c>
      <c r="D132" s="70">
        <f>Masinstvo_bodovi!P131</f>
        <v>17</v>
      </c>
      <c r="E132" s="70">
        <f>IF(Masinstvo_bodovi!R131="",Masinstvo_bodovi!Q131,Masinstvo_bodovi!R131)</f>
        <v>23</v>
      </c>
      <c r="F132" s="70">
        <f t="shared" si="1"/>
        <v>40</v>
      </c>
      <c r="G132" s="70" t="str">
        <f>Masinstvo_bodovi!Z131</f>
        <v>F</v>
      </c>
      <c r="H132" s="56">
        <f t="shared" si="2"/>
        <v>1</v>
      </c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2.0" customHeight="1">
      <c r="A133" s="68">
        <v>126.0</v>
      </c>
      <c r="B133" s="69" t="str">
        <f>Masinstvo_bodovi!A132</f>
        <v>3/17</v>
      </c>
      <c r="C133" s="69" t="str">
        <f>Masinstvo_bodovi!B132</f>
        <v>Milovan Vukmirović</v>
      </c>
      <c r="D133" s="70">
        <f>Masinstvo_bodovi!P132</f>
        <v>9</v>
      </c>
      <c r="E133" s="70" t="str">
        <f>IF(Masinstvo_bodovi!R132="",Masinstvo_bodovi!Q132,Masinstvo_bodovi!R132)</f>
        <v/>
      </c>
      <c r="F133" s="70">
        <f t="shared" si="1"/>
        <v>9</v>
      </c>
      <c r="G133" s="70" t="str">
        <f>Masinstvo_bodovi!Z132</f>
        <v>F</v>
      </c>
      <c r="H133" s="56">
        <f t="shared" si="2"/>
        <v>1</v>
      </c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2.0" customHeight="1">
      <c r="A134" s="68">
        <v>127.0</v>
      </c>
      <c r="B134" s="69" t="str">
        <f>Masinstvo_bodovi!A133</f>
        <v>8/17</v>
      </c>
      <c r="C134" s="69" t="str">
        <f>Masinstvo_bodovi!B133</f>
        <v>Bojan Čabarkapa</v>
      </c>
      <c r="D134" s="70" t="str">
        <f>Masinstvo_bodovi!P133</f>
        <v/>
      </c>
      <c r="E134" s="70" t="str">
        <f>IF(Masinstvo_bodovi!R133="",Masinstvo_bodovi!Q133,Masinstvo_bodovi!R133)</f>
        <v/>
      </c>
      <c r="F134" s="70">
        <f t="shared" si="1"/>
        <v>0</v>
      </c>
      <c r="G134" s="70" t="str">
        <f>Masinstvo_bodovi!Z133</f>
        <v>F</v>
      </c>
      <c r="H134" s="56">
        <f t="shared" si="2"/>
        <v>0</v>
      </c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2.0" customHeight="1">
      <c r="A135" s="68">
        <v>128.0</v>
      </c>
      <c r="B135" s="69" t="str">
        <f>Masinstvo_bodovi!A134</f>
        <v>10/17</v>
      </c>
      <c r="C135" s="69" t="str">
        <f>Masinstvo_bodovi!B134</f>
        <v>Miloš Koprivica</v>
      </c>
      <c r="D135" s="70" t="str">
        <f>Masinstvo_bodovi!P134</f>
        <v/>
      </c>
      <c r="E135" s="70" t="str">
        <f>IF(Masinstvo_bodovi!R134="",Masinstvo_bodovi!Q134,Masinstvo_bodovi!R134)</f>
        <v/>
      </c>
      <c r="F135" s="70">
        <f t="shared" si="1"/>
        <v>0</v>
      </c>
      <c r="G135" s="70" t="str">
        <f>Masinstvo_bodovi!Z134</f>
        <v>F</v>
      </c>
      <c r="H135" s="56">
        <f t="shared" si="2"/>
        <v>0</v>
      </c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2.0" customHeight="1">
      <c r="A136" s="68">
        <v>129.0</v>
      </c>
      <c r="B136" s="69" t="str">
        <f>Masinstvo_bodovi!A135</f>
        <v>12/17</v>
      </c>
      <c r="C136" s="69" t="str">
        <f>Masinstvo_bodovi!B135</f>
        <v>Vuk Kovinić</v>
      </c>
      <c r="D136" s="70">
        <f>Masinstvo_bodovi!P135</f>
        <v>17</v>
      </c>
      <c r="E136" s="70">
        <f>IF(Masinstvo_bodovi!R135="",Masinstvo_bodovi!Q135,Masinstvo_bodovi!R135)</f>
        <v>16</v>
      </c>
      <c r="F136" s="70">
        <f t="shared" si="1"/>
        <v>33</v>
      </c>
      <c r="G136" s="70" t="str">
        <f>Masinstvo_bodovi!Z135</f>
        <v>F</v>
      </c>
      <c r="H136" s="56">
        <f t="shared" si="2"/>
        <v>1</v>
      </c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2.0" customHeight="1">
      <c r="A137" s="68">
        <v>130.0</v>
      </c>
      <c r="B137" s="69" t="str">
        <f>Masinstvo_bodovi!A136</f>
        <v>15/17</v>
      </c>
      <c r="C137" s="69" t="str">
        <f>Masinstvo_bodovi!B136</f>
        <v>Ivan Šupić</v>
      </c>
      <c r="D137" s="70" t="str">
        <f>Masinstvo_bodovi!P136</f>
        <v/>
      </c>
      <c r="E137" s="70" t="str">
        <f>IF(Masinstvo_bodovi!R136="",Masinstvo_bodovi!Q136,Masinstvo_bodovi!R136)</f>
        <v/>
      </c>
      <c r="F137" s="70">
        <f t="shared" si="1"/>
        <v>0</v>
      </c>
      <c r="G137" s="70" t="str">
        <f>Masinstvo_bodovi!Z136</f>
        <v>F</v>
      </c>
      <c r="H137" s="56">
        <f t="shared" si="2"/>
        <v>0</v>
      </c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2.0" customHeight="1">
      <c r="A138" s="68">
        <v>131.0</v>
      </c>
      <c r="B138" s="69" t="str">
        <f>Masinstvo_bodovi!A137</f>
        <v>17/17</v>
      </c>
      <c r="C138" s="69" t="str">
        <f>Masinstvo_bodovi!B137</f>
        <v>Nevena Šundić</v>
      </c>
      <c r="D138" s="70">
        <f>Masinstvo_bodovi!P137</f>
        <v>23</v>
      </c>
      <c r="E138" s="70">
        <f>IF(Masinstvo_bodovi!R137="",Masinstvo_bodovi!Q137,Masinstvo_bodovi!R137)</f>
        <v>28</v>
      </c>
      <c r="F138" s="70">
        <f t="shared" si="1"/>
        <v>51</v>
      </c>
      <c r="G138" s="70" t="str">
        <f>Masinstvo_bodovi!Z137</f>
        <v>E</v>
      </c>
      <c r="H138" s="56">
        <f t="shared" si="2"/>
        <v>1</v>
      </c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2.0" customHeight="1">
      <c r="A139" s="68">
        <v>132.0</v>
      </c>
      <c r="B139" s="69" t="str">
        <f>Masinstvo_bodovi!A138</f>
        <v>22/17</v>
      </c>
      <c r="C139" s="69" t="str">
        <f>Masinstvo_bodovi!B138</f>
        <v>Danilo Čelebić</v>
      </c>
      <c r="D139" s="70" t="str">
        <f>Masinstvo_bodovi!P138</f>
        <v/>
      </c>
      <c r="E139" s="70" t="str">
        <f>IF(Masinstvo_bodovi!R138="",Masinstvo_bodovi!Q138,Masinstvo_bodovi!R138)</f>
        <v/>
      </c>
      <c r="F139" s="70">
        <f t="shared" si="1"/>
        <v>0</v>
      </c>
      <c r="G139" s="70" t="str">
        <f>Masinstvo_bodovi!Z138</f>
        <v>F</v>
      </c>
      <c r="H139" s="56">
        <f t="shared" si="2"/>
        <v>0</v>
      </c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2.0" customHeight="1">
      <c r="A140" s="68">
        <v>133.0</v>
      </c>
      <c r="B140" s="69" t="str">
        <f>Masinstvo_bodovi!A139</f>
        <v>30/17</v>
      </c>
      <c r="C140" s="69" t="str">
        <f>Masinstvo_bodovi!B139</f>
        <v>Aleksa Vuković</v>
      </c>
      <c r="D140" s="70" t="str">
        <f>Masinstvo_bodovi!P139</f>
        <v/>
      </c>
      <c r="E140" s="70" t="str">
        <f>IF(Masinstvo_bodovi!R139="",Masinstvo_bodovi!Q139,Masinstvo_bodovi!R139)</f>
        <v/>
      </c>
      <c r="F140" s="70">
        <f t="shared" si="1"/>
        <v>0</v>
      </c>
      <c r="G140" s="70" t="str">
        <f>Masinstvo_bodovi!Z139</f>
        <v>F</v>
      </c>
      <c r="H140" s="56">
        <f t="shared" si="2"/>
        <v>0</v>
      </c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2.0" customHeight="1">
      <c r="A141" s="68">
        <v>134.0</v>
      </c>
      <c r="B141" s="69" t="str">
        <f>Masinstvo_bodovi!A140</f>
        <v>32/17</v>
      </c>
      <c r="C141" s="69" t="str">
        <f>Masinstvo_bodovi!B140</f>
        <v>Milan Gazdić</v>
      </c>
      <c r="D141" s="70">
        <f>Masinstvo_bodovi!P140</f>
        <v>17</v>
      </c>
      <c r="E141" s="70">
        <f>IF(Masinstvo_bodovi!R140="",Masinstvo_bodovi!Q140,Masinstvo_bodovi!R140)</f>
        <v>30</v>
      </c>
      <c r="F141" s="70">
        <f t="shared" si="1"/>
        <v>47</v>
      </c>
      <c r="G141" s="70" t="str">
        <f>Masinstvo_bodovi!Z140</f>
        <v>F</v>
      </c>
      <c r="H141" s="56">
        <f t="shared" si="2"/>
        <v>1</v>
      </c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2.0" customHeight="1">
      <c r="A142" s="68">
        <v>135.0</v>
      </c>
      <c r="B142" s="69" t="str">
        <f>Masinstvo_bodovi!A141</f>
        <v>39/17</v>
      </c>
      <c r="C142" s="69" t="str">
        <f>Masinstvo_bodovi!B141</f>
        <v>Aleksandar Prelević</v>
      </c>
      <c r="D142" s="70" t="str">
        <f>Masinstvo_bodovi!P141</f>
        <v/>
      </c>
      <c r="E142" s="70" t="str">
        <f>IF(Masinstvo_bodovi!R141="",Masinstvo_bodovi!Q141,Masinstvo_bodovi!R141)</f>
        <v/>
      </c>
      <c r="F142" s="70">
        <f t="shared" si="1"/>
        <v>0</v>
      </c>
      <c r="G142" s="70" t="str">
        <f>Masinstvo_bodovi!Z141</f>
        <v>F</v>
      </c>
      <c r="H142" s="56">
        <f t="shared" si="2"/>
        <v>0</v>
      </c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2.0" customHeight="1">
      <c r="A143" s="68">
        <v>136.0</v>
      </c>
      <c r="B143" s="69" t="str">
        <f>Masinstvo_bodovi!A142</f>
        <v>42/17</v>
      </c>
      <c r="C143" s="69" t="str">
        <f>Masinstvo_bodovi!B142</f>
        <v>Branimir Čukić</v>
      </c>
      <c r="D143" s="70" t="str">
        <f>Masinstvo_bodovi!P142</f>
        <v/>
      </c>
      <c r="E143" s="70" t="str">
        <f>IF(Masinstvo_bodovi!R142="",Masinstvo_bodovi!Q142,Masinstvo_bodovi!R142)</f>
        <v/>
      </c>
      <c r="F143" s="70">
        <f t="shared" si="1"/>
        <v>0</v>
      </c>
      <c r="G143" s="70" t="str">
        <f>Masinstvo_bodovi!Z142</f>
        <v>F</v>
      </c>
      <c r="H143" s="56">
        <f t="shared" si="2"/>
        <v>0</v>
      </c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2.0" customHeight="1">
      <c r="A144" s="68">
        <v>137.0</v>
      </c>
      <c r="B144" s="69" t="str">
        <f>Masinstvo_bodovi!A143</f>
        <v>43/17</v>
      </c>
      <c r="C144" s="69" t="str">
        <f>Masinstvo_bodovi!B143</f>
        <v>Ranko Potpara</v>
      </c>
      <c r="D144" s="70" t="str">
        <f>Masinstvo_bodovi!P143</f>
        <v/>
      </c>
      <c r="E144" s="70" t="str">
        <f>IF(Masinstvo_bodovi!R143="",Masinstvo_bodovi!Q143,Masinstvo_bodovi!R143)</f>
        <v/>
      </c>
      <c r="F144" s="70">
        <f t="shared" si="1"/>
        <v>0</v>
      </c>
      <c r="G144" s="70" t="str">
        <f>Masinstvo_bodovi!Z143</f>
        <v>F</v>
      </c>
      <c r="H144" s="56">
        <f t="shared" si="2"/>
        <v>0</v>
      </c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2.0" customHeight="1">
      <c r="A145" s="68">
        <v>138.0</v>
      </c>
      <c r="B145" s="69" t="str">
        <f>Masinstvo_bodovi!A144</f>
        <v>46/17</v>
      </c>
      <c r="C145" s="69" t="str">
        <f>Masinstvo_bodovi!B144</f>
        <v>Đuro Zogović</v>
      </c>
      <c r="D145" s="70" t="str">
        <f>Masinstvo_bodovi!P144</f>
        <v/>
      </c>
      <c r="E145" s="70" t="str">
        <f>IF(Masinstvo_bodovi!R144="",Masinstvo_bodovi!Q144,Masinstvo_bodovi!R144)</f>
        <v/>
      </c>
      <c r="F145" s="70">
        <f t="shared" si="1"/>
        <v>0</v>
      </c>
      <c r="G145" s="70" t="str">
        <f>Masinstvo_bodovi!Z144</f>
        <v>F</v>
      </c>
      <c r="H145" s="56">
        <f t="shared" si="2"/>
        <v>0</v>
      </c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2.0" customHeight="1">
      <c r="A146" s="68">
        <v>139.0</v>
      </c>
      <c r="B146" s="69" t="str">
        <f>Masinstvo_bodovi!A145</f>
        <v>63/17</v>
      </c>
      <c r="C146" s="69" t="str">
        <f>Masinstvo_bodovi!B145</f>
        <v>Vuk Bošković</v>
      </c>
      <c r="D146" s="70" t="str">
        <f>Masinstvo_bodovi!P145</f>
        <v/>
      </c>
      <c r="E146" s="70" t="str">
        <f>IF(Masinstvo_bodovi!R145="",Masinstvo_bodovi!Q145,Masinstvo_bodovi!R145)</f>
        <v/>
      </c>
      <c r="F146" s="70">
        <f t="shared" si="1"/>
        <v>0</v>
      </c>
      <c r="G146" s="70" t="str">
        <f>Masinstvo_bodovi!Z145</f>
        <v>F</v>
      </c>
      <c r="H146" s="56">
        <f t="shared" si="2"/>
        <v>0</v>
      </c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2.0" customHeight="1">
      <c r="A147" s="68">
        <v>140.0</v>
      </c>
      <c r="B147" s="69" t="str">
        <f>Masinstvo_bodovi!A146</f>
        <v>86/17</v>
      </c>
      <c r="C147" s="69" t="str">
        <f>Masinstvo_bodovi!B146</f>
        <v>Ranko Živković</v>
      </c>
      <c r="D147" s="70" t="str">
        <f>Masinstvo_bodovi!P146</f>
        <v/>
      </c>
      <c r="E147" s="70" t="str">
        <f>IF(Masinstvo_bodovi!R146="",Masinstvo_bodovi!Q146,Masinstvo_bodovi!R146)</f>
        <v/>
      </c>
      <c r="F147" s="70">
        <f t="shared" si="1"/>
        <v>0</v>
      </c>
      <c r="G147" s="70" t="str">
        <f>Masinstvo_bodovi!Z146</f>
        <v>F</v>
      </c>
      <c r="H147" s="56">
        <f t="shared" si="2"/>
        <v>0</v>
      </c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2.0" customHeight="1">
      <c r="A148" s="68">
        <v>141.0</v>
      </c>
      <c r="B148" s="69" t="str">
        <f>Masinstvo_bodovi!A147</f>
        <v>9/16</v>
      </c>
      <c r="C148" s="69" t="str">
        <f>Masinstvo_bodovi!B147</f>
        <v>Danica Malidžan</v>
      </c>
      <c r="D148" s="70" t="str">
        <f>Masinstvo_bodovi!P147</f>
        <v/>
      </c>
      <c r="E148" s="70" t="str">
        <f>IF(Masinstvo_bodovi!R147="",Masinstvo_bodovi!Q147,Masinstvo_bodovi!R147)</f>
        <v/>
      </c>
      <c r="F148" s="70">
        <f t="shared" si="1"/>
        <v>0</v>
      </c>
      <c r="G148" s="70" t="str">
        <f>Masinstvo_bodovi!Z147</f>
        <v>F</v>
      </c>
      <c r="H148" s="56">
        <f t="shared" si="2"/>
        <v>0</v>
      </c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2.0" customHeight="1">
      <c r="A149" s="68">
        <v>142.0</v>
      </c>
      <c r="B149" s="69" t="str">
        <f>Masinstvo_bodovi!A148</f>
        <v>33/16</v>
      </c>
      <c r="C149" s="69" t="str">
        <f>Masinstvo_bodovi!B148</f>
        <v>Borka Čović</v>
      </c>
      <c r="D149" s="70">
        <f>Masinstvo_bodovi!P148</f>
        <v>18</v>
      </c>
      <c r="E149" s="70">
        <f>IF(Masinstvo_bodovi!R148="",Masinstvo_bodovi!Q148,Masinstvo_bodovi!R148)</f>
        <v>12</v>
      </c>
      <c r="F149" s="70">
        <f t="shared" si="1"/>
        <v>30</v>
      </c>
      <c r="G149" s="70" t="str">
        <f>Masinstvo_bodovi!Z148</f>
        <v>F</v>
      </c>
      <c r="H149" s="56">
        <f t="shared" si="2"/>
        <v>1</v>
      </c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2.0" customHeight="1">
      <c r="A150" s="68">
        <v>143.0</v>
      </c>
      <c r="B150" s="69" t="str">
        <f>Masinstvo_bodovi!A149</f>
        <v>3/15</v>
      </c>
      <c r="C150" s="69" t="str">
        <f>Masinstvo_bodovi!B149</f>
        <v>Gorica Kapetanović</v>
      </c>
      <c r="D150" s="70">
        <f>Masinstvo_bodovi!P149</f>
        <v>0</v>
      </c>
      <c r="E150" s="70">
        <f>IF(Masinstvo_bodovi!R149="",Masinstvo_bodovi!Q149,Masinstvo_bodovi!R149)</f>
        <v>0</v>
      </c>
      <c r="F150" s="70">
        <f t="shared" si="1"/>
        <v>0</v>
      </c>
      <c r="G150" s="70" t="str">
        <f>Masinstvo_bodovi!Z149</f>
        <v>F</v>
      </c>
      <c r="H150" s="56">
        <f t="shared" si="2"/>
        <v>1</v>
      </c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2.0" customHeight="1">
      <c r="A151" s="68">
        <v>144.0</v>
      </c>
      <c r="B151" s="69" t="str">
        <f>Masinstvo_bodovi!A150</f>
        <v>54/15</v>
      </c>
      <c r="C151" s="69" t="str">
        <f>Masinstvo_bodovi!B150</f>
        <v>Mišo Bakrač</v>
      </c>
      <c r="D151" s="70" t="str">
        <f>Masinstvo_bodovi!P150</f>
        <v/>
      </c>
      <c r="E151" s="70" t="str">
        <f>IF(Masinstvo_bodovi!R150="",Masinstvo_bodovi!Q150,Masinstvo_bodovi!R150)</f>
        <v/>
      </c>
      <c r="F151" s="70">
        <f t="shared" si="1"/>
        <v>0</v>
      </c>
      <c r="G151" s="70" t="str">
        <f>Masinstvo_bodovi!Z150</f>
        <v>F</v>
      </c>
      <c r="H151" s="56">
        <f t="shared" si="2"/>
        <v>0</v>
      </c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2.0" customHeight="1">
      <c r="A152" s="68">
        <v>145.0</v>
      </c>
      <c r="B152" s="69" t="str">
        <f>Masinstvo_bodovi!A151</f>
        <v>6/14</v>
      </c>
      <c r="C152" s="69" t="str">
        <f>Masinstvo_bodovi!B151</f>
        <v>Milica Marković</v>
      </c>
      <c r="D152" s="70" t="str">
        <f>Masinstvo_bodovi!P151</f>
        <v/>
      </c>
      <c r="E152" s="70" t="str">
        <f>IF(Masinstvo_bodovi!R151="",Masinstvo_bodovi!Q151,Masinstvo_bodovi!R151)</f>
        <v/>
      </c>
      <c r="F152" s="70">
        <f t="shared" si="1"/>
        <v>0</v>
      </c>
      <c r="G152" s="70" t="str">
        <f>Masinstvo_bodovi!Z151</f>
        <v>F</v>
      </c>
      <c r="H152" s="56">
        <f t="shared" si="2"/>
        <v>0</v>
      </c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2.0" customHeight="1">
      <c r="A153" s="68">
        <v>146.0</v>
      </c>
      <c r="B153" s="69" t="str">
        <f>Masinstvo_bodovi!A152</f>
        <v>8/14</v>
      </c>
      <c r="C153" s="69" t="str">
        <f>Masinstvo_bodovi!B152</f>
        <v>Aleksandar Knjeginjić</v>
      </c>
      <c r="D153" s="70" t="str">
        <f>Masinstvo_bodovi!P152</f>
        <v/>
      </c>
      <c r="E153" s="70" t="str">
        <f>IF(Masinstvo_bodovi!R152="",Masinstvo_bodovi!Q152,Masinstvo_bodovi!R152)</f>
        <v/>
      </c>
      <c r="F153" s="70">
        <f t="shared" si="1"/>
        <v>0</v>
      </c>
      <c r="G153" s="70" t="str">
        <f>Masinstvo_bodovi!Z152</f>
        <v>F</v>
      </c>
      <c r="H153" s="56">
        <f t="shared" si="2"/>
        <v>0</v>
      </c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2.0" customHeight="1">
      <c r="A154" s="68">
        <v>147.0</v>
      </c>
      <c r="B154" s="69" t="str">
        <f>Masinstvo_bodovi!A153</f>
        <v>15/14</v>
      </c>
      <c r="C154" s="69" t="str">
        <f>Masinstvo_bodovi!B153</f>
        <v>Ana Milović</v>
      </c>
      <c r="D154" s="70" t="str">
        <f>Masinstvo_bodovi!P153</f>
        <v/>
      </c>
      <c r="E154" s="70" t="str">
        <f>IF(Masinstvo_bodovi!R153="",Masinstvo_bodovi!Q153,Masinstvo_bodovi!R153)</f>
        <v/>
      </c>
      <c r="F154" s="70">
        <f t="shared" si="1"/>
        <v>0</v>
      </c>
      <c r="G154" s="70" t="str">
        <f>Masinstvo_bodovi!Z153</f>
        <v>F</v>
      </c>
      <c r="H154" s="56">
        <f t="shared" si="2"/>
        <v>0</v>
      </c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2.0" customHeight="1">
      <c r="A155" s="68">
        <v>148.0</v>
      </c>
      <c r="B155" s="69" t="str">
        <f>Masinstvo_bodovi!A154</f>
        <v>36/13</v>
      </c>
      <c r="C155" s="69" t="str">
        <f>Masinstvo_bodovi!B154</f>
        <v>Aleksandar Milošević</v>
      </c>
      <c r="D155" s="70" t="str">
        <f>Masinstvo_bodovi!P154</f>
        <v/>
      </c>
      <c r="E155" s="70" t="str">
        <f>IF(Masinstvo_bodovi!R154="",Masinstvo_bodovi!Q154,Masinstvo_bodovi!R154)</f>
        <v/>
      </c>
      <c r="F155" s="70">
        <f t="shared" si="1"/>
        <v>0</v>
      </c>
      <c r="G155" s="70" t="str">
        <f>Masinstvo_bodovi!Z154</f>
        <v>F</v>
      </c>
      <c r="H155" s="56">
        <f t="shared" si="2"/>
        <v>0</v>
      </c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2.0" customHeight="1">
      <c r="A156" s="68">
        <v>149.0</v>
      </c>
      <c r="B156" s="69" t="str">
        <f>Masinstvo_bodovi!A155</f>
        <v>52/13</v>
      </c>
      <c r="C156" s="69" t="str">
        <f>Masinstvo_bodovi!B155</f>
        <v>Radovan Lalović</v>
      </c>
      <c r="D156" s="70" t="str">
        <f>Masinstvo_bodovi!P155</f>
        <v/>
      </c>
      <c r="E156" s="70" t="str">
        <f>IF(Masinstvo_bodovi!R155="",Masinstvo_bodovi!Q155,Masinstvo_bodovi!R155)</f>
        <v/>
      </c>
      <c r="F156" s="70">
        <f t="shared" si="1"/>
        <v>0</v>
      </c>
      <c r="G156" s="70" t="str">
        <f>Masinstvo_bodovi!Z155</f>
        <v>F</v>
      </c>
      <c r="H156" s="56">
        <f t="shared" si="2"/>
        <v>0</v>
      </c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2.0" customHeight="1">
      <c r="A157" s="68">
        <v>150.0</v>
      </c>
      <c r="B157" s="69" t="str">
        <f>Masinstvo_bodovi!A156</f>
        <v>54/13</v>
      </c>
      <c r="C157" s="69" t="str">
        <f>Masinstvo_bodovi!B156</f>
        <v>Bojan Lacmanović</v>
      </c>
      <c r="D157" s="70" t="str">
        <f>Masinstvo_bodovi!P156</f>
        <v/>
      </c>
      <c r="E157" s="70" t="str">
        <f>IF(Masinstvo_bodovi!R156="",Masinstvo_bodovi!Q156,Masinstvo_bodovi!R156)</f>
        <v/>
      </c>
      <c r="F157" s="70">
        <f t="shared" si="1"/>
        <v>0</v>
      </c>
      <c r="G157" s="70" t="str">
        <f>Masinstvo_bodovi!Z156</f>
        <v>F</v>
      </c>
      <c r="H157" s="56">
        <f t="shared" si="2"/>
        <v>0</v>
      </c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2.0" customHeight="1">
      <c r="A158" s="68">
        <v>151.0</v>
      </c>
      <c r="B158" s="72">
        <f>Masinstvo_bodovi!A157</f>
        <v>44853</v>
      </c>
      <c r="C158" s="69" t="str">
        <f>Masinstvo_bodovi!B157</f>
        <v>Peko Vukadinović</v>
      </c>
      <c r="D158" s="70" t="str">
        <f>Masinstvo_bodovi!P157</f>
        <v/>
      </c>
      <c r="E158" s="70" t="str">
        <f>IF(Masinstvo_bodovi!R157="",Masinstvo_bodovi!Q157,Masinstvo_bodovi!R157)</f>
        <v/>
      </c>
      <c r="F158" s="70">
        <f t="shared" si="1"/>
        <v>0</v>
      </c>
      <c r="G158" s="70" t="str">
        <f>Masinstvo_bodovi!Z157</f>
        <v>F</v>
      </c>
      <c r="H158" s="56">
        <f t="shared" si="2"/>
        <v>0</v>
      </c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2.0" customHeight="1">
      <c r="A159" s="68"/>
      <c r="B159" s="69"/>
      <c r="C159" s="69"/>
      <c r="D159" s="70"/>
      <c r="E159" s="70"/>
      <c r="F159" s="70"/>
      <c r="G159" s="70"/>
      <c r="H159" s="56">
        <f>SUM(H2:H158)</f>
        <v>42</v>
      </c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2.0" customHeight="1">
      <c r="A160" s="68"/>
      <c r="B160" s="69"/>
      <c r="C160" s="69"/>
      <c r="D160" s="70"/>
      <c r="E160" s="70"/>
      <c r="F160" s="70"/>
      <c r="G160" s="70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2.0" customHeight="1">
      <c r="A161" s="56"/>
      <c r="B161" s="73"/>
      <c r="C161" s="73"/>
      <c r="D161" s="74"/>
      <c r="E161" s="74"/>
      <c r="F161" s="74"/>
      <c r="G161" s="74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2.0" customHeight="1">
      <c r="A162" s="56"/>
      <c r="B162" s="73"/>
      <c r="C162" s="73"/>
      <c r="D162" s="74"/>
      <c r="E162" s="75"/>
      <c r="F162" s="75"/>
      <c r="G162" s="75"/>
      <c r="H162" s="51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2.0" customHeight="1">
      <c r="A163" s="56"/>
      <c r="B163" s="73"/>
      <c r="C163" s="73"/>
      <c r="D163" s="74"/>
      <c r="E163" s="74"/>
      <c r="F163" s="74"/>
      <c r="G163" s="74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2.0" customHeight="1">
      <c r="A164" s="56"/>
      <c r="B164" s="73"/>
      <c r="C164" s="73"/>
      <c r="D164" s="74"/>
      <c r="E164" s="74"/>
      <c r="F164" s="74"/>
      <c r="G164" s="74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2.0" customHeight="1">
      <c r="A165" s="56"/>
      <c r="B165" s="73"/>
      <c r="C165" s="73"/>
      <c r="D165" s="74"/>
      <c r="E165" s="74"/>
      <c r="F165" s="74"/>
      <c r="G165" s="74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2.0" customHeight="1">
      <c r="A166" s="56"/>
      <c r="B166" s="73"/>
      <c r="C166" s="73"/>
      <c r="D166" s="74"/>
      <c r="E166" s="74"/>
      <c r="F166" s="74"/>
      <c r="G166" s="74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2.0" customHeight="1">
      <c r="A167" s="56"/>
      <c r="B167" s="73"/>
      <c r="C167" s="73"/>
      <c r="D167" s="74"/>
      <c r="E167" s="74"/>
      <c r="F167" s="74"/>
      <c r="G167" s="74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2.0" customHeight="1">
      <c r="A168" s="56"/>
      <c r="B168" s="73"/>
      <c r="C168" s="73"/>
      <c r="D168" s="74"/>
      <c r="E168" s="74"/>
      <c r="F168" s="74"/>
      <c r="G168" s="74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2.0" customHeight="1">
      <c r="A169" s="56"/>
      <c r="B169" s="73"/>
      <c r="C169" s="73"/>
      <c r="D169" s="74"/>
      <c r="E169" s="74"/>
      <c r="F169" s="74"/>
      <c r="G169" s="74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2.0" customHeight="1">
      <c r="A170" s="56"/>
      <c r="B170" s="73"/>
      <c r="C170" s="73"/>
      <c r="D170" s="74"/>
      <c r="E170" s="74"/>
      <c r="F170" s="74"/>
      <c r="G170" s="74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2.0" customHeight="1">
      <c r="A171" s="56"/>
      <c r="B171" s="73"/>
      <c r="C171" s="73"/>
      <c r="D171" s="74"/>
      <c r="E171" s="74"/>
      <c r="F171" s="74"/>
      <c r="G171" s="74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2.0" customHeight="1">
      <c r="A172" s="56"/>
      <c r="B172" s="73"/>
      <c r="C172" s="73"/>
      <c r="D172" s="74"/>
      <c r="E172" s="74"/>
      <c r="F172" s="74"/>
      <c r="G172" s="74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2.0" customHeight="1">
      <c r="A173" s="56"/>
      <c r="B173" s="73"/>
      <c r="C173" s="73"/>
      <c r="D173" s="74"/>
      <c r="E173" s="74"/>
      <c r="F173" s="74"/>
      <c r="G173" s="74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2.0" customHeight="1">
      <c r="A174" s="56"/>
      <c r="B174" s="73"/>
      <c r="C174" s="73"/>
      <c r="D174" s="74"/>
      <c r="E174" s="74"/>
      <c r="F174" s="74"/>
      <c r="G174" s="74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2.0" customHeight="1">
      <c r="A175" s="56"/>
      <c r="B175" s="73"/>
      <c r="C175" s="73"/>
      <c r="D175" s="74"/>
      <c r="E175" s="74"/>
      <c r="F175" s="74"/>
      <c r="G175" s="74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2.0" customHeight="1">
      <c r="A176" s="56"/>
      <c r="B176" s="73"/>
      <c r="C176" s="73"/>
      <c r="D176" s="74"/>
      <c r="E176" s="74"/>
      <c r="F176" s="74"/>
      <c r="G176" s="74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2.0" customHeight="1">
      <c r="A177" s="56"/>
      <c r="B177" s="7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2.0" customHeight="1">
      <c r="A178" s="56"/>
      <c r="B178" s="7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2.0" customHeight="1">
      <c r="A179" s="56"/>
      <c r="B179" s="7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2.0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2.0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2.0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2.0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2.0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2.0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2.0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2.0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2.0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2.0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2.0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2.0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2.0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2.0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2.0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2.0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2.0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2.0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2.0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2.0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2.0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2.0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2.0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2.0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2.0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2.0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2.0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2.0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2.0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2.0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2.0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2.0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2.0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2.0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2.0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2.0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2.0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2.0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2.0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2.0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2.0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2.0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2.0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2.0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2.0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2.0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12.0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12.0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12.0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12.0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12.0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12.0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12.0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12.0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12.0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12.0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12.0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12.0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12.0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12.0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12.0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12.0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12.0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12.0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12.0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12.0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12.0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12.0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12.0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12.0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12.0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12.0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12.0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12.0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ht="12.0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ht="12.0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ht="12.0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ht="12.0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ht="12.0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ht="12.0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ht="12.0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ht="12.0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ht="12.0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ht="12.0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ht="12.0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ht="12.0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ht="12.0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ht="12.0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ht="12.0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ht="12.0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ht="12.0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ht="12.0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ht="12.0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ht="12.0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ht="12.0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ht="12.0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ht="12.0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ht="12.0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ht="12.0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ht="12.0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ht="12.0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ht="12.0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ht="12.0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ht="12.0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ht="12.0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ht="12.0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ht="12.0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ht="12.0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ht="12.0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ht="12.0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ht="12.0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ht="12.0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ht="12.0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ht="12.0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ht="12.0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ht="12.0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ht="12.0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ht="12.0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ht="12.0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ht="12.0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ht="12.0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ht="12.0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ht="12.0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ht="12.0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ht="12.0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ht="12.0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ht="12.0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ht="12.0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ht="12.0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ht="12.0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ht="12.0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ht="12.0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ht="12.0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ht="12.0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ht="12.0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ht="12.0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ht="12.0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ht="12.0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ht="12.0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ht="12.0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ht="12.0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ht="12.0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ht="12.0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ht="12.0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ht="12.0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ht="12.0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ht="12.0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ht="12.0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ht="12.0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ht="12.0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ht="12.0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ht="12.0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ht="12.0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ht="12.0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ht="12.0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ht="12.0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ht="12.0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ht="12.0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ht="12.0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ht="12.0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ht="12.0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ht="12.0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ht="12.0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ht="12.0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ht="12.0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ht="12.0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ht="12.0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ht="12.0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ht="12.0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ht="12.0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ht="12.0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ht="12.0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ht="12.0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ht="12.0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ht="12.0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ht="12.0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ht="12.0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ht="12.0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ht="12.0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ht="12.0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ht="12.0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ht="12.0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ht="12.0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ht="12.0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ht="12.0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ht="12.0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ht="12.0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ht="12.0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ht="12.0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ht="12.0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ht="12.0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ht="12.0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ht="12.0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ht="12.0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ht="12.0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ht="12.0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ht="12.0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ht="12.0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ht="12.0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ht="12.0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ht="12.0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ht="12.0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ht="12.0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ht="12.0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ht="12.0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ht="12.0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ht="12.0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ht="12.0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ht="12.0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ht="12.0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ht="12.0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ht="12.0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ht="12.0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ht="12.0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ht="12.0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ht="12.0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ht="12.0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ht="12.0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ht="12.0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ht="12.0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ht="12.0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ht="12.0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ht="12.0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ht="12.0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ht="12.0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ht="12.0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ht="12.0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ht="12.0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ht="12.0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ht="12.0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ht="12.0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ht="12.0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ht="12.0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ht="12.0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ht="12.0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ht="12.0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ht="12.0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ht="12.0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ht="12.0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ht="12.0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ht="12.0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ht="12.0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ht="12.0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ht="12.0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ht="12.0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ht="12.0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ht="12.0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ht="12.0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ht="12.0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ht="12.0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ht="12.0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ht="12.0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ht="12.0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ht="12.0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ht="12.0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ht="12.0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ht="12.0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ht="12.0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ht="12.0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ht="12.0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ht="12.0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ht="12.0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ht="12.0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ht="12.0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ht="12.0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ht="12.0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ht="12.0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ht="12.0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ht="12.0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ht="12.0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ht="12.0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ht="12.0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ht="12.0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ht="12.0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ht="12.0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ht="12.0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ht="12.0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ht="12.0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ht="12.0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ht="12.0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ht="12.0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ht="12.0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ht="12.0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ht="12.0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ht="12.0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ht="12.0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ht="12.0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ht="12.0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ht="12.0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ht="12.0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ht="12.0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ht="12.0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ht="12.0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ht="12.0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ht="12.0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ht="12.0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ht="12.0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ht="12.0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ht="12.0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ht="12.0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ht="12.0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ht="12.0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ht="12.0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ht="12.0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ht="12.0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ht="12.0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ht="12.0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ht="12.0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ht="12.0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ht="12.0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ht="12.0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ht="12.0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ht="12.0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ht="12.0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ht="12.0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ht="12.0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ht="12.0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ht="12.0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ht="12.0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ht="12.0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ht="12.0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ht="12.0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ht="12.0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ht="12.0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ht="12.0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ht="12.0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ht="12.0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ht="12.0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ht="12.0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ht="12.0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ht="12.0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ht="12.0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ht="12.0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ht="12.0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ht="12.0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ht="12.0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ht="12.0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ht="12.0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ht="12.0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ht="12.0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ht="12.0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ht="12.0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ht="12.0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ht="12.0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ht="12.0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ht="12.0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ht="12.0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ht="12.0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ht="12.0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ht="12.0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ht="12.0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ht="12.0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ht="12.0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ht="12.0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ht="12.0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ht="12.0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ht="12.0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ht="12.0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ht="12.0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ht="12.0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ht="12.0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ht="12.0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ht="12.0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ht="12.0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ht="12.0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ht="12.0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ht="12.0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ht="12.0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ht="12.0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ht="12.0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ht="12.0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ht="12.0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ht="12.0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ht="12.0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ht="12.0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ht="12.0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ht="12.0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ht="12.0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ht="12.0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ht="12.0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ht="12.0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ht="12.0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ht="12.0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ht="12.0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ht="12.0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ht="12.0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ht="12.0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ht="12.0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ht="12.0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ht="12.0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ht="12.0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ht="12.0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ht="12.0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ht="12.0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ht="12.0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ht="12.0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ht="12.0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ht="12.0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ht="12.0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ht="12.0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ht="12.0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ht="12.0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ht="12.0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ht="12.0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ht="12.0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ht="12.0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ht="12.0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ht="12.0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ht="12.0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ht="12.0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ht="12.0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ht="12.0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ht="12.0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ht="12.0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ht="12.0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ht="12.0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ht="12.0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ht="12.0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ht="12.0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ht="12.0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ht="12.0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ht="12.0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ht="12.0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ht="12.0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ht="12.0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ht="12.0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ht="12.0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ht="12.0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ht="12.0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ht="12.0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ht="12.0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ht="12.0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ht="12.0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ht="12.0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ht="12.0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ht="12.0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ht="12.0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ht="12.0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ht="12.0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ht="12.0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ht="12.0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ht="12.0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ht="12.0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ht="12.0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ht="12.0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ht="12.0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ht="12.0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ht="12.0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ht="12.0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ht="12.0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ht="12.0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ht="12.0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ht="12.0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ht="12.0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ht="12.0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ht="12.0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ht="12.0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ht="12.0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ht="12.0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ht="12.0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ht="12.0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ht="12.0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ht="12.0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ht="12.0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ht="12.0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ht="12.0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ht="12.0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ht="12.0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ht="12.0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ht="12.0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ht="12.0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ht="12.0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ht="12.0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ht="12.0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ht="12.0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ht="12.0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ht="12.0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ht="12.0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ht="12.0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ht="12.0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ht="12.0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ht="12.0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ht="12.0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ht="12.0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ht="12.0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ht="12.0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ht="12.0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ht="12.0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ht="12.0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ht="12.0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ht="12.0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ht="12.0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ht="12.0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ht="12.0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ht="12.0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ht="12.0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ht="12.0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ht="12.0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ht="12.0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ht="12.0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ht="12.0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ht="12.0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ht="12.0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ht="12.0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ht="12.0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ht="12.0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ht="12.0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ht="12.0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ht="12.0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ht="12.0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ht="12.0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ht="12.0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ht="12.0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ht="12.0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ht="12.0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ht="12.0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ht="12.0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ht="12.0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ht="12.0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ht="12.0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ht="12.0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ht="12.0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ht="12.0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ht="12.0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ht="12.0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ht="12.0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ht="12.0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ht="12.0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ht="12.0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ht="12.0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ht="12.0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ht="12.0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ht="12.0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ht="12.0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ht="12.0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ht="12.0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ht="12.0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ht="12.0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ht="12.0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ht="12.0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ht="12.0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ht="12.0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ht="12.0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ht="12.0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ht="12.0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ht="12.0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ht="12.0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ht="12.0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ht="12.0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ht="12.0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ht="12.0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ht="12.0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ht="12.0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ht="12.0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ht="12.0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ht="12.0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ht="12.0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ht="12.0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ht="12.0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ht="12.0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ht="12.0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ht="12.0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ht="12.0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ht="12.0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ht="12.0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ht="12.0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ht="12.0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ht="12.0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ht="12.0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ht="12.0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ht="12.0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ht="12.0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ht="12.0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ht="12.0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ht="12.0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ht="12.0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ht="12.0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ht="12.0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ht="12.0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ht="12.0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ht="12.0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ht="12.0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ht="12.0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ht="12.0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ht="12.0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ht="12.0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ht="12.0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ht="12.0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ht="12.0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ht="12.0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ht="12.0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ht="12.0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ht="12.0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ht="12.0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ht="12.0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ht="12.0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ht="12.0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ht="12.0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ht="12.0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ht="12.0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ht="12.0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ht="12.0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ht="12.0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ht="12.0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ht="12.0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ht="12.0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ht="12.0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ht="12.0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ht="12.0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ht="12.0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ht="12.0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ht="12.0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ht="12.0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ht="12.0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ht="12.0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ht="12.0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ht="12.0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ht="12.0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ht="12.0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ht="12.0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ht="12.0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ht="12.0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ht="12.0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ht="12.0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ht="12.0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ht="12.0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ht="12.0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ht="12.0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ht="12.0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ht="12.0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ht="12.0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ht="12.0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ht="12.0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ht="12.0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ht="12.0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ht="12.0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ht="12.0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ht="12.0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ht="12.0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ht="12.0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ht="12.0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ht="12.0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ht="12.0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ht="12.0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ht="12.0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ht="12.0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ht="12.0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ht="12.0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ht="12.0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ht="12.0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ht="12.0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ht="12.0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ht="12.0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ht="12.0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ht="12.0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ht="12.0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ht="12.0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ht="12.0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ht="12.0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ht="12.0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ht="12.0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ht="12.0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ht="12.0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ht="12.0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ht="12.0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ht="12.0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ht="12.0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ht="12.0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ht="12.0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ht="12.0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ht="12.0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ht="12.0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ht="12.0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ht="12.0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ht="12.0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ht="12.0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ht="12.0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ht="12.0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ht="12.0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ht="12.0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ht="12.0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ht="12.0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ht="12.0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ht="12.0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ht="12.0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ht="12.0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ht="12.0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ht="12.0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ht="12.0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ht="12.0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ht="12.0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ht="12.0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ht="12.0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ht="12.0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ht="12.0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ht="12.0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ht="12.0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ht="12.0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ht="12.0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ht="12.0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ht="12.0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ht="12.0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ht="12.0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ht="12.0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ht="12.0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ht="12.0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ht="12.0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ht="12.0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ht="12.0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ht="12.0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ht="12.0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ht="12.0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ht="12.0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ht="12.0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ht="12.0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ht="12.0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ht="12.0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ht="12.0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ht="12.0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ht="12.0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ht="12.0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ht="12.0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ht="12.0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ht="12.0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ht="12.0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ht="12.0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ht="12.0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ht="12.0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ht="12.0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ht="12.0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ht="12.0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ht="12.0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ht="12.0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ht="12.0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ht="12.0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ht="12.0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ht="12.0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ht="12.0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ht="12.0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ht="12.0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ht="12.0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ht="12.0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ht="12.0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ht="12.0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ht="12.0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ht="12.0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ht="12.0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ht="12.0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ht="12.0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ht="12.0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ht="12.0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ht="12.0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ht="12.0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ht="12.0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ht="12.0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ht="12.0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ht="12.0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ht="12.0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ht="12.0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ht="12.0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ht="12.0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ht="12.0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ht="12.0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ht="12.0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ht="12.0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ht="12.0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ht="12.0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ht="12.0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ht="12.0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ht="12.0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ht="12.0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ht="12.0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ht="12.0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ht="12.0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ht="12.0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ht="12.0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ht="12.0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ht="12.0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ht="12.0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ht="12.0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ht="12.0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ht="12.0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ht="12.0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ht="12.0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ht="12.0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ht="12.0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ht="12.0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ht="12.0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ht="12.0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ht="12.0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ht="12.0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ht="12.0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ht="12.0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ht="12.0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ht="12.0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ht="12.0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ht="12.0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ht="12.0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ht="12.0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ht="12.0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ht="12.0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ht="12.0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ht="12.0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ht="12.0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</sheetData>
  <mergeCells count="15">
    <mergeCell ref="A5:A7"/>
    <mergeCell ref="B5:B7"/>
    <mergeCell ref="C5:C7"/>
    <mergeCell ref="G5:G7"/>
    <mergeCell ref="D6:D7"/>
    <mergeCell ref="E6:E7"/>
    <mergeCell ref="F6:F7"/>
    <mergeCell ref="A1:E1"/>
    <mergeCell ref="F1:G1"/>
    <mergeCell ref="A2:G2"/>
    <mergeCell ref="A3:C3"/>
    <mergeCell ref="D3:G3"/>
    <mergeCell ref="A4:C4"/>
    <mergeCell ref="D4:G4"/>
    <mergeCell ref="D5:F5"/>
  </mergeCells>
  <printOptions/>
  <pageMargins bottom="0.7875" footer="0.0" header="0.0" left="0.2" right="0.2" top="0.78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88"/>
    <col customWidth="1" min="2" max="2" width="19.0"/>
    <col customWidth="1" min="3" max="3" width="8.25"/>
    <col customWidth="1" min="4" max="13" width="5.25"/>
    <col customWidth="1" min="14" max="14" width="7.13"/>
    <col customWidth="1" min="15" max="15" width="7.88"/>
    <col customWidth="1" min="16" max="16" width="11.5"/>
    <col customWidth="1" min="17" max="18" width="7.13"/>
    <col customWidth="1" min="19" max="20" width="6.0"/>
    <col customWidth="1" min="21" max="26" width="11.75"/>
  </cols>
  <sheetData>
    <row r="1" ht="20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4"/>
      <c r="R1" s="5" t="s">
        <v>1</v>
      </c>
      <c r="S1" s="2"/>
      <c r="T1" s="3"/>
    </row>
    <row r="2" ht="12.75" customHeight="1">
      <c r="A2" s="6" t="s">
        <v>2</v>
      </c>
      <c r="B2" s="3"/>
      <c r="C2" s="7" t="s">
        <v>349</v>
      </c>
      <c r="D2" s="2"/>
      <c r="E2" s="2"/>
      <c r="F2" s="2"/>
      <c r="G2" s="2"/>
      <c r="H2" s="2"/>
      <c r="I2" s="2"/>
      <c r="J2" s="3"/>
      <c r="K2" s="6" t="s">
        <v>4</v>
      </c>
      <c r="L2" s="3"/>
      <c r="M2" s="7" t="s">
        <v>5</v>
      </c>
      <c r="N2" s="2"/>
      <c r="O2" s="2"/>
      <c r="P2" s="2"/>
      <c r="Q2" s="2"/>
      <c r="R2" s="2"/>
      <c r="S2" s="2"/>
      <c r="T2" s="3"/>
    </row>
    <row r="3" ht="27.75" customHeight="1">
      <c r="A3" s="8" t="s">
        <v>350</v>
      </c>
      <c r="B3" s="2"/>
      <c r="C3" s="2"/>
      <c r="D3" s="3"/>
      <c r="E3" s="9" t="s">
        <v>7</v>
      </c>
      <c r="F3" s="2"/>
      <c r="G3" s="3"/>
      <c r="H3" s="10" t="s">
        <v>351</v>
      </c>
      <c r="I3" s="2"/>
      <c r="J3" s="2"/>
      <c r="K3" s="2"/>
      <c r="L3" s="2"/>
      <c r="M3" s="2"/>
      <c r="N3" s="3"/>
      <c r="O3" s="11" t="s">
        <v>352</v>
      </c>
      <c r="P3" s="2"/>
      <c r="Q3" s="2"/>
      <c r="R3" s="2"/>
      <c r="S3" s="2"/>
      <c r="T3" s="3"/>
    </row>
    <row r="4" ht="18.75" customHeight="1">
      <c r="A4" s="12" t="s">
        <v>10</v>
      </c>
      <c r="B4" s="13" t="s">
        <v>11</v>
      </c>
      <c r="C4" s="14" t="s">
        <v>12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16" t="s">
        <v>13</v>
      </c>
      <c r="T4" s="16" t="s">
        <v>14</v>
      </c>
      <c r="U4" s="17"/>
      <c r="V4" s="17"/>
      <c r="W4" s="17"/>
      <c r="X4" s="17"/>
      <c r="Y4" s="17"/>
      <c r="Z4" s="17"/>
    </row>
    <row r="5" ht="18.75" customHeight="1">
      <c r="A5" s="18"/>
      <c r="B5" s="18"/>
      <c r="C5" s="12" t="s">
        <v>15</v>
      </c>
      <c r="D5" s="19" t="s">
        <v>16</v>
      </c>
      <c r="E5" s="2"/>
      <c r="F5" s="2"/>
      <c r="G5" s="3"/>
      <c r="H5" s="19" t="s">
        <v>17</v>
      </c>
      <c r="I5" s="2"/>
      <c r="J5" s="3"/>
      <c r="K5" s="19" t="s">
        <v>18</v>
      </c>
      <c r="L5" s="2"/>
      <c r="M5" s="3"/>
      <c r="N5" s="19" t="s">
        <v>19</v>
      </c>
      <c r="O5" s="2"/>
      <c r="P5" s="3"/>
      <c r="Q5" s="19" t="s">
        <v>20</v>
      </c>
      <c r="R5" s="3"/>
      <c r="S5" s="18"/>
      <c r="T5" s="18"/>
      <c r="U5" s="17"/>
      <c r="V5" s="17"/>
      <c r="W5" s="17"/>
      <c r="X5" s="17"/>
      <c r="Y5" s="17"/>
      <c r="Z5" s="17"/>
    </row>
    <row r="6" ht="15.0" customHeight="1">
      <c r="A6" s="22"/>
      <c r="B6" s="22"/>
      <c r="C6" s="22"/>
      <c r="D6" s="23" t="s">
        <v>25</v>
      </c>
      <c r="E6" s="23" t="s">
        <v>26</v>
      </c>
      <c r="F6" s="23" t="s">
        <v>27</v>
      </c>
      <c r="G6" s="23" t="s">
        <v>28</v>
      </c>
      <c r="H6" s="23" t="s">
        <v>25</v>
      </c>
      <c r="I6" s="23" t="s">
        <v>26</v>
      </c>
      <c r="J6" s="23" t="s">
        <v>27</v>
      </c>
      <c r="K6" s="23" t="s">
        <v>25</v>
      </c>
      <c r="L6" s="23" t="s">
        <v>26</v>
      </c>
      <c r="M6" s="23" t="s">
        <v>27</v>
      </c>
      <c r="N6" s="23" t="s">
        <v>29</v>
      </c>
      <c r="O6" s="23" t="s">
        <v>30</v>
      </c>
      <c r="P6" s="23" t="s">
        <v>31</v>
      </c>
      <c r="Q6" s="23" t="s">
        <v>29</v>
      </c>
      <c r="R6" s="23" t="s">
        <v>30</v>
      </c>
      <c r="S6" s="22"/>
      <c r="T6" s="22"/>
    </row>
    <row r="7" ht="15.0" customHeight="1">
      <c r="A7" s="77" t="s">
        <v>353</v>
      </c>
      <c r="B7" s="78" t="s">
        <v>354</v>
      </c>
      <c r="C7" s="35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 t="str">
        <f t="shared" ref="P7:P22" si="1">IF(O7="",N7,O7)</f>
        <v/>
      </c>
      <c r="Q7" s="28"/>
      <c r="R7" s="28"/>
      <c r="S7" s="28">
        <f t="shared" ref="S7:S11" si="2">P7+IF(R7="",Q7,R7)</f>
        <v>0</v>
      </c>
      <c r="T7" s="28" t="str">
        <f t="shared" ref="T7:T11" si="3">IF(S7&lt;50,"F",IF(S7&lt;60,"E",IF(S7&lt;70,"D",IF(S7&lt;80,"C",IF(S7&lt;90,"B","A")))))</f>
        <v>F</v>
      </c>
      <c r="U7" s="32"/>
      <c r="V7" s="32"/>
      <c r="W7" s="32"/>
      <c r="X7" s="32"/>
      <c r="Y7" s="32"/>
      <c r="Z7" s="32"/>
    </row>
    <row r="8" ht="15.0" customHeight="1">
      <c r="A8" s="77" t="s">
        <v>355</v>
      </c>
      <c r="B8" s="78" t="s">
        <v>356</v>
      </c>
      <c r="C8" s="35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 t="str">
        <f t="shared" si="1"/>
        <v/>
      </c>
      <c r="Q8" s="28"/>
      <c r="R8" s="28"/>
      <c r="S8" s="28">
        <f t="shared" si="2"/>
        <v>0</v>
      </c>
      <c r="T8" s="28" t="str">
        <f t="shared" si="3"/>
        <v>F</v>
      </c>
    </row>
    <row r="9" ht="15.0" customHeight="1">
      <c r="A9" s="77" t="s">
        <v>357</v>
      </c>
      <c r="B9" s="78" t="s">
        <v>358</v>
      </c>
      <c r="C9" s="35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 t="str">
        <f t="shared" si="1"/>
        <v/>
      </c>
      <c r="Q9" s="28"/>
      <c r="R9" s="28"/>
      <c r="S9" s="28">
        <f t="shared" si="2"/>
        <v>0</v>
      </c>
      <c r="T9" s="28" t="str">
        <f t="shared" si="3"/>
        <v>F</v>
      </c>
    </row>
    <row r="10" ht="15.0" customHeight="1">
      <c r="A10" s="77" t="s">
        <v>359</v>
      </c>
      <c r="B10" s="78" t="s">
        <v>360</v>
      </c>
      <c r="C10" s="35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46">
        <v>25.0</v>
      </c>
      <c r="O10" s="28"/>
      <c r="P10" s="28">
        <f t="shared" si="1"/>
        <v>25</v>
      </c>
      <c r="Q10" s="31">
        <v>28.0</v>
      </c>
      <c r="R10" s="28"/>
      <c r="S10" s="28">
        <f t="shared" si="2"/>
        <v>53</v>
      </c>
      <c r="T10" s="28" t="str">
        <f t="shared" si="3"/>
        <v>E</v>
      </c>
    </row>
    <row r="11" ht="15.0" customHeight="1">
      <c r="A11" s="77" t="s">
        <v>361</v>
      </c>
      <c r="B11" s="78" t="s">
        <v>362</v>
      </c>
      <c r="C11" s="35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31">
        <v>8.0</v>
      </c>
      <c r="O11" s="28"/>
      <c r="P11" s="28">
        <f t="shared" si="1"/>
        <v>8</v>
      </c>
      <c r="Q11" s="28"/>
      <c r="R11" s="28"/>
      <c r="S11" s="28">
        <f t="shared" si="2"/>
        <v>8</v>
      </c>
      <c r="T11" s="28" t="str">
        <f t="shared" si="3"/>
        <v>F</v>
      </c>
    </row>
    <row r="12" ht="15.0" customHeight="1">
      <c r="A12" s="79"/>
      <c r="B12" s="80"/>
      <c r="C12" s="32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 t="str">
        <f t="shared" si="1"/>
        <v/>
      </c>
      <c r="Q12" s="45"/>
      <c r="R12" s="45"/>
      <c r="S12" s="45"/>
      <c r="T12" s="45"/>
    </row>
    <row r="13" ht="15.0" customHeight="1">
      <c r="A13" s="79"/>
      <c r="B13" s="80"/>
      <c r="C13" s="32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 t="str">
        <f t="shared" si="1"/>
        <v/>
      </c>
      <c r="Q13" s="45"/>
      <c r="R13" s="45"/>
      <c r="S13" s="45"/>
      <c r="T13" s="45"/>
    </row>
    <row r="14" ht="15.0" customHeight="1">
      <c r="A14" s="79"/>
      <c r="B14" s="80"/>
      <c r="C14" s="32"/>
      <c r="D14" s="45"/>
      <c r="E14" s="45"/>
      <c r="F14" s="45"/>
      <c r="G14" s="45"/>
      <c r="H14" s="81"/>
      <c r="I14" s="82"/>
      <c r="J14" s="45"/>
      <c r="K14" s="45"/>
      <c r="L14" s="45"/>
      <c r="M14" s="45"/>
      <c r="N14" s="45"/>
      <c r="O14" s="45"/>
      <c r="P14" s="45" t="str">
        <f t="shared" si="1"/>
        <v/>
      </c>
      <c r="Q14" s="82"/>
      <c r="R14" s="45"/>
      <c r="S14" s="45"/>
      <c r="T14" s="45"/>
    </row>
    <row r="15" ht="15.0" customHeight="1">
      <c r="A15" s="79"/>
      <c r="B15" s="80"/>
      <c r="C15" s="32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 t="str">
        <f t="shared" si="1"/>
        <v/>
      </c>
      <c r="Q15" s="45"/>
      <c r="R15" s="45"/>
      <c r="S15" s="45"/>
      <c r="T15" s="45"/>
    </row>
    <row r="16" ht="15.0" customHeight="1">
      <c r="A16" s="79"/>
      <c r="B16" s="80"/>
      <c r="C16" s="32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 t="str">
        <f t="shared" si="1"/>
        <v/>
      </c>
      <c r="Q16" s="45"/>
      <c r="R16" s="45"/>
      <c r="S16" s="45"/>
      <c r="T16" s="45"/>
    </row>
    <row r="17" ht="15.0" customHeight="1">
      <c r="A17" s="79"/>
      <c r="B17" s="80"/>
      <c r="C17" s="32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 t="str">
        <f t="shared" si="1"/>
        <v/>
      </c>
      <c r="Q17" s="45"/>
      <c r="R17" s="45"/>
      <c r="S17" s="45"/>
      <c r="T17" s="45"/>
    </row>
    <row r="18" ht="15.0" customHeight="1">
      <c r="A18" s="79"/>
      <c r="B18" s="80"/>
      <c r="C18" s="32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 t="str">
        <f t="shared" si="1"/>
        <v/>
      </c>
      <c r="Q18" s="45"/>
      <c r="R18" s="45"/>
      <c r="S18" s="45"/>
      <c r="T18" s="45"/>
    </row>
    <row r="19" ht="15.0" customHeight="1">
      <c r="A19" s="79"/>
      <c r="B19" s="80"/>
      <c r="C19" s="32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 t="str">
        <f t="shared" si="1"/>
        <v/>
      </c>
      <c r="Q19" s="45"/>
      <c r="R19" s="45"/>
      <c r="S19" s="45"/>
      <c r="T19" s="45"/>
    </row>
    <row r="20" ht="15.0" customHeight="1">
      <c r="A20" s="79"/>
      <c r="B20" s="80"/>
      <c r="C20" s="32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 t="str">
        <f t="shared" si="1"/>
        <v/>
      </c>
      <c r="Q20" s="45"/>
      <c r="R20" s="45"/>
      <c r="S20" s="45"/>
      <c r="T20" s="45"/>
    </row>
    <row r="21" ht="15.0" customHeight="1">
      <c r="A21" s="79"/>
      <c r="B21" s="80"/>
      <c r="C21" s="32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 t="str">
        <f t="shared" si="1"/>
        <v/>
      </c>
      <c r="Q21" s="45"/>
      <c r="R21" s="45"/>
      <c r="S21" s="45"/>
      <c r="T21" s="45"/>
    </row>
    <row r="22" ht="15.0" customHeight="1">
      <c r="A22" s="79"/>
      <c r="B22" s="80"/>
      <c r="C22" s="32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 t="str">
        <f t="shared" si="1"/>
        <v/>
      </c>
      <c r="Q22" s="45"/>
      <c r="R22" s="45"/>
      <c r="S22" s="45"/>
      <c r="T22" s="45"/>
    </row>
    <row r="23" ht="12.75" customHeight="1">
      <c r="O23" s="51"/>
    </row>
    <row r="24" ht="12.75" customHeight="1">
      <c r="O24" s="51"/>
    </row>
    <row r="25" ht="12.75" customHeight="1">
      <c r="O25" s="51"/>
      <c r="Q25" s="75"/>
      <c r="R25" s="75"/>
      <c r="S25" s="75"/>
      <c r="T25" s="75"/>
    </row>
    <row r="26" ht="12.75" customHeight="1">
      <c r="O26" s="51"/>
    </row>
    <row r="27" ht="12.75" customHeight="1">
      <c r="O27" s="51"/>
    </row>
    <row r="28" ht="12.75" customHeight="1">
      <c r="O28" s="51"/>
    </row>
    <row r="29" ht="12.75" customHeight="1">
      <c r="O29" s="51"/>
    </row>
    <row r="30" ht="12.75" customHeight="1">
      <c r="O30" s="51"/>
    </row>
    <row r="31" ht="12.75" customHeight="1">
      <c r="O31" s="51"/>
    </row>
    <row r="32" ht="12.75" customHeight="1">
      <c r="O32" s="51"/>
    </row>
    <row r="33" ht="12.75" customHeight="1">
      <c r="O33" s="51"/>
    </row>
    <row r="34" ht="12.75" customHeight="1">
      <c r="O34" s="51"/>
    </row>
    <row r="35" ht="12.75" customHeight="1">
      <c r="O35" s="51"/>
    </row>
    <row r="36" ht="12.75" customHeight="1">
      <c r="O36" s="51"/>
    </row>
    <row r="37" ht="12.75" customHeight="1">
      <c r="O37" s="51"/>
    </row>
    <row r="38" ht="12.75" customHeight="1">
      <c r="O38" s="51"/>
    </row>
    <row r="39" ht="12.75" customHeight="1">
      <c r="O39" s="51"/>
    </row>
    <row r="40" ht="12.75" customHeight="1">
      <c r="O40" s="51"/>
    </row>
    <row r="41" ht="12.75" customHeight="1">
      <c r="O41" s="51"/>
    </row>
    <row r="42" ht="12.75" customHeight="1">
      <c r="O42" s="51"/>
    </row>
    <row r="43" ht="12.75" customHeight="1">
      <c r="O43" s="51"/>
    </row>
    <row r="44" ht="12.75" customHeight="1">
      <c r="O44" s="51"/>
    </row>
    <row r="45" ht="12.75" customHeight="1">
      <c r="O45" s="51"/>
    </row>
    <row r="46" ht="12.75" customHeight="1">
      <c r="O46" s="51"/>
    </row>
    <row r="47" ht="12.75" customHeight="1">
      <c r="O47" s="51"/>
    </row>
    <row r="48" ht="12.75" customHeight="1">
      <c r="O48" s="51"/>
    </row>
    <row r="49" ht="12.75" customHeight="1">
      <c r="O49" s="51"/>
    </row>
    <row r="50" ht="12.75" customHeight="1">
      <c r="O50" s="51"/>
    </row>
    <row r="51" ht="12.75" customHeight="1">
      <c r="O51" s="51"/>
    </row>
    <row r="52" ht="12.75" customHeight="1">
      <c r="O52" s="51"/>
    </row>
    <row r="53" ht="12.75" customHeight="1">
      <c r="O53" s="51"/>
    </row>
    <row r="54" ht="12.75" customHeight="1">
      <c r="O54" s="51"/>
    </row>
    <row r="55" ht="12.75" customHeight="1">
      <c r="O55" s="51"/>
    </row>
    <row r="56" ht="12.75" customHeight="1">
      <c r="O56" s="51"/>
    </row>
    <row r="57" ht="12.75" customHeight="1">
      <c r="O57" s="51"/>
    </row>
    <row r="58" ht="12.75" customHeight="1">
      <c r="O58" s="51"/>
    </row>
    <row r="59" ht="12.75" customHeight="1">
      <c r="O59" s="51"/>
    </row>
    <row r="60" ht="12.75" customHeight="1">
      <c r="O60" s="51"/>
    </row>
    <row r="61" ht="12.75" customHeight="1">
      <c r="O61" s="51"/>
    </row>
    <row r="62" ht="12.75" customHeight="1">
      <c r="O62" s="51"/>
    </row>
    <row r="63" ht="12.75" customHeight="1">
      <c r="O63" s="51"/>
    </row>
    <row r="64" ht="12.75" customHeight="1">
      <c r="O64" s="51"/>
    </row>
    <row r="65" ht="12.75" customHeight="1">
      <c r="O65" s="51"/>
    </row>
    <row r="66" ht="12.75" customHeight="1">
      <c r="O66" s="51"/>
    </row>
    <row r="67" ht="12.75" customHeight="1">
      <c r="O67" s="51"/>
    </row>
    <row r="68" ht="12.75" customHeight="1">
      <c r="O68" s="51"/>
    </row>
    <row r="69" ht="12.75" customHeight="1">
      <c r="O69" s="51"/>
    </row>
    <row r="70" ht="12.75" customHeight="1">
      <c r="O70" s="51"/>
    </row>
    <row r="71" ht="12.75" customHeight="1">
      <c r="O71" s="51"/>
    </row>
    <row r="72" ht="12.75" customHeight="1">
      <c r="O72" s="51"/>
    </row>
    <row r="73" ht="12.75" customHeight="1">
      <c r="O73" s="51"/>
    </row>
    <row r="74" ht="12.75" customHeight="1">
      <c r="O74" s="51"/>
    </row>
    <row r="75" ht="12.75" customHeight="1">
      <c r="O75" s="51"/>
    </row>
    <row r="76" ht="12.75" customHeight="1">
      <c r="O76" s="51"/>
    </row>
    <row r="77" ht="12.75" customHeight="1">
      <c r="O77" s="51"/>
    </row>
    <row r="78" ht="12.75" customHeight="1">
      <c r="O78" s="51"/>
    </row>
    <row r="79" ht="12.75" customHeight="1">
      <c r="O79" s="51"/>
    </row>
    <row r="80" ht="12.75" customHeight="1">
      <c r="O80" s="51"/>
    </row>
    <row r="81" ht="12.75" customHeight="1">
      <c r="O81" s="51"/>
    </row>
    <row r="82" ht="12.75" customHeight="1">
      <c r="O82" s="51"/>
    </row>
    <row r="83" ht="12.75" customHeight="1">
      <c r="O83" s="51"/>
    </row>
    <row r="84" ht="12.75" customHeight="1">
      <c r="O84" s="51"/>
    </row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21">
    <mergeCell ref="A1:P1"/>
    <mergeCell ref="R1:T1"/>
    <mergeCell ref="A2:B2"/>
    <mergeCell ref="C2:J2"/>
    <mergeCell ref="K2:L2"/>
    <mergeCell ref="M2:T2"/>
    <mergeCell ref="A3:D3"/>
    <mergeCell ref="O3:T3"/>
    <mergeCell ref="C5:C6"/>
    <mergeCell ref="D5:G5"/>
    <mergeCell ref="H5:J5"/>
    <mergeCell ref="K5:M5"/>
    <mergeCell ref="N5:P5"/>
    <mergeCell ref="Q5:R5"/>
    <mergeCell ref="E3:G3"/>
    <mergeCell ref="H3:N3"/>
    <mergeCell ref="A4:A6"/>
    <mergeCell ref="B4:B6"/>
    <mergeCell ref="C4:R4"/>
    <mergeCell ref="S4:S6"/>
    <mergeCell ref="T4:T6"/>
  </mergeCells>
  <printOptions/>
  <pageMargins bottom="0.8875" footer="0.0" header="0.0" left="0.2" right="0.2" top="1.05416666666667"/>
  <pageSetup paperSize="9" orientation="landscape"/>
  <headerFooter>
    <oddHeader>&amp;C&amp;A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5.75"/>
    <col customWidth="1" min="2" max="2" width="11.5"/>
    <col customWidth="1" min="3" max="3" width="29.13"/>
    <col customWidth="1" min="4" max="7" width="12.75"/>
    <col customWidth="1" min="8" max="26" width="11.75"/>
  </cols>
  <sheetData>
    <row r="1" ht="20.25" customHeight="1">
      <c r="A1" s="52" t="s">
        <v>335</v>
      </c>
      <c r="B1" s="53"/>
      <c r="C1" s="53"/>
      <c r="D1" s="53"/>
      <c r="E1" s="54"/>
      <c r="F1" s="55" t="s">
        <v>336</v>
      </c>
      <c r="G1" s="54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ht="19.5" customHeight="1">
      <c r="A2" s="57" t="s">
        <v>363</v>
      </c>
      <c r="B2" s="53"/>
      <c r="C2" s="53"/>
      <c r="D2" s="53"/>
      <c r="E2" s="53"/>
      <c r="F2" s="53"/>
      <c r="G2" s="54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ht="19.5" customHeight="1">
      <c r="A3" s="57" t="s">
        <v>338</v>
      </c>
      <c r="B3" s="53"/>
      <c r="C3" s="54"/>
      <c r="D3" s="58" t="s">
        <v>364</v>
      </c>
      <c r="E3" s="53"/>
      <c r="F3" s="53"/>
      <c r="G3" s="54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ht="19.5" customHeight="1">
      <c r="A4" s="57" t="s">
        <v>340</v>
      </c>
      <c r="B4" s="53"/>
      <c r="C4" s="54"/>
      <c r="D4" s="59" t="s">
        <v>341</v>
      </c>
      <c r="E4" s="53"/>
      <c r="F4" s="53"/>
      <c r="G4" s="54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ht="18.75" customHeight="1">
      <c r="A5" s="60" t="s">
        <v>342</v>
      </c>
      <c r="B5" s="61" t="s">
        <v>10</v>
      </c>
      <c r="C5" s="61" t="s">
        <v>11</v>
      </c>
      <c r="D5" s="62" t="s">
        <v>343</v>
      </c>
      <c r="E5" s="53"/>
      <c r="F5" s="54"/>
      <c r="G5" s="63" t="s">
        <v>344</v>
      </c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</row>
    <row r="6" ht="18.75" customHeight="1">
      <c r="A6" s="65"/>
      <c r="B6" s="65"/>
      <c r="C6" s="65"/>
      <c r="D6" s="66" t="s">
        <v>345</v>
      </c>
      <c r="E6" s="66" t="s">
        <v>346</v>
      </c>
      <c r="F6" s="66" t="s">
        <v>347</v>
      </c>
      <c r="G6" s="65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</row>
    <row r="7" ht="15.0" customHeight="1">
      <c r="A7" s="67"/>
      <c r="B7" s="67"/>
      <c r="C7" s="67"/>
      <c r="D7" s="67"/>
      <c r="E7" s="67"/>
      <c r="F7" s="67"/>
      <c r="G7" s="67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ht="12.75" customHeight="1">
      <c r="A8" s="83">
        <v>1.0</v>
      </c>
      <c r="B8" s="84" t="str">
        <f>Mehatronika_bodovi!A7</f>
        <v>5/2015</v>
      </c>
      <c r="C8" s="85" t="str">
        <f>Mehatronika_bodovi!B7</f>
        <v>Milica Bakrač</v>
      </c>
      <c r="D8" s="86" t="str">
        <f>Mehatronika_bodovi!P7</f>
        <v/>
      </c>
      <c r="E8" s="86" t="str">
        <f>IF(Mehatronika_bodovi!R7="",Mehatronika_bodovi!Q7,Mehatronika_bodovi!R7)</f>
        <v/>
      </c>
      <c r="F8" s="86">
        <f t="shared" ref="F8:F12" si="1">D8+E8</f>
        <v>0</v>
      </c>
      <c r="G8" s="86" t="str">
        <f>Mehatronika_bodovi!T7</f>
        <v>F</v>
      </c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ht="12.75" customHeight="1">
      <c r="A9" s="83">
        <v>2.0</v>
      </c>
      <c r="B9" s="84" t="str">
        <f>Mehatronika_bodovi!A8</f>
        <v>5/2014</v>
      </c>
      <c r="C9" s="85" t="str">
        <f>Mehatronika_bodovi!B8</f>
        <v>Ivan Tošić</v>
      </c>
      <c r="D9" s="86" t="str">
        <f>Mehatronika_bodovi!P8</f>
        <v/>
      </c>
      <c r="E9" s="86" t="str">
        <f>IF(Mehatronika_bodovi!R8="",Mehatronika_bodovi!Q8,Mehatronika_bodovi!R8)</f>
        <v/>
      </c>
      <c r="F9" s="86">
        <f t="shared" si="1"/>
        <v>0</v>
      </c>
      <c r="G9" s="86" t="str">
        <f>Mehatronika_bodovi!T8</f>
        <v>F</v>
      </c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ht="12.75" customHeight="1">
      <c r="A10" s="83">
        <v>3.0</v>
      </c>
      <c r="B10" s="84" t="str">
        <f>Mehatronika_bodovi!A9</f>
        <v>6/2014</v>
      </c>
      <c r="C10" s="85" t="str">
        <f>Mehatronika_bodovi!B9</f>
        <v>Jovica Jelovac</v>
      </c>
      <c r="D10" s="86" t="str">
        <f>Mehatronika_bodovi!P9</f>
        <v/>
      </c>
      <c r="E10" s="86" t="str">
        <f>IF(Mehatronika_bodovi!R9="",Mehatronika_bodovi!Q9,Mehatronika_bodovi!R9)</f>
        <v/>
      </c>
      <c r="F10" s="86">
        <f t="shared" si="1"/>
        <v>0</v>
      </c>
      <c r="G10" s="86" t="str">
        <f>Mehatronika_bodovi!T9</f>
        <v>F</v>
      </c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</row>
    <row r="11" ht="12.75" customHeight="1">
      <c r="A11" s="83">
        <v>4.0</v>
      </c>
      <c r="B11" s="84" t="str">
        <f>Mehatronika_bodovi!A10</f>
        <v>12/2014</v>
      </c>
      <c r="C11" s="85" t="str">
        <f>Mehatronika_bodovi!B10</f>
        <v>Mirko Đoković</v>
      </c>
      <c r="D11" s="86">
        <f>Mehatronika_bodovi!P10</f>
        <v>25</v>
      </c>
      <c r="E11" s="86">
        <f>IF(Mehatronika_bodovi!R10="",Mehatronika_bodovi!Q10,Mehatronika_bodovi!R10)</f>
        <v>28</v>
      </c>
      <c r="F11" s="86">
        <f t="shared" si="1"/>
        <v>53</v>
      </c>
      <c r="G11" s="86" t="str">
        <f>Mehatronika_bodovi!T10</f>
        <v>E</v>
      </c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ht="12.75" customHeight="1">
      <c r="A12" s="87">
        <v>5.0</v>
      </c>
      <c r="B12" s="88" t="str">
        <f>Mehatronika_bodovi!A11</f>
        <v>17/2014</v>
      </c>
      <c r="C12" s="89" t="str">
        <f>Mehatronika_bodovi!B11</f>
        <v>Nikola Ćirković</v>
      </c>
      <c r="D12" s="90">
        <f>Mehatronika_bodovi!P11</f>
        <v>8</v>
      </c>
      <c r="E12" s="90" t="str">
        <f>IF(Mehatronika_bodovi!R11="",Mehatronika_bodovi!Q11,Mehatronika_bodovi!R11)</f>
        <v/>
      </c>
      <c r="F12" s="90">
        <f t="shared" si="1"/>
        <v>8</v>
      </c>
      <c r="G12" s="90" t="str">
        <f>Mehatronika_bodovi!T11</f>
        <v>F</v>
      </c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ht="12.75" customHeight="1">
      <c r="A13" s="56"/>
      <c r="B13" s="73"/>
      <c r="C13" s="73"/>
      <c r="D13" s="74"/>
      <c r="E13" s="74"/>
      <c r="F13" s="74"/>
      <c r="G13" s="74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ht="12.75" customHeight="1">
      <c r="A14" s="56"/>
      <c r="B14" s="73"/>
      <c r="C14" s="73"/>
      <c r="D14" s="74"/>
      <c r="E14" s="74"/>
      <c r="F14" s="74"/>
      <c r="G14" s="74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ht="12.75" customHeight="1">
      <c r="A15" s="56"/>
      <c r="B15" s="73"/>
      <c r="C15" s="73"/>
      <c r="D15" s="74"/>
      <c r="E15" s="74"/>
      <c r="F15" s="74"/>
      <c r="G15" s="74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ht="12.75" customHeight="1">
      <c r="A16" s="56"/>
      <c r="B16" s="73"/>
      <c r="C16" s="73"/>
      <c r="D16" s="74"/>
      <c r="E16" s="74"/>
      <c r="F16" s="74"/>
      <c r="G16" s="74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ht="12.75" customHeight="1">
      <c r="A17" s="56"/>
      <c r="B17" s="73"/>
      <c r="C17" s="73"/>
      <c r="D17" s="74"/>
      <c r="E17" s="74"/>
      <c r="F17" s="74"/>
      <c r="G17" s="74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ht="12.75" customHeight="1">
      <c r="A18" s="56"/>
      <c r="B18" s="73"/>
      <c r="C18" s="73"/>
      <c r="D18" s="74"/>
      <c r="E18" s="74"/>
      <c r="F18" s="74"/>
      <c r="G18" s="74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ht="12.75" customHeight="1">
      <c r="A19" s="56"/>
      <c r="B19" s="73"/>
      <c r="C19" s="73"/>
      <c r="D19" s="74"/>
      <c r="E19" s="74"/>
      <c r="F19" s="74"/>
      <c r="G19" s="74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ht="12.75" customHeight="1">
      <c r="A20" s="56"/>
      <c r="B20" s="73"/>
      <c r="C20" s="73"/>
      <c r="D20" s="74"/>
      <c r="E20" s="74"/>
      <c r="F20" s="74"/>
      <c r="G20" s="74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ht="12.75" customHeight="1">
      <c r="A21" s="56"/>
      <c r="B21" s="73"/>
      <c r="C21" s="73"/>
      <c r="D21" s="74"/>
      <c r="E21" s="74"/>
      <c r="F21" s="74"/>
      <c r="G21" s="74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ht="12.75" customHeight="1">
      <c r="A22" s="56"/>
      <c r="B22" s="73"/>
      <c r="C22" s="73"/>
      <c r="D22" s="74"/>
      <c r="E22" s="74"/>
      <c r="F22" s="74"/>
      <c r="G22" s="74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ht="12.75" customHeight="1">
      <c r="A23" s="56"/>
      <c r="B23" s="73"/>
      <c r="C23" s="73"/>
      <c r="D23" s="74"/>
      <c r="E23" s="74"/>
      <c r="F23" s="74"/>
      <c r="G23" s="74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ht="12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ht="12.75" customHeight="1">
      <c r="A25" s="56"/>
      <c r="B25" s="56"/>
      <c r="C25" s="56"/>
      <c r="D25" s="56"/>
      <c r="E25" s="91"/>
      <c r="F25" s="91"/>
      <c r="G25" s="91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ht="12.7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ht="12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ht="12.7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ht="12.7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ht="12.7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ht="12.7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ht="12.7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ht="12.7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ht="12.7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ht="12.7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ht="12.7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ht="12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ht="12.7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ht="12.7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ht="12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ht="12.7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ht="12.7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ht="12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ht="12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ht="12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ht="12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ht="12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ht="12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ht="12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ht="12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ht="12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ht="12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ht="12.75" customHeight="1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ht="12.75" customHeight="1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ht="12.75" customHeight="1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ht="12.75" customHeight="1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ht="12.75" customHeight="1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ht="12.75" customHeight="1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ht="12.75" customHeight="1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ht="12.75" customHeight="1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ht="12.75" customHeight="1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ht="12.75" customHeight="1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ht="12.75" customHeight="1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ht="12.75" customHeight="1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ht="12.75" customHeight="1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ht="12.75" customHeight="1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ht="12.75" customHeight="1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ht="12.75" customHeight="1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ht="12.75" customHeight="1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ht="12.75" customHeight="1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ht="12.75" customHeight="1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ht="12.75" customHeight="1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ht="12.75" customHeight="1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ht="12.75" customHeight="1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ht="12.75" customHeight="1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ht="12.75" customHeight="1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ht="12.75" customHeight="1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ht="12.75" customHeight="1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ht="12.75" customHeight="1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ht="12.75" customHeight="1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ht="12.75" customHeight="1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ht="12.75" customHeight="1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ht="12.75" customHeight="1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ht="12.75" customHeight="1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ht="12.75" customHeight="1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ht="12.75" customHeight="1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ht="12.75" customHeight="1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ht="12.75" customHeight="1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ht="12.75" customHeight="1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ht="12.75" customHeight="1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ht="12.75" customHeight="1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ht="12.75" customHeight="1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ht="12.75" customHeight="1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ht="12.75" customHeight="1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ht="12.75" customHeight="1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ht="12.75" customHeight="1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ht="12.75" customHeight="1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ht="12.75" customHeight="1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ht="12.75" customHeight="1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ht="12.75" customHeight="1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ht="12.75" customHeight="1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ht="12.75" customHeight="1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ht="12.75" customHeight="1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ht="12.75" customHeight="1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ht="12.75" customHeight="1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ht="12.75" customHeight="1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ht="12.75" customHeight="1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ht="12.75" customHeight="1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ht="12.75" customHeight="1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ht="12.75" customHeight="1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ht="12.75" customHeight="1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ht="12.75" customHeight="1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ht="12.75" customHeight="1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ht="12.75" customHeight="1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ht="12.75" customHeight="1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ht="12.75" customHeight="1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ht="12.75" customHeight="1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ht="12.75" customHeight="1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ht="12.75" customHeight="1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ht="12.75" customHeight="1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ht="12.75" customHeight="1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ht="12.75" customHeight="1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ht="12.75" customHeight="1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ht="12.75" customHeight="1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ht="12.75" customHeight="1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ht="12.75" customHeight="1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ht="12.75" customHeight="1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ht="12.75" customHeight="1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ht="12.75" customHeight="1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ht="12.75" customHeight="1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ht="12.75" customHeight="1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ht="12.75" customHeight="1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ht="12.75" customHeight="1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ht="12.75" customHeight="1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ht="12.75" customHeight="1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ht="12.75" customHeight="1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ht="12.75" customHeight="1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ht="12.75" customHeight="1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ht="12.75" customHeight="1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ht="12.75" customHeight="1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ht="12.75" customHeight="1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ht="12.75" customHeight="1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ht="12.75" customHeight="1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ht="12.75" customHeight="1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ht="12.75" customHeight="1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ht="12.75" customHeight="1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ht="12.75" customHeight="1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ht="12.75" customHeight="1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ht="12.75" customHeight="1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ht="12.75" customHeight="1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ht="12.75" customHeight="1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ht="12.75" customHeight="1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ht="12.75" customHeight="1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ht="12.75" customHeight="1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ht="12.75" customHeight="1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ht="12.75" customHeight="1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ht="12.75" customHeight="1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ht="12.75" customHeight="1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ht="12.75" customHeight="1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ht="12.75" customHeight="1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ht="12.75" customHeight="1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ht="12.75" customHeight="1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ht="12.75" customHeight="1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ht="12.75" customHeight="1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ht="12.75" customHeight="1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ht="12.75" customHeight="1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ht="12.75" customHeight="1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ht="12.75" customHeight="1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ht="12.75" customHeight="1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ht="12.75" customHeight="1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ht="12.75" customHeight="1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ht="12.75" customHeight="1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ht="12.75" customHeight="1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ht="12.75" customHeight="1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ht="12.75" customHeight="1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ht="12.75" customHeight="1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ht="12.75" customHeight="1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ht="12.75" customHeight="1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ht="12.75" customHeight="1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ht="12.75" customHeight="1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ht="12.75" customHeight="1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ht="12.75" customHeight="1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ht="12.75" customHeight="1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ht="12.75" customHeight="1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ht="12.75" customHeight="1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ht="12.75" customHeight="1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ht="12.75" customHeight="1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ht="12.75" customHeight="1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ht="12.75" customHeight="1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ht="12.75" customHeight="1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ht="12.75" customHeight="1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ht="12.75" customHeight="1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ht="12.75" customHeight="1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ht="12.75" customHeight="1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ht="12.75" customHeight="1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ht="12.75" customHeight="1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ht="12.75" customHeight="1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ht="12.75" customHeight="1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ht="12.75" customHeight="1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ht="12.75" customHeight="1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ht="12.75" customHeight="1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ht="12.75" customHeight="1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ht="12.75" customHeight="1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ht="12.75" customHeight="1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ht="12.75" customHeight="1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ht="12.75" customHeight="1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ht="12.75" customHeight="1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ht="12.75" customHeight="1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ht="12.75" customHeight="1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ht="12.75" customHeight="1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ht="12.75" customHeight="1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ht="12.75" customHeight="1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ht="12.75" customHeight="1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ht="12.75" customHeight="1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ht="12.75" customHeight="1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ht="12.75" customHeight="1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ht="12.75" customHeight="1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ht="12.75" customHeight="1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ht="12.75" customHeight="1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ht="12.75" customHeight="1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ht="12.75" customHeight="1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6"/>
      <c r="R221" s="56"/>
      <c r="S221" s="56"/>
      <c r="T221" s="56"/>
      <c r="U221" s="56"/>
      <c r="V221" s="56"/>
      <c r="W221" s="56"/>
      <c r="X221" s="56"/>
      <c r="Y221" s="56"/>
      <c r="Z221" s="56"/>
    </row>
    <row r="222" ht="12.75" customHeight="1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6"/>
      <c r="R222" s="56"/>
      <c r="S222" s="56"/>
      <c r="T222" s="56"/>
      <c r="U222" s="56"/>
      <c r="V222" s="56"/>
      <c r="W222" s="56"/>
      <c r="X222" s="56"/>
      <c r="Y222" s="56"/>
      <c r="Z222" s="56"/>
    </row>
    <row r="223" ht="12.75" customHeight="1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6"/>
      <c r="R223" s="56"/>
      <c r="S223" s="56"/>
      <c r="T223" s="56"/>
      <c r="U223" s="56"/>
      <c r="V223" s="56"/>
      <c r="W223" s="56"/>
      <c r="X223" s="56"/>
      <c r="Y223" s="56"/>
      <c r="Z223" s="56"/>
    </row>
    <row r="224" ht="12.75" customHeight="1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6"/>
      <c r="R224" s="56"/>
      <c r="S224" s="56"/>
      <c r="T224" s="56"/>
      <c r="U224" s="56"/>
      <c r="V224" s="56"/>
      <c r="W224" s="56"/>
      <c r="X224" s="56"/>
      <c r="Y224" s="56"/>
      <c r="Z224" s="56"/>
    </row>
    <row r="225" ht="12.75" customHeight="1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6"/>
      <c r="R225" s="56"/>
      <c r="S225" s="56"/>
      <c r="T225" s="56"/>
      <c r="U225" s="56"/>
      <c r="V225" s="56"/>
      <c r="W225" s="56"/>
      <c r="X225" s="56"/>
      <c r="Y225" s="56"/>
      <c r="Z225" s="56"/>
    </row>
    <row r="226" ht="12.75" customHeight="1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6"/>
      <c r="R226" s="56"/>
      <c r="S226" s="56"/>
      <c r="T226" s="56"/>
      <c r="U226" s="56"/>
      <c r="V226" s="56"/>
      <c r="W226" s="56"/>
      <c r="X226" s="56"/>
      <c r="Y226" s="56"/>
      <c r="Z226" s="56"/>
    </row>
    <row r="227" ht="12.75" customHeight="1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6"/>
      <c r="R227" s="56"/>
      <c r="S227" s="56"/>
      <c r="T227" s="56"/>
      <c r="U227" s="56"/>
      <c r="V227" s="56"/>
      <c r="W227" s="56"/>
      <c r="X227" s="56"/>
      <c r="Y227" s="56"/>
      <c r="Z227" s="56"/>
    </row>
    <row r="228" ht="12.75" customHeight="1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6"/>
      <c r="R228" s="56"/>
      <c r="S228" s="56"/>
      <c r="T228" s="56"/>
      <c r="U228" s="56"/>
      <c r="V228" s="56"/>
      <c r="W228" s="56"/>
      <c r="X228" s="56"/>
      <c r="Y228" s="56"/>
      <c r="Z228" s="56"/>
    </row>
    <row r="229" ht="12.75" customHeight="1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6"/>
      <c r="R229" s="56"/>
      <c r="S229" s="56"/>
      <c r="T229" s="56"/>
      <c r="U229" s="56"/>
      <c r="V229" s="56"/>
      <c r="W229" s="56"/>
      <c r="X229" s="56"/>
      <c r="Y229" s="56"/>
      <c r="Z229" s="56"/>
    </row>
    <row r="230" ht="12.75" customHeight="1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6"/>
      <c r="R230" s="56"/>
      <c r="S230" s="56"/>
      <c r="T230" s="56"/>
      <c r="U230" s="56"/>
      <c r="V230" s="56"/>
      <c r="W230" s="56"/>
      <c r="X230" s="56"/>
      <c r="Y230" s="56"/>
      <c r="Z230" s="56"/>
    </row>
    <row r="231" ht="12.75" customHeight="1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6"/>
      <c r="R231" s="56"/>
      <c r="S231" s="56"/>
      <c r="T231" s="56"/>
      <c r="U231" s="56"/>
      <c r="V231" s="56"/>
      <c r="W231" s="56"/>
      <c r="X231" s="56"/>
      <c r="Y231" s="56"/>
      <c r="Z231" s="56"/>
    </row>
    <row r="232" ht="12.75" customHeight="1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6"/>
      <c r="R232" s="56"/>
      <c r="S232" s="56"/>
      <c r="T232" s="56"/>
      <c r="U232" s="56"/>
      <c r="V232" s="56"/>
      <c r="W232" s="56"/>
      <c r="X232" s="56"/>
      <c r="Y232" s="56"/>
      <c r="Z232" s="56"/>
    </row>
    <row r="233" ht="12.75" customHeight="1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6"/>
      <c r="R233" s="56"/>
      <c r="S233" s="56"/>
      <c r="T233" s="56"/>
      <c r="U233" s="56"/>
      <c r="V233" s="56"/>
      <c r="W233" s="56"/>
      <c r="X233" s="56"/>
      <c r="Y233" s="56"/>
      <c r="Z233" s="56"/>
    </row>
    <row r="234" ht="12.75" customHeight="1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6"/>
      <c r="R234" s="56"/>
      <c r="S234" s="56"/>
      <c r="T234" s="56"/>
      <c r="U234" s="56"/>
      <c r="V234" s="56"/>
      <c r="W234" s="56"/>
      <c r="X234" s="56"/>
      <c r="Y234" s="56"/>
      <c r="Z234" s="56"/>
    </row>
    <row r="235" ht="12.75" customHeight="1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6"/>
      <c r="R235" s="56"/>
      <c r="S235" s="56"/>
      <c r="T235" s="56"/>
      <c r="U235" s="56"/>
      <c r="V235" s="56"/>
      <c r="W235" s="56"/>
      <c r="X235" s="56"/>
      <c r="Y235" s="56"/>
      <c r="Z235" s="56"/>
    </row>
    <row r="236" ht="12.75" customHeight="1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6"/>
      <c r="R236" s="56"/>
      <c r="S236" s="56"/>
      <c r="T236" s="56"/>
      <c r="U236" s="56"/>
      <c r="V236" s="56"/>
      <c r="W236" s="56"/>
      <c r="X236" s="56"/>
      <c r="Y236" s="56"/>
      <c r="Z236" s="56"/>
    </row>
    <row r="237" ht="12.75" customHeight="1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6"/>
      <c r="R237" s="56"/>
      <c r="S237" s="56"/>
      <c r="T237" s="56"/>
      <c r="U237" s="56"/>
      <c r="V237" s="56"/>
      <c r="W237" s="56"/>
      <c r="X237" s="56"/>
      <c r="Y237" s="56"/>
      <c r="Z237" s="56"/>
    </row>
    <row r="238" ht="12.75" customHeight="1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6"/>
      <c r="R238" s="56"/>
      <c r="S238" s="56"/>
      <c r="T238" s="56"/>
      <c r="U238" s="56"/>
      <c r="V238" s="56"/>
      <c r="W238" s="56"/>
      <c r="X238" s="56"/>
      <c r="Y238" s="56"/>
      <c r="Z238" s="56"/>
    </row>
    <row r="239" ht="12.75" customHeight="1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6"/>
      <c r="R239" s="56"/>
      <c r="S239" s="56"/>
      <c r="T239" s="56"/>
      <c r="U239" s="56"/>
      <c r="V239" s="56"/>
      <c r="W239" s="56"/>
      <c r="X239" s="56"/>
      <c r="Y239" s="56"/>
      <c r="Z239" s="56"/>
    </row>
    <row r="240" ht="12.75" customHeight="1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6"/>
      <c r="R240" s="56"/>
      <c r="S240" s="56"/>
      <c r="T240" s="56"/>
      <c r="U240" s="56"/>
      <c r="V240" s="56"/>
      <c r="W240" s="56"/>
      <c r="X240" s="56"/>
      <c r="Y240" s="56"/>
      <c r="Z240" s="56"/>
    </row>
    <row r="241" ht="12.75" customHeight="1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6"/>
      <c r="R241" s="56"/>
      <c r="S241" s="56"/>
      <c r="T241" s="56"/>
      <c r="U241" s="56"/>
      <c r="V241" s="56"/>
      <c r="W241" s="56"/>
      <c r="X241" s="56"/>
      <c r="Y241" s="56"/>
      <c r="Z241" s="56"/>
    </row>
    <row r="242" ht="12.75" customHeight="1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6"/>
      <c r="R242" s="56"/>
      <c r="S242" s="56"/>
      <c r="T242" s="56"/>
      <c r="U242" s="56"/>
      <c r="V242" s="56"/>
      <c r="W242" s="56"/>
      <c r="X242" s="56"/>
      <c r="Y242" s="56"/>
      <c r="Z242" s="56"/>
    </row>
    <row r="243" ht="12.75" customHeight="1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6"/>
      <c r="R243" s="56"/>
      <c r="S243" s="56"/>
      <c r="T243" s="56"/>
      <c r="U243" s="56"/>
      <c r="V243" s="56"/>
      <c r="W243" s="56"/>
      <c r="X243" s="56"/>
      <c r="Y243" s="56"/>
      <c r="Z243" s="56"/>
    </row>
    <row r="244" ht="12.75" customHeight="1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6"/>
      <c r="R244" s="56"/>
      <c r="S244" s="56"/>
      <c r="T244" s="56"/>
      <c r="U244" s="56"/>
      <c r="V244" s="56"/>
      <c r="W244" s="56"/>
      <c r="X244" s="56"/>
      <c r="Y244" s="56"/>
      <c r="Z244" s="56"/>
    </row>
    <row r="245" ht="12.75" customHeight="1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6"/>
      <c r="R245" s="56"/>
      <c r="S245" s="56"/>
      <c r="T245" s="56"/>
      <c r="U245" s="56"/>
      <c r="V245" s="56"/>
      <c r="W245" s="56"/>
      <c r="X245" s="56"/>
      <c r="Y245" s="56"/>
      <c r="Z245" s="56"/>
    </row>
    <row r="246" ht="12.75" customHeight="1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6"/>
      <c r="R246" s="56"/>
      <c r="S246" s="56"/>
      <c r="T246" s="56"/>
      <c r="U246" s="56"/>
      <c r="V246" s="56"/>
      <c r="W246" s="56"/>
      <c r="X246" s="56"/>
      <c r="Y246" s="56"/>
      <c r="Z246" s="56"/>
    </row>
    <row r="247" ht="12.75" customHeight="1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6"/>
      <c r="R247" s="56"/>
      <c r="S247" s="56"/>
      <c r="T247" s="56"/>
      <c r="U247" s="56"/>
      <c r="V247" s="56"/>
      <c r="W247" s="56"/>
      <c r="X247" s="56"/>
      <c r="Y247" s="56"/>
      <c r="Z247" s="56"/>
    </row>
    <row r="248" ht="12.75" customHeight="1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6"/>
      <c r="R248" s="56"/>
      <c r="S248" s="56"/>
      <c r="T248" s="56"/>
      <c r="U248" s="56"/>
      <c r="V248" s="56"/>
      <c r="W248" s="56"/>
      <c r="X248" s="56"/>
      <c r="Y248" s="56"/>
      <c r="Z248" s="56"/>
    </row>
    <row r="249" ht="12.75" customHeight="1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6"/>
      <c r="R249" s="56"/>
      <c r="S249" s="56"/>
      <c r="T249" s="56"/>
      <c r="U249" s="56"/>
      <c r="V249" s="56"/>
      <c r="W249" s="56"/>
      <c r="X249" s="56"/>
      <c r="Y249" s="56"/>
      <c r="Z249" s="56"/>
    </row>
    <row r="250" ht="12.75" customHeight="1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6"/>
      <c r="R250" s="56"/>
      <c r="S250" s="56"/>
      <c r="T250" s="56"/>
      <c r="U250" s="56"/>
      <c r="V250" s="56"/>
      <c r="W250" s="56"/>
      <c r="X250" s="56"/>
      <c r="Y250" s="56"/>
      <c r="Z250" s="56"/>
    </row>
    <row r="251" ht="12.75" customHeight="1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6"/>
      <c r="R251" s="56"/>
      <c r="S251" s="56"/>
      <c r="T251" s="56"/>
      <c r="U251" s="56"/>
      <c r="V251" s="56"/>
      <c r="W251" s="56"/>
      <c r="X251" s="56"/>
      <c r="Y251" s="56"/>
      <c r="Z251" s="56"/>
    </row>
    <row r="252" ht="12.75" customHeight="1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6"/>
      <c r="R252" s="56"/>
      <c r="S252" s="56"/>
      <c r="T252" s="56"/>
      <c r="U252" s="56"/>
      <c r="V252" s="56"/>
      <c r="W252" s="56"/>
      <c r="X252" s="56"/>
      <c r="Y252" s="56"/>
      <c r="Z252" s="56"/>
    </row>
    <row r="253" ht="12.75" customHeight="1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6"/>
      <c r="R253" s="56"/>
      <c r="S253" s="56"/>
      <c r="T253" s="56"/>
      <c r="U253" s="56"/>
      <c r="V253" s="56"/>
      <c r="W253" s="56"/>
      <c r="X253" s="56"/>
      <c r="Y253" s="56"/>
      <c r="Z253" s="56"/>
    </row>
    <row r="254" ht="12.75" customHeight="1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6"/>
      <c r="R254" s="56"/>
      <c r="S254" s="56"/>
      <c r="T254" s="56"/>
      <c r="U254" s="56"/>
      <c r="V254" s="56"/>
      <c r="W254" s="56"/>
      <c r="X254" s="56"/>
      <c r="Y254" s="56"/>
      <c r="Z254" s="56"/>
    </row>
    <row r="255" ht="12.75" customHeight="1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6"/>
      <c r="R255" s="56"/>
      <c r="S255" s="56"/>
      <c r="T255" s="56"/>
      <c r="U255" s="56"/>
      <c r="V255" s="56"/>
      <c r="W255" s="56"/>
      <c r="X255" s="56"/>
      <c r="Y255" s="56"/>
      <c r="Z255" s="56"/>
    </row>
    <row r="256" ht="12.75" customHeight="1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6"/>
      <c r="R256" s="56"/>
      <c r="S256" s="56"/>
      <c r="T256" s="56"/>
      <c r="U256" s="56"/>
      <c r="V256" s="56"/>
      <c r="W256" s="56"/>
      <c r="X256" s="56"/>
      <c r="Y256" s="56"/>
      <c r="Z256" s="56"/>
    </row>
    <row r="257" ht="12.75" customHeight="1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6"/>
      <c r="R257" s="56"/>
      <c r="S257" s="56"/>
      <c r="T257" s="56"/>
      <c r="U257" s="56"/>
      <c r="V257" s="56"/>
      <c r="W257" s="56"/>
      <c r="X257" s="56"/>
      <c r="Y257" s="56"/>
      <c r="Z257" s="56"/>
    </row>
    <row r="258" ht="12.75" customHeight="1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6"/>
      <c r="R258" s="56"/>
      <c r="S258" s="56"/>
      <c r="T258" s="56"/>
      <c r="U258" s="56"/>
      <c r="V258" s="56"/>
      <c r="W258" s="56"/>
      <c r="X258" s="56"/>
      <c r="Y258" s="56"/>
      <c r="Z258" s="56"/>
    </row>
    <row r="259" ht="12.75" customHeight="1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6"/>
      <c r="R259" s="56"/>
      <c r="S259" s="56"/>
      <c r="T259" s="56"/>
      <c r="U259" s="56"/>
      <c r="V259" s="56"/>
      <c r="W259" s="56"/>
      <c r="X259" s="56"/>
      <c r="Y259" s="56"/>
      <c r="Z259" s="56"/>
    </row>
    <row r="260" ht="12.75" customHeight="1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6"/>
      <c r="R260" s="56"/>
      <c r="S260" s="56"/>
      <c r="T260" s="56"/>
      <c r="U260" s="56"/>
      <c r="V260" s="56"/>
      <c r="W260" s="56"/>
      <c r="X260" s="56"/>
      <c r="Y260" s="56"/>
      <c r="Z260" s="56"/>
    </row>
    <row r="261" ht="12.75" customHeight="1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6"/>
      <c r="R261" s="56"/>
      <c r="S261" s="56"/>
      <c r="T261" s="56"/>
      <c r="U261" s="56"/>
      <c r="V261" s="56"/>
      <c r="W261" s="56"/>
      <c r="X261" s="56"/>
      <c r="Y261" s="56"/>
      <c r="Z261" s="56"/>
    </row>
    <row r="262" ht="12.75" customHeight="1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6"/>
      <c r="R262" s="56"/>
      <c r="S262" s="56"/>
      <c r="T262" s="56"/>
      <c r="U262" s="56"/>
      <c r="V262" s="56"/>
      <c r="W262" s="56"/>
      <c r="X262" s="56"/>
      <c r="Y262" s="56"/>
      <c r="Z262" s="56"/>
    </row>
    <row r="263" ht="12.75" customHeight="1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6"/>
      <c r="R263" s="56"/>
      <c r="S263" s="56"/>
      <c r="T263" s="56"/>
      <c r="U263" s="56"/>
      <c r="V263" s="56"/>
      <c r="W263" s="56"/>
      <c r="X263" s="56"/>
      <c r="Y263" s="56"/>
      <c r="Z263" s="56"/>
    </row>
    <row r="264" ht="12.75" customHeight="1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6"/>
      <c r="R264" s="56"/>
      <c r="S264" s="56"/>
      <c r="T264" s="56"/>
      <c r="U264" s="56"/>
      <c r="V264" s="56"/>
      <c r="W264" s="56"/>
      <c r="X264" s="56"/>
      <c r="Y264" s="56"/>
      <c r="Z264" s="56"/>
    </row>
    <row r="265" ht="12.75" customHeight="1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6"/>
      <c r="R265" s="56"/>
      <c r="S265" s="56"/>
      <c r="T265" s="56"/>
      <c r="U265" s="56"/>
      <c r="V265" s="56"/>
      <c r="W265" s="56"/>
      <c r="X265" s="56"/>
      <c r="Y265" s="56"/>
      <c r="Z265" s="56"/>
    </row>
    <row r="266" ht="12.75" customHeight="1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6"/>
      <c r="R266" s="56"/>
      <c r="S266" s="56"/>
      <c r="T266" s="56"/>
      <c r="U266" s="56"/>
      <c r="V266" s="56"/>
      <c r="W266" s="56"/>
      <c r="X266" s="56"/>
      <c r="Y266" s="56"/>
      <c r="Z266" s="56"/>
    </row>
    <row r="267" ht="12.75" customHeight="1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6"/>
      <c r="R267" s="56"/>
      <c r="S267" s="56"/>
      <c r="T267" s="56"/>
      <c r="U267" s="56"/>
      <c r="V267" s="56"/>
      <c r="W267" s="56"/>
      <c r="X267" s="56"/>
      <c r="Y267" s="56"/>
      <c r="Z267" s="56"/>
    </row>
    <row r="268" ht="12.75" customHeight="1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6"/>
      <c r="R268" s="56"/>
      <c r="S268" s="56"/>
      <c r="T268" s="56"/>
      <c r="U268" s="56"/>
      <c r="V268" s="56"/>
      <c r="W268" s="56"/>
      <c r="X268" s="56"/>
      <c r="Y268" s="56"/>
      <c r="Z268" s="56"/>
    </row>
    <row r="269" ht="12.75" customHeight="1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6"/>
      <c r="R269" s="56"/>
      <c r="S269" s="56"/>
      <c r="T269" s="56"/>
      <c r="U269" s="56"/>
      <c r="V269" s="56"/>
      <c r="W269" s="56"/>
      <c r="X269" s="56"/>
      <c r="Y269" s="56"/>
      <c r="Z269" s="56"/>
    </row>
    <row r="270" ht="12.75" customHeight="1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6"/>
      <c r="R270" s="56"/>
      <c r="S270" s="56"/>
      <c r="T270" s="56"/>
      <c r="U270" s="56"/>
      <c r="V270" s="56"/>
      <c r="W270" s="56"/>
      <c r="X270" s="56"/>
      <c r="Y270" s="56"/>
      <c r="Z270" s="56"/>
    </row>
    <row r="271" ht="12.75" customHeight="1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6"/>
      <c r="R271" s="56"/>
      <c r="S271" s="56"/>
      <c r="T271" s="56"/>
      <c r="U271" s="56"/>
      <c r="V271" s="56"/>
      <c r="W271" s="56"/>
      <c r="X271" s="56"/>
      <c r="Y271" s="56"/>
      <c r="Z271" s="56"/>
    </row>
    <row r="272" ht="12.75" customHeight="1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6"/>
      <c r="R272" s="56"/>
      <c r="S272" s="56"/>
      <c r="T272" s="56"/>
      <c r="U272" s="56"/>
      <c r="V272" s="56"/>
      <c r="W272" s="56"/>
      <c r="X272" s="56"/>
      <c r="Y272" s="56"/>
      <c r="Z272" s="56"/>
    </row>
    <row r="273" ht="12.75" customHeight="1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6"/>
      <c r="R273" s="56"/>
      <c r="S273" s="56"/>
      <c r="T273" s="56"/>
      <c r="U273" s="56"/>
      <c r="V273" s="56"/>
      <c r="W273" s="56"/>
      <c r="X273" s="56"/>
      <c r="Y273" s="56"/>
      <c r="Z273" s="56"/>
    </row>
    <row r="274" ht="12.75" customHeight="1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6"/>
      <c r="R274" s="56"/>
      <c r="S274" s="56"/>
      <c r="T274" s="56"/>
      <c r="U274" s="56"/>
      <c r="V274" s="56"/>
      <c r="W274" s="56"/>
      <c r="X274" s="56"/>
      <c r="Y274" s="56"/>
      <c r="Z274" s="56"/>
    </row>
    <row r="275" ht="12.75" customHeight="1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6"/>
      <c r="R275" s="56"/>
      <c r="S275" s="56"/>
      <c r="T275" s="56"/>
      <c r="U275" s="56"/>
      <c r="V275" s="56"/>
      <c r="W275" s="56"/>
      <c r="X275" s="56"/>
      <c r="Y275" s="56"/>
      <c r="Z275" s="56"/>
    </row>
    <row r="276" ht="12.75" customHeight="1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6"/>
      <c r="R276" s="56"/>
      <c r="S276" s="56"/>
      <c r="T276" s="56"/>
      <c r="U276" s="56"/>
      <c r="V276" s="56"/>
      <c r="W276" s="56"/>
      <c r="X276" s="56"/>
      <c r="Y276" s="56"/>
      <c r="Z276" s="56"/>
    </row>
    <row r="277" ht="12.75" customHeight="1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6"/>
      <c r="R277" s="56"/>
      <c r="S277" s="56"/>
      <c r="T277" s="56"/>
      <c r="U277" s="56"/>
      <c r="V277" s="56"/>
      <c r="W277" s="56"/>
      <c r="X277" s="56"/>
      <c r="Y277" s="56"/>
      <c r="Z277" s="56"/>
    </row>
    <row r="278" ht="12.75" customHeight="1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6"/>
      <c r="R278" s="56"/>
      <c r="S278" s="56"/>
      <c r="T278" s="56"/>
      <c r="U278" s="56"/>
      <c r="V278" s="56"/>
      <c r="W278" s="56"/>
      <c r="X278" s="56"/>
      <c r="Y278" s="56"/>
      <c r="Z278" s="56"/>
    </row>
    <row r="279" ht="12.75" customHeight="1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6"/>
      <c r="R279" s="56"/>
      <c r="S279" s="56"/>
      <c r="T279" s="56"/>
      <c r="U279" s="56"/>
      <c r="V279" s="56"/>
      <c r="W279" s="56"/>
      <c r="X279" s="56"/>
      <c r="Y279" s="56"/>
      <c r="Z279" s="56"/>
    </row>
    <row r="280" ht="12.75" customHeight="1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6"/>
      <c r="R280" s="56"/>
      <c r="S280" s="56"/>
      <c r="T280" s="56"/>
      <c r="U280" s="56"/>
      <c r="V280" s="56"/>
      <c r="W280" s="56"/>
      <c r="X280" s="56"/>
      <c r="Y280" s="56"/>
      <c r="Z280" s="56"/>
    </row>
    <row r="281" ht="12.75" customHeight="1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6"/>
      <c r="R281" s="56"/>
      <c r="S281" s="56"/>
      <c r="T281" s="56"/>
      <c r="U281" s="56"/>
      <c r="V281" s="56"/>
      <c r="W281" s="56"/>
      <c r="X281" s="56"/>
      <c r="Y281" s="56"/>
      <c r="Z281" s="56"/>
    </row>
    <row r="282" ht="12.75" customHeight="1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6"/>
      <c r="R282" s="56"/>
      <c r="S282" s="56"/>
      <c r="T282" s="56"/>
      <c r="U282" s="56"/>
      <c r="V282" s="56"/>
      <c r="W282" s="56"/>
      <c r="X282" s="56"/>
      <c r="Y282" s="56"/>
      <c r="Z282" s="56"/>
    </row>
    <row r="283" ht="12.75" customHeight="1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6"/>
      <c r="R283" s="56"/>
      <c r="S283" s="56"/>
      <c r="T283" s="56"/>
      <c r="U283" s="56"/>
      <c r="V283" s="56"/>
      <c r="W283" s="56"/>
      <c r="X283" s="56"/>
      <c r="Y283" s="56"/>
      <c r="Z283" s="56"/>
    </row>
    <row r="284" ht="12.75" customHeight="1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6"/>
      <c r="R284" s="56"/>
      <c r="S284" s="56"/>
      <c r="T284" s="56"/>
      <c r="U284" s="56"/>
      <c r="V284" s="56"/>
      <c r="W284" s="56"/>
      <c r="X284" s="56"/>
      <c r="Y284" s="56"/>
      <c r="Z284" s="56"/>
    </row>
    <row r="285" ht="12.75" customHeight="1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6"/>
      <c r="R285" s="56"/>
      <c r="S285" s="56"/>
      <c r="T285" s="56"/>
      <c r="U285" s="56"/>
      <c r="V285" s="56"/>
      <c r="W285" s="56"/>
      <c r="X285" s="56"/>
      <c r="Y285" s="56"/>
      <c r="Z285" s="56"/>
    </row>
    <row r="286" ht="12.75" customHeight="1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6"/>
      <c r="R286" s="56"/>
      <c r="S286" s="56"/>
      <c r="T286" s="56"/>
      <c r="U286" s="56"/>
      <c r="V286" s="56"/>
      <c r="W286" s="56"/>
      <c r="X286" s="56"/>
      <c r="Y286" s="56"/>
      <c r="Z286" s="56"/>
    </row>
    <row r="287" ht="12.75" customHeight="1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6"/>
      <c r="R287" s="56"/>
      <c r="S287" s="56"/>
      <c r="T287" s="56"/>
      <c r="U287" s="56"/>
      <c r="V287" s="56"/>
      <c r="W287" s="56"/>
      <c r="X287" s="56"/>
      <c r="Y287" s="56"/>
      <c r="Z287" s="56"/>
    </row>
    <row r="288" ht="12.75" customHeight="1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6"/>
      <c r="R288" s="56"/>
      <c r="S288" s="56"/>
      <c r="T288" s="56"/>
      <c r="U288" s="56"/>
      <c r="V288" s="56"/>
      <c r="W288" s="56"/>
      <c r="X288" s="56"/>
      <c r="Y288" s="56"/>
      <c r="Z288" s="56"/>
    </row>
    <row r="289" ht="12.75" customHeight="1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6"/>
      <c r="R289" s="56"/>
      <c r="S289" s="56"/>
      <c r="T289" s="56"/>
      <c r="U289" s="56"/>
      <c r="V289" s="56"/>
      <c r="W289" s="56"/>
      <c r="X289" s="56"/>
      <c r="Y289" s="56"/>
      <c r="Z289" s="56"/>
    </row>
    <row r="290" ht="12.75" customHeight="1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6"/>
      <c r="R290" s="56"/>
      <c r="S290" s="56"/>
      <c r="T290" s="56"/>
      <c r="U290" s="56"/>
      <c r="V290" s="56"/>
      <c r="W290" s="56"/>
      <c r="X290" s="56"/>
      <c r="Y290" s="56"/>
      <c r="Z290" s="56"/>
    </row>
    <row r="291" ht="12.75" customHeight="1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6"/>
      <c r="R291" s="56"/>
      <c r="S291" s="56"/>
      <c r="T291" s="56"/>
      <c r="U291" s="56"/>
      <c r="V291" s="56"/>
      <c r="W291" s="56"/>
      <c r="X291" s="56"/>
      <c r="Y291" s="56"/>
      <c r="Z291" s="56"/>
    </row>
    <row r="292" ht="12.75" customHeight="1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6"/>
      <c r="R292" s="56"/>
      <c r="S292" s="56"/>
      <c r="T292" s="56"/>
      <c r="U292" s="56"/>
      <c r="V292" s="56"/>
      <c r="W292" s="56"/>
      <c r="X292" s="56"/>
      <c r="Y292" s="56"/>
      <c r="Z292" s="56"/>
    </row>
    <row r="293" ht="12.75" customHeight="1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6"/>
      <c r="R293" s="56"/>
      <c r="S293" s="56"/>
      <c r="T293" s="56"/>
      <c r="U293" s="56"/>
      <c r="V293" s="56"/>
      <c r="W293" s="56"/>
      <c r="X293" s="56"/>
      <c r="Y293" s="56"/>
      <c r="Z293" s="56"/>
    </row>
    <row r="294" ht="12.75" customHeight="1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6"/>
      <c r="R294" s="56"/>
      <c r="S294" s="56"/>
      <c r="T294" s="56"/>
      <c r="U294" s="56"/>
      <c r="V294" s="56"/>
      <c r="W294" s="56"/>
      <c r="X294" s="56"/>
      <c r="Y294" s="56"/>
      <c r="Z294" s="56"/>
    </row>
    <row r="295" ht="12.75" customHeight="1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6"/>
      <c r="R295" s="56"/>
      <c r="S295" s="56"/>
      <c r="T295" s="56"/>
      <c r="U295" s="56"/>
      <c r="V295" s="56"/>
      <c r="W295" s="56"/>
      <c r="X295" s="56"/>
      <c r="Y295" s="56"/>
      <c r="Z295" s="56"/>
    </row>
    <row r="296" ht="12.75" customHeight="1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6"/>
      <c r="R296" s="56"/>
      <c r="S296" s="56"/>
      <c r="T296" s="56"/>
      <c r="U296" s="56"/>
      <c r="V296" s="56"/>
      <c r="W296" s="56"/>
      <c r="X296" s="56"/>
      <c r="Y296" s="56"/>
      <c r="Z296" s="56"/>
    </row>
    <row r="297" ht="12.75" customHeight="1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6"/>
      <c r="R297" s="56"/>
      <c r="S297" s="56"/>
      <c r="T297" s="56"/>
      <c r="U297" s="56"/>
      <c r="V297" s="56"/>
      <c r="W297" s="56"/>
      <c r="X297" s="56"/>
      <c r="Y297" s="56"/>
      <c r="Z297" s="56"/>
    </row>
    <row r="298" ht="12.75" customHeight="1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6"/>
      <c r="R298" s="56"/>
      <c r="S298" s="56"/>
      <c r="T298" s="56"/>
      <c r="U298" s="56"/>
      <c r="V298" s="56"/>
      <c r="W298" s="56"/>
      <c r="X298" s="56"/>
      <c r="Y298" s="56"/>
      <c r="Z298" s="56"/>
    </row>
    <row r="299" ht="12.75" customHeight="1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6"/>
      <c r="R299" s="56"/>
      <c r="S299" s="56"/>
      <c r="T299" s="56"/>
      <c r="U299" s="56"/>
      <c r="V299" s="56"/>
      <c r="W299" s="56"/>
      <c r="X299" s="56"/>
      <c r="Y299" s="56"/>
      <c r="Z299" s="56"/>
    </row>
    <row r="300" ht="12.75" customHeight="1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6"/>
      <c r="R300" s="56"/>
      <c r="S300" s="56"/>
      <c r="T300" s="56"/>
      <c r="U300" s="56"/>
      <c r="V300" s="56"/>
      <c r="W300" s="56"/>
      <c r="X300" s="56"/>
      <c r="Y300" s="56"/>
      <c r="Z300" s="56"/>
    </row>
    <row r="301" ht="12.75" customHeight="1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6"/>
      <c r="R301" s="56"/>
      <c r="S301" s="56"/>
      <c r="T301" s="56"/>
      <c r="U301" s="56"/>
      <c r="V301" s="56"/>
      <c r="W301" s="56"/>
      <c r="X301" s="56"/>
      <c r="Y301" s="56"/>
      <c r="Z301" s="56"/>
    </row>
    <row r="302" ht="12.75" customHeight="1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6"/>
      <c r="R302" s="56"/>
      <c r="S302" s="56"/>
      <c r="T302" s="56"/>
      <c r="U302" s="56"/>
      <c r="V302" s="56"/>
      <c r="W302" s="56"/>
      <c r="X302" s="56"/>
      <c r="Y302" s="56"/>
      <c r="Z302" s="56"/>
    </row>
    <row r="303" ht="12.75" customHeight="1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6"/>
      <c r="R303" s="56"/>
      <c r="S303" s="56"/>
      <c r="T303" s="56"/>
      <c r="U303" s="56"/>
      <c r="V303" s="56"/>
      <c r="W303" s="56"/>
      <c r="X303" s="56"/>
      <c r="Y303" s="56"/>
      <c r="Z303" s="56"/>
    </row>
    <row r="304" ht="12.75" customHeight="1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6"/>
      <c r="R304" s="56"/>
      <c r="S304" s="56"/>
      <c r="T304" s="56"/>
      <c r="U304" s="56"/>
      <c r="V304" s="56"/>
      <c r="W304" s="56"/>
      <c r="X304" s="56"/>
      <c r="Y304" s="56"/>
      <c r="Z304" s="56"/>
    </row>
    <row r="305" ht="12.75" customHeight="1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6"/>
      <c r="R305" s="56"/>
      <c r="S305" s="56"/>
      <c r="T305" s="56"/>
      <c r="U305" s="56"/>
      <c r="V305" s="56"/>
      <c r="W305" s="56"/>
      <c r="X305" s="56"/>
      <c r="Y305" s="56"/>
      <c r="Z305" s="56"/>
    </row>
    <row r="306" ht="12.75" customHeight="1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6"/>
      <c r="R306" s="56"/>
      <c r="S306" s="56"/>
      <c r="T306" s="56"/>
      <c r="U306" s="56"/>
      <c r="V306" s="56"/>
      <c r="W306" s="56"/>
      <c r="X306" s="56"/>
      <c r="Y306" s="56"/>
      <c r="Z306" s="56"/>
    </row>
    <row r="307" ht="12.75" customHeight="1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6"/>
      <c r="R307" s="56"/>
      <c r="S307" s="56"/>
      <c r="T307" s="56"/>
      <c r="U307" s="56"/>
      <c r="V307" s="56"/>
      <c r="W307" s="56"/>
      <c r="X307" s="56"/>
      <c r="Y307" s="56"/>
      <c r="Z307" s="56"/>
    </row>
    <row r="308" ht="12.75" customHeight="1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6"/>
      <c r="R308" s="56"/>
      <c r="S308" s="56"/>
      <c r="T308" s="56"/>
      <c r="U308" s="56"/>
      <c r="V308" s="56"/>
      <c r="W308" s="56"/>
      <c r="X308" s="56"/>
      <c r="Y308" s="56"/>
      <c r="Z308" s="56"/>
    </row>
    <row r="309" ht="12.75" customHeight="1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6"/>
      <c r="R309" s="56"/>
      <c r="S309" s="56"/>
      <c r="T309" s="56"/>
      <c r="U309" s="56"/>
      <c r="V309" s="56"/>
      <c r="W309" s="56"/>
      <c r="X309" s="56"/>
      <c r="Y309" s="56"/>
      <c r="Z309" s="56"/>
    </row>
    <row r="310" ht="12.75" customHeight="1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6"/>
      <c r="R310" s="56"/>
      <c r="S310" s="56"/>
      <c r="T310" s="56"/>
      <c r="U310" s="56"/>
      <c r="V310" s="56"/>
      <c r="W310" s="56"/>
      <c r="X310" s="56"/>
      <c r="Y310" s="56"/>
      <c r="Z310" s="56"/>
    </row>
    <row r="311" ht="12.75" customHeight="1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6"/>
      <c r="R311" s="56"/>
      <c r="S311" s="56"/>
      <c r="T311" s="56"/>
      <c r="U311" s="56"/>
      <c r="V311" s="56"/>
      <c r="W311" s="56"/>
      <c r="X311" s="56"/>
      <c r="Y311" s="56"/>
      <c r="Z311" s="56"/>
    </row>
    <row r="312" ht="12.75" customHeight="1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6"/>
      <c r="R312" s="56"/>
      <c r="S312" s="56"/>
      <c r="T312" s="56"/>
      <c r="U312" s="56"/>
      <c r="V312" s="56"/>
      <c r="W312" s="56"/>
      <c r="X312" s="56"/>
      <c r="Y312" s="56"/>
      <c r="Z312" s="56"/>
    </row>
    <row r="313" ht="12.75" customHeight="1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6"/>
      <c r="R313" s="56"/>
      <c r="S313" s="56"/>
      <c r="T313" s="56"/>
      <c r="U313" s="56"/>
      <c r="V313" s="56"/>
      <c r="W313" s="56"/>
      <c r="X313" s="56"/>
      <c r="Y313" s="56"/>
      <c r="Z313" s="56"/>
    </row>
    <row r="314" ht="12.75" customHeight="1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6"/>
      <c r="R314" s="56"/>
      <c r="S314" s="56"/>
      <c r="T314" s="56"/>
      <c r="U314" s="56"/>
      <c r="V314" s="56"/>
      <c r="W314" s="56"/>
      <c r="X314" s="56"/>
      <c r="Y314" s="56"/>
      <c r="Z314" s="56"/>
    </row>
    <row r="315" ht="12.75" customHeight="1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6"/>
      <c r="R315" s="56"/>
      <c r="S315" s="56"/>
      <c r="T315" s="56"/>
      <c r="U315" s="56"/>
      <c r="V315" s="56"/>
      <c r="W315" s="56"/>
      <c r="X315" s="56"/>
      <c r="Y315" s="56"/>
      <c r="Z315" s="56"/>
    </row>
    <row r="316" ht="12.75" customHeight="1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6"/>
      <c r="R316" s="56"/>
      <c r="S316" s="56"/>
      <c r="T316" s="56"/>
      <c r="U316" s="56"/>
      <c r="V316" s="56"/>
      <c r="W316" s="56"/>
      <c r="X316" s="56"/>
      <c r="Y316" s="56"/>
      <c r="Z316" s="56"/>
    </row>
    <row r="317" ht="12.75" customHeight="1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6"/>
      <c r="R317" s="56"/>
      <c r="S317" s="56"/>
      <c r="T317" s="56"/>
      <c r="U317" s="56"/>
      <c r="V317" s="56"/>
      <c r="W317" s="56"/>
      <c r="X317" s="56"/>
      <c r="Y317" s="56"/>
      <c r="Z317" s="56"/>
    </row>
    <row r="318" ht="12.75" customHeight="1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6"/>
      <c r="R318" s="56"/>
      <c r="S318" s="56"/>
      <c r="T318" s="56"/>
      <c r="U318" s="56"/>
      <c r="V318" s="56"/>
      <c r="W318" s="56"/>
      <c r="X318" s="56"/>
      <c r="Y318" s="56"/>
      <c r="Z318" s="56"/>
    </row>
    <row r="319" ht="12.75" customHeight="1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6"/>
      <c r="R319" s="56"/>
      <c r="S319" s="56"/>
      <c r="T319" s="56"/>
      <c r="U319" s="56"/>
      <c r="V319" s="56"/>
      <c r="W319" s="56"/>
      <c r="X319" s="56"/>
      <c r="Y319" s="56"/>
      <c r="Z319" s="56"/>
    </row>
    <row r="320" ht="12.75" customHeight="1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6"/>
      <c r="R320" s="56"/>
      <c r="S320" s="56"/>
      <c r="T320" s="56"/>
      <c r="U320" s="56"/>
      <c r="V320" s="56"/>
      <c r="W320" s="56"/>
      <c r="X320" s="56"/>
      <c r="Y320" s="56"/>
      <c r="Z320" s="56"/>
    </row>
    <row r="321" ht="12.75" customHeight="1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6"/>
      <c r="R321" s="56"/>
      <c r="S321" s="56"/>
      <c r="T321" s="56"/>
      <c r="U321" s="56"/>
      <c r="V321" s="56"/>
      <c r="W321" s="56"/>
      <c r="X321" s="56"/>
      <c r="Y321" s="56"/>
      <c r="Z321" s="56"/>
    </row>
    <row r="322" ht="12.75" customHeight="1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6"/>
      <c r="R322" s="56"/>
      <c r="S322" s="56"/>
      <c r="T322" s="56"/>
      <c r="U322" s="56"/>
      <c r="V322" s="56"/>
      <c r="W322" s="56"/>
      <c r="X322" s="56"/>
      <c r="Y322" s="56"/>
      <c r="Z322" s="56"/>
    </row>
    <row r="323" ht="12.75" customHeight="1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6"/>
      <c r="R323" s="56"/>
      <c r="S323" s="56"/>
      <c r="T323" s="56"/>
      <c r="U323" s="56"/>
      <c r="V323" s="56"/>
      <c r="W323" s="56"/>
      <c r="X323" s="56"/>
      <c r="Y323" s="56"/>
      <c r="Z323" s="56"/>
    </row>
    <row r="324" ht="12.75" customHeight="1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6"/>
      <c r="R324" s="56"/>
      <c r="S324" s="56"/>
      <c r="T324" s="56"/>
      <c r="U324" s="56"/>
      <c r="V324" s="56"/>
      <c r="W324" s="56"/>
      <c r="X324" s="56"/>
      <c r="Y324" s="56"/>
      <c r="Z324" s="56"/>
    </row>
    <row r="325" ht="12.75" customHeight="1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6"/>
      <c r="R325" s="56"/>
      <c r="S325" s="56"/>
      <c r="T325" s="56"/>
      <c r="U325" s="56"/>
      <c r="V325" s="56"/>
      <c r="W325" s="56"/>
      <c r="X325" s="56"/>
      <c r="Y325" s="56"/>
      <c r="Z325" s="56"/>
    </row>
    <row r="326" ht="12.75" customHeight="1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6"/>
      <c r="R326" s="56"/>
      <c r="S326" s="56"/>
      <c r="T326" s="56"/>
      <c r="U326" s="56"/>
      <c r="V326" s="56"/>
      <c r="W326" s="56"/>
      <c r="X326" s="56"/>
      <c r="Y326" s="56"/>
      <c r="Z326" s="56"/>
    </row>
    <row r="327" ht="12.75" customHeight="1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6"/>
      <c r="R327" s="56"/>
      <c r="S327" s="56"/>
      <c r="T327" s="56"/>
      <c r="U327" s="56"/>
      <c r="V327" s="56"/>
      <c r="W327" s="56"/>
      <c r="X327" s="56"/>
      <c r="Y327" s="56"/>
      <c r="Z327" s="56"/>
    </row>
    <row r="328" ht="12.75" customHeight="1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6"/>
      <c r="R328" s="56"/>
      <c r="S328" s="56"/>
      <c r="T328" s="56"/>
      <c r="U328" s="56"/>
      <c r="V328" s="56"/>
      <c r="W328" s="56"/>
      <c r="X328" s="56"/>
      <c r="Y328" s="56"/>
      <c r="Z328" s="56"/>
    </row>
    <row r="329" ht="12.75" customHeight="1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6"/>
      <c r="R329" s="56"/>
      <c r="S329" s="56"/>
      <c r="T329" s="56"/>
      <c r="U329" s="56"/>
      <c r="V329" s="56"/>
      <c r="W329" s="56"/>
      <c r="X329" s="56"/>
      <c r="Y329" s="56"/>
      <c r="Z329" s="56"/>
    </row>
    <row r="330" ht="12.75" customHeight="1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6"/>
      <c r="R330" s="56"/>
      <c r="S330" s="56"/>
      <c r="T330" s="56"/>
      <c r="U330" s="56"/>
      <c r="V330" s="56"/>
      <c r="W330" s="56"/>
      <c r="X330" s="56"/>
      <c r="Y330" s="56"/>
      <c r="Z330" s="56"/>
    </row>
    <row r="331" ht="12.75" customHeight="1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6"/>
      <c r="R331" s="56"/>
      <c r="S331" s="56"/>
      <c r="T331" s="56"/>
      <c r="U331" s="56"/>
      <c r="V331" s="56"/>
      <c r="W331" s="56"/>
      <c r="X331" s="56"/>
      <c r="Y331" s="56"/>
      <c r="Z331" s="56"/>
    </row>
    <row r="332" ht="12.75" customHeight="1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6"/>
      <c r="R332" s="56"/>
      <c r="S332" s="56"/>
      <c r="T332" s="56"/>
      <c r="U332" s="56"/>
      <c r="V332" s="56"/>
      <c r="W332" s="56"/>
      <c r="X332" s="56"/>
      <c r="Y332" s="56"/>
      <c r="Z332" s="56"/>
    </row>
    <row r="333" ht="12.75" customHeight="1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6"/>
      <c r="R333" s="56"/>
      <c r="S333" s="56"/>
      <c r="T333" s="56"/>
      <c r="U333" s="56"/>
      <c r="V333" s="56"/>
      <c r="W333" s="56"/>
      <c r="X333" s="56"/>
      <c r="Y333" s="56"/>
      <c r="Z333" s="56"/>
    </row>
    <row r="334" ht="12.75" customHeight="1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6"/>
      <c r="R334" s="56"/>
      <c r="S334" s="56"/>
      <c r="T334" s="56"/>
      <c r="U334" s="56"/>
      <c r="V334" s="56"/>
      <c r="W334" s="56"/>
      <c r="X334" s="56"/>
      <c r="Y334" s="56"/>
      <c r="Z334" s="56"/>
    </row>
    <row r="335" ht="12.75" customHeight="1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6"/>
      <c r="R335" s="56"/>
      <c r="S335" s="56"/>
      <c r="T335" s="56"/>
      <c r="U335" s="56"/>
      <c r="V335" s="56"/>
      <c r="W335" s="56"/>
      <c r="X335" s="56"/>
      <c r="Y335" s="56"/>
      <c r="Z335" s="56"/>
    </row>
    <row r="336" ht="12.75" customHeight="1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56"/>
      <c r="Z336" s="56"/>
    </row>
    <row r="337" ht="12.75" customHeight="1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6"/>
      <c r="R337" s="56"/>
      <c r="S337" s="56"/>
      <c r="T337" s="56"/>
      <c r="U337" s="56"/>
      <c r="V337" s="56"/>
      <c r="W337" s="56"/>
      <c r="X337" s="56"/>
      <c r="Y337" s="56"/>
      <c r="Z337" s="56"/>
    </row>
    <row r="338" ht="12.75" customHeight="1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6"/>
      <c r="R338" s="56"/>
      <c r="S338" s="56"/>
      <c r="T338" s="56"/>
      <c r="U338" s="56"/>
      <c r="V338" s="56"/>
      <c r="W338" s="56"/>
      <c r="X338" s="56"/>
      <c r="Y338" s="56"/>
      <c r="Z338" s="56"/>
    </row>
    <row r="339" ht="12.75" customHeight="1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6"/>
      <c r="R339" s="56"/>
      <c r="S339" s="56"/>
      <c r="T339" s="56"/>
      <c r="U339" s="56"/>
      <c r="V339" s="56"/>
      <c r="W339" s="56"/>
      <c r="X339" s="56"/>
      <c r="Y339" s="56"/>
      <c r="Z339" s="56"/>
    </row>
    <row r="340" ht="12.75" customHeight="1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6"/>
      <c r="R340" s="56"/>
      <c r="S340" s="56"/>
      <c r="T340" s="56"/>
      <c r="U340" s="56"/>
      <c r="V340" s="56"/>
      <c r="W340" s="56"/>
      <c r="X340" s="56"/>
      <c r="Y340" s="56"/>
      <c r="Z340" s="56"/>
    </row>
    <row r="341" ht="12.75" customHeight="1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6"/>
      <c r="R341" s="56"/>
      <c r="S341" s="56"/>
      <c r="T341" s="56"/>
      <c r="U341" s="56"/>
      <c r="V341" s="56"/>
      <c r="W341" s="56"/>
      <c r="X341" s="56"/>
      <c r="Y341" s="56"/>
      <c r="Z341" s="56"/>
    </row>
    <row r="342" ht="12.75" customHeight="1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56"/>
      <c r="Z342" s="56"/>
    </row>
    <row r="343" ht="12.75" customHeight="1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6"/>
      <c r="R343" s="56"/>
      <c r="S343" s="56"/>
      <c r="T343" s="56"/>
      <c r="U343" s="56"/>
      <c r="V343" s="56"/>
      <c r="W343" s="56"/>
      <c r="X343" s="56"/>
      <c r="Y343" s="56"/>
      <c r="Z343" s="56"/>
    </row>
    <row r="344" ht="12.75" customHeight="1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6"/>
      <c r="R344" s="56"/>
      <c r="S344" s="56"/>
      <c r="T344" s="56"/>
      <c r="U344" s="56"/>
      <c r="V344" s="56"/>
      <c r="W344" s="56"/>
      <c r="X344" s="56"/>
      <c r="Y344" s="56"/>
      <c r="Z344" s="56"/>
    </row>
    <row r="345" ht="12.75" customHeight="1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6"/>
      <c r="R345" s="56"/>
      <c r="S345" s="56"/>
      <c r="T345" s="56"/>
      <c r="U345" s="56"/>
      <c r="V345" s="56"/>
      <c r="W345" s="56"/>
      <c r="X345" s="56"/>
      <c r="Y345" s="56"/>
      <c r="Z345" s="56"/>
    </row>
    <row r="346" ht="12.75" customHeight="1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6"/>
      <c r="R346" s="56"/>
      <c r="S346" s="56"/>
      <c r="T346" s="56"/>
      <c r="U346" s="56"/>
      <c r="V346" s="56"/>
      <c r="W346" s="56"/>
      <c r="X346" s="56"/>
      <c r="Y346" s="56"/>
      <c r="Z346" s="56"/>
    </row>
    <row r="347" ht="12.75" customHeight="1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6"/>
      <c r="R347" s="56"/>
      <c r="S347" s="56"/>
      <c r="T347" s="56"/>
      <c r="U347" s="56"/>
      <c r="V347" s="56"/>
      <c r="W347" s="56"/>
      <c r="X347" s="56"/>
      <c r="Y347" s="56"/>
      <c r="Z347" s="56"/>
    </row>
    <row r="348" ht="12.75" customHeight="1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6"/>
      <c r="R348" s="56"/>
      <c r="S348" s="56"/>
      <c r="T348" s="56"/>
      <c r="U348" s="56"/>
      <c r="V348" s="56"/>
      <c r="W348" s="56"/>
      <c r="X348" s="56"/>
      <c r="Y348" s="56"/>
      <c r="Z348" s="56"/>
    </row>
    <row r="349" ht="12.75" customHeight="1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6"/>
      <c r="R349" s="56"/>
      <c r="S349" s="56"/>
      <c r="T349" s="56"/>
      <c r="U349" s="56"/>
      <c r="V349" s="56"/>
      <c r="W349" s="56"/>
      <c r="X349" s="56"/>
      <c r="Y349" s="56"/>
      <c r="Z349" s="56"/>
    </row>
    <row r="350" ht="12.75" customHeight="1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6"/>
      <c r="R350" s="56"/>
      <c r="S350" s="56"/>
      <c r="T350" s="56"/>
      <c r="U350" s="56"/>
      <c r="V350" s="56"/>
      <c r="W350" s="56"/>
      <c r="X350" s="56"/>
      <c r="Y350" s="56"/>
      <c r="Z350" s="56"/>
    </row>
    <row r="351" ht="12.75" customHeight="1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6"/>
      <c r="R351" s="56"/>
      <c r="S351" s="56"/>
      <c r="T351" s="56"/>
      <c r="U351" s="56"/>
      <c r="V351" s="56"/>
      <c r="W351" s="56"/>
      <c r="X351" s="56"/>
      <c r="Y351" s="56"/>
      <c r="Z351" s="56"/>
    </row>
    <row r="352" ht="12.75" customHeight="1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6"/>
      <c r="R352" s="56"/>
      <c r="S352" s="56"/>
      <c r="T352" s="56"/>
      <c r="U352" s="56"/>
      <c r="V352" s="56"/>
      <c r="W352" s="56"/>
      <c r="X352" s="56"/>
      <c r="Y352" s="56"/>
      <c r="Z352" s="56"/>
    </row>
    <row r="353" ht="12.75" customHeight="1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6"/>
      <c r="R353" s="56"/>
      <c r="S353" s="56"/>
      <c r="T353" s="56"/>
      <c r="U353" s="56"/>
      <c r="V353" s="56"/>
      <c r="W353" s="56"/>
      <c r="X353" s="56"/>
      <c r="Y353" s="56"/>
      <c r="Z353" s="56"/>
    </row>
    <row r="354" ht="12.75" customHeight="1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6"/>
      <c r="R354" s="56"/>
      <c r="S354" s="56"/>
      <c r="T354" s="56"/>
      <c r="U354" s="56"/>
      <c r="V354" s="56"/>
      <c r="W354" s="56"/>
      <c r="X354" s="56"/>
      <c r="Y354" s="56"/>
      <c r="Z354" s="56"/>
    </row>
    <row r="355" ht="12.75" customHeight="1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6"/>
      <c r="R355" s="56"/>
      <c r="S355" s="56"/>
      <c r="T355" s="56"/>
      <c r="U355" s="56"/>
      <c r="V355" s="56"/>
      <c r="W355" s="56"/>
      <c r="X355" s="56"/>
      <c r="Y355" s="56"/>
      <c r="Z355" s="56"/>
    </row>
    <row r="356" ht="12.75" customHeight="1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6"/>
      <c r="R356" s="56"/>
      <c r="S356" s="56"/>
      <c r="T356" s="56"/>
      <c r="U356" s="56"/>
      <c r="V356" s="56"/>
      <c r="W356" s="56"/>
      <c r="X356" s="56"/>
      <c r="Y356" s="56"/>
      <c r="Z356" s="56"/>
    </row>
    <row r="357" ht="12.75" customHeight="1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6"/>
      <c r="R357" s="56"/>
      <c r="S357" s="56"/>
      <c r="T357" s="56"/>
      <c r="U357" s="56"/>
      <c r="V357" s="56"/>
      <c r="W357" s="56"/>
      <c r="X357" s="56"/>
      <c r="Y357" s="56"/>
      <c r="Z357" s="56"/>
    </row>
    <row r="358" ht="12.75" customHeight="1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6"/>
      <c r="R358" s="56"/>
      <c r="S358" s="56"/>
      <c r="T358" s="56"/>
      <c r="U358" s="56"/>
      <c r="V358" s="56"/>
      <c r="W358" s="56"/>
      <c r="X358" s="56"/>
      <c r="Y358" s="56"/>
      <c r="Z358" s="56"/>
    </row>
    <row r="359" ht="12.75" customHeight="1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6"/>
      <c r="R359" s="56"/>
      <c r="S359" s="56"/>
      <c r="T359" s="56"/>
      <c r="U359" s="56"/>
      <c r="V359" s="56"/>
      <c r="W359" s="56"/>
      <c r="X359" s="56"/>
      <c r="Y359" s="56"/>
      <c r="Z359" s="56"/>
    </row>
    <row r="360" ht="12.75" customHeight="1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6"/>
      <c r="R360" s="56"/>
      <c r="S360" s="56"/>
      <c r="T360" s="56"/>
      <c r="U360" s="56"/>
      <c r="V360" s="56"/>
      <c r="W360" s="56"/>
      <c r="X360" s="56"/>
      <c r="Y360" s="56"/>
      <c r="Z360" s="56"/>
    </row>
    <row r="361" ht="12.75" customHeight="1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6"/>
      <c r="R361" s="56"/>
      <c r="S361" s="56"/>
      <c r="T361" s="56"/>
      <c r="U361" s="56"/>
      <c r="V361" s="56"/>
      <c r="W361" s="56"/>
      <c r="X361" s="56"/>
      <c r="Y361" s="56"/>
      <c r="Z361" s="56"/>
    </row>
    <row r="362" ht="12.75" customHeight="1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6"/>
      <c r="R362" s="56"/>
      <c r="S362" s="56"/>
      <c r="T362" s="56"/>
      <c r="U362" s="56"/>
      <c r="V362" s="56"/>
      <c r="W362" s="56"/>
      <c r="X362" s="56"/>
      <c r="Y362" s="56"/>
      <c r="Z362" s="56"/>
    </row>
    <row r="363" ht="12.75" customHeight="1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6"/>
      <c r="R363" s="56"/>
      <c r="S363" s="56"/>
      <c r="T363" s="56"/>
      <c r="U363" s="56"/>
      <c r="V363" s="56"/>
      <c r="W363" s="56"/>
      <c r="X363" s="56"/>
      <c r="Y363" s="56"/>
      <c r="Z363" s="56"/>
    </row>
    <row r="364" ht="12.75" customHeight="1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6"/>
      <c r="R364" s="56"/>
      <c r="S364" s="56"/>
      <c r="T364" s="56"/>
      <c r="U364" s="56"/>
      <c r="V364" s="56"/>
      <c r="W364" s="56"/>
      <c r="X364" s="56"/>
      <c r="Y364" s="56"/>
      <c r="Z364" s="56"/>
    </row>
    <row r="365" ht="12.75" customHeight="1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6"/>
      <c r="R365" s="56"/>
      <c r="S365" s="56"/>
      <c r="T365" s="56"/>
      <c r="U365" s="56"/>
      <c r="V365" s="56"/>
      <c r="W365" s="56"/>
      <c r="X365" s="56"/>
      <c r="Y365" s="56"/>
      <c r="Z365" s="56"/>
    </row>
    <row r="366" ht="12.75" customHeight="1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6"/>
      <c r="R366" s="56"/>
      <c r="S366" s="56"/>
      <c r="T366" s="56"/>
      <c r="U366" s="56"/>
      <c r="V366" s="56"/>
      <c r="W366" s="56"/>
      <c r="X366" s="56"/>
      <c r="Y366" s="56"/>
      <c r="Z366" s="56"/>
    </row>
    <row r="367" ht="12.75" customHeight="1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6"/>
      <c r="R367" s="56"/>
      <c r="S367" s="56"/>
      <c r="T367" s="56"/>
      <c r="U367" s="56"/>
      <c r="V367" s="56"/>
      <c r="W367" s="56"/>
      <c r="X367" s="56"/>
      <c r="Y367" s="56"/>
      <c r="Z367" s="56"/>
    </row>
    <row r="368" ht="12.75" customHeight="1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6"/>
      <c r="R368" s="56"/>
      <c r="S368" s="56"/>
      <c r="T368" s="56"/>
      <c r="U368" s="56"/>
      <c r="V368" s="56"/>
      <c r="W368" s="56"/>
      <c r="X368" s="56"/>
      <c r="Y368" s="56"/>
      <c r="Z368" s="56"/>
    </row>
    <row r="369" ht="12.75" customHeight="1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6"/>
      <c r="R369" s="56"/>
      <c r="S369" s="56"/>
      <c r="T369" s="56"/>
      <c r="U369" s="56"/>
      <c r="V369" s="56"/>
      <c r="W369" s="56"/>
      <c r="X369" s="56"/>
      <c r="Y369" s="56"/>
      <c r="Z369" s="56"/>
    </row>
    <row r="370" ht="12.75" customHeight="1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6"/>
      <c r="R370" s="56"/>
      <c r="S370" s="56"/>
      <c r="T370" s="56"/>
      <c r="U370" s="56"/>
      <c r="V370" s="56"/>
      <c r="W370" s="56"/>
      <c r="X370" s="56"/>
      <c r="Y370" s="56"/>
      <c r="Z370" s="56"/>
    </row>
    <row r="371" ht="12.75" customHeight="1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6"/>
      <c r="R371" s="56"/>
      <c r="S371" s="56"/>
      <c r="T371" s="56"/>
      <c r="U371" s="56"/>
      <c r="V371" s="56"/>
      <c r="W371" s="56"/>
      <c r="X371" s="56"/>
      <c r="Y371" s="56"/>
      <c r="Z371" s="56"/>
    </row>
    <row r="372" ht="12.75" customHeight="1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6"/>
      <c r="R372" s="56"/>
      <c r="S372" s="56"/>
      <c r="T372" s="56"/>
      <c r="U372" s="56"/>
      <c r="V372" s="56"/>
      <c r="W372" s="56"/>
      <c r="X372" s="56"/>
      <c r="Y372" s="56"/>
      <c r="Z372" s="56"/>
    </row>
    <row r="373" ht="12.75" customHeight="1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6"/>
      <c r="R373" s="56"/>
      <c r="S373" s="56"/>
      <c r="T373" s="56"/>
      <c r="U373" s="56"/>
      <c r="V373" s="56"/>
      <c r="W373" s="56"/>
      <c r="X373" s="56"/>
      <c r="Y373" s="56"/>
      <c r="Z373" s="56"/>
    </row>
    <row r="374" ht="12.75" customHeight="1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6"/>
      <c r="R374" s="56"/>
      <c r="S374" s="56"/>
      <c r="T374" s="56"/>
      <c r="U374" s="56"/>
      <c r="V374" s="56"/>
      <c r="W374" s="56"/>
      <c r="X374" s="56"/>
      <c r="Y374" s="56"/>
      <c r="Z374" s="56"/>
    </row>
    <row r="375" ht="12.75" customHeight="1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6"/>
      <c r="R375" s="56"/>
      <c r="S375" s="56"/>
      <c r="T375" s="56"/>
      <c r="U375" s="56"/>
      <c r="V375" s="56"/>
      <c r="W375" s="56"/>
      <c r="X375" s="56"/>
      <c r="Y375" s="56"/>
      <c r="Z375" s="56"/>
    </row>
    <row r="376" ht="12.75" customHeight="1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6"/>
      <c r="R376" s="56"/>
      <c r="S376" s="56"/>
      <c r="T376" s="56"/>
      <c r="U376" s="56"/>
      <c r="V376" s="56"/>
      <c r="W376" s="56"/>
      <c r="X376" s="56"/>
      <c r="Y376" s="56"/>
      <c r="Z376" s="56"/>
    </row>
    <row r="377" ht="12.75" customHeight="1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6"/>
      <c r="R377" s="56"/>
      <c r="S377" s="56"/>
      <c r="T377" s="56"/>
      <c r="U377" s="56"/>
      <c r="V377" s="56"/>
      <c r="W377" s="56"/>
      <c r="X377" s="56"/>
      <c r="Y377" s="56"/>
      <c r="Z377" s="56"/>
    </row>
    <row r="378" ht="12.75" customHeight="1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6"/>
      <c r="R378" s="56"/>
      <c r="S378" s="56"/>
      <c r="T378" s="56"/>
      <c r="U378" s="56"/>
      <c r="V378" s="56"/>
      <c r="W378" s="56"/>
      <c r="X378" s="56"/>
      <c r="Y378" s="56"/>
      <c r="Z378" s="56"/>
    </row>
    <row r="379" ht="12.75" customHeight="1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6"/>
      <c r="R379" s="56"/>
      <c r="S379" s="56"/>
      <c r="T379" s="56"/>
      <c r="U379" s="56"/>
      <c r="V379" s="56"/>
      <c r="W379" s="56"/>
      <c r="X379" s="56"/>
      <c r="Y379" s="56"/>
      <c r="Z379" s="56"/>
    </row>
    <row r="380" ht="12.75" customHeight="1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6"/>
      <c r="R380" s="56"/>
      <c r="S380" s="56"/>
      <c r="T380" s="56"/>
      <c r="U380" s="56"/>
      <c r="V380" s="56"/>
      <c r="W380" s="56"/>
      <c r="X380" s="56"/>
      <c r="Y380" s="56"/>
      <c r="Z380" s="56"/>
    </row>
    <row r="381" ht="12.75" customHeight="1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6"/>
      <c r="R381" s="56"/>
      <c r="S381" s="56"/>
      <c r="T381" s="56"/>
      <c r="U381" s="56"/>
      <c r="V381" s="56"/>
      <c r="W381" s="56"/>
      <c r="X381" s="56"/>
      <c r="Y381" s="56"/>
      <c r="Z381" s="56"/>
    </row>
    <row r="382" ht="12.75" customHeight="1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6"/>
      <c r="R382" s="56"/>
      <c r="S382" s="56"/>
      <c r="T382" s="56"/>
      <c r="U382" s="56"/>
      <c r="V382" s="56"/>
      <c r="W382" s="56"/>
      <c r="X382" s="56"/>
      <c r="Y382" s="56"/>
      <c r="Z382" s="56"/>
    </row>
    <row r="383" ht="12.75" customHeight="1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6"/>
      <c r="R383" s="56"/>
      <c r="S383" s="56"/>
      <c r="T383" s="56"/>
      <c r="U383" s="56"/>
      <c r="V383" s="56"/>
      <c r="W383" s="56"/>
      <c r="X383" s="56"/>
      <c r="Y383" s="56"/>
      <c r="Z383" s="56"/>
    </row>
    <row r="384" ht="12.75" customHeight="1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6"/>
      <c r="R384" s="56"/>
      <c r="S384" s="56"/>
      <c r="T384" s="56"/>
      <c r="U384" s="56"/>
      <c r="V384" s="56"/>
      <c r="W384" s="56"/>
      <c r="X384" s="56"/>
      <c r="Y384" s="56"/>
      <c r="Z384" s="56"/>
    </row>
    <row r="385" ht="12.75" customHeight="1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6"/>
      <c r="R385" s="56"/>
      <c r="S385" s="56"/>
      <c r="T385" s="56"/>
      <c r="U385" s="56"/>
      <c r="V385" s="56"/>
      <c r="W385" s="56"/>
      <c r="X385" s="56"/>
      <c r="Y385" s="56"/>
      <c r="Z385" s="56"/>
    </row>
    <row r="386" ht="12.75" customHeight="1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6"/>
      <c r="R386" s="56"/>
      <c r="S386" s="56"/>
      <c r="T386" s="56"/>
      <c r="U386" s="56"/>
      <c r="V386" s="56"/>
      <c r="W386" s="56"/>
      <c r="X386" s="56"/>
      <c r="Y386" s="56"/>
      <c r="Z386" s="56"/>
    </row>
    <row r="387" ht="12.75" customHeight="1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6"/>
      <c r="R387" s="56"/>
      <c r="S387" s="56"/>
      <c r="T387" s="56"/>
      <c r="U387" s="56"/>
      <c r="V387" s="56"/>
      <c r="W387" s="56"/>
      <c r="X387" s="56"/>
      <c r="Y387" s="56"/>
      <c r="Z387" s="56"/>
    </row>
    <row r="388" ht="12.75" customHeight="1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6"/>
      <c r="R388" s="56"/>
      <c r="S388" s="56"/>
      <c r="T388" s="56"/>
      <c r="U388" s="56"/>
      <c r="V388" s="56"/>
      <c r="W388" s="56"/>
      <c r="X388" s="56"/>
      <c r="Y388" s="56"/>
      <c r="Z388" s="56"/>
    </row>
    <row r="389" ht="12.75" customHeight="1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6"/>
      <c r="R389" s="56"/>
      <c r="S389" s="56"/>
      <c r="T389" s="56"/>
      <c r="U389" s="56"/>
      <c r="V389" s="56"/>
      <c r="W389" s="56"/>
      <c r="X389" s="56"/>
      <c r="Y389" s="56"/>
      <c r="Z389" s="56"/>
    </row>
    <row r="390" ht="12.75" customHeight="1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6"/>
      <c r="R390" s="56"/>
      <c r="S390" s="56"/>
      <c r="T390" s="56"/>
      <c r="U390" s="56"/>
      <c r="V390" s="56"/>
      <c r="W390" s="56"/>
      <c r="X390" s="56"/>
      <c r="Y390" s="56"/>
      <c r="Z390" s="56"/>
    </row>
    <row r="391" ht="12.75" customHeight="1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6"/>
      <c r="R391" s="56"/>
      <c r="S391" s="56"/>
      <c r="T391" s="56"/>
      <c r="U391" s="56"/>
      <c r="V391" s="56"/>
      <c r="W391" s="56"/>
      <c r="X391" s="56"/>
      <c r="Y391" s="56"/>
      <c r="Z391" s="56"/>
    </row>
    <row r="392" ht="12.75" customHeight="1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6"/>
      <c r="R392" s="56"/>
      <c r="S392" s="56"/>
      <c r="T392" s="56"/>
      <c r="U392" s="56"/>
      <c r="V392" s="56"/>
      <c r="W392" s="56"/>
      <c r="X392" s="56"/>
      <c r="Y392" s="56"/>
      <c r="Z392" s="56"/>
    </row>
    <row r="393" ht="12.75" customHeight="1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6"/>
      <c r="R393" s="56"/>
      <c r="S393" s="56"/>
      <c r="T393" s="56"/>
      <c r="U393" s="56"/>
      <c r="V393" s="56"/>
      <c r="W393" s="56"/>
      <c r="X393" s="56"/>
      <c r="Y393" s="56"/>
      <c r="Z393" s="56"/>
    </row>
    <row r="394" ht="12.75" customHeight="1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6"/>
      <c r="R394" s="56"/>
      <c r="S394" s="56"/>
      <c r="T394" s="56"/>
      <c r="U394" s="56"/>
      <c r="V394" s="56"/>
      <c r="W394" s="56"/>
      <c r="X394" s="56"/>
      <c r="Y394" s="56"/>
      <c r="Z394" s="56"/>
    </row>
    <row r="395" ht="12.75" customHeight="1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6"/>
      <c r="R395" s="56"/>
      <c r="S395" s="56"/>
      <c r="T395" s="56"/>
      <c r="U395" s="56"/>
      <c r="V395" s="56"/>
      <c r="W395" s="56"/>
      <c r="X395" s="56"/>
      <c r="Y395" s="56"/>
      <c r="Z395" s="56"/>
    </row>
    <row r="396" ht="12.75" customHeight="1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6"/>
      <c r="R396" s="56"/>
      <c r="S396" s="56"/>
      <c r="T396" s="56"/>
      <c r="U396" s="56"/>
      <c r="V396" s="56"/>
      <c r="W396" s="56"/>
      <c r="X396" s="56"/>
      <c r="Y396" s="56"/>
      <c r="Z396" s="56"/>
    </row>
    <row r="397" ht="12.75" customHeight="1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6"/>
      <c r="R397" s="56"/>
      <c r="S397" s="56"/>
      <c r="T397" s="56"/>
      <c r="U397" s="56"/>
      <c r="V397" s="56"/>
      <c r="W397" s="56"/>
      <c r="X397" s="56"/>
      <c r="Y397" s="56"/>
      <c r="Z397" s="56"/>
    </row>
    <row r="398" ht="12.75" customHeight="1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6"/>
      <c r="R398" s="56"/>
      <c r="S398" s="56"/>
      <c r="T398" s="56"/>
      <c r="U398" s="56"/>
      <c r="V398" s="56"/>
      <c r="W398" s="56"/>
      <c r="X398" s="56"/>
      <c r="Y398" s="56"/>
      <c r="Z398" s="56"/>
    </row>
    <row r="399" ht="12.75" customHeight="1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6"/>
      <c r="R399" s="56"/>
      <c r="S399" s="56"/>
      <c r="T399" s="56"/>
      <c r="U399" s="56"/>
      <c r="V399" s="56"/>
      <c r="W399" s="56"/>
      <c r="X399" s="56"/>
      <c r="Y399" s="56"/>
      <c r="Z399" s="56"/>
    </row>
    <row r="400" ht="12.75" customHeight="1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6"/>
      <c r="R400" s="56"/>
      <c r="S400" s="56"/>
      <c r="T400" s="56"/>
      <c r="U400" s="56"/>
      <c r="V400" s="56"/>
      <c r="W400" s="56"/>
      <c r="X400" s="56"/>
      <c r="Y400" s="56"/>
      <c r="Z400" s="56"/>
    </row>
    <row r="401" ht="12.75" customHeight="1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6"/>
      <c r="R401" s="56"/>
      <c r="S401" s="56"/>
      <c r="T401" s="56"/>
      <c r="U401" s="56"/>
      <c r="V401" s="56"/>
      <c r="W401" s="56"/>
      <c r="X401" s="56"/>
      <c r="Y401" s="56"/>
      <c r="Z401" s="56"/>
    </row>
    <row r="402" ht="12.75" customHeight="1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6"/>
      <c r="R402" s="56"/>
      <c r="S402" s="56"/>
      <c r="T402" s="56"/>
      <c r="U402" s="56"/>
      <c r="V402" s="56"/>
      <c r="W402" s="56"/>
      <c r="X402" s="56"/>
      <c r="Y402" s="56"/>
      <c r="Z402" s="56"/>
    </row>
    <row r="403" ht="12.75" customHeight="1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6"/>
      <c r="R403" s="56"/>
      <c r="S403" s="56"/>
      <c r="T403" s="56"/>
      <c r="U403" s="56"/>
      <c r="V403" s="56"/>
      <c r="W403" s="56"/>
      <c r="X403" s="56"/>
      <c r="Y403" s="56"/>
      <c r="Z403" s="56"/>
    </row>
    <row r="404" ht="12.75" customHeight="1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6"/>
      <c r="R404" s="56"/>
      <c r="S404" s="56"/>
      <c r="T404" s="56"/>
      <c r="U404" s="56"/>
      <c r="V404" s="56"/>
      <c r="W404" s="56"/>
      <c r="X404" s="56"/>
      <c r="Y404" s="56"/>
      <c r="Z404" s="56"/>
    </row>
    <row r="405" ht="12.75" customHeight="1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6"/>
      <c r="R405" s="56"/>
      <c r="S405" s="56"/>
      <c r="T405" s="56"/>
      <c r="U405" s="56"/>
      <c r="V405" s="56"/>
      <c r="W405" s="56"/>
      <c r="X405" s="56"/>
      <c r="Y405" s="56"/>
      <c r="Z405" s="56"/>
    </row>
    <row r="406" ht="12.75" customHeight="1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6"/>
      <c r="R406" s="56"/>
      <c r="S406" s="56"/>
      <c r="T406" s="56"/>
      <c r="U406" s="56"/>
      <c r="V406" s="56"/>
      <c r="W406" s="56"/>
      <c r="X406" s="56"/>
      <c r="Y406" s="56"/>
      <c r="Z406" s="56"/>
    </row>
    <row r="407" ht="12.75" customHeight="1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6"/>
      <c r="R407" s="56"/>
      <c r="S407" s="56"/>
      <c r="T407" s="56"/>
      <c r="U407" s="56"/>
      <c r="V407" s="56"/>
      <c r="W407" s="56"/>
      <c r="X407" s="56"/>
      <c r="Y407" s="56"/>
      <c r="Z407" s="56"/>
    </row>
    <row r="408" ht="12.75" customHeight="1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6"/>
      <c r="R408" s="56"/>
      <c r="S408" s="56"/>
      <c r="T408" s="56"/>
      <c r="U408" s="56"/>
      <c r="V408" s="56"/>
      <c r="W408" s="56"/>
      <c r="X408" s="56"/>
      <c r="Y408" s="56"/>
      <c r="Z408" s="56"/>
    </row>
    <row r="409" ht="12.75" customHeight="1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6"/>
      <c r="R409" s="56"/>
      <c r="S409" s="56"/>
      <c r="T409" s="56"/>
      <c r="U409" s="56"/>
      <c r="V409" s="56"/>
      <c r="W409" s="56"/>
      <c r="X409" s="56"/>
      <c r="Y409" s="56"/>
      <c r="Z409" s="56"/>
    </row>
    <row r="410" ht="12.75" customHeight="1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6"/>
      <c r="R410" s="56"/>
      <c r="S410" s="56"/>
      <c r="T410" s="56"/>
      <c r="U410" s="56"/>
      <c r="V410" s="56"/>
      <c r="W410" s="56"/>
      <c r="X410" s="56"/>
      <c r="Y410" s="56"/>
      <c r="Z410" s="56"/>
    </row>
    <row r="411" ht="12.75" customHeight="1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6"/>
      <c r="R411" s="56"/>
      <c r="S411" s="56"/>
      <c r="T411" s="56"/>
      <c r="U411" s="56"/>
      <c r="V411" s="56"/>
      <c r="W411" s="56"/>
      <c r="X411" s="56"/>
      <c r="Y411" s="56"/>
      <c r="Z411" s="56"/>
    </row>
    <row r="412" ht="12.75" customHeight="1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6"/>
      <c r="R412" s="56"/>
      <c r="S412" s="56"/>
      <c r="T412" s="56"/>
      <c r="U412" s="56"/>
      <c r="V412" s="56"/>
      <c r="W412" s="56"/>
      <c r="X412" s="56"/>
      <c r="Y412" s="56"/>
      <c r="Z412" s="56"/>
    </row>
    <row r="413" ht="12.75" customHeight="1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6"/>
      <c r="R413" s="56"/>
      <c r="S413" s="56"/>
      <c r="T413" s="56"/>
      <c r="U413" s="56"/>
      <c r="V413" s="56"/>
      <c r="W413" s="56"/>
      <c r="X413" s="56"/>
      <c r="Y413" s="56"/>
      <c r="Z413" s="56"/>
    </row>
    <row r="414" ht="12.75" customHeight="1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6"/>
      <c r="R414" s="56"/>
      <c r="S414" s="56"/>
      <c r="T414" s="56"/>
      <c r="U414" s="56"/>
      <c r="V414" s="56"/>
      <c r="W414" s="56"/>
      <c r="X414" s="56"/>
      <c r="Y414" s="56"/>
      <c r="Z414" s="56"/>
    </row>
    <row r="415" ht="12.75" customHeight="1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6"/>
      <c r="R415" s="56"/>
      <c r="S415" s="56"/>
      <c r="T415" s="56"/>
      <c r="U415" s="56"/>
      <c r="V415" s="56"/>
      <c r="W415" s="56"/>
      <c r="X415" s="56"/>
      <c r="Y415" s="56"/>
      <c r="Z415" s="56"/>
    </row>
    <row r="416" ht="12.75" customHeight="1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6"/>
      <c r="R416" s="56"/>
      <c r="S416" s="56"/>
      <c r="T416" s="56"/>
      <c r="U416" s="56"/>
      <c r="V416" s="56"/>
      <c r="W416" s="56"/>
      <c r="X416" s="56"/>
      <c r="Y416" s="56"/>
      <c r="Z416" s="56"/>
    </row>
    <row r="417" ht="12.75" customHeight="1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6"/>
      <c r="R417" s="56"/>
      <c r="S417" s="56"/>
      <c r="T417" s="56"/>
      <c r="U417" s="56"/>
      <c r="V417" s="56"/>
      <c r="W417" s="56"/>
      <c r="X417" s="56"/>
      <c r="Y417" s="56"/>
      <c r="Z417" s="56"/>
    </row>
    <row r="418" ht="12.75" customHeight="1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6"/>
      <c r="R418" s="56"/>
      <c r="S418" s="56"/>
      <c r="T418" s="56"/>
      <c r="U418" s="56"/>
      <c r="V418" s="56"/>
      <c r="W418" s="56"/>
      <c r="X418" s="56"/>
      <c r="Y418" s="56"/>
      <c r="Z418" s="56"/>
    </row>
    <row r="419" ht="12.75" customHeight="1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6"/>
      <c r="R419" s="56"/>
      <c r="S419" s="56"/>
      <c r="T419" s="56"/>
      <c r="U419" s="56"/>
      <c r="V419" s="56"/>
      <c r="W419" s="56"/>
      <c r="X419" s="56"/>
      <c r="Y419" s="56"/>
      <c r="Z419" s="56"/>
    </row>
    <row r="420" ht="12.75" customHeight="1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6"/>
      <c r="R420" s="56"/>
      <c r="S420" s="56"/>
      <c r="T420" s="56"/>
      <c r="U420" s="56"/>
      <c r="V420" s="56"/>
      <c r="W420" s="56"/>
      <c r="X420" s="56"/>
      <c r="Y420" s="56"/>
      <c r="Z420" s="56"/>
    </row>
    <row r="421" ht="12.75" customHeight="1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6"/>
      <c r="R421" s="56"/>
      <c r="S421" s="56"/>
      <c r="T421" s="56"/>
      <c r="U421" s="56"/>
      <c r="V421" s="56"/>
      <c r="W421" s="56"/>
      <c r="X421" s="56"/>
      <c r="Y421" s="56"/>
      <c r="Z421" s="56"/>
    </row>
    <row r="422" ht="12.75" customHeight="1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6"/>
      <c r="R422" s="56"/>
      <c r="S422" s="56"/>
      <c r="T422" s="56"/>
      <c r="U422" s="56"/>
      <c r="V422" s="56"/>
      <c r="W422" s="56"/>
      <c r="X422" s="56"/>
      <c r="Y422" s="56"/>
      <c r="Z422" s="56"/>
    </row>
    <row r="423" ht="12.75" customHeight="1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6"/>
      <c r="R423" s="56"/>
      <c r="S423" s="56"/>
      <c r="T423" s="56"/>
      <c r="U423" s="56"/>
      <c r="V423" s="56"/>
      <c r="W423" s="56"/>
      <c r="X423" s="56"/>
      <c r="Y423" s="56"/>
      <c r="Z423" s="56"/>
    </row>
    <row r="424" ht="12.75" customHeight="1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6"/>
      <c r="R424" s="56"/>
      <c r="S424" s="56"/>
      <c r="T424" s="56"/>
      <c r="U424" s="56"/>
      <c r="V424" s="56"/>
      <c r="W424" s="56"/>
      <c r="X424" s="56"/>
      <c r="Y424" s="56"/>
      <c r="Z424" s="56"/>
    </row>
    <row r="425" ht="12.75" customHeight="1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6"/>
      <c r="R425" s="56"/>
      <c r="S425" s="56"/>
      <c r="T425" s="56"/>
      <c r="U425" s="56"/>
      <c r="V425" s="56"/>
      <c r="W425" s="56"/>
      <c r="X425" s="56"/>
      <c r="Y425" s="56"/>
      <c r="Z425" s="56"/>
    </row>
    <row r="426" ht="12.75" customHeight="1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6"/>
      <c r="R426" s="56"/>
      <c r="S426" s="56"/>
      <c r="T426" s="56"/>
      <c r="U426" s="56"/>
      <c r="V426" s="56"/>
      <c r="W426" s="56"/>
      <c r="X426" s="56"/>
      <c r="Y426" s="56"/>
      <c r="Z426" s="56"/>
    </row>
    <row r="427" ht="12.75" customHeight="1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6"/>
      <c r="R427" s="56"/>
      <c r="S427" s="56"/>
      <c r="T427" s="56"/>
      <c r="U427" s="56"/>
      <c r="V427" s="56"/>
      <c r="W427" s="56"/>
      <c r="X427" s="56"/>
      <c r="Y427" s="56"/>
      <c r="Z427" s="56"/>
    </row>
    <row r="428" ht="12.75" customHeight="1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6"/>
      <c r="R428" s="56"/>
      <c r="S428" s="56"/>
      <c r="T428" s="56"/>
      <c r="U428" s="56"/>
      <c r="V428" s="56"/>
      <c r="W428" s="56"/>
      <c r="X428" s="56"/>
      <c r="Y428" s="56"/>
      <c r="Z428" s="56"/>
    </row>
    <row r="429" ht="12.75" customHeight="1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6"/>
      <c r="R429" s="56"/>
      <c r="S429" s="56"/>
      <c r="T429" s="56"/>
      <c r="U429" s="56"/>
      <c r="V429" s="56"/>
      <c r="W429" s="56"/>
      <c r="X429" s="56"/>
      <c r="Y429" s="56"/>
      <c r="Z429" s="56"/>
    </row>
    <row r="430" ht="12.75" customHeight="1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6"/>
      <c r="R430" s="56"/>
      <c r="S430" s="56"/>
      <c r="T430" s="56"/>
      <c r="U430" s="56"/>
      <c r="V430" s="56"/>
      <c r="W430" s="56"/>
      <c r="X430" s="56"/>
      <c r="Y430" s="56"/>
      <c r="Z430" s="56"/>
    </row>
    <row r="431" ht="12.75" customHeight="1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6"/>
      <c r="R431" s="56"/>
      <c r="S431" s="56"/>
      <c r="T431" s="56"/>
      <c r="U431" s="56"/>
      <c r="V431" s="56"/>
      <c r="W431" s="56"/>
      <c r="X431" s="56"/>
      <c r="Y431" s="56"/>
      <c r="Z431" s="56"/>
    </row>
    <row r="432" ht="12.75" customHeight="1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6"/>
      <c r="R432" s="56"/>
      <c r="S432" s="56"/>
      <c r="T432" s="56"/>
      <c r="U432" s="56"/>
      <c r="V432" s="56"/>
      <c r="W432" s="56"/>
      <c r="X432" s="56"/>
      <c r="Y432" s="56"/>
      <c r="Z432" s="56"/>
    </row>
    <row r="433" ht="12.75" customHeight="1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6"/>
      <c r="R433" s="56"/>
      <c r="S433" s="56"/>
      <c r="T433" s="56"/>
      <c r="U433" s="56"/>
      <c r="V433" s="56"/>
      <c r="W433" s="56"/>
      <c r="X433" s="56"/>
      <c r="Y433" s="56"/>
      <c r="Z433" s="56"/>
    </row>
    <row r="434" ht="12.75" customHeight="1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6"/>
      <c r="R434" s="56"/>
      <c r="S434" s="56"/>
      <c r="T434" s="56"/>
      <c r="U434" s="56"/>
      <c r="V434" s="56"/>
      <c r="W434" s="56"/>
      <c r="X434" s="56"/>
      <c r="Y434" s="56"/>
      <c r="Z434" s="56"/>
    </row>
    <row r="435" ht="12.75" customHeight="1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6"/>
      <c r="R435" s="56"/>
      <c r="S435" s="56"/>
      <c r="T435" s="56"/>
      <c r="U435" s="56"/>
      <c r="V435" s="56"/>
      <c r="W435" s="56"/>
      <c r="X435" s="56"/>
      <c r="Y435" s="56"/>
      <c r="Z435" s="56"/>
    </row>
    <row r="436" ht="12.75" customHeight="1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6"/>
      <c r="R436" s="56"/>
      <c r="S436" s="56"/>
      <c r="T436" s="56"/>
      <c r="U436" s="56"/>
      <c r="V436" s="56"/>
      <c r="W436" s="56"/>
      <c r="X436" s="56"/>
      <c r="Y436" s="56"/>
      <c r="Z436" s="56"/>
    </row>
    <row r="437" ht="12.75" customHeight="1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6"/>
      <c r="R437" s="56"/>
      <c r="S437" s="56"/>
      <c r="T437" s="56"/>
      <c r="U437" s="56"/>
      <c r="V437" s="56"/>
      <c r="W437" s="56"/>
      <c r="X437" s="56"/>
      <c r="Y437" s="56"/>
      <c r="Z437" s="56"/>
    </row>
    <row r="438" ht="12.75" customHeight="1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6"/>
      <c r="R438" s="56"/>
      <c r="S438" s="56"/>
      <c r="T438" s="56"/>
      <c r="U438" s="56"/>
      <c r="V438" s="56"/>
      <c r="W438" s="56"/>
      <c r="X438" s="56"/>
      <c r="Y438" s="56"/>
      <c r="Z438" s="56"/>
    </row>
    <row r="439" ht="12.75" customHeight="1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6"/>
      <c r="R439" s="56"/>
      <c r="S439" s="56"/>
      <c r="T439" s="56"/>
      <c r="U439" s="56"/>
      <c r="V439" s="56"/>
      <c r="W439" s="56"/>
      <c r="X439" s="56"/>
      <c r="Y439" s="56"/>
      <c r="Z439" s="56"/>
    </row>
    <row r="440" ht="12.75" customHeight="1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6"/>
      <c r="R440" s="56"/>
      <c r="S440" s="56"/>
      <c r="T440" s="56"/>
      <c r="U440" s="56"/>
      <c r="V440" s="56"/>
      <c r="W440" s="56"/>
      <c r="X440" s="56"/>
      <c r="Y440" s="56"/>
      <c r="Z440" s="56"/>
    </row>
    <row r="441" ht="12.75" customHeight="1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6"/>
      <c r="R441" s="56"/>
      <c r="S441" s="56"/>
      <c r="T441" s="56"/>
      <c r="U441" s="56"/>
      <c r="V441" s="56"/>
      <c r="W441" s="56"/>
      <c r="X441" s="56"/>
      <c r="Y441" s="56"/>
      <c r="Z441" s="56"/>
    </row>
    <row r="442" ht="12.75" customHeight="1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6"/>
      <c r="R442" s="56"/>
      <c r="S442" s="56"/>
      <c r="T442" s="56"/>
      <c r="U442" s="56"/>
      <c r="V442" s="56"/>
      <c r="W442" s="56"/>
      <c r="X442" s="56"/>
      <c r="Y442" s="56"/>
      <c r="Z442" s="56"/>
    </row>
    <row r="443" ht="12.75" customHeight="1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6"/>
      <c r="R443" s="56"/>
      <c r="S443" s="56"/>
      <c r="T443" s="56"/>
      <c r="U443" s="56"/>
      <c r="V443" s="56"/>
      <c r="W443" s="56"/>
      <c r="X443" s="56"/>
      <c r="Y443" s="56"/>
      <c r="Z443" s="56"/>
    </row>
    <row r="444" ht="12.75" customHeight="1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6"/>
      <c r="R444" s="56"/>
      <c r="S444" s="56"/>
      <c r="T444" s="56"/>
      <c r="U444" s="56"/>
      <c r="V444" s="56"/>
      <c r="W444" s="56"/>
      <c r="X444" s="56"/>
      <c r="Y444" s="56"/>
      <c r="Z444" s="56"/>
    </row>
    <row r="445" ht="12.75" customHeight="1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6"/>
      <c r="R445" s="56"/>
      <c r="S445" s="56"/>
      <c r="T445" s="56"/>
      <c r="U445" s="56"/>
      <c r="V445" s="56"/>
      <c r="W445" s="56"/>
      <c r="X445" s="56"/>
      <c r="Y445" s="56"/>
      <c r="Z445" s="56"/>
    </row>
    <row r="446" ht="12.75" customHeight="1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6"/>
      <c r="R446" s="56"/>
      <c r="S446" s="56"/>
      <c r="T446" s="56"/>
      <c r="U446" s="56"/>
      <c r="V446" s="56"/>
      <c r="W446" s="56"/>
      <c r="X446" s="56"/>
      <c r="Y446" s="56"/>
      <c r="Z446" s="56"/>
    </row>
    <row r="447" ht="12.75" customHeight="1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6"/>
      <c r="R447" s="56"/>
      <c r="S447" s="56"/>
      <c r="T447" s="56"/>
      <c r="U447" s="56"/>
      <c r="V447" s="56"/>
      <c r="W447" s="56"/>
      <c r="X447" s="56"/>
      <c r="Y447" s="56"/>
      <c r="Z447" s="56"/>
    </row>
    <row r="448" ht="12.75" customHeight="1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6"/>
      <c r="R448" s="56"/>
      <c r="S448" s="56"/>
      <c r="T448" s="56"/>
      <c r="U448" s="56"/>
      <c r="V448" s="56"/>
      <c r="W448" s="56"/>
      <c r="X448" s="56"/>
      <c r="Y448" s="56"/>
      <c r="Z448" s="56"/>
    </row>
    <row r="449" ht="12.75" customHeight="1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6"/>
      <c r="R449" s="56"/>
      <c r="S449" s="56"/>
      <c r="T449" s="56"/>
      <c r="U449" s="56"/>
      <c r="V449" s="56"/>
      <c r="W449" s="56"/>
      <c r="X449" s="56"/>
      <c r="Y449" s="56"/>
      <c r="Z449" s="56"/>
    </row>
    <row r="450" ht="12.75" customHeight="1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6"/>
      <c r="R450" s="56"/>
      <c r="S450" s="56"/>
      <c r="T450" s="56"/>
      <c r="U450" s="56"/>
      <c r="V450" s="56"/>
      <c r="W450" s="56"/>
      <c r="X450" s="56"/>
      <c r="Y450" s="56"/>
      <c r="Z450" s="56"/>
    </row>
    <row r="451" ht="12.75" customHeight="1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6"/>
      <c r="R451" s="56"/>
      <c r="S451" s="56"/>
      <c r="T451" s="56"/>
      <c r="U451" s="56"/>
      <c r="V451" s="56"/>
      <c r="W451" s="56"/>
      <c r="X451" s="56"/>
      <c r="Y451" s="56"/>
      <c r="Z451" s="56"/>
    </row>
    <row r="452" ht="12.75" customHeight="1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6"/>
      <c r="R452" s="56"/>
      <c r="S452" s="56"/>
      <c r="T452" s="56"/>
      <c r="U452" s="56"/>
      <c r="V452" s="56"/>
      <c r="W452" s="56"/>
      <c r="X452" s="56"/>
      <c r="Y452" s="56"/>
      <c r="Z452" s="56"/>
    </row>
    <row r="453" ht="12.75" customHeight="1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6"/>
      <c r="R453" s="56"/>
      <c r="S453" s="56"/>
      <c r="T453" s="56"/>
      <c r="U453" s="56"/>
      <c r="V453" s="56"/>
      <c r="W453" s="56"/>
      <c r="X453" s="56"/>
      <c r="Y453" s="56"/>
      <c r="Z453" s="56"/>
    </row>
    <row r="454" ht="12.75" customHeight="1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6"/>
      <c r="R454" s="56"/>
      <c r="S454" s="56"/>
      <c r="T454" s="56"/>
      <c r="U454" s="56"/>
      <c r="V454" s="56"/>
      <c r="W454" s="56"/>
      <c r="X454" s="56"/>
      <c r="Y454" s="56"/>
      <c r="Z454" s="56"/>
    </row>
    <row r="455" ht="12.75" customHeight="1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6"/>
      <c r="R455" s="56"/>
      <c r="S455" s="56"/>
      <c r="T455" s="56"/>
      <c r="U455" s="56"/>
      <c r="V455" s="56"/>
      <c r="W455" s="56"/>
      <c r="X455" s="56"/>
      <c r="Y455" s="56"/>
      <c r="Z455" s="56"/>
    </row>
    <row r="456" ht="12.75" customHeight="1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6"/>
      <c r="R456" s="56"/>
      <c r="S456" s="56"/>
      <c r="T456" s="56"/>
      <c r="U456" s="56"/>
      <c r="V456" s="56"/>
      <c r="W456" s="56"/>
      <c r="X456" s="56"/>
      <c r="Y456" s="56"/>
      <c r="Z456" s="56"/>
    </row>
    <row r="457" ht="12.75" customHeight="1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6"/>
      <c r="R457" s="56"/>
      <c r="S457" s="56"/>
      <c r="T457" s="56"/>
      <c r="U457" s="56"/>
      <c r="V457" s="56"/>
      <c r="W457" s="56"/>
      <c r="X457" s="56"/>
      <c r="Y457" s="56"/>
      <c r="Z457" s="56"/>
    </row>
    <row r="458" ht="12.75" customHeight="1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6"/>
      <c r="R458" s="56"/>
      <c r="S458" s="56"/>
      <c r="T458" s="56"/>
      <c r="U458" s="56"/>
      <c r="V458" s="56"/>
      <c r="W458" s="56"/>
      <c r="X458" s="56"/>
      <c r="Y458" s="56"/>
      <c r="Z458" s="56"/>
    </row>
    <row r="459" ht="12.75" customHeight="1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6"/>
      <c r="R459" s="56"/>
      <c r="S459" s="56"/>
      <c r="T459" s="56"/>
      <c r="U459" s="56"/>
      <c r="V459" s="56"/>
      <c r="W459" s="56"/>
      <c r="X459" s="56"/>
      <c r="Y459" s="56"/>
      <c r="Z459" s="56"/>
    </row>
    <row r="460" ht="12.75" customHeight="1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6"/>
      <c r="R460" s="56"/>
      <c r="S460" s="56"/>
      <c r="T460" s="56"/>
      <c r="U460" s="56"/>
      <c r="V460" s="56"/>
      <c r="W460" s="56"/>
      <c r="X460" s="56"/>
      <c r="Y460" s="56"/>
      <c r="Z460" s="56"/>
    </row>
    <row r="461" ht="12.75" customHeight="1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6"/>
      <c r="R461" s="56"/>
      <c r="S461" s="56"/>
      <c r="T461" s="56"/>
      <c r="U461" s="56"/>
      <c r="V461" s="56"/>
      <c r="W461" s="56"/>
      <c r="X461" s="56"/>
      <c r="Y461" s="56"/>
      <c r="Z461" s="56"/>
    </row>
    <row r="462" ht="12.75" customHeight="1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6"/>
      <c r="R462" s="56"/>
      <c r="S462" s="56"/>
      <c r="T462" s="56"/>
      <c r="U462" s="56"/>
      <c r="V462" s="56"/>
      <c r="W462" s="56"/>
      <c r="X462" s="56"/>
      <c r="Y462" s="56"/>
      <c r="Z462" s="56"/>
    </row>
    <row r="463" ht="12.75" customHeight="1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6"/>
      <c r="R463" s="56"/>
      <c r="S463" s="56"/>
      <c r="T463" s="56"/>
      <c r="U463" s="56"/>
      <c r="V463" s="56"/>
      <c r="W463" s="56"/>
      <c r="X463" s="56"/>
      <c r="Y463" s="56"/>
      <c r="Z463" s="56"/>
    </row>
    <row r="464" ht="12.75" customHeight="1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6"/>
      <c r="R464" s="56"/>
      <c r="S464" s="56"/>
      <c r="T464" s="56"/>
      <c r="U464" s="56"/>
      <c r="V464" s="56"/>
      <c r="W464" s="56"/>
      <c r="X464" s="56"/>
      <c r="Y464" s="56"/>
      <c r="Z464" s="56"/>
    </row>
    <row r="465" ht="12.75" customHeight="1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6"/>
      <c r="R465" s="56"/>
      <c r="S465" s="56"/>
      <c r="T465" s="56"/>
      <c r="U465" s="56"/>
      <c r="V465" s="56"/>
      <c r="W465" s="56"/>
      <c r="X465" s="56"/>
      <c r="Y465" s="56"/>
      <c r="Z465" s="56"/>
    </row>
    <row r="466" ht="12.75" customHeight="1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6"/>
      <c r="R466" s="56"/>
      <c r="S466" s="56"/>
      <c r="T466" s="56"/>
      <c r="U466" s="56"/>
      <c r="V466" s="56"/>
      <c r="W466" s="56"/>
      <c r="X466" s="56"/>
      <c r="Y466" s="56"/>
      <c r="Z466" s="56"/>
    </row>
    <row r="467" ht="12.75" customHeight="1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6"/>
      <c r="R467" s="56"/>
      <c r="S467" s="56"/>
      <c r="T467" s="56"/>
      <c r="U467" s="56"/>
      <c r="V467" s="56"/>
      <c r="W467" s="56"/>
      <c r="X467" s="56"/>
      <c r="Y467" s="56"/>
      <c r="Z467" s="56"/>
    </row>
    <row r="468" ht="12.75" customHeight="1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6"/>
      <c r="R468" s="56"/>
      <c r="S468" s="56"/>
      <c r="T468" s="56"/>
      <c r="U468" s="56"/>
      <c r="V468" s="56"/>
      <c r="W468" s="56"/>
      <c r="X468" s="56"/>
      <c r="Y468" s="56"/>
      <c r="Z468" s="56"/>
    </row>
    <row r="469" ht="12.75" customHeight="1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6"/>
      <c r="R469" s="56"/>
      <c r="S469" s="56"/>
      <c r="T469" s="56"/>
      <c r="U469" s="56"/>
      <c r="V469" s="56"/>
      <c r="W469" s="56"/>
      <c r="X469" s="56"/>
      <c r="Y469" s="56"/>
      <c r="Z469" s="56"/>
    </row>
    <row r="470" ht="12.75" customHeight="1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6"/>
      <c r="R470" s="56"/>
      <c r="S470" s="56"/>
      <c r="T470" s="56"/>
      <c r="U470" s="56"/>
      <c r="V470" s="56"/>
      <c r="W470" s="56"/>
      <c r="X470" s="56"/>
      <c r="Y470" s="56"/>
      <c r="Z470" s="56"/>
    </row>
    <row r="471" ht="12.75" customHeight="1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6"/>
      <c r="R471" s="56"/>
      <c r="S471" s="56"/>
      <c r="T471" s="56"/>
      <c r="U471" s="56"/>
      <c r="V471" s="56"/>
      <c r="W471" s="56"/>
      <c r="X471" s="56"/>
      <c r="Y471" s="56"/>
      <c r="Z471" s="56"/>
    </row>
    <row r="472" ht="12.75" customHeight="1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6"/>
      <c r="R472" s="56"/>
      <c r="S472" s="56"/>
      <c r="T472" s="56"/>
      <c r="U472" s="56"/>
      <c r="V472" s="56"/>
      <c r="W472" s="56"/>
      <c r="X472" s="56"/>
      <c r="Y472" s="56"/>
      <c r="Z472" s="56"/>
    </row>
    <row r="473" ht="12.75" customHeight="1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6"/>
      <c r="R473" s="56"/>
      <c r="S473" s="56"/>
      <c r="T473" s="56"/>
      <c r="U473" s="56"/>
      <c r="V473" s="56"/>
      <c r="W473" s="56"/>
      <c r="X473" s="56"/>
      <c r="Y473" s="56"/>
      <c r="Z473" s="56"/>
    </row>
    <row r="474" ht="12.75" customHeight="1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6"/>
      <c r="R474" s="56"/>
      <c r="S474" s="56"/>
      <c r="T474" s="56"/>
      <c r="U474" s="56"/>
      <c r="V474" s="56"/>
      <c r="W474" s="56"/>
      <c r="X474" s="56"/>
      <c r="Y474" s="56"/>
      <c r="Z474" s="56"/>
    </row>
    <row r="475" ht="12.75" customHeight="1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6"/>
      <c r="R475" s="56"/>
      <c r="S475" s="56"/>
      <c r="T475" s="56"/>
      <c r="U475" s="56"/>
      <c r="V475" s="56"/>
      <c r="W475" s="56"/>
      <c r="X475" s="56"/>
      <c r="Y475" s="56"/>
      <c r="Z475" s="56"/>
    </row>
    <row r="476" ht="12.75" customHeight="1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6"/>
      <c r="R476" s="56"/>
      <c r="S476" s="56"/>
      <c r="T476" s="56"/>
      <c r="U476" s="56"/>
      <c r="V476" s="56"/>
      <c r="W476" s="56"/>
      <c r="X476" s="56"/>
      <c r="Y476" s="56"/>
      <c r="Z476" s="56"/>
    </row>
    <row r="477" ht="12.75" customHeight="1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6"/>
      <c r="R477" s="56"/>
      <c r="S477" s="56"/>
      <c r="T477" s="56"/>
      <c r="U477" s="56"/>
      <c r="V477" s="56"/>
      <c r="W477" s="56"/>
      <c r="X477" s="56"/>
      <c r="Y477" s="56"/>
      <c r="Z477" s="56"/>
    </row>
    <row r="478" ht="12.75" customHeight="1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6"/>
      <c r="R478" s="56"/>
      <c r="S478" s="56"/>
      <c r="T478" s="56"/>
      <c r="U478" s="56"/>
      <c r="V478" s="56"/>
      <c r="W478" s="56"/>
      <c r="X478" s="56"/>
      <c r="Y478" s="56"/>
      <c r="Z478" s="56"/>
    </row>
    <row r="479" ht="12.75" customHeight="1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6"/>
      <c r="R479" s="56"/>
      <c r="S479" s="56"/>
      <c r="T479" s="56"/>
      <c r="U479" s="56"/>
      <c r="V479" s="56"/>
      <c r="W479" s="56"/>
      <c r="X479" s="56"/>
      <c r="Y479" s="56"/>
      <c r="Z479" s="56"/>
    </row>
    <row r="480" ht="12.75" customHeight="1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6"/>
      <c r="R480" s="56"/>
      <c r="S480" s="56"/>
      <c r="T480" s="56"/>
      <c r="U480" s="56"/>
      <c r="V480" s="56"/>
      <c r="W480" s="56"/>
      <c r="X480" s="56"/>
      <c r="Y480" s="56"/>
      <c r="Z480" s="56"/>
    </row>
    <row r="481" ht="12.75" customHeight="1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6"/>
      <c r="R481" s="56"/>
      <c r="S481" s="56"/>
      <c r="T481" s="56"/>
      <c r="U481" s="56"/>
      <c r="V481" s="56"/>
      <c r="W481" s="56"/>
      <c r="X481" s="56"/>
      <c r="Y481" s="56"/>
      <c r="Z481" s="56"/>
    </row>
    <row r="482" ht="12.75" customHeight="1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6"/>
      <c r="R482" s="56"/>
      <c r="S482" s="56"/>
      <c r="T482" s="56"/>
      <c r="U482" s="56"/>
      <c r="V482" s="56"/>
      <c r="W482" s="56"/>
      <c r="X482" s="56"/>
      <c r="Y482" s="56"/>
      <c r="Z482" s="56"/>
    </row>
    <row r="483" ht="12.75" customHeight="1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6"/>
      <c r="R483" s="56"/>
      <c r="S483" s="56"/>
      <c r="T483" s="56"/>
      <c r="U483" s="56"/>
      <c r="V483" s="56"/>
      <c r="W483" s="56"/>
      <c r="X483" s="56"/>
      <c r="Y483" s="56"/>
      <c r="Z483" s="56"/>
    </row>
    <row r="484" ht="12.75" customHeight="1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6"/>
      <c r="R484" s="56"/>
      <c r="S484" s="56"/>
      <c r="T484" s="56"/>
      <c r="U484" s="56"/>
      <c r="V484" s="56"/>
      <c r="W484" s="56"/>
      <c r="X484" s="56"/>
      <c r="Y484" s="56"/>
      <c r="Z484" s="56"/>
    </row>
    <row r="485" ht="12.75" customHeight="1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6"/>
      <c r="R485" s="56"/>
      <c r="S485" s="56"/>
      <c r="T485" s="56"/>
      <c r="U485" s="56"/>
      <c r="V485" s="56"/>
      <c r="W485" s="56"/>
      <c r="X485" s="56"/>
      <c r="Y485" s="56"/>
      <c r="Z485" s="56"/>
    </row>
    <row r="486" ht="12.75" customHeight="1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6"/>
      <c r="R486" s="56"/>
      <c r="S486" s="56"/>
      <c r="T486" s="56"/>
      <c r="U486" s="56"/>
      <c r="V486" s="56"/>
      <c r="W486" s="56"/>
      <c r="X486" s="56"/>
      <c r="Y486" s="56"/>
      <c r="Z486" s="56"/>
    </row>
    <row r="487" ht="12.75" customHeight="1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6"/>
      <c r="R487" s="56"/>
      <c r="S487" s="56"/>
      <c r="T487" s="56"/>
      <c r="U487" s="56"/>
      <c r="V487" s="56"/>
      <c r="W487" s="56"/>
      <c r="X487" s="56"/>
      <c r="Y487" s="56"/>
      <c r="Z487" s="56"/>
    </row>
    <row r="488" ht="12.75" customHeight="1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6"/>
      <c r="R488" s="56"/>
      <c r="S488" s="56"/>
      <c r="T488" s="56"/>
      <c r="U488" s="56"/>
      <c r="V488" s="56"/>
      <c r="W488" s="56"/>
      <c r="X488" s="56"/>
      <c r="Y488" s="56"/>
      <c r="Z488" s="56"/>
    </row>
    <row r="489" ht="12.75" customHeight="1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6"/>
      <c r="R489" s="56"/>
      <c r="S489" s="56"/>
      <c r="T489" s="56"/>
      <c r="U489" s="56"/>
      <c r="V489" s="56"/>
      <c r="W489" s="56"/>
      <c r="X489" s="56"/>
      <c r="Y489" s="56"/>
      <c r="Z489" s="56"/>
    </row>
    <row r="490" ht="12.75" customHeight="1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6"/>
      <c r="R490" s="56"/>
      <c r="S490" s="56"/>
      <c r="T490" s="56"/>
      <c r="U490" s="56"/>
      <c r="V490" s="56"/>
      <c r="W490" s="56"/>
      <c r="X490" s="56"/>
      <c r="Y490" s="56"/>
      <c r="Z490" s="56"/>
    </row>
    <row r="491" ht="12.75" customHeight="1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6"/>
      <c r="R491" s="56"/>
      <c r="S491" s="56"/>
      <c r="T491" s="56"/>
      <c r="U491" s="56"/>
      <c r="V491" s="56"/>
      <c r="W491" s="56"/>
      <c r="X491" s="56"/>
      <c r="Y491" s="56"/>
      <c r="Z491" s="56"/>
    </row>
    <row r="492" ht="12.75" customHeight="1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6"/>
      <c r="R492" s="56"/>
      <c r="S492" s="56"/>
      <c r="T492" s="56"/>
      <c r="U492" s="56"/>
      <c r="V492" s="56"/>
      <c r="W492" s="56"/>
      <c r="X492" s="56"/>
      <c r="Y492" s="56"/>
      <c r="Z492" s="56"/>
    </row>
    <row r="493" ht="12.75" customHeight="1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6"/>
      <c r="R493" s="56"/>
      <c r="S493" s="56"/>
      <c r="T493" s="56"/>
      <c r="U493" s="56"/>
      <c r="V493" s="56"/>
      <c r="W493" s="56"/>
      <c r="X493" s="56"/>
      <c r="Y493" s="56"/>
      <c r="Z493" s="56"/>
    </row>
    <row r="494" ht="12.75" customHeight="1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6"/>
      <c r="R494" s="56"/>
      <c r="S494" s="56"/>
      <c r="T494" s="56"/>
      <c r="U494" s="56"/>
      <c r="V494" s="56"/>
      <c r="W494" s="56"/>
      <c r="X494" s="56"/>
      <c r="Y494" s="56"/>
      <c r="Z494" s="56"/>
    </row>
    <row r="495" ht="12.75" customHeight="1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6"/>
      <c r="R495" s="56"/>
      <c r="S495" s="56"/>
      <c r="T495" s="56"/>
      <c r="U495" s="56"/>
      <c r="V495" s="56"/>
      <c r="W495" s="56"/>
      <c r="X495" s="56"/>
      <c r="Y495" s="56"/>
      <c r="Z495" s="56"/>
    </row>
    <row r="496" ht="12.75" customHeight="1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6"/>
      <c r="R496" s="56"/>
      <c r="S496" s="56"/>
      <c r="T496" s="56"/>
      <c r="U496" s="56"/>
      <c r="V496" s="56"/>
      <c r="W496" s="56"/>
      <c r="X496" s="56"/>
      <c r="Y496" s="56"/>
      <c r="Z496" s="56"/>
    </row>
    <row r="497" ht="12.75" customHeight="1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6"/>
      <c r="R497" s="56"/>
      <c r="S497" s="56"/>
      <c r="T497" s="56"/>
      <c r="U497" s="56"/>
      <c r="V497" s="56"/>
      <c r="W497" s="56"/>
      <c r="X497" s="56"/>
      <c r="Y497" s="56"/>
      <c r="Z497" s="56"/>
    </row>
    <row r="498" ht="12.75" customHeight="1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6"/>
      <c r="R498" s="56"/>
      <c r="S498" s="56"/>
      <c r="T498" s="56"/>
      <c r="U498" s="56"/>
      <c r="V498" s="56"/>
      <c r="W498" s="56"/>
      <c r="X498" s="56"/>
      <c r="Y498" s="56"/>
      <c r="Z498" s="56"/>
    </row>
    <row r="499" ht="12.75" customHeight="1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6"/>
      <c r="R499" s="56"/>
      <c r="S499" s="56"/>
      <c r="T499" s="56"/>
      <c r="U499" s="56"/>
      <c r="V499" s="56"/>
      <c r="W499" s="56"/>
      <c r="X499" s="56"/>
      <c r="Y499" s="56"/>
      <c r="Z499" s="56"/>
    </row>
    <row r="500" ht="12.75" customHeight="1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6"/>
      <c r="R500" s="56"/>
      <c r="S500" s="56"/>
      <c r="T500" s="56"/>
      <c r="U500" s="56"/>
      <c r="V500" s="56"/>
      <c r="W500" s="56"/>
      <c r="X500" s="56"/>
      <c r="Y500" s="56"/>
      <c r="Z500" s="56"/>
    </row>
    <row r="501" ht="12.75" customHeight="1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6"/>
      <c r="R501" s="56"/>
      <c r="S501" s="56"/>
      <c r="T501" s="56"/>
      <c r="U501" s="56"/>
      <c r="V501" s="56"/>
      <c r="W501" s="56"/>
      <c r="X501" s="56"/>
      <c r="Y501" s="56"/>
      <c r="Z501" s="56"/>
    </row>
    <row r="502" ht="12.75" customHeight="1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6"/>
      <c r="R502" s="56"/>
      <c r="S502" s="56"/>
      <c r="T502" s="56"/>
      <c r="U502" s="56"/>
      <c r="V502" s="56"/>
      <c r="W502" s="56"/>
      <c r="X502" s="56"/>
      <c r="Y502" s="56"/>
      <c r="Z502" s="56"/>
    </row>
    <row r="503" ht="12.75" customHeight="1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6"/>
      <c r="R503" s="56"/>
      <c r="S503" s="56"/>
      <c r="T503" s="56"/>
      <c r="U503" s="56"/>
      <c r="V503" s="56"/>
      <c r="W503" s="56"/>
      <c r="X503" s="56"/>
      <c r="Y503" s="56"/>
      <c r="Z503" s="56"/>
    </row>
    <row r="504" ht="12.75" customHeight="1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6"/>
      <c r="R504" s="56"/>
      <c r="S504" s="56"/>
      <c r="T504" s="56"/>
      <c r="U504" s="56"/>
      <c r="V504" s="56"/>
      <c r="W504" s="56"/>
      <c r="X504" s="56"/>
      <c r="Y504" s="56"/>
      <c r="Z504" s="56"/>
    </row>
    <row r="505" ht="12.75" customHeight="1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6"/>
      <c r="R505" s="56"/>
      <c r="S505" s="56"/>
      <c r="T505" s="56"/>
      <c r="U505" s="56"/>
      <c r="V505" s="56"/>
      <c r="W505" s="56"/>
      <c r="X505" s="56"/>
      <c r="Y505" s="56"/>
      <c r="Z505" s="56"/>
    </row>
    <row r="506" ht="12.75" customHeight="1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6"/>
      <c r="R506" s="56"/>
      <c r="S506" s="56"/>
      <c r="T506" s="56"/>
      <c r="U506" s="56"/>
      <c r="V506" s="56"/>
      <c r="W506" s="56"/>
      <c r="X506" s="56"/>
      <c r="Y506" s="56"/>
      <c r="Z506" s="56"/>
    </row>
    <row r="507" ht="12.75" customHeight="1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6"/>
      <c r="R507" s="56"/>
      <c r="S507" s="56"/>
      <c r="T507" s="56"/>
      <c r="U507" s="56"/>
      <c r="V507" s="56"/>
      <c r="W507" s="56"/>
      <c r="X507" s="56"/>
      <c r="Y507" s="56"/>
      <c r="Z507" s="56"/>
    </row>
    <row r="508" ht="12.75" customHeight="1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6"/>
      <c r="R508" s="56"/>
      <c r="S508" s="56"/>
      <c r="T508" s="56"/>
      <c r="U508" s="56"/>
      <c r="V508" s="56"/>
      <c r="W508" s="56"/>
      <c r="X508" s="56"/>
      <c r="Y508" s="56"/>
      <c r="Z508" s="56"/>
    </row>
    <row r="509" ht="12.75" customHeight="1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6"/>
      <c r="R509" s="56"/>
      <c r="S509" s="56"/>
      <c r="T509" s="56"/>
      <c r="U509" s="56"/>
      <c r="V509" s="56"/>
      <c r="W509" s="56"/>
      <c r="X509" s="56"/>
      <c r="Y509" s="56"/>
      <c r="Z509" s="56"/>
    </row>
    <row r="510" ht="12.75" customHeight="1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6"/>
      <c r="R510" s="56"/>
      <c r="S510" s="56"/>
      <c r="T510" s="56"/>
      <c r="U510" s="56"/>
      <c r="V510" s="56"/>
      <c r="W510" s="56"/>
      <c r="X510" s="56"/>
      <c r="Y510" s="56"/>
      <c r="Z510" s="56"/>
    </row>
    <row r="511" ht="12.75" customHeight="1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6"/>
      <c r="R511" s="56"/>
      <c r="S511" s="56"/>
      <c r="T511" s="56"/>
      <c r="U511" s="56"/>
      <c r="V511" s="56"/>
      <c r="W511" s="56"/>
      <c r="X511" s="56"/>
      <c r="Y511" s="56"/>
      <c r="Z511" s="56"/>
    </row>
    <row r="512" ht="12.75" customHeight="1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6"/>
      <c r="R512" s="56"/>
      <c r="S512" s="56"/>
      <c r="T512" s="56"/>
      <c r="U512" s="56"/>
      <c r="V512" s="56"/>
      <c r="W512" s="56"/>
      <c r="X512" s="56"/>
      <c r="Y512" s="56"/>
      <c r="Z512" s="56"/>
    </row>
    <row r="513" ht="12.75" customHeight="1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6"/>
      <c r="R513" s="56"/>
      <c r="S513" s="56"/>
      <c r="T513" s="56"/>
      <c r="U513" s="56"/>
      <c r="V513" s="56"/>
      <c r="W513" s="56"/>
      <c r="X513" s="56"/>
      <c r="Y513" s="56"/>
      <c r="Z513" s="56"/>
    </row>
    <row r="514" ht="12.75" customHeight="1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6"/>
      <c r="R514" s="56"/>
      <c r="S514" s="56"/>
      <c r="T514" s="56"/>
      <c r="U514" s="56"/>
      <c r="V514" s="56"/>
      <c r="W514" s="56"/>
      <c r="X514" s="56"/>
      <c r="Y514" s="56"/>
      <c r="Z514" s="56"/>
    </row>
    <row r="515" ht="12.75" customHeight="1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6"/>
      <c r="R515" s="56"/>
      <c r="S515" s="56"/>
      <c r="T515" s="56"/>
      <c r="U515" s="56"/>
      <c r="V515" s="56"/>
      <c r="W515" s="56"/>
      <c r="X515" s="56"/>
      <c r="Y515" s="56"/>
      <c r="Z515" s="56"/>
    </row>
    <row r="516" ht="12.75" customHeight="1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6"/>
      <c r="R516" s="56"/>
      <c r="S516" s="56"/>
      <c r="T516" s="56"/>
      <c r="U516" s="56"/>
      <c r="V516" s="56"/>
      <c r="W516" s="56"/>
      <c r="X516" s="56"/>
      <c r="Y516" s="56"/>
      <c r="Z516" s="56"/>
    </row>
    <row r="517" ht="12.75" customHeight="1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6"/>
      <c r="R517" s="56"/>
      <c r="S517" s="56"/>
      <c r="T517" s="56"/>
      <c r="U517" s="56"/>
      <c r="V517" s="56"/>
      <c r="W517" s="56"/>
      <c r="X517" s="56"/>
      <c r="Y517" s="56"/>
      <c r="Z517" s="56"/>
    </row>
    <row r="518" ht="12.75" customHeight="1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6"/>
      <c r="R518" s="56"/>
      <c r="S518" s="56"/>
      <c r="T518" s="56"/>
      <c r="U518" s="56"/>
      <c r="V518" s="56"/>
      <c r="W518" s="56"/>
      <c r="X518" s="56"/>
      <c r="Y518" s="56"/>
      <c r="Z518" s="56"/>
    </row>
    <row r="519" ht="12.75" customHeight="1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6"/>
      <c r="R519" s="56"/>
      <c r="S519" s="56"/>
      <c r="T519" s="56"/>
      <c r="U519" s="56"/>
      <c r="V519" s="56"/>
      <c r="W519" s="56"/>
      <c r="X519" s="56"/>
      <c r="Y519" s="56"/>
      <c r="Z519" s="56"/>
    </row>
    <row r="520" ht="12.75" customHeight="1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6"/>
      <c r="R520" s="56"/>
      <c r="S520" s="56"/>
      <c r="T520" s="56"/>
      <c r="U520" s="56"/>
      <c r="V520" s="56"/>
      <c r="W520" s="56"/>
      <c r="X520" s="56"/>
      <c r="Y520" s="56"/>
      <c r="Z520" s="56"/>
    </row>
    <row r="521" ht="12.75" customHeight="1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6"/>
      <c r="R521" s="56"/>
      <c r="S521" s="56"/>
      <c r="T521" s="56"/>
      <c r="U521" s="56"/>
      <c r="V521" s="56"/>
      <c r="W521" s="56"/>
      <c r="X521" s="56"/>
      <c r="Y521" s="56"/>
      <c r="Z521" s="56"/>
    </row>
    <row r="522" ht="12.75" customHeight="1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6"/>
      <c r="R522" s="56"/>
      <c r="S522" s="56"/>
      <c r="T522" s="56"/>
      <c r="U522" s="56"/>
      <c r="V522" s="56"/>
      <c r="W522" s="56"/>
      <c r="X522" s="56"/>
      <c r="Y522" s="56"/>
      <c r="Z522" s="56"/>
    </row>
    <row r="523" ht="12.75" customHeight="1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6"/>
      <c r="R523" s="56"/>
      <c r="S523" s="56"/>
      <c r="T523" s="56"/>
      <c r="U523" s="56"/>
      <c r="V523" s="56"/>
      <c r="W523" s="56"/>
      <c r="X523" s="56"/>
      <c r="Y523" s="56"/>
      <c r="Z523" s="56"/>
    </row>
    <row r="524" ht="12.75" customHeight="1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6"/>
      <c r="R524" s="56"/>
      <c r="S524" s="56"/>
      <c r="T524" s="56"/>
      <c r="U524" s="56"/>
      <c r="V524" s="56"/>
      <c r="W524" s="56"/>
      <c r="X524" s="56"/>
      <c r="Y524" s="56"/>
      <c r="Z524" s="56"/>
    </row>
    <row r="525" ht="12.75" customHeight="1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6"/>
      <c r="R525" s="56"/>
      <c r="S525" s="56"/>
      <c r="T525" s="56"/>
      <c r="U525" s="56"/>
      <c r="V525" s="56"/>
      <c r="W525" s="56"/>
      <c r="X525" s="56"/>
      <c r="Y525" s="56"/>
      <c r="Z525" s="56"/>
    </row>
    <row r="526" ht="12.75" customHeight="1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6"/>
      <c r="R526" s="56"/>
      <c r="S526" s="56"/>
      <c r="T526" s="56"/>
      <c r="U526" s="56"/>
      <c r="V526" s="56"/>
      <c r="W526" s="56"/>
      <c r="X526" s="56"/>
      <c r="Y526" s="56"/>
      <c r="Z526" s="56"/>
    </row>
    <row r="527" ht="12.75" customHeight="1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6"/>
      <c r="R527" s="56"/>
      <c r="S527" s="56"/>
      <c r="T527" s="56"/>
      <c r="U527" s="56"/>
      <c r="V527" s="56"/>
      <c r="W527" s="56"/>
      <c r="X527" s="56"/>
      <c r="Y527" s="56"/>
      <c r="Z527" s="56"/>
    </row>
    <row r="528" ht="12.75" customHeight="1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6"/>
      <c r="R528" s="56"/>
      <c r="S528" s="56"/>
      <c r="T528" s="56"/>
      <c r="U528" s="56"/>
      <c r="V528" s="56"/>
      <c r="W528" s="56"/>
      <c r="X528" s="56"/>
      <c r="Y528" s="56"/>
      <c r="Z528" s="56"/>
    </row>
    <row r="529" ht="12.75" customHeight="1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6"/>
      <c r="R529" s="56"/>
      <c r="S529" s="56"/>
      <c r="T529" s="56"/>
      <c r="U529" s="56"/>
      <c r="V529" s="56"/>
      <c r="W529" s="56"/>
      <c r="X529" s="56"/>
      <c r="Y529" s="56"/>
      <c r="Z529" s="56"/>
    </row>
    <row r="530" ht="12.75" customHeight="1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6"/>
      <c r="R530" s="56"/>
      <c r="S530" s="56"/>
      <c r="T530" s="56"/>
      <c r="U530" s="56"/>
      <c r="V530" s="56"/>
      <c r="W530" s="56"/>
      <c r="X530" s="56"/>
      <c r="Y530" s="56"/>
      <c r="Z530" s="56"/>
    </row>
    <row r="531" ht="12.75" customHeight="1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6"/>
      <c r="R531" s="56"/>
      <c r="S531" s="56"/>
      <c r="T531" s="56"/>
      <c r="U531" s="56"/>
      <c r="V531" s="56"/>
      <c r="W531" s="56"/>
      <c r="X531" s="56"/>
      <c r="Y531" s="56"/>
      <c r="Z531" s="56"/>
    </row>
    <row r="532" ht="12.75" customHeight="1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6"/>
      <c r="R532" s="56"/>
      <c r="S532" s="56"/>
      <c r="T532" s="56"/>
      <c r="U532" s="56"/>
      <c r="V532" s="56"/>
      <c r="W532" s="56"/>
      <c r="X532" s="56"/>
      <c r="Y532" s="56"/>
      <c r="Z532" s="56"/>
    </row>
    <row r="533" ht="12.75" customHeight="1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6"/>
      <c r="R533" s="56"/>
      <c r="S533" s="56"/>
      <c r="T533" s="56"/>
      <c r="U533" s="56"/>
      <c r="V533" s="56"/>
      <c r="W533" s="56"/>
      <c r="X533" s="56"/>
      <c r="Y533" s="56"/>
      <c r="Z533" s="56"/>
    </row>
    <row r="534" ht="12.75" customHeight="1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6"/>
      <c r="R534" s="56"/>
      <c r="S534" s="56"/>
      <c r="T534" s="56"/>
      <c r="U534" s="56"/>
      <c r="V534" s="56"/>
      <c r="W534" s="56"/>
      <c r="X534" s="56"/>
      <c r="Y534" s="56"/>
      <c r="Z534" s="56"/>
    </row>
    <row r="535" ht="12.75" customHeight="1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6"/>
      <c r="R535" s="56"/>
      <c r="S535" s="56"/>
      <c r="T535" s="56"/>
      <c r="U535" s="56"/>
      <c r="V535" s="56"/>
      <c r="W535" s="56"/>
      <c r="X535" s="56"/>
      <c r="Y535" s="56"/>
      <c r="Z535" s="56"/>
    </row>
    <row r="536" ht="12.75" customHeight="1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6"/>
      <c r="R536" s="56"/>
      <c r="S536" s="56"/>
      <c r="T536" s="56"/>
      <c r="U536" s="56"/>
      <c r="V536" s="56"/>
      <c r="W536" s="56"/>
      <c r="X536" s="56"/>
      <c r="Y536" s="56"/>
      <c r="Z536" s="56"/>
    </row>
    <row r="537" ht="12.75" customHeight="1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6"/>
      <c r="R537" s="56"/>
      <c r="S537" s="56"/>
      <c r="T537" s="56"/>
      <c r="U537" s="56"/>
      <c r="V537" s="56"/>
      <c r="W537" s="56"/>
      <c r="X537" s="56"/>
      <c r="Y537" s="56"/>
      <c r="Z537" s="56"/>
    </row>
    <row r="538" ht="12.75" customHeight="1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6"/>
      <c r="R538" s="56"/>
      <c r="S538" s="56"/>
      <c r="T538" s="56"/>
      <c r="U538" s="56"/>
      <c r="V538" s="56"/>
      <c r="W538" s="56"/>
      <c r="X538" s="56"/>
      <c r="Y538" s="56"/>
      <c r="Z538" s="56"/>
    </row>
    <row r="539" ht="12.75" customHeight="1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6"/>
      <c r="R539" s="56"/>
      <c r="S539" s="56"/>
      <c r="T539" s="56"/>
      <c r="U539" s="56"/>
      <c r="V539" s="56"/>
      <c r="W539" s="56"/>
      <c r="X539" s="56"/>
      <c r="Y539" s="56"/>
      <c r="Z539" s="56"/>
    </row>
    <row r="540" ht="12.75" customHeight="1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6"/>
      <c r="R540" s="56"/>
      <c r="S540" s="56"/>
      <c r="T540" s="56"/>
      <c r="U540" s="56"/>
      <c r="V540" s="56"/>
      <c r="W540" s="56"/>
      <c r="X540" s="56"/>
      <c r="Y540" s="56"/>
      <c r="Z540" s="56"/>
    </row>
    <row r="541" ht="12.75" customHeight="1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6"/>
      <c r="R541" s="56"/>
      <c r="S541" s="56"/>
      <c r="T541" s="56"/>
      <c r="U541" s="56"/>
      <c r="V541" s="56"/>
      <c r="W541" s="56"/>
      <c r="X541" s="56"/>
      <c r="Y541" s="56"/>
      <c r="Z541" s="56"/>
    </row>
    <row r="542" ht="12.75" customHeight="1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6"/>
      <c r="R542" s="56"/>
      <c r="S542" s="56"/>
      <c r="T542" s="56"/>
      <c r="U542" s="56"/>
      <c r="V542" s="56"/>
      <c r="W542" s="56"/>
      <c r="X542" s="56"/>
      <c r="Y542" s="56"/>
      <c r="Z542" s="56"/>
    </row>
    <row r="543" ht="12.75" customHeight="1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6"/>
      <c r="R543" s="56"/>
      <c r="S543" s="56"/>
      <c r="T543" s="56"/>
      <c r="U543" s="56"/>
      <c r="V543" s="56"/>
      <c r="W543" s="56"/>
      <c r="X543" s="56"/>
      <c r="Y543" s="56"/>
      <c r="Z543" s="56"/>
    </row>
    <row r="544" ht="12.75" customHeight="1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6"/>
      <c r="R544" s="56"/>
      <c r="S544" s="56"/>
      <c r="T544" s="56"/>
      <c r="U544" s="56"/>
      <c r="V544" s="56"/>
      <c r="W544" s="56"/>
      <c r="X544" s="56"/>
      <c r="Y544" s="56"/>
      <c r="Z544" s="56"/>
    </row>
    <row r="545" ht="12.75" customHeight="1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6"/>
      <c r="R545" s="56"/>
      <c r="S545" s="56"/>
      <c r="T545" s="56"/>
      <c r="U545" s="56"/>
      <c r="V545" s="56"/>
      <c r="W545" s="56"/>
      <c r="X545" s="56"/>
      <c r="Y545" s="56"/>
      <c r="Z545" s="56"/>
    </row>
    <row r="546" ht="12.75" customHeight="1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6"/>
      <c r="R546" s="56"/>
      <c r="S546" s="56"/>
      <c r="T546" s="56"/>
      <c r="U546" s="56"/>
      <c r="V546" s="56"/>
      <c r="W546" s="56"/>
      <c r="X546" s="56"/>
      <c r="Y546" s="56"/>
      <c r="Z546" s="56"/>
    </row>
    <row r="547" ht="12.75" customHeight="1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6"/>
      <c r="R547" s="56"/>
      <c r="S547" s="56"/>
      <c r="T547" s="56"/>
      <c r="U547" s="56"/>
      <c r="V547" s="56"/>
      <c r="W547" s="56"/>
      <c r="X547" s="56"/>
      <c r="Y547" s="56"/>
      <c r="Z547" s="56"/>
    </row>
    <row r="548" ht="12.75" customHeight="1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6"/>
      <c r="R548" s="56"/>
      <c r="S548" s="56"/>
      <c r="T548" s="56"/>
      <c r="U548" s="56"/>
      <c r="V548" s="56"/>
      <c r="W548" s="56"/>
      <c r="X548" s="56"/>
      <c r="Y548" s="56"/>
      <c r="Z548" s="56"/>
    </row>
    <row r="549" ht="12.75" customHeight="1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6"/>
      <c r="R549" s="56"/>
      <c r="S549" s="56"/>
      <c r="T549" s="56"/>
      <c r="U549" s="56"/>
      <c r="V549" s="56"/>
      <c r="W549" s="56"/>
      <c r="X549" s="56"/>
      <c r="Y549" s="56"/>
      <c r="Z549" s="56"/>
    </row>
    <row r="550" ht="12.75" customHeight="1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6"/>
      <c r="R550" s="56"/>
      <c r="S550" s="56"/>
      <c r="T550" s="56"/>
      <c r="U550" s="56"/>
      <c r="V550" s="56"/>
      <c r="W550" s="56"/>
      <c r="X550" s="56"/>
      <c r="Y550" s="56"/>
      <c r="Z550" s="56"/>
    </row>
    <row r="551" ht="12.75" customHeight="1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6"/>
      <c r="R551" s="56"/>
      <c r="S551" s="56"/>
      <c r="T551" s="56"/>
      <c r="U551" s="56"/>
      <c r="V551" s="56"/>
      <c r="W551" s="56"/>
      <c r="X551" s="56"/>
      <c r="Y551" s="56"/>
      <c r="Z551" s="56"/>
    </row>
    <row r="552" ht="12.75" customHeight="1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6"/>
      <c r="R552" s="56"/>
      <c r="S552" s="56"/>
      <c r="T552" s="56"/>
      <c r="U552" s="56"/>
      <c r="V552" s="56"/>
      <c r="W552" s="56"/>
      <c r="X552" s="56"/>
      <c r="Y552" s="56"/>
      <c r="Z552" s="56"/>
    </row>
    <row r="553" ht="12.75" customHeight="1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6"/>
      <c r="R553" s="56"/>
      <c r="S553" s="56"/>
      <c r="T553" s="56"/>
      <c r="U553" s="56"/>
      <c r="V553" s="56"/>
      <c r="W553" s="56"/>
      <c r="X553" s="56"/>
      <c r="Y553" s="56"/>
      <c r="Z553" s="56"/>
    </row>
    <row r="554" ht="12.75" customHeight="1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6"/>
      <c r="R554" s="56"/>
      <c r="S554" s="56"/>
      <c r="T554" s="56"/>
      <c r="U554" s="56"/>
      <c r="V554" s="56"/>
      <c r="W554" s="56"/>
      <c r="X554" s="56"/>
      <c r="Y554" s="56"/>
      <c r="Z554" s="56"/>
    </row>
    <row r="555" ht="12.75" customHeight="1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6"/>
      <c r="R555" s="56"/>
      <c r="S555" s="56"/>
      <c r="T555" s="56"/>
      <c r="U555" s="56"/>
      <c r="V555" s="56"/>
      <c r="W555" s="56"/>
      <c r="X555" s="56"/>
      <c r="Y555" s="56"/>
      <c r="Z555" s="56"/>
    </row>
    <row r="556" ht="12.75" customHeight="1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6"/>
      <c r="R556" s="56"/>
      <c r="S556" s="56"/>
      <c r="T556" s="56"/>
      <c r="U556" s="56"/>
      <c r="V556" s="56"/>
      <c r="W556" s="56"/>
      <c r="X556" s="56"/>
      <c r="Y556" s="56"/>
      <c r="Z556" s="56"/>
    </row>
    <row r="557" ht="12.75" customHeight="1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6"/>
      <c r="R557" s="56"/>
      <c r="S557" s="56"/>
      <c r="T557" s="56"/>
      <c r="U557" s="56"/>
      <c r="V557" s="56"/>
      <c r="W557" s="56"/>
      <c r="X557" s="56"/>
      <c r="Y557" s="56"/>
      <c r="Z557" s="56"/>
    </row>
    <row r="558" ht="12.75" customHeight="1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6"/>
      <c r="R558" s="56"/>
      <c r="S558" s="56"/>
      <c r="T558" s="56"/>
      <c r="U558" s="56"/>
      <c r="V558" s="56"/>
      <c r="W558" s="56"/>
      <c r="X558" s="56"/>
      <c r="Y558" s="56"/>
      <c r="Z558" s="56"/>
    </row>
    <row r="559" ht="12.75" customHeight="1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6"/>
      <c r="R559" s="56"/>
      <c r="S559" s="56"/>
      <c r="T559" s="56"/>
      <c r="U559" s="56"/>
      <c r="V559" s="56"/>
      <c r="W559" s="56"/>
      <c r="X559" s="56"/>
      <c r="Y559" s="56"/>
      <c r="Z559" s="56"/>
    </row>
    <row r="560" ht="12.75" customHeight="1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6"/>
      <c r="R560" s="56"/>
      <c r="S560" s="56"/>
      <c r="T560" s="56"/>
      <c r="U560" s="56"/>
      <c r="V560" s="56"/>
      <c r="W560" s="56"/>
      <c r="X560" s="56"/>
      <c r="Y560" s="56"/>
      <c r="Z560" s="56"/>
    </row>
    <row r="561" ht="12.75" customHeight="1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6"/>
      <c r="R561" s="56"/>
      <c r="S561" s="56"/>
      <c r="T561" s="56"/>
      <c r="U561" s="56"/>
      <c r="V561" s="56"/>
      <c r="W561" s="56"/>
      <c r="X561" s="56"/>
      <c r="Y561" s="56"/>
      <c r="Z561" s="56"/>
    </row>
    <row r="562" ht="12.75" customHeight="1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6"/>
      <c r="R562" s="56"/>
      <c r="S562" s="56"/>
      <c r="T562" s="56"/>
      <c r="U562" s="56"/>
      <c r="V562" s="56"/>
      <c r="W562" s="56"/>
      <c r="X562" s="56"/>
      <c r="Y562" s="56"/>
      <c r="Z562" s="56"/>
    </row>
    <row r="563" ht="12.75" customHeight="1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6"/>
      <c r="R563" s="56"/>
      <c r="S563" s="56"/>
      <c r="T563" s="56"/>
      <c r="U563" s="56"/>
      <c r="V563" s="56"/>
      <c r="W563" s="56"/>
      <c r="X563" s="56"/>
      <c r="Y563" s="56"/>
      <c r="Z563" s="56"/>
    </row>
    <row r="564" ht="12.75" customHeight="1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6"/>
      <c r="R564" s="56"/>
      <c r="S564" s="56"/>
      <c r="T564" s="56"/>
      <c r="U564" s="56"/>
      <c r="V564" s="56"/>
      <c r="W564" s="56"/>
      <c r="X564" s="56"/>
      <c r="Y564" s="56"/>
      <c r="Z564" s="56"/>
    </row>
    <row r="565" ht="12.75" customHeight="1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6"/>
      <c r="R565" s="56"/>
      <c r="S565" s="56"/>
      <c r="T565" s="56"/>
      <c r="U565" s="56"/>
      <c r="V565" s="56"/>
      <c r="W565" s="56"/>
      <c r="X565" s="56"/>
      <c r="Y565" s="56"/>
      <c r="Z565" s="56"/>
    </row>
    <row r="566" ht="12.75" customHeight="1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6"/>
      <c r="R566" s="56"/>
      <c r="S566" s="56"/>
      <c r="T566" s="56"/>
      <c r="U566" s="56"/>
      <c r="V566" s="56"/>
      <c r="W566" s="56"/>
      <c r="X566" s="56"/>
      <c r="Y566" s="56"/>
      <c r="Z566" s="56"/>
    </row>
    <row r="567" ht="12.75" customHeight="1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6"/>
      <c r="R567" s="56"/>
      <c r="S567" s="56"/>
      <c r="T567" s="56"/>
      <c r="U567" s="56"/>
      <c r="V567" s="56"/>
      <c r="W567" s="56"/>
      <c r="X567" s="56"/>
      <c r="Y567" s="56"/>
      <c r="Z567" s="56"/>
    </row>
    <row r="568" ht="12.75" customHeight="1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6"/>
      <c r="R568" s="56"/>
      <c r="S568" s="56"/>
      <c r="T568" s="56"/>
      <c r="U568" s="56"/>
      <c r="V568" s="56"/>
      <c r="W568" s="56"/>
      <c r="X568" s="56"/>
      <c r="Y568" s="56"/>
      <c r="Z568" s="56"/>
    </row>
    <row r="569" ht="12.75" customHeight="1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6"/>
      <c r="R569" s="56"/>
      <c r="S569" s="56"/>
      <c r="T569" s="56"/>
      <c r="U569" s="56"/>
      <c r="V569" s="56"/>
      <c r="W569" s="56"/>
      <c r="X569" s="56"/>
      <c r="Y569" s="56"/>
      <c r="Z569" s="56"/>
    </row>
    <row r="570" ht="12.75" customHeight="1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6"/>
      <c r="R570" s="56"/>
      <c r="S570" s="56"/>
      <c r="T570" s="56"/>
      <c r="U570" s="56"/>
      <c r="V570" s="56"/>
      <c r="W570" s="56"/>
      <c r="X570" s="56"/>
      <c r="Y570" s="56"/>
      <c r="Z570" s="56"/>
    </row>
    <row r="571" ht="12.75" customHeight="1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6"/>
      <c r="R571" s="56"/>
      <c r="S571" s="56"/>
      <c r="T571" s="56"/>
      <c r="U571" s="56"/>
      <c r="V571" s="56"/>
      <c r="W571" s="56"/>
      <c r="X571" s="56"/>
      <c r="Y571" s="56"/>
      <c r="Z571" s="56"/>
    </row>
    <row r="572" ht="12.75" customHeight="1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6"/>
      <c r="R572" s="56"/>
      <c r="S572" s="56"/>
      <c r="T572" s="56"/>
      <c r="U572" s="56"/>
      <c r="V572" s="56"/>
      <c r="W572" s="56"/>
      <c r="X572" s="56"/>
      <c r="Y572" s="56"/>
      <c r="Z572" s="56"/>
    </row>
    <row r="573" ht="12.75" customHeight="1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6"/>
      <c r="R573" s="56"/>
      <c r="S573" s="56"/>
      <c r="T573" s="56"/>
      <c r="U573" s="56"/>
      <c r="V573" s="56"/>
      <c r="W573" s="56"/>
      <c r="X573" s="56"/>
      <c r="Y573" s="56"/>
      <c r="Z573" s="56"/>
    </row>
    <row r="574" ht="12.75" customHeight="1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6"/>
      <c r="R574" s="56"/>
      <c r="S574" s="56"/>
      <c r="T574" s="56"/>
      <c r="U574" s="56"/>
      <c r="V574" s="56"/>
      <c r="W574" s="56"/>
      <c r="X574" s="56"/>
      <c r="Y574" s="56"/>
      <c r="Z574" s="56"/>
    </row>
    <row r="575" ht="12.75" customHeight="1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6"/>
      <c r="R575" s="56"/>
      <c r="S575" s="56"/>
      <c r="T575" s="56"/>
      <c r="U575" s="56"/>
      <c r="V575" s="56"/>
      <c r="W575" s="56"/>
      <c r="X575" s="56"/>
      <c r="Y575" s="56"/>
      <c r="Z575" s="56"/>
    </row>
    <row r="576" ht="12.75" customHeight="1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6"/>
      <c r="R576" s="56"/>
      <c r="S576" s="56"/>
      <c r="T576" s="56"/>
      <c r="U576" s="56"/>
      <c r="V576" s="56"/>
      <c r="W576" s="56"/>
      <c r="X576" s="56"/>
      <c r="Y576" s="56"/>
      <c r="Z576" s="56"/>
    </row>
    <row r="577" ht="12.75" customHeight="1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6"/>
      <c r="R577" s="56"/>
      <c r="S577" s="56"/>
      <c r="T577" s="56"/>
      <c r="U577" s="56"/>
      <c r="V577" s="56"/>
      <c r="W577" s="56"/>
      <c r="X577" s="56"/>
      <c r="Y577" s="56"/>
      <c r="Z577" s="56"/>
    </row>
    <row r="578" ht="12.75" customHeight="1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6"/>
      <c r="R578" s="56"/>
      <c r="S578" s="56"/>
      <c r="T578" s="56"/>
      <c r="U578" s="56"/>
      <c r="V578" s="56"/>
      <c r="W578" s="56"/>
      <c r="X578" s="56"/>
      <c r="Y578" s="56"/>
      <c r="Z578" s="56"/>
    </row>
    <row r="579" ht="12.75" customHeight="1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6"/>
      <c r="R579" s="56"/>
      <c r="S579" s="56"/>
      <c r="T579" s="56"/>
      <c r="U579" s="56"/>
      <c r="V579" s="56"/>
      <c r="W579" s="56"/>
      <c r="X579" s="56"/>
      <c r="Y579" s="56"/>
      <c r="Z579" s="56"/>
    </row>
    <row r="580" ht="12.75" customHeight="1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6"/>
      <c r="R580" s="56"/>
      <c r="S580" s="56"/>
      <c r="T580" s="56"/>
      <c r="U580" s="56"/>
      <c r="V580" s="56"/>
      <c r="W580" s="56"/>
      <c r="X580" s="56"/>
      <c r="Y580" s="56"/>
      <c r="Z580" s="56"/>
    </row>
    <row r="581" ht="12.75" customHeight="1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6"/>
      <c r="R581" s="56"/>
      <c r="S581" s="56"/>
      <c r="T581" s="56"/>
      <c r="U581" s="56"/>
      <c r="V581" s="56"/>
      <c r="W581" s="56"/>
      <c r="X581" s="56"/>
      <c r="Y581" s="56"/>
      <c r="Z581" s="56"/>
    </row>
    <row r="582" ht="12.75" customHeight="1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6"/>
      <c r="R582" s="56"/>
      <c r="S582" s="56"/>
      <c r="T582" s="56"/>
      <c r="U582" s="56"/>
      <c r="V582" s="56"/>
      <c r="W582" s="56"/>
      <c r="X582" s="56"/>
      <c r="Y582" s="56"/>
      <c r="Z582" s="56"/>
    </row>
    <row r="583" ht="12.75" customHeight="1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6"/>
      <c r="R583" s="56"/>
      <c r="S583" s="56"/>
      <c r="T583" s="56"/>
      <c r="U583" s="56"/>
      <c r="V583" s="56"/>
      <c r="W583" s="56"/>
      <c r="X583" s="56"/>
      <c r="Y583" s="56"/>
      <c r="Z583" s="56"/>
    </row>
    <row r="584" ht="12.75" customHeight="1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6"/>
      <c r="R584" s="56"/>
      <c r="S584" s="56"/>
      <c r="T584" s="56"/>
      <c r="U584" s="56"/>
      <c r="V584" s="56"/>
      <c r="W584" s="56"/>
      <c r="X584" s="56"/>
      <c r="Y584" s="56"/>
      <c r="Z584" s="56"/>
    </row>
    <row r="585" ht="12.75" customHeight="1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6"/>
      <c r="R585" s="56"/>
      <c r="S585" s="56"/>
      <c r="T585" s="56"/>
      <c r="U585" s="56"/>
      <c r="V585" s="56"/>
      <c r="W585" s="56"/>
      <c r="X585" s="56"/>
      <c r="Y585" s="56"/>
      <c r="Z585" s="56"/>
    </row>
    <row r="586" ht="12.75" customHeight="1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6"/>
      <c r="R586" s="56"/>
      <c r="S586" s="56"/>
      <c r="T586" s="56"/>
      <c r="U586" s="56"/>
      <c r="V586" s="56"/>
      <c r="W586" s="56"/>
      <c r="X586" s="56"/>
      <c r="Y586" s="56"/>
      <c r="Z586" s="56"/>
    </row>
    <row r="587" ht="12.75" customHeight="1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6"/>
      <c r="R587" s="56"/>
      <c r="S587" s="56"/>
      <c r="T587" s="56"/>
      <c r="U587" s="56"/>
      <c r="V587" s="56"/>
      <c r="W587" s="56"/>
      <c r="X587" s="56"/>
      <c r="Y587" s="56"/>
      <c r="Z587" s="56"/>
    </row>
    <row r="588" ht="12.75" customHeight="1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6"/>
      <c r="R588" s="56"/>
      <c r="S588" s="56"/>
      <c r="T588" s="56"/>
      <c r="U588" s="56"/>
      <c r="V588" s="56"/>
      <c r="W588" s="56"/>
      <c r="X588" s="56"/>
      <c r="Y588" s="56"/>
      <c r="Z588" s="56"/>
    </row>
    <row r="589" ht="12.75" customHeight="1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6"/>
      <c r="R589" s="56"/>
      <c r="S589" s="56"/>
      <c r="T589" s="56"/>
      <c r="U589" s="56"/>
      <c r="V589" s="56"/>
      <c r="W589" s="56"/>
      <c r="X589" s="56"/>
      <c r="Y589" s="56"/>
      <c r="Z589" s="56"/>
    </row>
    <row r="590" ht="12.75" customHeight="1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6"/>
      <c r="R590" s="56"/>
      <c r="S590" s="56"/>
      <c r="T590" s="56"/>
      <c r="U590" s="56"/>
      <c r="V590" s="56"/>
      <c r="W590" s="56"/>
      <c r="X590" s="56"/>
      <c r="Y590" s="56"/>
      <c r="Z590" s="56"/>
    </row>
    <row r="591" ht="12.75" customHeight="1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6"/>
      <c r="R591" s="56"/>
      <c r="S591" s="56"/>
      <c r="T591" s="56"/>
      <c r="U591" s="56"/>
      <c r="V591" s="56"/>
      <c r="W591" s="56"/>
      <c r="X591" s="56"/>
      <c r="Y591" s="56"/>
      <c r="Z591" s="56"/>
    </row>
    <row r="592" ht="12.75" customHeight="1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6"/>
      <c r="R592" s="56"/>
      <c r="S592" s="56"/>
      <c r="T592" s="56"/>
      <c r="U592" s="56"/>
      <c r="V592" s="56"/>
      <c r="W592" s="56"/>
      <c r="X592" s="56"/>
      <c r="Y592" s="56"/>
      <c r="Z592" s="56"/>
    </row>
    <row r="593" ht="12.75" customHeight="1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6"/>
      <c r="R593" s="56"/>
      <c r="S593" s="56"/>
      <c r="T593" s="56"/>
      <c r="U593" s="56"/>
      <c r="V593" s="56"/>
      <c r="W593" s="56"/>
      <c r="X593" s="56"/>
      <c r="Y593" s="56"/>
      <c r="Z593" s="56"/>
    </row>
    <row r="594" ht="12.75" customHeight="1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6"/>
      <c r="R594" s="56"/>
      <c r="S594" s="56"/>
      <c r="T594" s="56"/>
      <c r="U594" s="56"/>
      <c r="V594" s="56"/>
      <c r="W594" s="56"/>
      <c r="X594" s="56"/>
      <c r="Y594" s="56"/>
      <c r="Z594" s="56"/>
    </row>
    <row r="595" ht="12.75" customHeight="1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6"/>
      <c r="R595" s="56"/>
      <c r="S595" s="56"/>
      <c r="T595" s="56"/>
      <c r="U595" s="56"/>
      <c r="V595" s="56"/>
      <c r="W595" s="56"/>
      <c r="X595" s="56"/>
      <c r="Y595" s="56"/>
      <c r="Z595" s="56"/>
    </row>
    <row r="596" ht="12.75" customHeight="1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6"/>
      <c r="R596" s="56"/>
      <c r="S596" s="56"/>
      <c r="T596" s="56"/>
      <c r="U596" s="56"/>
      <c r="V596" s="56"/>
      <c r="W596" s="56"/>
      <c r="X596" s="56"/>
      <c r="Y596" s="56"/>
      <c r="Z596" s="56"/>
    </row>
    <row r="597" ht="12.75" customHeight="1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6"/>
      <c r="R597" s="56"/>
      <c r="S597" s="56"/>
      <c r="T597" s="56"/>
      <c r="U597" s="56"/>
      <c r="V597" s="56"/>
      <c r="W597" s="56"/>
      <c r="X597" s="56"/>
      <c r="Y597" s="56"/>
      <c r="Z597" s="56"/>
    </row>
    <row r="598" ht="12.75" customHeight="1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6"/>
      <c r="R598" s="56"/>
      <c r="S598" s="56"/>
      <c r="T598" s="56"/>
      <c r="U598" s="56"/>
      <c r="V598" s="56"/>
      <c r="W598" s="56"/>
      <c r="X598" s="56"/>
      <c r="Y598" s="56"/>
      <c r="Z598" s="56"/>
    </row>
    <row r="599" ht="12.75" customHeight="1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6"/>
      <c r="R599" s="56"/>
      <c r="S599" s="56"/>
      <c r="T599" s="56"/>
      <c r="U599" s="56"/>
      <c r="V599" s="56"/>
      <c r="W599" s="56"/>
      <c r="X599" s="56"/>
      <c r="Y599" s="56"/>
      <c r="Z599" s="56"/>
    </row>
    <row r="600" ht="12.75" customHeight="1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6"/>
      <c r="R600" s="56"/>
      <c r="S600" s="56"/>
      <c r="T600" s="56"/>
      <c r="U600" s="56"/>
      <c r="V600" s="56"/>
      <c r="W600" s="56"/>
      <c r="X600" s="56"/>
      <c r="Y600" s="56"/>
      <c r="Z600" s="56"/>
    </row>
    <row r="601" ht="12.75" customHeight="1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6"/>
      <c r="R601" s="56"/>
      <c r="S601" s="56"/>
      <c r="T601" s="56"/>
      <c r="U601" s="56"/>
      <c r="V601" s="56"/>
      <c r="W601" s="56"/>
      <c r="X601" s="56"/>
      <c r="Y601" s="56"/>
      <c r="Z601" s="56"/>
    </row>
    <row r="602" ht="12.75" customHeight="1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6"/>
      <c r="R602" s="56"/>
      <c r="S602" s="56"/>
      <c r="T602" s="56"/>
      <c r="U602" s="56"/>
      <c r="V602" s="56"/>
      <c r="W602" s="56"/>
      <c r="X602" s="56"/>
      <c r="Y602" s="56"/>
      <c r="Z602" s="56"/>
    </row>
    <row r="603" ht="12.75" customHeight="1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6"/>
      <c r="R603" s="56"/>
      <c r="S603" s="56"/>
      <c r="T603" s="56"/>
      <c r="U603" s="56"/>
      <c r="V603" s="56"/>
      <c r="W603" s="56"/>
      <c r="X603" s="56"/>
      <c r="Y603" s="56"/>
      <c r="Z603" s="56"/>
    </row>
    <row r="604" ht="12.75" customHeight="1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6"/>
      <c r="R604" s="56"/>
      <c r="S604" s="56"/>
      <c r="T604" s="56"/>
      <c r="U604" s="56"/>
      <c r="V604" s="56"/>
      <c r="W604" s="56"/>
      <c r="X604" s="56"/>
      <c r="Y604" s="56"/>
      <c r="Z604" s="56"/>
    </row>
    <row r="605" ht="12.75" customHeight="1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6"/>
      <c r="R605" s="56"/>
      <c r="S605" s="56"/>
      <c r="T605" s="56"/>
      <c r="U605" s="56"/>
      <c r="V605" s="56"/>
      <c r="W605" s="56"/>
      <c r="X605" s="56"/>
      <c r="Y605" s="56"/>
      <c r="Z605" s="56"/>
    </row>
    <row r="606" ht="12.75" customHeight="1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6"/>
      <c r="R606" s="56"/>
      <c r="S606" s="56"/>
      <c r="T606" s="56"/>
      <c r="U606" s="56"/>
      <c r="V606" s="56"/>
      <c r="W606" s="56"/>
      <c r="X606" s="56"/>
      <c r="Y606" s="56"/>
      <c r="Z606" s="56"/>
    </row>
    <row r="607" ht="12.75" customHeight="1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6"/>
      <c r="R607" s="56"/>
      <c r="S607" s="56"/>
      <c r="T607" s="56"/>
      <c r="U607" s="56"/>
      <c r="V607" s="56"/>
      <c r="W607" s="56"/>
      <c r="X607" s="56"/>
      <c r="Y607" s="56"/>
      <c r="Z607" s="56"/>
    </row>
    <row r="608" ht="12.75" customHeight="1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6"/>
      <c r="R608" s="56"/>
      <c r="S608" s="56"/>
      <c r="T608" s="56"/>
      <c r="U608" s="56"/>
      <c r="V608" s="56"/>
      <c r="W608" s="56"/>
      <c r="X608" s="56"/>
      <c r="Y608" s="56"/>
      <c r="Z608" s="56"/>
    </row>
    <row r="609" ht="12.75" customHeight="1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6"/>
      <c r="R609" s="56"/>
      <c r="S609" s="56"/>
      <c r="T609" s="56"/>
      <c r="U609" s="56"/>
      <c r="V609" s="56"/>
      <c r="W609" s="56"/>
      <c r="X609" s="56"/>
      <c r="Y609" s="56"/>
      <c r="Z609" s="56"/>
    </row>
    <row r="610" ht="12.75" customHeight="1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6"/>
      <c r="R610" s="56"/>
      <c r="S610" s="56"/>
      <c r="T610" s="56"/>
      <c r="U610" s="56"/>
      <c r="V610" s="56"/>
      <c r="W610" s="56"/>
      <c r="X610" s="56"/>
      <c r="Y610" s="56"/>
      <c r="Z610" s="56"/>
    </row>
    <row r="611" ht="12.75" customHeight="1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6"/>
      <c r="R611" s="56"/>
      <c r="S611" s="56"/>
      <c r="T611" s="56"/>
      <c r="U611" s="56"/>
      <c r="V611" s="56"/>
      <c r="W611" s="56"/>
      <c r="X611" s="56"/>
      <c r="Y611" s="56"/>
      <c r="Z611" s="56"/>
    </row>
    <row r="612" ht="12.75" customHeight="1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6"/>
      <c r="R612" s="56"/>
      <c r="S612" s="56"/>
      <c r="T612" s="56"/>
      <c r="U612" s="56"/>
      <c r="V612" s="56"/>
      <c r="W612" s="56"/>
      <c r="X612" s="56"/>
      <c r="Y612" s="56"/>
      <c r="Z612" s="56"/>
    </row>
    <row r="613" ht="12.75" customHeight="1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6"/>
      <c r="R613" s="56"/>
      <c r="S613" s="56"/>
      <c r="T613" s="56"/>
      <c r="U613" s="56"/>
      <c r="V613" s="56"/>
      <c r="W613" s="56"/>
      <c r="X613" s="56"/>
      <c r="Y613" s="56"/>
      <c r="Z613" s="56"/>
    </row>
    <row r="614" ht="12.75" customHeight="1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6"/>
      <c r="R614" s="56"/>
      <c r="S614" s="56"/>
      <c r="T614" s="56"/>
      <c r="U614" s="56"/>
      <c r="V614" s="56"/>
      <c r="W614" s="56"/>
      <c r="X614" s="56"/>
      <c r="Y614" s="56"/>
      <c r="Z614" s="56"/>
    </row>
    <row r="615" ht="12.75" customHeight="1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6"/>
      <c r="R615" s="56"/>
      <c r="S615" s="56"/>
      <c r="T615" s="56"/>
      <c r="U615" s="56"/>
      <c r="V615" s="56"/>
      <c r="W615" s="56"/>
      <c r="X615" s="56"/>
      <c r="Y615" s="56"/>
      <c r="Z615" s="56"/>
    </row>
    <row r="616" ht="12.75" customHeight="1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6"/>
      <c r="R616" s="56"/>
      <c r="S616" s="56"/>
      <c r="T616" s="56"/>
      <c r="U616" s="56"/>
      <c r="V616" s="56"/>
      <c r="W616" s="56"/>
      <c r="X616" s="56"/>
      <c r="Y616" s="56"/>
      <c r="Z616" s="56"/>
    </row>
    <row r="617" ht="12.75" customHeight="1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6"/>
      <c r="R617" s="56"/>
      <c r="S617" s="56"/>
      <c r="T617" s="56"/>
      <c r="U617" s="56"/>
      <c r="V617" s="56"/>
      <c r="W617" s="56"/>
      <c r="X617" s="56"/>
      <c r="Y617" s="56"/>
      <c r="Z617" s="56"/>
    </row>
    <row r="618" ht="12.75" customHeight="1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6"/>
      <c r="R618" s="56"/>
      <c r="S618" s="56"/>
      <c r="T618" s="56"/>
      <c r="U618" s="56"/>
      <c r="V618" s="56"/>
      <c r="W618" s="56"/>
      <c r="X618" s="56"/>
      <c r="Y618" s="56"/>
      <c r="Z618" s="56"/>
    </row>
    <row r="619" ht="12.75" customHeight="1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6"/>
      <c r="R619" s="56"/>
      <c r="S619" s="56"/>
      <c r="T619" s="56"/>
      <c r="U619" s="56"/>
      <c r="V619" s="56"/>
      <c r="W619" s="56"/>
      <c r="X619" s="56"/>
      <c r="Y619" s="56"/>
      <c r="Z619" s="56"/>
    </row>
    <row r="620" ht="12.75" customHeight="1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6"/>
      <c r="R620" s="56"/>
      <c r="S620" s="56"/>
      <c r="T620" s="56"/>
      <c r="U620" s="56"/>
      <c r="V620" s="56"/>
      <c r="W620" s="56"/>
      <c r="X620" s="56"/>
      <c r="Y620" s="56"/>
      <c r="Z620" s="56"/>
    </row>
    <row r="621" ht="12.75" customHeight="1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6"/>
      <c r="R621" s="56"/>
      <c r="S621" s="56"/>
      <c r="T621" s="56"/>
      <c r="U621" s="56"/>
      <c r="V621" s="56"/>
      <c r="W621" s="56"/>
      <c r="X621" s="56"/>
      <c r="Y621" s="56"/>
      <c r="Z621" s="56"/>
    </row>
    <row r="622" ht="12.75" customHeight="1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6"/>
      <c r="R622" s="56"/>
      <c r="S622" s="56"/>
      <c r="T622" s="56"/>
      <c r="U622" s="56"/>
      <c r="V622" s="56"/>
      <c r="W622" s="56"/>
      <c r="X622" s="56"/>
      <c r="Y622" s="56"/>
      <c r="Z622" s="56"/>
    </row>
    <row r="623" ht="12.75" customHeight="1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6"/>
      <c r="R623" s="56"/>
      <c r="S623" s="56"/>
      <c r="T623" s="56"/>
      <c r="U623" s="56"/>
      <c r="V623" s="56"/>
      <c r="W623" s="56"/>
      <c r="X623" s="56"/>
      <c r="Y623" s="56"/>
      <c r="Z623" s="56"/>
    </row>
    <row r="624" ht="12.75" customHeight="1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6"/>
      <c r="R624" s="56"/>
      <c r="S624" s="56"/>
      <c r="T624" s="56"/>
      <c r="U624" s="56"/>
      <c r="V624" s="56"/>
      <c r="W624" s="56"/>
      <c r="X624" s="56"/>
      <c r="Y624" s="56"/>
      <c r="Z624" s="56"/>
    </row>
    <row r="625" ht="12.75" customHeight="1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6"/>
      <c r="R625" s="56"/>
      <c r="S625" s="56"/>
      <c r="T625" s="56"/>
      <c r="U625" s="56"/>
      <c r="V625" s="56"/>
      <c r="W625" s="56"/>
      <c r="X625" s="56"/>
      <c r="Y625" s="56"/>
      <c r="Z625" s="56"/>
    </row>
    <row r="626" ht="12.75" customHeight="1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6"/>
      <c r="R626" s="56"/>
      <c r="S626" s="56"/>
      <c r="T626" s="56"/>
      <c r="U626" s="56"/>
      <c r="V626" s="56"/>
      <c r="W626" s="56"/>
      <c r="X626" s="56"/>
      <c r="Y626" s="56"/>
      <c r="Z626" s="56"/>
    </row>
    <row r="627" ht="12.75" customHeight="1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6"/>
      <c r="R627" s="56"/>
      <c r="S627" s="56"/>
      <c r="T627" s="56"/>
      <c r="U627" s="56"/>
      <c r="V627" s="56"/>
      <c r="W627" s="56"/>
      <c r="X627" s="56"/>
      <c r="Y627" s="56"/>
      <c r="Z627" s="56"/>
    </row>
    <row r="628" ht="12.75" customHeight="1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6"/>
      <c r="R628" s="56"/>
      <c r="S628" s="56"/>
      <c r="T628" s="56"/>
      <c r="U628" s="56"/>
      <c r="V628" s="56"/>
      <c r="W628" s="56"/>
      <c r="X628" s="56"/>
      <c r="Y628" s="56"/>
      <c r="Z628" s="56"/>
    </row>
    <row r="629" ht="12.75" customHeight="1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6"/>
      <c r="R629" s="56"/>
      <c r="S629" s="56"/>
      <c r="T629" s="56"/>
      <c r="U629" s="56"/>
      <c r="V629" s="56"/>
      <c r="W629" s="56"/>
      <c r="X629" s="56"/>
      <c r="Y629" s="56"/>
      <c r="Z629" s="56"/>
    </row>
    <row r="630" ht="12.75" customHeight="1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6"/>
      <c r="R630" s="56"/>
      <c r="S630" s="56"/>
      <c r="T630" s="56"/>
      <c r="U630" s="56"/>
      <c r="V630" s="56"/>
      <c r="W630" s="56"/>
      <c r="X630" s="56"/>
      <c r="Y630" s="56"/>
      <c r="Z630" s="56"/>
    </row>
    <row r="631" ht="12.75" customHeight="1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6"/>
      <c r="R631" s="56"/>
      <c r="S631" s="56"/>
      <c r="T631" s="56"/>
      <c r="U631" s="56"/>
      <c r="V631" s="56"/>
      <c r="W631" s="56"/>
      <c r="X631" s="56"/>
      <c r="Y631" s="56"/>
      <c r="Z631" s="56"/>
    </row>
    <row r="632" ht="12.75" customHeight="1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6"/>
      <c r="R632" s="56"/>
      <c r="S632" s="56"/>
      <c r="T632" s="56"/>
      <c r="U632" s="56"/>
      <c r="V632" s="56"/>
      <c r="W632" s="56"/>
      <c r="X632" s="56"/>
      <c r="Y632" s="56"/>
      <c r="Z632" s="56"/>
    </row>
    <row r="633" ht="12.75" customHeight="1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6"/>
      <c r="R633" s="56"/>
      <c r="S633" s="56"/>
      <c r="T633" s="56"/>
      <c r="U633" s="56"/>
      <c r="V633" s="56"/>
      <c r="W633" s="56"/>
      <c r="X633" s="56"/>
      <c r="Y633" s="56"/>
      <c r="Z633" s="56"/>
    </row>
    <row r="634" ht="12.75" customHeight="1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6"/>
      <c r="R634" s="56"/>
      <c r="S634" s="56"/>
      <c r="T634" s="56"/>
      <c r="U634" s="56"/>
      <c r="V634" s="56"/>
      <c r="W634" s="56"/>
      <c r="X634" s="56"/>
      <c r="Y634" s="56"/>
      <c r="Z634" s="56"/>
    </row>
    <row r="635" ht="12.75" customHeight="1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6"/>
      <c r="R635" s="56"/>
      <c r="S635" s="56"/>
      <c r="T635" s="56"/>
      <c r="U635" s="56"/>
      <c r="V635" s="56"/>
      <c r="W635" s="56"/>
      <c r="X635" s="56"/>
      <c r="Y635" s="56"/>
      <c r="Z635" s="56"/>
    </row>
    <row r="636" ht="12.75" customHeight="1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6"/>
      <c r="R636" s="56"/>
      <c r="S636" s="56"/>
      <c r="T636" s="56"/>
      <c r="U636" s="56"/>
      <c r="V636" s="56"/>
      <c r="W636" s="56"/>
      <c r="X636" s="56"/>
      <c r="Y636" s="56"/>
      <c r="Z636" s="56"/>
    </row>
    <row r="637" ht="12.75" customHeight="1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6"/>
      <c r="R637" s="56"/>
      <c r="S637" s="56"/>
      <c r="T637" s="56"/>
      <c r="U637" s="56"/>
      <c r="V637" s="56"/>
      <c r="W637" s="56"/>
      <c r="X637" s="56"/>
      <c r="Y637" s="56"/>
      <c r="Z637" s="56"/>
    </row>
    <row r="638" ht="12.75" customHeight="1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6"/>
      <c r="R638" s="56"/>
      <c r="S638" s="56"/>
      <c r="T638" s="56"/>
      <c r="U638" s="56"/>
      <c r="V638" s="56"/>
      <c r="W638" s="56"/>
      <c r="X638" s="56"/>
      <c r="Y638" s="56"/>
      <c r="Z638" s="56"/>
    </row>
    <row r="639" ht="12.75" customHeight="1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6"/>
      <c r="R639" s="56"/>
      <c r="S639" s="56"/>
      <c r="T639" s="56"/>
      <c r="U639" s="56"/>
      <c r="V639" s="56"/>
      <c r="W639" s="56"/>
      <c r="X639" s="56"/>
      <c r="Y639" s="56"/>
      <c r="Z639" s="56"/>
    </row>
    <row r="640" ht="12.75" customHeight="1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6"/>
      <c r="R640" s="56"/>
      <c r="S640" s="56"/>
      <c r="T640" s="56"/>
      <c r="U640" s="56"/>
      <c r="V640" s="56"/>
      <c r="W640" s="56"/>
      <c r="X640" s="56"/>
      <c r="Y640" s="56"/>
      <c r="Z640" s="56"/>
    </row>
    <row r="641" ht="12.75" customHeight="1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6"/>
      <c r="R641" s="56"/>
      <c r="S641" s="56"/>
      <c r="T641" s="56"/>
      <c r="U641" s="56"/>
      <c r="V641" s="56"/>
      <c r="W641" s="56"/>
      <c r="X641" s="56"/>
      <c r="Y641" s="56"/>
      <c r="Z641" s="56"/>
    </row>
    <row r="642" ht="12.75" customHeight="1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6"/>
      <c r="R642" s="56"/>
      <c r="S642" s="56"/>
      <c r="T642" s="56"/>
      <c r="U642" s="56"/>
      <c r="V642" s="56"/>
      <c r="W642" s="56"/>
      <c r="X642" s="56"/>
      <c r="Y642" s="56"/>
      <c r="Z642" s="56"/>
    </row>
    <row r="643" ht="12.75" customHeight="1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6"/>
      <c r="R643" s="56"/>
      <c r="S643" s="56"/>
      <c r="T643" s="56"/>
      <c r="U643" s="56"/>
      <c r="V643" s="56"/>
      <c r="W643" s="56"/>
      <c r="X643" s="56"/>
      <c r="Y643" s="56"/>
      <c r="Z643" s="56"/>
    </row>
    <row r="644" ht="12.75" customHeight="1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6"/>
      <c r="R644" s="56"/>
      <c r="S644" s="56"/>
      <c r="T644" s="56"/>
      <c r="U644" s="56"/>
      <c r="V644" s="56"/>
      <c r="W644" s="56"/>
      <c r="X644" s="56"/>
      <c r="Y644" s="56"/>
      <c r="Z644" s="56"/>
    </row>
    <row r="645" ht="12.75" customHeight="1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6"/>
      <c r="R645" s="56"/>
      <c r="S645" s="56"/>
      <c r="T645" s="56"/>
      <c r="U645" s="56"/>
      <c r="V645" s="56"/>
      <c r="W645" s="56"/>
      <c r="X645" s="56"/>
      <c r="Y645" s="56"/>
      <c r="Z645" s="56"/>
    </row>
    <row r="646" ht="12.75" customHeight="1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6"/>
      <c r="R646" s="56"/>
      <c r="S646" s="56"/>
      <c r="T646" s="56"/>
      <c r="U646" s="56"/>
      <c r="V646" s="56"/>
      <c r="W646" s="56"/>
      <c r="X646" s="56"/>
      <c r="Y646" s="56"/>
      <c r="Z646" s="56"/>
    </row>
    <row r="647" ht="12.75" customHeight="1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6"/>
      <c r="R647" s="56"/>
      <c r="S647" s="56"/>
      <c r="T647" s="56"/>
      <c r="U647" s="56"/>
      <c r="V647" s="56"/>
      <c r="W647" s="56"/>
      <c r="X647" s="56"/>
      <c r="Y647" s="56"/>
      <c r="Z647" s="56"/>
    </row>
    <row r="648" ht="12.75" customHeight="1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6"/>
      <c r="R648" s="56"/>
      <c r="S648" s="56"/>
      <c r="T648" s="56"/>
      <c r="U648" s="56"/>
      <c r="V648" s="56"/>
      <c r="W648" s="56"/>
      <c r="X648" s="56"/>
      <c r="Y648" s="56"/>
      <c r="Z648" s="56"/>
    </row>
    <row r="649" ht="12.75" customHeight="1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6"/>
      <c r="R649" s="56"/>
      <c r="S649" s="56"/>
      <c r="T649" s="56"/>
      <c r="U649" s="56"/>
      <c r="V649" s="56"/>
      <c r="W649" s="56"/>
      <c r="X649" s="56"/>
      <c r="Y649" s="56"/>
      <c r="Z649" s="56"/>
    </row>
    <row r="650" ht="12.75" customHeight="1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6"/>
      <c r="R650" s="56"/>
      <c r="S650" s="56"/>
      <c r="T650" s="56"/>
      <c r="U650" s="56"/>
      <c r="V650" s="56"/>
      <c r="W650" s="56"/>
      <c r="X650" s="56"/>
      <c r="Y650" s="56"/>
      <c r="Z650" s="56"/>
    </row>
    <row r="651" ht="12.75" customHeight="1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6"/>
      <c r="R651" s="56"/>
      <c r="S651" s="56"/>
      <c r="T651" s="56"/>
      <c r="U651" s="56"/>
      <c r="V651" s="56"/>
      <c r="W651" s="56"/>
      <c r="X651" s="56"/>
      <c r="Y651" s="56"/>
      <c r="Z651" s="56"/>
    </row>
    <row r="652" ht="12.75" customHeight="1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6"/>
      <c r="R652" s="56"/>
      <c r="S652" s="56"/>
      <c r="T652" s="56"/>
      <c r="U652" s="56"/>
      <c r="V652" s="56"/>
      <c r="W652" s="56"/>
      <c r="X652" s="56"/>
      <c r="Y652" s="56"/>
      <c r="Z652" s="56"/>
    </row>
    <row r="653" ht="12.75" customHeight="1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6"/>
      <c r="R653" s="56"/>
      <c r="S653" s="56"/>
      <c r="T653" s="56"/>
      <c r="U653" s="56"/>
      <c r="V653" s="56"/>
      <c r="W653" s="56"/>
      <c r="X653" s="56"/>
      <c r="Y653" s="56"/>
      <c r="Z653" s="56"/>
    </row>
    <row r="654" ht="12.75" customHeight="1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6"/>
      <c r="R654" s="56"/>
      <c r="S654" s="56"/>
      <c r="T654" s="56"/>
      <c r="U654" s="56"/>
      <c r="V654" s="56"/>
      <c r="W654" s="56"/>
      <c r="X654" s="56"/>
      <c r="Y654" s="56"/>
      <c r="Z654" s="56"/>
    </row>
    <row r="655" ht="12.75" customHeight="1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6"/>
      <c r="R655" s="56"/>
      <c r="S655" s="56"/>
      <c r="T655" s="56"/>
      <c r="U655" s="56"/>
      <c r="V655" s="56"/>
      <c r="W655" s="56"/>
      <c r="X655" s="56"/>
      <c r="Y655" s="56"/>
      <c r="Z655" s="56"/>
    </row>
    <row r="656" ht="12.75" customHeight="1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6"/>
      <c r="R656" s="56"/>
      <c r="S656" s="56"/>
      <c r="T656" s="56"/>
      <c r="U656" s="56"/>
      <c r="V656" s="56"/>
      <c r="W656" s="56"/>
      <c r="X656" s="56"/>
      <c r="Y656" s="56"/>
      <c r="Z656" s="56"/>
    </row>
    <row r="657" ht="12.75" customHeight="1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6"/>
      <c r="R657" s="56"/>
      <c r="S657" s="56"/>
      <c r="T657" s="56"/>
      <c r="U657" s="56"/>
      <c r="V657" s="56"/>
      <c r="W657" s="56"/>
      <c r="X657" s="56"/>
      <c r="Y657" s="56"/>
      <c r="Z657" s="56"/>
    </row>
    <row r="658" ht="12.75" customHeight="1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6"/>
      <c r="R658" s="56"/>
      <c r="S658" s="56"/>
      <c r="T658" s="56"/>
      <c r="U658" s="56"/>
      <c r="V658" s="56"/>
      <c r="W658" s="56"/>
      <c r="X658" s="56"/>
      <c r="Y658" s="56"/>
      <c r="Z658" s="56"/>
    </row>
    <row r="659" ht="12.75" customHeight="1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6"/>
      <c r="R659" s="56"/>
      <c r="S659" s="56"/>
      <c r="T659" s="56"/>
      <c r="U659" s="56"/>
      <c r="V659" s="56"/>
      <c r="W659" s="56"/>
      <c r="X659" s="56"/>
      <c r="Y659" s="56"/>
      <c r="Z659" s="56"/>
    </row>
    <row r="660" ht="12.75" customHeight="1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6"/>
      <c r="R660" s="56"/>
      <c r="S660" s="56"/>
      <c r="T660" s="56"/>
      <c r="U660" s="56"/>
      <c r="V660" s="56"/>
      <c r="W660" s="56"/>
      <c r="X660" s="56"/>
      <c r="Y660" s="56"/>
      <c r="Z660" s="56"/>
    </row>
    <row r="661" ht="12.75" customHeight="1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6"/>
      <c r="R661" s="56"/>
      <c r="S661" s="56"/>
      <c r="T661" s="56"/>
      <c r="U661" s="56"/>
      <c r="V661" s="56"/>
      <c r="W661" s="56"/>
      <c r="X661" s="56"/>
      <c r="Y661" s="56"/>
      <c r="Z661" s="56"/>
    </row>
    <row r="662" ht="12.75" customHeight="1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6"/>
      <c r="R662" s="56"/>
      <c r="S662" s="56"/>
      <c r="T662" s="56"/>
      <c r="U662" s="56"/>
      <c r="V662" s="56"/>
      <c r="W662" s="56"/>
      <c r="X662" s="56"/>
      <c r="Y662" s="56"/>
      <c r="Z662" s="56"/>
    </row>
    <row r="663" ht="12.75" customHeight="1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6"/>
      <c r="R663" s="56"/>
      <c r="S663" s="56"/>
      <c r="T663" s="56"/>
      <c r="U663" s="56"/>
      <c r="V663" s="56"/>
      <c r="W663" s="56"/>
      <c r="X663" s="56"/>
      <c r="Y663" s="56"/>
      <c r="Z663" s="56"/>
    </row>
    <row r="664" ht="12.75" customHeight="1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6"/>
      <c r="R664" s="56"/>
      <c r="S664" s="56"/>
      <c r="T664" s="56"/>
      <c r="U664" s="56"/>
      <c r="V664" s="56"/>
      <c r="W664" s="56"/>
      <c r="X664" s="56"/>
      <c r="Y664" s="56"/>
      <c r="Z664" s="56"/>
    </row>
    <row r="665" ht="12.75" customHeight="1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6"/>
      <c r="R665" s="56"/>
      <c r="S665" s="56"/>
      <c r="T665" s="56"/>
      <c r="U665" s="56"/>
      <c r="V665" s="56"/>
      <c r="W665" s="56"/>
      <c r="X665" s="56"/>
      <c r="Y665" s="56"/>
      <c r="Z665" s="56"/>
    </row>
    <row r="666" ht="12.75" customHeight="1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6"/>
      <c r="R666" s="56"/>
      <c r="S666" s="56"/>
      <c r="T666" s="56"/>
      <c r="U666" s="56"/>
      <c r="V666" s="56"/>
      <c r="W666" s="56"/>
      <c r="X666" s="56"/>
      <c r="Y666" s="56"/>
      <c r="Z666" s="56"/>
    </row>
    <row r="667" ht="12.75" customHeight="1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6"/>
      <c r="R667" s="56"/>
      <c r="S667" s="56"/>
      <c r="T667" s="56"/>
      <c r="U667" s="56"/>
      <c r="V667" s="56"/>
      <c r="W667" s="56"/>
      <c r="X667" s="56"/>
      <c r="Y667" s="56"/>
      <c r="Z667" s="56"/>
    </row>
    <row r="668" ht="12.75" customHeight="1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6"/>
      <c r="R668" s="56"/>
      <c r="S668" s="56"/>
      <c r="T668" s="56"/>
      <c r="U668" s="56"/>
      <c r="V668" s="56"/>
      <c r="W668" s="56"/>
      <c r="X668" s="56"/>
      <c r="Y668" s="56"/>
      <c r="Z668" s="56"/>
    </row>
    <row r="669" ht="12.75" customHeight="1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6"/>
      <c r="R669" s="56"/>
      <c r="S669" s="56"/>
      <c r="T669" s="56"/>
      <c r="U669" s="56"/>
      <c r="V669" s="56"/>
      <c r="W669" s="56"/>
      <c r="X669" s="56"/>
      <c r="Y669" s="56"/>
      <c r="Z669" s="56"/>
    </row>
    <row r="670" ht="12.75" customHeight="1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6"/>
      <c r="R670" s="56"/>
      <c r="S670" s="56"/>
      <c r="T670" s="56"/>
      <c r="U670" s="56"/>
      <c r="V670" s="56"/>
      <c r="W670" s="56"/>
      <c r="X670" s="56"/>
      <c r="Y670" s="56"/>
      <c r="Z670" s="56"/>
    </row>
    <row r="671" ht="12.75" customHeight="1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6"/>
      <c r="R671" s="56"/>
      <c r="S671" s="56"/>
      <c r="T671" s="56"/>
      <c r="U671" s="56"/>
      <c r="V671" s="56"/>
      <c r="W671" s="56"/>
      <c r="X671" s="56"/>
      <c r="Y671" s="56"/>
      <c r="Z671" s="56"/>
    </row>
    <row r="672" ht="12.75" customHeight="1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6"/>
      <c r="R672" s="56"/>
      <c r="S672" s="56"/>
      <c r="T672" s="56"/>
      <c r="U672" s="56"/>
      <c r="V672" s="56"/>
      <c r="W672" s="56"/>
      <c r="X672" s="56"/>
      <c r="Y672" s="56"/>
      <c r="Z672" s="56"/>
    </row>
    <row r="673" ht="12.75" customHeight="1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6"/>
      <c r="R673" s="56"/>
      <c r="S673" s="56"/>
      <c r="T673" s="56"/>
      <c r="U673" s="56"/>
      <c r="V673" s="56"/>
      <c r="W673" s="56"/>
      <c r="X673" s="56"/>
      <c r="Y673" s="56"/>
      <c r="Z673" s="56"/>
    </row>
    <row r="674" ht="12.75" customHeight="1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6"/>
      <c r="R674" s="56"/>
      <c r="S674" s="56"/>
      <c r="T674" s="56"/>
      <c r="U674" s="56"/>
      <c r="V674" s="56"/>
      <c r="W674" s="56"/>
      <c r="X674" s="56"/>
      <c r="Y674" s="56"/>
      <c r="Z674" s="56"/>
    </row>
    <row r="675" ht="12.75" customHeight="1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6"/>
      <c r="R675" s="56"/>
      <c r="S675" s="56"/>
      <c r="T675" s="56"/>
      <c r="U675" s="56"/>
      <c r="V675" s="56"/>
      <c r="W675" s="56"/>
      <c r="X675" s="56"/>
      <c r="Y675" s="56"/>
      <c r="Z675" s="56"/>
    </row>
    <row r="676" ht="12.75" customHeight="1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6"/>
      <c r="R676" s="56"/>
      <c r="S676" s="56"/>
      <c r="T676" s="56"/>
      <c r="U676" s="56"/>
      <c r="V676" s="56"/>
      <c r="W676" s="56"/>
      <c r="X676" s="56"/>
      <c r="Y676" s="56"/>
      <c r="Z676" s="56"/>
    </row>
    <row r="677" ht="12.75" customHeight="1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6"/>
      <c r="R677" s="56"/>
      <c r="S677" s="56"/>
      <c r="T677" s="56"/>
      <c r="U677" s="56"/>
      <c r="V677" s="56"/>
      <c r="W677" s="56"/>
      <c r="X677" s="56"/>
      <c r="Y677" s="56"/>
      <c r="Z677" s="56"/>
    </row>
    <row r="678" ht="12.75" customHeight="1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6"/>
      <c r="R678" s="56"/>
      <c r="S678" s="56"/>
      <c r="T678" s="56"/>
      <c r="U678" s="56"/>
      <c r="V678" s="56"/>
      <c r="W678" s="56"/>
      <c r="X678" s="56"/>
      <c r="Y678" s="56"/>
      <c r="Z678" s="56"/>
    </row>
    <row r="679" ht="12.75" customHeight="1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6"/>
      <c r="R679" s="56"/>
      <c r="S679" s="56"/>
      <c r="T679" s="56"/>
      <c r="U679" s="56"/>
      <c r="V679" s="56"/>
      <c r="W679" s="56"/>
      <c r="X679" s="56"/>
      <c r="Y679" s="56"/>
      <c r="Z679" s="56"/>
    </row>
    <row r="680" ht="12.75" customHeight="1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6"/>
      <c r="R680" s="56"/>
      <c r="S680" s="56"/>
      <c r="T680" s="56"/>
      <c r="U680" s="56"/>
      <c r="V680" s="56"/>
      <c r="W680" s="56"/>
      <c r="X680" s="56"/>
      <c r="Y680" s="56"/>
      <c r="Z680" s="56"/>
    </row>
    <row r="681" ht="12.75" customHeight="1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6"/>
      <c r="R681" s="56"/>
      <c r="S681" s="56"/>
      <c r="T681" s="56"/>
      <c r="U681" s="56"/>
      <c r="V681" s="56"/>
      <c r="W681" s="56"/>
      <c r="X681" s="56"/>
      <c r="Y681" s="56"/>
      <c r="Z681" s="56"/>
    </row>
    <row r="682" ht="12.75" customHeight="1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6"/>
      <c r="R682" s="56"/>
      <c r="S682" s="56"/>
      <c r="T682" s="56"/>
      <c r="U682" s="56"/>
      <c r="V682" s="56"/>
      <c r="W682" s="56"/>
      <c r="X682" s="56"/>
      <c r="Y682" s="56"/>
      <c r="Z682" s="56"/>
    </row>
    <row r="683" ht="12.75" customHeight="1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6"/>
      <c r="R683" s="56"/>
      <c r="S683" s="56"/>
      <c r="T683" s="56"/>
      <c r="U683" s="56"/>
      <c r="V683" s="56"/>
      <c r="W683" s="56"/>
      <c r="X683" s="56"/>
      <c r="Y683" s="56"/>
      <c r="Z683" s="56"/>
    </row>
    <row r="684" ht="12.75" customHeight="1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6"/>
      <c r="R684" s="56"/>
      <c r="S684" s="56"/>
      <c r="T684" s="56"/>
      <c r="U684" s="56"/>
      <c r="V684" s="56"/>
      <c r="W684" s="56"/>
      <c r="X684" s="56"/>
      <c r="Y684" s="56"/>
      <c r="Z684" s="56"/>
    </row>
    <row r="685" ht="12.75" customHeight="1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6"/>
      <c r="R685" s="56"/>
      <c r="S685" s="56"/>
      <c r="T685" s="56"/>
      <c r="U685" s="56"/>
      <c r="V685" s="56"/>
      <c r="W685" s="56"/>
      <c r="X685" s="56"/>
      <c r="Y685" s="56"/>
      <c r="Z685" s="56"/>
    </row>
    <row r="686" ht="12.75" customHeight="1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6"/>
      <c r="R686" s="56"/>
      <c r="S686" s="56"/>
      <c r="T686" s="56"/>
      <c r="U686" s="56"/>
      <c r="V686" s="56"/>
      <c r="W686" s="56"/>
      <c r="X686" s="56"/>
      <c r="Y686" s="56"/>
      <c r="Z686" s="56"/>
    </row>
    <row r="687" ht="12.75" customHeight="1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6"/>
      <c r="R687" s="56"/>
      <c r="S687" s="56"/>
      <c r="T687" s="56"/>
      <c r="U687" s="56"/>
      <c r="V687" s="56"/>
      <c r="W687" s="56"/>
      <c r="X687" s="56"/>
      <c r="Y687" s="56"/>
      <c r="Z687" s="56"/>
    </row>
    <row r="688" ht="12.75" customHeight="1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6"/>
      <c r="R688" s="56"/>
      <c r="S688" s="56"/>
      <c r="T688" s="56"/>
      <c r="U688" s="56"/>
      <c r="V688" s="56"/>
      <c r="W688" s="56"/>
      <c r="X688" s="56"/>
      <c r="Y688" s="56"/>
      <c r="Z688" s="56"/>
    </row>
    <row r="689" ht="12.75" customHeight="1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6"/>
      <c r="R689" s="56"/>
      <c r="S689" s="56"/>
      <c r="T689" s="56"/>
      <c r="U689" s="56"/>
      <c r="V689" s="56"/>
      <c r="W689" s="56"/>
      <c r="X689" s="56"/>
      <c r="Y689" s="56"/>
      <c r="Z689" s="56"/>
    </row>
    <row r="690" ht="12.75" customHeight="1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6"/>
      <c r="R690" s="56"/>
      <c r="S690" s="56"/>
      <c r="T690" s="56"/>
      <c r="U690" s="56"/>
      <c r="V690" s="56"/>
      <c r="W690" s="56"/>
      <c r="X690" s="56"/>
      <c r="Y690" s="56"/>
      <c r="Z690" s="56"/>
    </row>
    <row r="691" ht="12.75" customHeight="1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6"/>
      <c r="R691" s="56"/>
      <c r="S691" s="56"/>
      <c r="T691" s="56"/>
      <c r="U691" s="56"/>
      <c r="V691" s="56"/>
      <c r="W691" s="56"/>
      <c r="X691" s="56"/>
      <c r="Y691" s="56"/>
      <c r="Z691" s="56"/>
    </row>
    <row r="692" ht="12.75" customHeight="1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6"/>
      <c r="R692" s="56"/>
      <c r="S692" s="56"/>
      <c r="T692" s="56"/>
      <c r="U692" s="56"/>
      <c r="V692" s="56"/>
      <c r="W692" s="56"/>
      <c r="X692" s="56"/>
      <c r="Y692" s="56"/>
      <c r="Z692" s="56"/>
    </row>
    <row r="693" ht="12.75" customHeight="1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6"/>
      <c r="R693" s="56"/>
      <c r="S693" s="56"/>
      <c r="T693" s="56"/>
      <c r="U693" s="56"/>
      <c r="V693" s="56"/>
      <c r="W693" s="56"/>
      <c r="X693" s="56"/>
      <c r="Y693" s="56"/>
      <c r="Z693" s="56"/>
    </row>
    <row r="694" ht="12.75" customHeight="1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6"/>
      <c r="R694" s="56"/>
      <c r="S694" s="56"/>
      <c r="T694" s="56"/>
      <c r="U694" s="56"/>
      <c r="V694" s="56"/>
      <c r="W694" s="56"/>
      <c r="X694" s="56"/>
      <c r="Y694" s="56"/>
      <c r="Z694" s="56"/>
    </row>
    <row r="695" ht="12.75" customHeight="1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6"/>
      <c r="R695" s="56"/>
      <c r="S695" s="56"/>
      <c r="T695" s="56"/>
      <c r="U695" s="56"/>
      <c r="V695" s="56"/>
      <c r="W695" s="56"/>
      <c r="X695" s="56"/>
      <c r="Y695" s="56"/>
      <c r="Z695" s="56"/>
    </row>
    <row r="696" ht="12.75" customHeight="1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6"/>
      <c r="R696" s="56"/>
      <c r="S696" s="56"/>
      <c r="T696" s="56"/>
      <c r="U696" s="56"/>
      <c r="V696" s="56"/>
      <c r="W696" s="56"/>
      <c r="X696" s="56"/>
      <c r="Y696" s="56"/>
      <c r="Z696" s="56"/>
    </row>
    <row r="697" ht="12.75" customHeight="1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6"/>
      <c r="R697" s="56"/>
      <c r="S697" s="56"/>
      <c r="T697" s="56"/>
      <c r="U697" s="56"/>
      <c r="V697" s="56"/>
      <c r="W697" s="56"/>
      <c r="X697" s="56"/>
      <c r="Y697" s="56"/>
      <c r="Z697" s="56"/>
    </row>
    <row r="698" ht="12.75" customHeight="1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6"/>
      <c r="R698" s="56"/>
      <c r="S698" s="56"/>
      <c r="T698" s="56"/>
      <c r="U698" s="56"/>
      <c r="V698" s="56"/>
      <c r="W698" s="56"/>
      <c r="X698" s="56"/>
      <c r="Y698" s="56"/>
      <c r="Z698" s="56"/>
    </row>
    <row r="699" ht="12.75" customHeight="1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6"/>
      <c r="R699" s="56"/>
      <c r="S699" s="56"/>
      <c r="T699" s="56"/>
      <c r="U699" s="56"/>
      <c r="V699" s="56"/>
      <c r="W699" s="56"/>
      <c r="X699" s="56"/>
      <c r="Y699" s="56"/>
      <c r="Z699" s="56"/>
    </row>
    <row r="700" ht="12.75" customHeight="1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6"/>
      <c r="R700" s="56"/>
      <c r="S700" s="56"/>
      <c r="T700" s="56"/>
      <c r="U700" s="56"/>
      <c r="V700" s="56"/>
      <c r="W700" s="56"/>
      <c r="X700" s="56"/>
      <c r="Y700" s="56"/>
      <c r="Z700" s="56"/>
    </row>
    <row r="701" ht="12.75" customHeight="1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6"/>
      <c r="R701" s="56"/>
      <c r="S701" s="56"/>
      <c r="T701" s="56"/>
      <c r="U701" s="56"/>
      <c r="V701" s="56"/>
      <c r="W701" s="56"/>
      <c r="X701" s="56"/>
      <c r="Y701" s="56"/>
      <c r="Z701" s="56"/>
    </row>
    <row r="702" ht="12.75" customHeight="1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6"/>
      <c r="R702" s="56"/>
      <c r="S702" s="56"/>
      <c r="T702" s="56"/>
      <c r="U702" s="56"/>
      <c r="V702" s="56"/>
      <c r="W702" s="56"/>
      <c r="X702" s="56"/>
      <c r="Y702" s="56"/>
      <c r="Z702" s="56"/>
    </row>
    <row r="703" ht="12.75" customHeight="1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6"/>
      <c r="R703" s="56"/>
      <c r="S703" s="56"/>
      <c r="T703" s="56"/>
      <c r="U703" s="56"/>
      <c r="V703" s="56"/>
      <c r="W703" s="56"/>
      <c r="X703" s="56"/>
      <c r="Y703" s="56"/>
      <c r="Z703" s="56"/>
    </row>
    <row r="704" ht="12.75" customHeight="1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6"/>
      <c r="R704" s="56"/>
      <c r="S704" s="56"/>
      <c r="T704" s="56"/>
      <c r="U704" s="56"/>
      <c r="V704" s="56"/>
      <c r="W704" s="56"/>
      <c r="X704" s="56"/>
      <c r="Y704" s="56"/>
      <c r="Z704" s="56"/>
    </row>
    <row r="705" ht="12.75" customHeight="1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6"/>
      <c r="R705" s="56"/>
      <c r="S705" s="56"/>
      <c r="T705" s="56"/>
      <c r="U705" s="56"/>
      <c r="V705" s="56"/>
      <c r="W705" s="56"/>
      <c r="X705" s="56"/>
      <c r="Y705" s="56"/>
      <c r="Z705" s="56"/>
    </row>
    <row r="706" ht="12.75" customHeight="1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6"/>
      <c r="R706" s="56"/>
      <c r="S706" s="56"/>
      <c r="T706" s="56"/>
      <c r="U706" s="56"/>
      <c r="V706" s="56"/>
      <c r="W706" s="56"/>
      <c r="X706" s="56"/>
      <c r="Y706" s="56"/>
      <c r="Z706" s="56"/>
    </row>
    <row r="707" ht="12.75" customHeight="1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6"/>
      <c r="R707" s="56"/>
      <c r="S707" s="56"/>
      <c r="T707" s="56"/>
      <c r="U707" s="56"/>
      <c r="V707" s="56"/>
      <c r="W707" s="56"/>
      <c r="X707" s="56"/>
      <c r="Y707" s="56"/>
      <c r="Z707" s="56"/>
    </row>
    <row r="708" ht="12.75" customHeight="1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6"/>
      <c r="R708" s="56"/>
      <c r="S708" s="56"/>
      <c r="T708" s="56"/>
      <c r="U708" s="56"/>
      <c r="V708" s="56"/>
      <c r="W708" s="56"/>
      <c r="X708" s="56"/>
      <c r="Y708" s="56"/>
      <c r="Z708" s="56"/>
    </row>
    <row r="709" ht="12.75" customHeight="1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6"/>
      <c r="R709" s="56"/>
      <c r="S709" s="56"/>
      <c r="T709" s="56"/>
      <c r="U709" s="56"/>
      <c r="V709" s="56"/>
      <c r="W709" s="56"/>
      <c r="X709" s="56"/>
      <c r="Y709" s="56"/>
      <c r="Z709" s="56"/>
    </row>
    <row r="710" ht="12.75" customHeight="1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6"/>
      <c r="R710" s="56"/>
      <c r="S710" s="56"/>
      <c r="T710" s="56"/>
      <c r="U710" s="56"/>
      <c r="V710" s="56"/>
      <c r="W710" s="56"/>
      <c r="X710" s="56"/>
      <c r="Y710" s="56"/>
      <c r="Z710" s="56"/>
    </row>
    <row r="711" ht="12.75" customHeight="1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6"/>
      <c r="R711" s="56"/>
      <c r="S711" s="56"/>
      <c r="T711" s="56"/>
      <c r="U711" s="56"/>
      <c r="V711" s="56"/>
      <c r="W711" s="56"/>
      <c r="X711" s="56"/>
      <c r="Y711" s="56"/>
      <c r="Z711" s="56"/>
    </row>
    <row r="712" ht="12.75" customHeight="1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6"/>
      <c r="R712" s="56"/>
      <c r="S712" s="56"/>
      <c r="T712" s="56"/>
      <c r="U712" s="56"/>
      <c r="V712" s="56"/>
      <c r="W712" s="56"/>
      <c r="X712" s="56"/>
      <c r="Y712" s="56"/>
      <c r="Z712" s="56"/>
    </row>
    <row r="713" ht="12.75" customHeight="1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6"/>
      <c r="R713" s="56"/>
      <c r="S713" s="56"/>
      <c r="T713" s="56"/>
      <c r="U713" s="56"/>
      <c r="V713" s="56"/>
      <c r="W713" s="56"/>
      <c r="X713" s="56"/>
      <c r="Y713" s="56"/>
      <c r="Z713" s="56"/>
    </row>
    <row r="714" ht="12.75" customHeight="1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6"/>
      <c r="R714" s="56"/>
      <c r="S714" s="56"/>
      <c r="T714" s="56"/>
      <c r="U714" s="56"/>
      <c r="V714" s="56"/>
      <c r="W714" s="56"/>
      <c r="X714" s="56"/>
      <c r="Y714" s="56"/>
      <c r="Z714" s="56"/>
    </row>
    <row r="715" ht="12.75" customHeight="1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6"/>
      <c r="R715" s="56"/>
      <c r="S715" s="56"/>
      <c r="T715" s="56"/>
      <c r="U715" s="56"/>
      <c r="V715" s="56"/>
      <c r="W715" s="56"/>
      <c r="X715" s="56"/>
      <c r="Y715" s="56"/>
      <c r="Z715" s="56"/>
    </row>
    <row r="716" ht="12.75" customHeight="1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6"/>
      <c r="R716" s="56"/>
      <c r="S716" s="56"/>
      <c r="T716" s="56"/>
      <c r="U716" s="56"/>
      <c r="V716" s="56"/>
      <c r="W716" s="56"/>
      <c r="X716" s="56"/>
      <c r="Y716" s="56"/>
      <c r="Z716" s="56"/>
    </row>
    <row r="717" ht="12.75" customHeight="1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6"/>
      <c r="R717" s="56"/>
      <c r="S717" s="56"/>
      <c r="T717" s="56"/>
      <c r="U717" s="56"/>
      <c r="V717" s="56"/>
      <c r="W717" s="56"/>
      <c r="X717" s="56"/>
      <c r="Y717" s="56"/>
      <c r="Z717" s="56"/>
    </row>
    <row r="718" ht="12.75" customHeight="1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6"/>
      <c r="R718" s="56"/>
      <c r="S718" s="56"/>
      <c r="T718" s="56"/>
      <c r="U718" s="56"/>
      <c r="V718" s="56"/>
      <c r="W718" s="56"/>
      <c r="X718" s="56"/>
      <c r="Y718" s="56"/>
      <c r="Z718" s="56"/>
    </row>
    <row r="719" ht="12.75" customHeight="1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6"/>
      <c r="R719" s="56"/>
      <c r="S719" s="56"/>
      <c r="T719" s="56"/>
      <c r="U719" s="56"/>
      <c r="V719" s="56"/>
      <c r="W719" s="56"/>
      <c r="X719" s="56"/>
      <c r="Y719" s="56"/>
      <c r="Z719" s="56"/>
    </row>
    <row r="720" ht="12.75" customHeight="1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6"/>
      <c r="R720" s="56"/>
      <c r="S720" s="56"/>
      <c r="T720" s="56"/>
      <c r="U720" s="56"/>
      <c r="V720" s="56"/>
      <c r="W720" s="56"/>
      <c r="X720" s="56"/>
      <c r="Y720" s="56"/>
      <c r="Z720" s="56"/>
    </row>
    <row r="721" ht="12.75" customHeight="1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6"/>
      <c r="R721" s="56"/>
      <c r="S721" s="56"/>
      <c r="T721" s="56"/>
      <c r="U721" s="56"/>
      <c r="V721" s="56"/>
      <c r="W721" s="56"/>
      <c r="X721" s="56"/>
      <c r="Y721" s="56"/>
      <c r="Z721" s="56"/>
    </row>
    <row r="722" ht="12.75" customHeight="1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6"/>
      <c r="R722" s="56"/>
      <c r="S722" s="56"/>
      <c r="T722" s="56"/>
      <c r="U722" s="56"/>
      <c r="V722" s="56"/>
      <c r="W722" s="56"/>
      <c r="X722" s="56"/>
      <c r="Y722" s="56"/>
      <c r="Z722" s="56"/>
    </row>
    <row r="723" ht="12.75" customHeight="1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6"/>
      <c r="R723" s="56"/>
      <c r="S723" s="56"/>
      <c r="T723" s="56"/>
      <c r="U723" s="56"/>
      <c r="V723" s="56"/>
      <c r="W723" s="56"/>
      <c r="X723" s="56"/>
      <c r="Y723" s="56"/>
      <c r="Z723" s="56"/>
    </row>
    <row r="724" ht="12.75" customHeight="1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6"/>
      <c r="R724" s="56"/>
      <c r="S724" s="56"/>
      <c r="T724" s="56"/>
      <c r="U724" s="56"/>
      <c r="V724" s="56"/>
      <c r="W724" s="56"/>
      <c r="X724" s="56"/>
      <c r="Y724" s="56"/>
      <c r="Z724" s="56"/>
    </row>
    <row r="725" ht="12.75" customHeight="1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6"/>
      <c r="R725" s="56"/>
      <c r="S725" s="56"/>
      <c r="T725" s="56"/>
      <c r="U725" s="56"/>
      <c r="V725" s="56"/>
      <c r="W725" s="56"/>
      <c r="X725" s="56"/>
      <c r="Y725" s="56"/>
      <c r="Z725" s="56"/>
    </row>
    <row r="726" ht="12.75" customHeight="1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6"/>
      <c r="R726" s="56"/>
      <c r="S726" s="56"/>
      <c r="T726" s="56"/>
      <c r="U726" s="56"/>
      <c r="V726" s="56"/>
      <c r="W726" s="56"/>
      <c r="X726" s="56"/>
      <c r="Y726" s="56"/>
      <c r="Z726" s="56"/>
    </row>
    <row r="727" ht="12.75" customHeight="1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6"/>
      <c r="R727" s="56"/>
      <c r="S727" s="56"/>
      <c r="T727" s="56"/>
      <c r="U727" s="56"/>
      <c r="V727" s="56"/>
      <c r="W727" s="56"/>
      <c r="X727" s="56"/>
      <c r="Y727" s="56"/>
      <c r="Z727" s="56"/>
    </row>
    <row r="728" ht="12.75" customHeight="1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6"/>
      <c r="R728" s="56"/>
      <c r="S728" s="56"/>
      <c r="T728" s="56"/>
      <c r="U728" s="56"/>
      <c r="V728" s="56"/>
      <c r="W728" s="56"/>
      <c r="X728" s="56"/>
      <c r="Y728" s="56"/>
      <c r="Z728" s="56"/>
    </row>
    <row r="729" ht="12.75" customHeight="1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6"/>
      <c r="R729" s="56"/>
      <c r="S729" s="56"/>
      <c r="T729" s="56"/>
      <c r="U729" s="56"/>
      <c r="V729" s="56"/>
      <c r="W729" s="56"/>
      <c r="X729" s="56"/>
      <c r="Y729" s="56"/>
      <c r="Z729" s="56"/>
    </row>
    <row r="730" ht="12.75" customHeight="1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6"/>
      <c r="R730" s="56"/>
      <c r="S730" s="56"/>
      <c r="T730" s="56"/>
      <c r="U730" s="56"/>
      <c r="V730" s="56"/>
      <c r="W730" s="56"/>
      <c r="X730" s="56"/>
      <c r="Y730" s="56"/>
      <c r="Z730" s="56"/>
    </row>
    <row r="731" ht="12.75" customHeight="1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6"/>
      <c r="R731" s="56"/>
      <c r="S731" s="56"/>
      <c r="T731" s="56"/>
      <c r="U731" s="56"/>
      <c r="V731" s="56"/>
      <c r="W731" s="56"/>
      <c r="X731" s="56"/>
      <c r="Y731" s="56"/>
      <c r="Z731" s="56"/>
    </row>
    <row r="732" ht="12.75" customHeight="1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6"/>
      <c r="R732" s="56"/>
      <c r="S732" s="56"/>
      <c r="T732" s="56"/>
      <c r="U732" s="56"/>
      <c r="V732" s="56"/>
      <c r="W732" s="56"/>
      <c r="X732" s="56"/>
      <c r="Y732" s="56"/>
      <c r="Z732" s="56"/>
    </row>
    <row r="733" ht="12.75" customHeight="1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6"/>
      <c r="R733" s="56"/>
      <c r="S733" s="56"/>
      <c r="T733" s="56"/>
      <c r="U733" s="56"/>
      <c r="V733" s="56"/>
      <c r="W733" s="56"/>
      <c r="X733" s="56"/>
      <c r="Y733" s="56"/>
      <c r="Z733" s="56"/>
    </row>
    <row r="734" ht="12.75" customHeight="1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6"/>
      <c r="R734" s="56"/>
      <c r="S734" s="56"/>
      <c r="T734" s="56"/>
      <c r="U734" s="56"/>
      <c r="V734" s="56"/>
      <c r="W734" s="56"/>
      <c r="X734" s="56"/>
      <c r="Y734" s="56"/>
      <c r="Z734" s="56"/>
    </row>
    <row r="735" ht="12.75" customHeight="1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6"/>
      <c r="R735" s="56"/>
      <c r="S735" s="56"/>
      <c r="T735" s="56"/>
      <c r="U735" s="56"/>
      <c r="V735" s="56"/>
      <c r="W735" s="56"/>
      <c r="X735" s="56"/>
      <c r="Y735" s="56"/>
      <c r="Z735" s="56"/>
    </row>
    <row r="736" ht="12.75" customHeight="1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6"/>
      <c r="R736" s="56"/>
      <c r="S736" s="56"/>
      <c r="T736" s="56"/>
      <c r="U736" s="56"/>
      <c r="V736" s="56"/>
      <c r="W736" s="56"/>
      <c r="X736" s="56"/>
      <c r="Y736" s="56"/>
      <c r="Z736" s="56"/>
    </row>
    <row r="737" ht="12.75" customHeight="1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6"/>
      <c r="R737" s="56"/>
      <c r="S737" s="56"/>
      <c r="T737" s="56"/>
      <c r="U737" s="56"/>
      <c r="V737" s="56"/>
      <c r="W737" s="56"/>
      <c r="X737" s="56"/>
      <c r="Y737" s="56"/>
      <c r="Z737" s="56"/>
    </row>
    <row r="738" ht="12.75" customHeight="1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6"/>
      <c r="R738" s="56"/>
      <c r="S738" s="56"/>
      <c r="T738" s="56"/>
      <c r="U738" s="56"/>
      <c r="V738" s="56"/>
      <c r="W738" s="56"/>
      <c r="X738" s="56"/>
      <c r="Y738" s="56"/>
      <c r="Z738" s="56"/>
    </row>
    <row r="739" ht="12.75" customHeight="1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6"/>
      <c r="R739" s="56"/>
      <c r="S739" s="56"/>
      <c r="T739" s="56"/>
      <c r="U739" s="56"/>
      <c r="V739" s="56"/>
      <c r="W739" s="56"/>
      <c r="X739" s="56"/>
      <c r="Y739" s="56"/>
      <c r="Z739" s="56"/>
    </row>
    <row r="740" ht="12.75" customHeight="1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6"/>
      <c r="R740" s="56"/>
      <c r="S740" s="56"/>
      <c r="T740" s="56"/>
      <c r="U740" s="56"/>
      <c r="V740" s="56"/>
      <c r="W740" s="56"/>
      <c r="X740" s="56"/>
      <c r="Y740" s="56"/>
      <c r="Z740" s="56"/>
    </row>
    <row r="741" ht="12.75" customHeight="1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6"/>
      <c r="R741" s="56"/>
      <c r="S741" s="56"/>
      <c r="T741" s="56"/>
      <c r="U741" s="56"/>
      <c r="V741" s="56"/>
      <c r="W741" s="56"/>
      <c r="X741" s="56"/>
      <c r="Y741" s="56"/>
      <c r="Z741" s="56"/>
    </row>
    <row r="742" ht="12.75" customHeight="1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6"/>
      <c r="R742" s="56"/>
      <c r="S742" s="56"/>
      <c r="T742" s="56"/>
      <c r="U742" s="56"/>
      <c r="V742" s="56"/>
      <c r="W742" s="56"/>
      <c r="X742" s="56"/>
      <c r="Y742" s="56"/>
      <c r="Z742" s="56"/>
    </row>
    <row r="743" ht="12.75" customHeight="1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6"/>
      <c r="R743" s="56"/>
      <c r="S743" s="56"/>
      <c r="T743" s="56"/>
      <c r="U743" s="56"/>
      <c r="V743" s="56"/>
      <c r="W743" s="56"/>
      <c r="X743" s="56"/>
      <c r="Y743" s="56"/>
      <c r="Z743" s="56"/>
    </row>
    <row r="744" ht="12.75" customHeight="1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6"/>
      <c r="R744" s="56"/>
      <c r="S744" s="56"/>
      <c r="T744" s="56"/>
      <c r="U744" s="56"/>
      <c r="V744" s="56"/>
      <c r="W744" s="56"/>
      <c r="X744" s="56"/>
      <c r="Y744" s="56"/>
      <c r="Z744" s="56"/>
    </row>
    <row r="745" ht="12.75" customHeight="1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6"/>
      <c r="R745" s="56"/>
      <c r="S745" s="56"/>
      <c r="T745" s="56"/>
      <c r="U745" s="56"/>
      <c r="V745" s="56"/>
      <c r="W745" s="56"/>
      <c r="X745" s="56"/>
      <c r="Y745" s="56"/>
      <c r="Z745" s="56"/>
    </row>
    <row r="746" ht="12.75" customHeight="1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6"/>
      <c r="R746" s="56"/>
      <c r="S746" s="56"/>
      <c r="T746" s="56"/>
      <c r="U746" s="56"/>
      <c r="V746" s="56"/>
      <c r="W746" s="56"/>
      <c r="X746" s="56"/>
      <c r="Y746" s="56"/>
      <c r="Z746" s="56"/>
    </row>
    <row r="747" ht="12.75" customHeight="1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6"/>
      <c r="R747" s="56"/>
      <c r="S747" s="56"/>
      <c r="T747" s="56"/>
      <c r="U747" s="56"/>
      <c r="V747" s="56"/>
      <c r="W747" s="56"/>
      <c r="X747" s="56"/>
      <c r="Y747" s="56"/>
      <c r="Z747" s="56"/>
    </row>
    <row r="748" ht="12.75" customHeight="1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6"/>
      <c r="R748" s="56"/>
      <c r="S748" s="56"/>
      <c r="T748" s="56"/>
      <c r="U748" s="56"/>
      <c r="V748" s="56"/>
      <c r="W748" s="56"/>
      <c r="X748" s="56"/>
      <c r="Y748" s="56"/>
      <c r="Z748" s="56"/>
    </row>
    <row r="749" ht="12.75" customHeight="1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6"/>
      <c r="R749" s="56"/>
      <c r="S749" s="56"/>
      <c r="T749" s="56"/>
      <c r="U749" s="56"/>
      <c r="V749" s="56"/>
      <c r="W749" s="56"/>
      <c r="X749" s="56"/>
      <c r="Y749" s="56"/>
      <c r="Z749" s="56"/>
    </row>
    <row r="750" ht="12.75" customHeight="1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6"/>
      <c r="R750" s="56"/>
      <c r="S750" s="56"/>
      <c r="T750" s="56"/>
      <c r="U750" s="56"/>
      <c r="V750" s="56"/>
      <c r="W750" s="56"/>
      <c r="X750" s="56"/>
      <c r="Y750" s="56"/>
      <c r="Z750" s="56"/>
    </row>
    <row r="751" ht="12.75" customHeight="1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6"/>
      <c r="R751" s="56"/>
      <c r="S751" s="56"/>
      <c r="T751" s="56"/>
      <c r="U751" s="56"/>
      <c r="V751" s="56"/>
      <c r="W751" s="56"/>
      <c r="X751" s="56"/>
      <c r="Y751" s="56"/>
      <c r="Z751" s="56"/>
    </row>
    <row r="752" ht="12.75" customHeight="1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6"/>
      <c r="R752" s="56"/>
      <c r="S752" s="56"/>
      <c r="T752" s="56"/>
      <c r="U752" s="56"/>
      <c r="V752" s="56"/>
      <c r="W752" s="56"/>
      <c r="X752" s="56"/>
      <c r="Y752" s="56"/>
      <c r="Z752" s="56"/>
    </row>
    <row r="753" ht="12.75" customHeight="1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6"/>
      <c r="R753" s="56"/>
      <c r="S753" s="56"/>
      <c r="T753" s="56"/>
      <c r="U753" s="56"/>
      <c r="V753" s="56"/>
      <c r="W753" s="56"/>
      <c r="X753" s="56"/>
      <c r="Y753" s="56"/>
      <c r="Z753" s="56"/>
    </row>
    <row r="754" ht="12.75" customHeight="1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6"/>
      <c r="R754" s="56"/>
      <c r="S754" s="56"/>
      <c r="T754" s="56"/>
      <c r="U754" s="56"/>
      <c r="V754" s="56"/>
      <c r="W754" s="56"/>
      <c r="X754" s="56"/>
      <c r="Y754" s="56"/>
      <c r="Z754" s="56"/>
    </row>
    <row r="755" ht="12.75" customHeight="1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6"/>
      <c r="R755" s="56"/>
      <c r="S755" s="56"/>
      <c r="T755" s="56"/>
      <c r="U755" s="56"/>
      <c r="V755" s="56"/>
      <c r="W755" s="56"/>
      <c r="X755" s="56"/>
      <c r="Y755" s="56"/>
      <c r="Z755" s="56"/>
    </row>
    <row r="756" ht="12.75" customHeight="1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6"/>
      <c r="R756" s="56"/>
      <c r="S756" s="56"/>
      <c r="T756" s="56"/>
      <c r="U756" s="56"/>
      <c r="V756" s="56"/>
      <c r="W756" s="56"/>
      <c r="X756" s="56"/>
      <c r="Y756" s="56"/>
      <c r="Z756" s="56"/>
    </row>
    <row r="757" ht="12.75" customHeight="1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6"/>
      <c r="R757" s="56"/>
      <c r="S757" s="56"/>
      <c r="T757" s="56"/>
      <c r="U757" s="56"/>
      <c r="V757" s="56"/>
      <c r="W757" s="56"/>
      <c r="X757" s="56"/>
      <c r="Y757" s="56"/>
      <c r="Z757" s="56"/>
    </row>
    <row r="758" ht="12.75" customHeight="1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6"/>
      <c r="R758" s="56"/>
      <c r="S758" s="56"/>
      <c r="T758" s="56"/>
      <c r="U758" s="56"/>
      <c r="V758" s="56"/>
      <c r="W758" s="56"/>
      <c r="X758" s="56"/>
      <c r="Y758" s="56"/>
      <c r="Z758" s="56"/>
    </row>
    <row r="759" ht="12.75" customHeight="1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6"/>
      <c r="R759" s="56"/>
      <c r="S759" s="56"/>
      <c r="T759" s="56"/>
      <c r="U759" s="56"/>
      <c r="V759" s="56"/>
      <c r="W759" s="56"/>
      <c r="X759" s="56"/>
      <c r="Y759" s="56"/>
      <c r="Z759" s="56"/>
    </row>
    <row r="760" ht="12.75" customHeight="1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6"/>
      <c r="R760" s="56"/>
      <c r="S760" s="56"/>
      <c r="T760" s="56"/>
      <c r="U760" s="56"/>
      <c r="V760" s="56"/>
      <c r="W760" s="56"/>
      <c r="X760" s="56"/>
      <c r="Y760" s="56"/>
      <c r="Z760" s="56"/>
    </row>
    <row r="761" ht="12.75" customHeight="1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6"/>
      <c r="R761" s="56"/>
      <c r="S761" s="56"/>
      <c r="T761" s="56"/>
      <c r="U761" s="56"/>
      <c r="V761" s="56"/>
      <c r="W761" s="56"/>
      <c r="X761" s="56"/>
      <c r="Y761" s="56"/>
      <c r="Z761" s="56"/>
    </row>
    <row r="762" ht="12.75" customHeight="1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6"/>
      <c r="R762" s="56"/>
      <c r="S762" s="56"/>
      <c r="T762" s="56"/>
      <c r="U762" s="56"/>
      <c r="V762" s="56"/>
      <c r="W762" s="56"/>
      <c r="X762" s="56"/>
      <c r="Y762" s="56"/>
      <c r="Z762" s="56"/>
    </row>
    <row r="763" ht="12.75" customHeight="1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6"/>
      <c r="R763" s="56"/>
      <c r="S763" s="56"/>
      <c r="T763" s="56"/>
      <c r="U763" s="56"/>
      <c r="V763" s="56"/>
      <c r="W763" s="56"/>
      <c r="X763" s="56"/>
      <c r="Y763" s="56"/>
      <c r="Z763" s="56"/>
    </row>
    <row r="764" ht="12.75" customHeight="1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6"/>
      <c r="R764" s="56"/>
      <c r="S764" s="56"/>
      <c r="T764" s="56"/>
      <c r="U764" s="56"/>
      <c r="V764" s="56"/>
      <c r="W764" s="56"/>
      <c r="X764" s="56"/>
      <c r="Y764" s="56"/>
      <c r="Z764" s="56"/>
    </row>
    <row r="765" ht="12.75" customHeight="1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6"/>
      <c r="R765" s="56"/>
      <c r="S765" s="56"/>
      <c r="T765" s="56"/>
      <c r="U765" s="56"/>
      <c r="V765" s="56"/>
      <c r="W765" s="56"/>
      <c r="X765" s="56"/>
      <c r="Y765" s="56"/>
      <c r="Z765" s="56"/>
    </row>
    <row r="766" ht="12.75" customHeight="1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6"/>
      <c r="R766" s="56"/>
      <c r="S766" s="56"/>
      <c r="T766" s="56"/>
      <c r="U766" s="56"/>
      <c r="V766" s="56"/>
      <c r="W766" s="56"/>
      <c r="X766" s="56"/>
      <c r="Y766" s="56"/>
      <c r="Z766" s="56"/>
    </row>
    <row r="767" ht="12.75" customHeight="1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6"/>
      <c r="R767" s="56"/>
      <c r="S767" s="56"/>
      <c r="T767" s="56"/>
      <c r="U767" s="56"/>
      <c r="V767" s="56"/>
      <c r="W767" s="56"/>
      <c r="X767" s="56"/>
      <c r="Y767" s="56"/>
      <c r="Z767" s="56"/>
    </row>
    <row r="768" ht="12.75" customHeight="1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6"/>
      <c r="R768" s="56"/>
      <c r="S768" s="56"/>
      <c r="T768" s="56"/>
      <c r="U768" s="56"/>
      <c r="V768" s="56"/>
      <c r="W768" s="56"/>
      <c r="X768" s="56"/>
      <c r="Y768" s="56"/>
      <c r="Z768" s="56"/>
    </row>
    <row r="769" ht="12.75" customHeight="1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6"/>
      <c r="R769" s="56"/>
      <c r="S769" s="56"/>
      <c r="T769" s="56"/>
      <c r="U769" s="56"/>
      <c r="V769" s="56"/>
      <c r="W769" s="56"/>
      <c r="X769" s="56"/>
      <c r="Y769" s="56"/>
      <c r="Z769" s="56"/>
    </row>
    <row r="770" ht="12.75" customHeight="1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6"/>
      <c r="R770" s="56"/>
      <c r="S770" s="56"/>
      <c r="T770" s="56"/>
      <c r="U770" s="56"/>
      <c r="V770" s="56"/>
      <c r="W770" s="56"/>
      <c r="X770" s="56"/>
      <c r="Y770" s="56"/>
      <c r="Z770" s="56"/>
    </row>
    <row r="771" ht="12.75" customHeight="1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6"/>
      <c r="R771" s="56"/>
      <c r="S771" s="56"/>
      <c r="T771" s="56"/>
      <c r="U771" s="56"/>
      <c r="V771" s="56"/>
      <c r="W771" s="56"/>
      <c r="X771" s="56"/>
      <c r="Y771" s="56"/>
      <c r="Z771" s="56"/>
    </row>
    <row r="772" ht="12.75" customHeight="1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6"/>
      <c r="R772" s="56"/>
      <c r="S772" s="56"/>
      <c r="T772" s="56"/>
      <c r="U772" s="56"/>
      <c r="V772" s="56"/>
      <c r="W772" s="56"/>
      <c r="X772" s="56"/>
      <c r="Y772" s="56"/>
      <c r="Z772" s="56"/>
    </row>
    <row r="773" ht="12.75" customHeight="1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6"/>
      <c r="R773" s="56"/>
      <c r="S773" s="56"/>
      <c r="T773" s="56"/>
      <c r="U773" s="56"/>
      <c r="V773" s="56"/>
      <c r="W773" s="56"/>
      <c r="X773" s="56"/>
      <c r="Y773" s="56"/>
      <c r="Z773" s="56"/>
    </row>
    <row r="774" ht="12.75" customHeight="1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6"/>
      <c r="R774" s="56"/>
      <c r="S774" s="56"/>
      <c r="T774" s="56"/>
      <c r="U774" s="56"/>
      <c r="V774" s="56"/>
      <c r="W774" s="56"/>
      <c r="X774" s="56"/>
      <c r="Y774" s="56"/>
      <c r="Z774" s="56"/>
    </row>
    <row r="775" ht="12.75" customHeight="1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6"/>
      <c r="R775" s="56"/>
      <c r="S775" s="56"/>
      <c r="T775" s="56"/>
      <c r="U775" s="56"/>
      <c r="V775" s="56"/>
      <c r="W775" s="56"/>
      <c r="X775" s="56"/>
      <c r="Y775" s="56"/>
      <c r="Z775" s="56"/>
    </row>
    <row r="776" ht="12.75" customHeight="1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6"/>
      <c r="R776" s="56"/>
      <c r="S776" s="56"/>
      <c r="T776" s="56"/>
      <c r="U776" s="56"/>
      <c r="V776" s="56"/>
      <c r="W776" s="56"/>
      <c r="X776" s="56"/>
      <c r="Y776" s="56"/>
      <c r="Z776" s="56"/>
    </row>
    <row r="777" ht="12.75" customHeight="1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6"/>
      <c r="R777" s="56"/>
      <c r="S777" s="56"/>
      <c r="T777" s="56"/>
      <c r="U777" s="56"/>
      <c r="V777" s="56"/>
      <c r="W777" s="56"/>
      <c r="X777" s="56"/>
      <c r="Y777" s="56"/>
      <c r="Z777" s="56"/>
    </row>
    <row r="778" ht="12.75" customHeight="1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6"/>
      <c r="R778" s="56"/>
      <c r="S778" s="56"/>
      <c r="T778" s="56"/>
      <c r="U778" s="56"/>
      <c r="V778" s="56"/>
      <c r="W778" s="56"/>
      <c r="X778" s="56"/>
      <c r="Y778" s="56"/>
      <c r="Z778" s="56"/>
    </row>
    <row r="779" ht="12.75" customHeight="1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6"/>
      <c r="R779" s="56"/>
      <c r="S779" s="56"/>
      <c r="T779" s="56"/>
      <c r="U779" s="56"/>
      <c r="V779" s="56"/>
      <c r="W779" s="56"/>
      <c r="X779" s="56"/>
      <c r="Y779" s="56"/>
      <c r="Z779" s="56"/>
    </row>
    <row r="780" ht="12.75" customHeight="1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6"/>
      <c r="R780" s="56"/>
      <c r="S780" s="56"/>
      <c r="T780" s="56"/>
      <c r="U780" s="56"/>
      <c r="V780" s="56"/>
      <c r="W780" s="56"/>
      <c r="X780" s="56"/>
      <c r="Y780" s="56"/>
      <c r="Z780" s="56"/>
    </row>
    <row r="781" ht="12.75" customHeight="1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6"/>
      <c r="R781" s="56"/>
      <c r="S781" s="56"/>
      <c r="T781" s="56"/>
      <c r="U781" s="56"/>
      <c r="V781" s="56"/>
      <c r="W781" s="56"/>
      <c r="X781" s="56"/>
      <c r="Y781" s="56"/>
      <c r="Z781" s="56"/>
    </row>
    <row r="782" ht="12.75" customHeight="1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6"/>
      <c r="R782" s="56"/>
      <c r="S782" s="56"/>
      <c r="T782" s="56"/>
      <c r="U782" s="56"/>
      <c r="V782" s="56"/>
      <c r="W782" s="56"/>
      <c r="X782" s="56"/>
      <c r="Y782" s="56"/>
      <c r="Z782" s="56"/>
    </row>
    <row r="783" ht="12.75" customHeight="1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6"/>
      <c r="R783" s="56"/>
      <c r="S783" s="56"/>
      <c r="T783" s="56"/>
      <c r="U783" s="56"/>
      <c r="V783" s="56"/>
      <c r="W783" s="56"/>
      <c r="X783" s="56"/>
      <c r="Y783" s="56"/>
      <c r="Z783" s="56"/>
    </row>
    <row r="784" ht="12.75" customHeight="1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6"/>
      <c r="R784" s="56"/>
      <c r="S784" s="56"/>
      <c r="T784" s="56"/>
      <c r="U784" s="56"/>
      <c r="V784" s="56"/>
      <c r="W784" s="56"/>
      <c r="X784" s="56"/>
      <c r="Y784" s="56"/>
      <c r="Z784" s="56"/>
    </row>
    <row r="785" ht="12.75" customHeight="1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6"/>
      <c r="R785" s="56"/>
      <c r="S785" s="56"/>
      <c r="T785" s="56"/>
      <c r="U785" s="56"/>
      <c r="V785" s="56"/>
      <c r="W785" s="56"/>
      <c r="X785" s="56"/>
      <c r="Y785" s="56"/>
      <c r="Z785" s="56"/>
    </row>
    <row r="786" ht="12.75" customHeight="1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6"/>
      <c r="R786" s="56"/>
      <c r="S786" s="56"/>
      <c r="T786" s="56"/>
      <c r="U786" s="56"/>
      <c r="V786" s="56"/>
      <c r="W786" s="56"/>
      <c r="X786" s="56"/>
      <c r="Y786" s="56"/>
      <c r="Z786" s="56"/>
    </row>
    <row r="787" ht="12.75" customHeight="1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6"/>
      <c r="R787" s="56"/>
      <c r="S787" s="56"/>
      <c r="T787" s="56"/>
      <c r="U787" s="56"/>
      <c r="V787" s="56"/>
      <c r="W787" s="56"/>
      <c r="X787" s="56"/>
      <c r="Y787" s="56"/>
      <c r="Z787" s="56"/>
    </row>
    <row r="788" ht="12.75" customHeight="1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6"/>
      <c r="R788" s="56"/>
      <c r="S788" s="56"/>
      <c r="T788" s="56"/>
      <c r="U788" s="56"/>
      <c r="V788" s="56"/>
      <c r="W788" s="56"/>
      <c r="X788" s="56"/>
      <c r="Y788" s="56"/>
      <c r="Z788" s="56"/>
    </row>
    <row r="789" ht="12.75" customHeight="1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6"/>
      <c r="R789" s="56"/>
      <c r="S789" s="56"/>
      <c r="T789" s="56"/>
      <c r="U789" s="56"/>
      <c r="V789" s="56"/>
      <c r="W789" s="56"/>
      <c r="X789" s="56"/>
      <c r="Y789" s="56"/>
      <c r="Z789" s="56"/>
    </row>
    <row r="790" ht="12.75" customHeight="1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6"/>
      <c r="R790" s="56"/>
      <c r="S790" s="56"/>
      <c r="T790" s="56"/>
      <c r="U790" s="56"/>
      <c r="V790" s="56"/>
      <c r="W790" s="56"/>
      <c r="X790" s="56"/>
      <c r="Y790" s="56"/>
      <c r="Z790" s="56"/>
    </row>
    <row r="791" ht="12.75" customHeight="1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6"/>
      <c r="R791" s="56"/>
      <c r="S791" s="56"/>
      <c r="T791" s="56"/>
      <c r="U791" s="56"/>
      <c r="V791" s="56"/>
      <c r="W791" s="56"/>
      <c r="X791" s="56"/>
      <c r="Y791" s="56"/>
      <c r="Z791" s="56"/>
    </row>
    <row r="792" ht="12.75" customHeight="1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6"/>
      <c r="R792" s="56"/>
      <c r="S792" s="56"/>
      <c r="T792" s="56"/>
      <c r="U792" s="56"/>
      <c r="V792" s="56"/>
      <c r="W792" s="56"/>
      <c r="X792" s="56"/>
      <c r="Y792" s="56"/>
      <c r="Z792" s="56"/>
    </row>
    <row r="793" ht="12.75" customHeight="1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6"/>
      <c r="R793" s="56"/>
      <c r="S793" s="56"/>
      <c r="T793" s="56"/>
      <c r="U793" s="56"/>
      <c r="V793" s="56"/>
      <c r="W793" s="56"/>
      <c r="X793" s="56"/>
      <c r="Y793" s="56"/>
      <c r="Z793" s="56"/>
    </row>
    <row r="794" ht="12.75" customHeight="1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6"/>
      <c r="R794" s="56"/>
      <c r="S794" s="56"/>
      <c r="T794" s="56"/>
      <c r="U794" s="56"/>
      <c r="V794" s="56"/>
      <c r="W794" s="56"/>
      <c r="X794" s="56"/>
      <c r="Y794" s="56"/>
      <c r="Z794" s="56"/>
    </row>
    <row r="795" ht="12.75" customHeight="1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6"/>
      <c r="R795" s="56"/>
      <c r="S795" s="56"/>
      <c r="T795" s="56"/>
      <c r="U795" s="56"/>
      <c r="V795" s="56"/>
      <c r="W795" s="56"/>
      <c r="X795" s="56"/>
      <c r="Y795" s="56"/>
      <c r="Z795" s="56"/>
    </row>
    <row r="796" ht="12.75" customHeight="1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6"/>
      <c r="R796" s="56"/>
      <c r="S796" s="56"/>
      <c r="T796" s="56"/>
      <c r="U796" s="56"/>
      <c r="V796" s="56"/>
      <c r="W796" s="56"/>
      <c r="X796" s="56"/>
      <c r="Y796" s="56"/>
      <c r="Z796" s="56"/>
    </row>
    <row r="797" ht="12.75" customHeight="1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6"/>
      <c r="R797" s="56"/>
      <c r="S797" s="56"/>
      <c r="T797" s="56"/>
      <c r="U797" s="56"/>
      <c r="V797" s="56"/>
      <c r="W797" s="56"/>
      <c r="X797" s="56"/>
      <c r="Y797" s="56"/>
      <c r="Z797" s="56"/>
    </row>
    <row r="798" ht="12.75" customHeight="1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6"/>
      <c r="R798" s="56"/>
      <c r="S798" s="56"/>
      <c r="T798" s="56"/>
      <c r="U798" s="56"/>
      <c r="V798" s="56"/>
      <c r="W798" s="56"/>
      <c r="X798" s="56"/>
      <c r="Y798" s="56"/>
      <c r="Z798" s="56"/>
    </row>
    <row r="799" ht="12.75" customHeight="1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6"/>
      <c r="R799" s="56"/>
      <c r="S799" s="56"/>
      <c r="T799" s="56"/>
      <c r="U799" s="56"/>
      <c r="V799" s="56"/>
      <c r="W799" s="56"/>
      <c r="X799" s="56"/>
      <c r="Y799" s="56"/>
      <c r="Z799" s="56"/>
    </row>
    <row r="800" ht="12.75" customHeight="1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6"/>
      <c r="R800" s="56"/>
      <c r="S800" s="56"/>
      <c r="T800" s="56"/>
      <c r="U800" s="56"/>
      <c r="V800" s="56"/>
      <c r="W800" s="56"/>
      <c r="X800" s="56"/>
      <c r="Y800" s="56"/>
      <c r="Z800" s="56"/>
    </row>
    <row r="801" ht="12.75" customHeight="1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6"/>
      <c r="R801" s="56"/>
      <c r="S801" s="56"/>
      <c r="T801" s="56"/>
      <c r="U801" s="56"/>
      <c r="V801" s="56"/>
      <c r="W801" s="56"/>
      <c r="X801" s="56"/>
      <c r="Y801" s="56"/>
      <c r="Z801" s="56"/>
    </row>
    <row r="802" ht="12.75" customHeight="1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6"/>
      <c r="R802" s="56"/>
      <c r="S802" s="56"/>
      <c r="T802" s="56"/>
      <c r="U802" s="56"/>
      <c r="V802" s="56"/>
      <c r="W802" s="56"/>
      <c r="X802" s="56"/>
      <c r="Y802" s="56"/>
      <c r="Z802" s="56"/>
    </row>
    <row r="803" ht="12.75" customHeight="1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6"/>
      <c r="R803" s="56"/>
      <c r="S803" s="56"/>
      <c r="T803" s="56"/>
      <c r="U803" s="56"/>
      <c r="V803" s="56"/>
      <c r="W803" s="56"/>
      <c r="X803" s="56"/>
      <c r="Y803" s="56"/>
      <c r="Z803" s="56"/>
    </row>
    <row r="804" ht="12.75" customHeight="1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6"/>
      <c r="R804" s="56"/>
      <c r="S804" s="56"/>
      <c r="T804" s="56"/>
      <c r="U804" s="56"/>
      <c r="V804" s="56"/>
      <c r="W804" s="56"/>
      <c r="X804" s="56"/>
      <c r="Y804" s="56"/>
      <c r="Z804" s="56"/>
    </row>
    <row r="805" ht="12.75" customHeight="1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6"/>
      <c r="R805" s="56"/>
      <c r="S805" s="56"/>
      <c r="T805" s="56"/>
      <c r="U805" s="56"/>
      <c r="V805" s="56"/>
      <c r="W805" s="56"/>
      <c r="X805" s="56"/>
      <c r="Y805" s="56"/>
      <c r="Z805" s="56"/>
    </row>
    <row r="806" ht="12.75" customHeight="1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6"/>
      <c r="R806" s="56"/>
      <c r="S806" s="56"/>
      <c r="T806" s="56"/>
      <c r="U806" s="56"/>
      <c r="V806" s="56"/>
      <c r="W806" s="56"/>
      <c r="X806" s="56"/>
      <c r="Y806" s="56"/>
      <c r="Z806" s="56"/>
    </row>
    <row r="807" ht="12.75" customHeight="1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6"/>
      <c r="R807" s="56"/>
      <c r="S807" s="56"/>
      <c r="T807" s="56"/>
      <c r="U807" s="56"/>
      <c r="V807" s="56"/>
      <c r="W807" s="56"/>
      <c r="X807" s="56"/>
      <c r="Y807" s="56"/>
      <c r="Z807" s="56"/>
    </row>
    <row r="808" ht="12.75" customHeight="1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6"/>
      <c r="R808" s="56"/>
      <c r="S808" s="56"/>
      <c r="T808" s="56"/>
      <c r="U808" s="56"/>
      <c r="V808" s="56"/>
      <c r="W808" s="56"/>
      <c r="X808" s="56"/>
      <c r="Y808" s="56"/>
      <c r="Z808" s="56"/>
    </row>
    <row r="809" ht="12.75" customHeight="1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6"/>
      <c r="R809" s="56"/>
      <c r="S809" s="56"/>
      <c r="T809" s="56"/>
      <c r="U809" s="56"/>
      <c r="V809" s="56"/>
      <c r="W809" s="56"/>
      <c r="X809" s="56"/>
      <c r="Y809" s="56"/>
      <c r="Z809" s="56"/>
    </row>
    <row r="810" ht="12.75" customHeight="1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6"/>
      <c r="R810" s="56"/>
      <c r="S810" s="56"/>
      <c r="T810" s="56"/>
      <c r="U810" s="56"/>
      <c r="V810" s="56"/>
      <c r="W810" s="56"/>
      <c r="X810" s="56"/>
      <c r="Y810" s="56"/>
      <c r="Z810" s="56"/>
    </row>
    <row r="811" ht="12.75" customHeight="1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6"/>
      <c r="R811" s="56"/>
      <c r="S811" s="56"/>
      <c r="T811" s="56"/>
      <c r="U811" s="56"/>
      <c r="V811" s="56"/>
      <c r="W811" s="56"/>
      <c r="X811" s="56"/>
      <c r="Y811" s="56"/>
      <c r="Z811" s="56"/>
    </row>
    <row r="812" ht="12.75" customHeight="1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6"/>
      <c r="R812" s="56"/>
      <c r="S812" s="56"/>
      <c r="T812" s="56"/>
      <c r="U812" s="56"/>
      <c r="V812" s="56"/>
      <c r="W812" s="56"/>
      <c r="X812" s="56"/>
      <c r="Y812" s="56"/>
      <c r="Z812" s="56"/>
    </row>
    <row r="813" ht="12.75" customHeight="1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6"/>
      <c r="R813" s="56"/>
      <c r="S813" s="56"/>
      <c r="T813" s="56"/>
      <c r="U813" s="56"/>
      <c r="V813" s="56"/>
      <c r="W813" s="56"/>
      <c r="X813" s="56"/>
      <c r="Y813" s="56"/>
      <c r="Z813" s="56"/>
    </row>
    <row r="814" ht="12.75" customHeight="1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6"/>
      <c r="R814" s="56"/>
      <c r="S814" s="56"/>
      <c r="T814" s="56"/>
      <c r="U814" s="56"/>
      <c r="V814" s="56"/>
      <c r="W814" s="56"/>
      <c r="X814" s="56"/>
      <c r="Y814" s="56"/>
      <c r="Z814" s="56"/>
    </row>
    <row r="815" ht="12.75" customHeight="1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6"/>
      <c r="R815" s="56"/>
      <c r="S815" s="56"/>
      <c r="T815" s="56"/>
      <c r="U815" s="56"/>
      <c r="V815" s="56"/>
      <c r="W815" s="56"/>
      <c r="X815" s="56"/>
      <c r="Y815" s="56"/>
      <c r="Z815" s="56"/>
    </row>
    <row r="816" ht="12.75" customHeight="1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6"/>
      <c r="R816" s="56"/>
      <c r="S816" s="56"/>
      <c r="T816" s="56"/>
      <c r="U816" s="56"/>
      <c r="V816" s="56"/>
      <c r="W816" s="56"/>
      <c r="X816" s="56"/>
      <c r="Y816" s="56"/>
      <c r="Z816" s="56"/>
    </row>
    <row r="817" ht="12.75" customHeight="1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6"/>
      <c r="R817" s="56"/>
      <c r="S817" s="56"/>
      <c r="T817" s="56"/>
      <c r="U817" s="56"/>
      <c r="V817" s="56"/>
      <c r="W817" s="56"/>
      <c r="X817" s="56"/>
      <c r="Y817" s="56"/>
      <c r="Z817" s="56"/>
    </row>
    <row r="818" ht="12.75" customHeight="1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6"/>
      <c r="R818" s="56"/>
      <c r="S818" s="56"/>
      <c r="T818" s="56"/>
      <c r="U818" s="56"/>
      <c r="V818" s="56"/>
      <c r="W818" s="56"/>
      <c r="X818" s="56"/>
      <c r="Y818" s="56"/>
      <c r="Z818" s="56"/>
    </row>
    <row r="819" ht="12.75" customHeight="1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6"/>
      <c r="R819" s="56"/>
      <c r="S819" s="56"/>
      <c r="T819" s="56"/>
      <c r="U819" s="56"/>
      <c r="V819" s="56"/>
      <c r="W819" s="56"/>
      <c r="X819" s="56"/>
      <c r="Y819" s="56"/>
      <c r="Z819" s="56"/>
    </row>
    <row r="820" ht="12.75" customHeight="1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6"/>
      <c r="R820" s="56"/>
      <c r="S820" s="56"/>
      <c r="T820" s="56"/>
      <c r="U820" s="56"/>
      <c r="V820" s="56"/>
      <c r="W820" s="56"/>
      <c r="X820" s="56"/>
      <c r="Y820" s="56"/>
      <c r="Z820" s="56"/>
    </row>
    <row r="821" ht="12.75" customHeight="1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6"/>
      <c r="R821" s="56"/>
      <c r="S821" s="56"/>
      <c r="T821" s="56"/>
      <c r="U821" s="56"/>
      <c r="V821" s="56"/>
      <c r="W821" s="56"/>
      <c r="X821" s="56"/>
      <c r="Y821" s="56"/>
      <c r="Z821" s="56"/>
    </row>
    <row r="822" ht="12.75" customHeight="1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6"/>
      <c r="R822" s="56"/>
      <c r="S822" s="56"/>
      <c r="T822" s="56"/>
      <c r="U822" s="56"/>
      <c r="V822" s="56"/>
      <c r="W822" s="56"/>
      <c r="X822" s="56"/>
      <c r="Y822" s="56"/>
      <c r="Z822" s="56"/>
    </row>
    <row r="823" ht="12.75" customHeight="1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6"/>
      <c r="R823" s="56"/>
      <c r="S823" s="56"/>
      <c r="T823" s="56"/>
      <c r="U823" s="56"/>
      <c r="V823" s="56"/>
      <c r="W823" s="56"/>
      <c r="X823" s="56"/>
      <c r="Y823" s="56"/>
      <c r="Z823" s="56"/>
    </row>
    <row r="824" ht="12.75" customHeight="1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6"/>
      <c r="R824" s="56"/>
      <c r="S824" s="56"/>
      <c r="T824" s="56"/>
      <c r="U824" s="56"/>
      <c r="V824" s="56"/>
      <c r="W824" s="56"/>
      <c r="X824" s="56"/>
      <c r="Y824" s="56"/>
      <c r="Z824" s="56"/>
    </row>
    <row r="825" ht="12.75" customHeight="1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6"/>
      <c r="R825" s="56"/>
      <c r="S825" s="56"/>
      <c r="T825" s="56"/>
      <c r="U825" s="56"/>
      <c r="V825" s="56"/>
      <c r="W825" s="56"/>
      <c r="X825" s="56"/>
      <c r="Y825" s="56"/>
      <c r="Z825" s="56"/>
    </row>
    <row r="826" ht="12.75" customHeight="1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6"/>
      <c r="R826" s="56"/>
      <c r="S826" s="56"/>
      <c r="T826" s="56"/>
      <c r="U826" s="56"/>
      <c r="V826" s="56"/>
      <c r="W826" s="56"/>
      <c r="X826" s="56"/>
      <c r="Y826" s="56"/>
      <c r="Z826" s="56"/>
    </row>
    <row r="827" ht="12.75" customHeight="1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6"/>
      <c r="R827" s="56"/>
      <c r="S827" s="56"/>
      <c r="T827" s="56"/>
      <c r="U827" s="56"/>
      <c r="V827" s="56"/>
      <c r="W827" s="56"/>
      <c r="X827" s="56"/>
      <c r="Y827" s="56"/>
      <c r="Z827" s="56"/>
    </row>
    <row r="828" ht="12.75" customHeight="1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6"/>
      <c r="R828" s="56"/>
      <c r="S828" s="56"/>
      <c r="T828" s="56"/>
      <c r="U828" s="56"/>
      <c r="V828" s="56"/>
      <c r="W828" s="56"/>
      <c r="X828" s="56"/>
      <c r="Y828" s="56"/>
      <c r="Z828" s="56"/>
    </row>
    <row r="829" ht="12.75" customHeight="1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6"/>
      <c r="R829" s="56"/>
      <c r="S829" s="56"/>
      <c r="T829" s="56"/>
      <c r="U829" s="56"/>
      <c r="V829" s="56"/>
      <c r="W829" s="56"/>
      <c r="X829" s="56"/>
      <c r="Y829" s="56"/>
      <c r="Z829" s="56"/>
    </row>
    <row r="830" ht="12.75" customHeight="1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6"/>
      <c r="R830" s="56"/>
      <c r="S830" s="56"/>
      <c r="T830" s="56"/>
      <c r="U830" s="56"/>
      <c r="V830" s="56"/>
      <c r="W830" s="56"/>
      <c r="X830" s="56"/>
      <c r="Y830" s="56"/>
      <c r="Z830" s="56"/>
    </row>
    <row r="831" ht="12.75" customHeight="1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6"/>
      <c r="R831" s="56"/>
      <c r="S831" s="56"/>
      <c r="T831" s="56"/>
      <c r="U831" s="56"/>
      <c r="V831" s="56"/>
      <c r="W831" s="56"/>
      <c r="X831" s="56"/>
      <c r="Y831" s="56"/>
      <c r="Z831" s="56"/>
    </row>
    <row r="832" ht="12.75" customHeight="1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6"/>
      <c r="R832" s="56"/>
      <c r="S832" s="56"/>
      <c r="T832" s="56"/>
      <c r="U832" s="56"/>
      <c r="V832" s="56"/>
      <c r="W832" s="56"/>
      <c r="X832" s="56"/>
      <c r="Y832" s="56"/>
      <c r="Z832" s="56"/>
    </row>
    <row r="833" ht="12.75" customHeight="1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6"/>
      <c r="R833" s="56"/>
      <c r="S833" s="56"/>
      <c r="T833" s="56"/>
      <c r="U833" s="56"/>
      <c r="V833" s="56"/>
      <c r="W833" s="56"/>
      <c r="X833" s="56"/>
      <c r="Y833" s="56"/>
      <c r="Z833" s="56"/>
    </row>
    <row r="834" ht="12.75" customHeight="1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6"/>
      <c r="R834" s="56"/>
      <c r="S834" s="56"/>
      <c r="T834" s="56"/>
      <c r="U834" s="56"/>
      <c r="V834" s="56"/>
      <c r="W834" s="56"/>
      <c r="X834" s="56"/>
      <c r="Y834" s="56"/>
      <c r="Z834" s="56"/>
    </row>
    <row r="835" ht="12.75" customHeight="1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6"/>
      <c r="R835" s="56"/>
      <c r="S835" s="56"/>
      <c r="T835" s="56"/>
      <c r="U835" s="56"/>
      <c r="V835" s="56"/>
      <c r="W835" s="56"/>
      <c r="X835" s="56"/>
      <c r="Y835" s="56"/>
      <c r="Z835" s="56"/>
    </row>
    <row r="836" ht="12.75" customHeight="1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6"/>
      <c r="R836" s="56"/>
      <c r="S836" s="56"/>
      <c r="T836" s="56"/>
      <c r="U836" s="56"/>
      <c r="V836" s="56"/>
      <c r="W836" s="56"/>
      <c r="X836" s="56"/>
      <c r="Y836" s="56"/>
      <c r="Z836" s="56"/>
    </row>
    <row r="837" ht="12.75" customHeight="1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6"/>
      <c r="R837" s="56"/>
      <c r="S837" s="56"/>
      <c r="T837" s="56"/>
      <c r="U837" s="56"/>
      <c r="V837" s="56"/>
      <c r="W837" s="56"/>
      <c r="X837" s="56"/>
      <c r="Y837" s="56"/>
      <c r="Z837" s="56"/>
    </row>
    <row r="838" ht="12.75" customHeight="1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6"/>
      <c r="R838" s="56"/>
      <c r="S838" s="56"/>
      <c r="T838" s="56"/>
      <c r="U838" s="56"/>
      <c r="V838" s="56"/>
      <c r="W838" s="56"/>
      <c r="X838" s="56"/>
      <c r="Y838" s="56"/>
      <c r="Z838" s="56"/>
    </row>
    <row r="839" ht="12.75" customHeight="1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6"/>
      <c r="R839" s="56"/>
      <c r="S839" s="56"/>
      <c r="T839" s="56"/>
      <c r="U839" s="56"/>
      <c r="V839" s="56"/>
      <c r="W839" s="56"/>
      <c r="X839" s="56"/>
      <c r="Y839" s="56"/>
      <c r="Z839" s="56"/>
    </row>
    <row r="840" ht="12.75" customHeight="1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6"/>
      <c r="R840" s="56"/>
      <c r="S840" s="56"/>
      <c r="T840" s="56"/>
      <c r="U840" s="56"/>
      <c r="V840" s="56"/>
      <c r="W840" s="56"/>
      <c r="X840" s="56"/>
      <c r="Y840" s="56"/>
      <c r="Z840" s="56"/>
    </row>
    <row r="841" ht="12.75" customHeight="1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6"/>
      <c r="R841" s="56"/>
      <c r="S841" s="56"/>
      <c r="T841" s="56"/>
      <c r="U841" s="56"/>
      <c r="V841" s="56"/>
      <c r="W841" s="56"/>
      <c r="X841" s="56"/>
      <c r="Y841" s="56"/>
      <c r="Z841" s="56"/>
    </row>
    <row r="842" ht="12.75" customHeight="1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6"/>
      <c r="R842" s="56"/>
      <c r="S842" s="56"/>
      <c r="T842" s="56"/>
      <c r="U842" s="56"/>
      <c r="V842" s="56"/>
      <c r="W842" s="56"/>
      <c r="X842" s="56"/>
      <c r="Y842" s="56"/>
      <c r="Z842" s="56"/>
    </row>
    <row r="843" ht="12.75" customHeight="1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6"/>
      <c r="R843" s="56"/>
      <c r="S843" s="56"/>
      <c r="T843" s="56"/>
      <c r="U843" s="56"/>
      <c r="V843" s="56"/>
      <c r="W843" s="56"/>
      <c r="X843" s="56"/>
      <c r="Y843" s="56"/>
      <c r="Z843" s="56"/>
    </row>
    <row r="844" ht="12.75" customHeight="1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6"/>
      <c r="R844" s="56"/>
      <c r="S844" s="56"/>
      <c r="T844" s="56"/>
      <c r="U844" s="56"/>
      <c r="V844" s="56"/>
      <c r="W844" s="56"/>
      <c r="X844" s="56"/>
      <c r="Y844" s="56"/>
      <c r="Z844" s="56"/>
    </row>
    <row r="845" ht="12.75" customHeight="1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6"/>
      <c r="R845" s="56"/>
      <c r="S845" s="56"/>
      <c r="T845" s="56"/>
      <c r="U845" s="56"/>
      <c r="V845" s="56"/>
      <c r="W845" s="56"/>
      <c r="X845" s="56"/>
      <c r="Y845" s="56"/>
      <c r="Z845" s="56"/>
    </row>
    <row r="846" ht="12.75" customHeight="1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6"/>
      <c r="R846" s="56"/>
      <c r="S846" s="56"/>
      <c r="T846" s="56"/>
      <c r="U846" s="56"/>
      <c r="V846" s="56"/>
      <c r="W846" s="56"/>
      <c r="X846" s="56"/>
      <c r="Y846" s="56"/>
      <c r="Z846" s="56"/>
    </row>
    <row r="847" ht="12.75" customHeight="1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6"/>
      <c r="R847" s="56"/>
      <c r="S847" s="56"/>
      <c r="T847" s="56"/>
      <c r="U847" s="56"/>
      <c r="V847" s="56"/>
      <c r="W847" s="56"/>
      <c r="X847" s="56"/>
      <c r="Y847" s="56"/>
      <c r="Z847" s="56"/>
    </row>
    <row r="848" ht="12.75" customHeight="1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6"/>
      <c r="R848" s="56"/>
      <c r="S848" s="56"/>
      <c r="T848" s="56"/>
      <c r="U848" s="56"/>
      <c r="V848" s="56"/>
      <c r="W848" s="56"/>
      <c r="X848" s="56"/>
      <c r="Y848" s="56"/>
      <c r="Z848" s="56"/>
    </row>
    <row r="849" ht="12.75" customHeight="1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6"/>
      <c r="R849" s="56"/>
      <c r="S849" s="56"/>
      <c r="T849" s="56"/>
      <c r="U849" s="56"/>
      <c r="V849" s="56"/>
      <c r="W849" s="56"/>
      <c r="X849" s="56"/>
      <c r="Y849" s="56"/>
      <c r="Z849" s="56"/>
    </row>
    <row r="850" ht="12.75" customHeight="1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6"/>
      <c r="R850" s="56"/>
      <c r="S850" s="56"/>
      <c r="T850" s="56"/>
      <c r="U850" s="56"/>
      <c r="V850" s="56"/>
      <c r="W850" s="56"/>
      <c r="X850" s="56"/>
      <c r="Y850" s="56"/>
      <c r="Z850" s="56"/>
    </row>
    <row r="851" ht="12.75" customHeight="1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6"/>
      <c r="R851" s="56"/>
      <c r="S851" s="56"/>
      <c r="T851" s="56"/>
      <c r="U851" s="56"/>
      <c r="V851" s="56"/>
      <c r="W851" s="56"/>
      <c r="X851" s="56"/>
      <c r="Y851" s="56"/>
      <c r="Z851" s="56"/>
    </row>
    <row r="852" ht="12.75" customHeight="1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6"/>
      <c r="R852" s="56"/>
      <c r="S852" s="56"/>
      <c r="T852" s="56"/>
      <c r="U852" s="56"/>
      <c r="V852" s="56"/>
      <c r="W852" s="56"/>
      <c r="X852" s="56"/>
      <c r="Y852" s="56"/>
      <c r="Z852" s="56"/>
    </row>
    <row r="853" ht="12.75" customHeight="1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6"/>
      <c r="R853" s="56"/>
      <c r="S853" s="56"/>
      <c r="T853" s="56"/>
      <c r="U853" s="56"/>
      <c r="V853" s="56"/>
      <c r="W853" s="56"/>
      <c r="X853" s="56"/>
      <c r="Y853" s="56"/>
      <c r="Z853" s="56"/>
    </row>
    <row r="854" ht="12.75" customHeight="1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6"/>
      <c r="R854" s="56"/>
      <c r="S854" s="56"/>
      <c r="T854" s="56"/>
      <c r="U854" s="56"/>
      <c r="V854" s="56"/>
      <c r="W854" s="56"/>
      <c r="X854" s="56"/>
      <c r="Y854" s="56"/>
      <c r="Z854" s="56"/>
    </row>
    <row r="855" ht="12.75" customHeight="1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6"/>
      <c r="R855" s="56"/>
      <c r="S855" s="56"/>
      <c r="T855" s="56"/>
      <c r="U855" s="56"/>
      <c r="V855" s="56"/>
      <c r="W855" s="56"/>
      <c r="X855" s="56"/>
      <c r="Y855" s="56"/>
      <c r="Z855" s="56"/>
    </row>
    <row r="856" ht="12.75" customHeight="1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6"/>
      <c r="R856" s="56"/>
      <c r="S856" s="56"/>
      <c r="T856" s="56"/>
      <c r="U856" s="56"/>
      <c r="V856" s="56"/>
      <c r="W856" s="56"/>
      <c r="X856" s="56"/>
      <c r="Y856" s="56"/>
      <c r="Z856" s="56"/>
    </row>
    <row r="857" ht="12.75" customHeight="1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6"/>
      <c r="R857" s="56"/>
      <c r="S857" s="56"/>
      <c r="T857" s="56"/>
      <c r="U857" s="56"/>
      <c r="V857" s="56"/>
      <c r="W857" s="56"/>
      <c r="X857" s="56"/>
      <c r="Y857" s="56"/>
      <c r="Z857" s="56"/>
    </row>
    <row r="858" ht="12.75" customHeight="1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6"/>
      <c r="R858" s="56"/>
      <c r="S858" s="56"/>
      <c r="T858" s="56"/>
      <c r="U858" s="56"/>
      <c r="V858" s="56"/>
      <c r="W858" s="56"/>
      <c r="X858" s="56"/>
      <c r="Y858" s="56"/>
      <c r="Z858" s="56"/>
    </row>
    <row r="859" ht="12.75" customHeight="1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6"/>
      <c r="R859" s="56"/>
      <c r="S859" s="56"/>
      <c r="T859" s="56"/>
      <c r="U859" s="56"/>
      <c r="V859" s="56"/>
      <c r="W859" s="56"/>
      <c r="X859" s="56"/>
      <c r="Y859" s="56"/>
      <c r="Z859" s="56"/>
    </row>
    <row r="860" ht="12.75" customHeight="1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6"/>
      <c r="R860" s="56"/>
      <c r="S860" s="56"/>
      <c r="T860" s="56"/>
      <c r="U860" s="56"/>
      <c r="V860" s="56"/>
      <c r="W860" s="56"/>
      <c r="X860" s="56"/>
      <c r="Y860" s="56"/>
      <c r="Z860" s="56"/>
    </row>
    <row r="861" ht="12.75" customHeight="1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6"/>
      <c r="R861" s="56"/>
      <c r="S861" s="56"/>
      <c r="T861" s="56"/>
      <c r="U861" s="56"/>
      <c r="V861" s="56"/>
      <c r="W861" s="56"/>
      <c r="X861" s="56"/>
      <c r="Y861" s="56"/>
      <c r="Z861" s="56"/>
    </row>
    <row r="862" ht="12.75" customHeight="1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6"/>
      <c r="R862" s="56"/>
      <c r="S862" s="56"/>
      <c r="T862" s="56"/>
      <c r="U862" s="56"/>
      <c r="V862" s="56"/>
      <c r="W862" s="56"/>
      <c r="X862" s="56"/>
      <c r="Y862" s="56"/>
      <c r="Z862" s="56"/>
    </row>
    <row r="863" ht="12.75" customHeight="1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6"/>
      <c r="R863" s="56"/>
      <c r="S863" s="56"/>
      <c r="T863" s="56"/>
      <c r="U863" s="56"/>
      <c r="V863" s="56"/>
      <c r="W863" s="56"/>
      <c r="X863" s="56"/>
      <c r="Y863" s="56"/>
      <c r="Z863" s="56"/>
    </row>
    <row r="864" ht="12.75" customHeight="1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6"/>
      <c r="R864" s="56"/>
      <c r="S864" s="56"/>
      <c r="T864" s="56"/>
      <c r="U864" s="56"/>
      <c r="V864" s="56"/>
      <c r="W864" s="56"/>
      <c r="X864" s="56"/>
      <c r="Y864" s="56"/>
      <c r="Z864" s="56"/>
    </row>
    <row r="865" ht="12.75" customHeight="1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6"/>
      <c r="R865" s="56"/>
      <c r="S865" s="56"/>
      <c r="T865" s="56"/>
      <c r="U865" s="56"/>
      <c r="V865" s="56"/>
      <c r="W865" s="56"/>
      <c r="X865" s="56"/>
      <c r="Y865" s="56"/>
      <c r="Z865" s="56"/>
    </row>
    <row r="866" ht="12.75" customHeight="1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6"/>
      <c r="R866" s="56"/>
      <c r="S866" s="56"/>
      <c r="T866" s="56"/>
      <c r="U866" s="56"/>
      <c r="V866" s="56"/>
      <c r="W866" s="56"/>
      <c r="X866" s="56"/>
      <c r="Y866" s="56"/>
      <c r="Z866" s="56"/>
    </row>
    <row r="867" ht="12.75" customHeight="1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6"/>
      <c r="R867" s="56"/>
      <c r="S867" s="56"/>
      <c r="T867" s="56"/>
      <c r="U867" s="56"/>
      <c r="V867" s="56"/>
      <c r="W867" s="56"/>
      <c r="X867" s="56"/>
      <c r="Y867" s="56"/>
      <c r="Z867" s="56"/>
    </row>
    <row r="868" ht="12.75" customHeight="1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6"/>
      <c r="R868" s="56"/>
      <c r="S868" s="56"/>
      <c r="T868" s="56"/>
      <c r="U868" s="56"/>
      <c r="V868" s="56"/>
      <c r="W868" s="56"/>
      <c r="X868" s="56"/>
      <c r="Y868" s="56"/>
      <c r="Z868" s="56"/>
    </row>
    <row r="869" ht="12.75" customHeight="1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6"/>
      <c r="R869" s="56"/>
      <c r="S869" s="56"/>
      <c r="T869" s="56"/>
      <c r="U869" s="56"/>
      <c r="V869" s="56"/>
      <c r="W869" s="56"/>
      <c r="X869" s="56"/>
      <c r="Y869" s="56"/>
      <c r="Z869" s="56"/>
    </row>
    <row r="870" ht="12.75" customHeight="1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6"/>
      <c r="R870" s="56"/>
      <c r="S870" s="56"/>
      <c r="T870" s="56"/>
      <c r="U870" s="56"/>
      <c r="V870" s="56"/>
      <c r="W870" s="56"/>
      <c r="X870" s="56"/>
      <c r="Y870" s="56"/>
      <c r="Z870" s="56"/>
    </row>
    <row r="871" ht="12.75" customHeight="1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6"/>
      <c r="R871" s="56"/>
      <c r="S871" s="56"/>
      <c r="T871" s="56"/>
      <c r="U871" s="56"/>
      <c r="V871" s="56"/>
      <c r="W871" s="56"/>
      <c r="X871" s="56"/>
      <c r="Y871" s="56"/>
      <c r="Z871" s="56"/>
    </row>
    <row r="872" ht="12.75" customHeight="1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6"/>
      <c r="R872" s="56"/>
      <c r="S872" s="56"/>
      <c r="T872" s="56"/>
      <c r="U872" s="56"/>
      <c r="V872" s="56"/>
      <c r="W872" s="56"/>
      <c r="X872" s="56"/>
      <c r="Y872" s="56"/>
      <c r="Z872" s="56"/>
    </row>
    <row r="873" ht="12.75" customHeight="1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6"/>
      <c r="R873" s="56"/>
      <c r="S873" s="56"/>
      <c r="T873" s="56"/>
      <c r="U873" s="56"/>
      <c r="V873" s="56"/>
      <c r="W873" s="56"/>
      <c r="X873" s="56"/>
      <c r="Y873" s="56"/>
      <c r="Z873" s="56"/>
    </row>
    <row r="874" ht="12.75" customHeight="1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6"/>
      <c r="R874" s="56"/>
      <c r="S874" s="56"/>
      <c r="T874" s="56"/>
      <c r="U874" s="56"/>
      <c r="V874" s="56"/>
      <c r="W874" s="56"/>
      <c r="X874" s="56"/>
      <c r="Y874" s="56"/>
      <c r="Z874" s="56"/>
    </row>
    <row r="875" ht="12.75" customHeight="1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6"/>
      <c r="R875" s="56"/>
      <c r="S875" s="56"/>
      <c r="T875" s="56"/>
      <c r="U875" s="56"/>
      <c r="V875" s="56"/>
      <c r="W875" s="56"/>
      <c r="X875" s="56"/>
      <c r="Y875" s="56"/>
      <c r="Z875" s="56"/>
    </row>
    <row r="876" ht="12.75" customHeight="1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6"/>
      <c r="R876" s="56"/>
      <c r="S876" s="56"/>
      <c r="T876" s="56"/>
      <c r="U876" s="56"/>
      <c r="V876" s="56"/>
      <c r="W876" s="56"/>
      <c r="X876" s="56"/>
      <c r="Y876" s="56"/>
      <c r="Z876" s="56"/>
    </row>
    <row r="877" ht="12.75" customHeight="1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6"/>
      <c r="R877" s="56"/>
      <c r="S877" s="56"/>
      <c r="T877" s="56"/>
      <c r="U877" s="56"/>
      <c r="V877" s="56"/>
      <c r="W877" s="56"/>
      <c r="X877" s="56"/>
      <c r="Y877" s="56"/>
      <c r="Z877" s="56"/>
    </row>
    <row r="878" ht="12.75" customHeight="1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6"/>
      <c r="R878" s="56"/>
      <c r="S878" s="56"/>
      <c r="T878" s="56"/>
      <c r="U878" s="56"/>
      <c r="V878" s="56"/>
      <c r="W878" s="56"/>
      <c r="X878" s="56"/>
      <c r="Y878" s="56"/>
      <c r="Z878" s="56"/>
    </row>
    <row r="879" ht="12.75" customHeight="1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6"/>
      <c r="R879" s="56"/>
      <c r="S879" s="56"/>
      <c r="T879" s="56"/>
      <c r="U879" s="56"/>
      <c r="V879" s="56"/>
      <c r="W879" s="56"/>
      <c r="X879" s="56"/>
      <c r="Y879" s="56"/>
      <c r="Z879" s="56"/>
    </row>
    <row r="880" ht="12.75" customHeight="1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6"/>
      <c r="R880" s="56"/>
      <c r="S880" s="56"/>
      <c r="T880" s="56"/>
      <c r="U880" s="56"/>
      <c r="V880" s="56"/>
      <c r="W880" s="56"/>
      <c r="X880" s="56"/>
      <c r="Y880" s="56"/>
      <c r="Z880" s="56"/>
    </row>
    <row r="881" ht="12.75" customHeight="1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6"/>
      <c r="R881" s="56"/>
      <c r="S881" s="56"/>
      <c r="T881" s="56"/>
      <c r="U881" s="56"/>
      <c r="V881" s="56"/>
      <c r="W881" s="56"/>
      <c r="X881" s="56"/>
      <c r="Y881" s="56"/>
      <c r="Z881" s="56"/>
    </row>
    <row r="882" ht="12.75" customHeight="1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6"/>
      <c r="R882" s="56"/>
      <c r="S882" s="56"/>
      <c r="T882" s="56"/>
      <c r="U882" s="56"/>
      <c r="V882" s="56"/>
      <c r="W882" s="56"/>
      <c r="X882" s="56"/>
      <c r="Y882" s="56"/>
      <c r="Z882" s="56"/>
    </row>
    <row r="883" ht="12.75" customHeight="1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6"/>
      <c r="R883" s="56"/>
      <c r="S883" s="56"/>
      <c r="T883" s="56"/>
      <c r="U883" s="56"/>
      <c r="V883" s="56"/>
      <c r="W883" s="56"/>
      <c r="X883" s="56"/>
      <c r="Y883" s="56"/>
      <c r="Z883" s="56"/>
    </row>
    <row r="884" ht="12.75" customHeight="1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6"/>
      <c r="R884" s="56"/>
      <c r="S884" s="56"/>
      <c r="T884" s="56"/>
      <c r="U884" s="56"/>
      <c r="V884" s="56"/>
      <c r="W884" s="56"/>
      <c r="X884" s="56"/>
      <c r="Y884" s="56"/>
      <c r="Z884" s="56"/>
    </row>
    <row r="885" ht="12.75" customHeight="1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6"/>
      <c r="R885" s="56"/>
      <c r="S885" s="56"/>
      <c r="T885" s="56"/>
      <c r="U885" s="56"/>
      <c r="V885" s="56"/>
      <c r="W885" s="56"/>
      <c r="X885" s="56"/>
      <c r="Y885" s="56"/>
      <c r="Z885" s="56"/>
    </row>
    <row r="886" ht="12.75" customHeight="1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6"/>
      <c r="R886" s="56"/>
      <c r="S886" s="56"/>
      <c r="T886" s="56"/>
      <c r="U886" s="56"/>
      <c r="V886" s="56"/>
      <c r="W886" s="56"/>
      <c r="X886" s="56"/>
      <c r="Y886" s="56"/>
      <c r="Z886" s="56"/>
    </row>
    <row r="887" ht="12.75" customHeight="1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6"/>
      <c r="R887" s="56"/>
      <c r="S887" s="56"/>
      <c r="T887" s="56"/>
      <c r="U887" s="56"/>
      <c r="V887" s="56"/>
      <c r="W887" s="56"/>
      <c r="X887" s="56"/>
      <c r="Y887" s="56"/>
      <c r="Z887" s="56"/>
    </row>
    <row r="888" ht="12.75" customHeight="1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6"/>
      <c r="R888" s="56"/>
      <c r="S888" s="56"/>
      <c r="T888" s="56"/>
      <c r="U888" s="56"/>
      <c r="V888" s="56"/>
      <c r="W888" s="56"/>
      <c r="X888" s="56"/>
      <c r="Y888" s="56"/>
      <c r="Z888" s="56"/>
    </row>
    <row r="889" ht="12.75" customHeight="1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6"/>
      <c r="R889" s="56"/>
      <c r="S889" s="56"/>
      <c r="T889" s="56"/>
      <c r="U889" s="56"/>
      <c r="V889" s="56"/>
      <c r="W889" s="56"/>
      <c r="X889" s="56"/>
      <c r="Y889" s="56"/>
      <c r="Z889" s="56"/>
    </row>
    <row r="890" ht="12.75" customHeight="1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6"/>
      <c r="R890" s="56"/>
      <c r="S890" s="56"/>
      <c r="T890" s="56"/>
      <c r="U890" s="56"/>
      <c r="V890" s="56"/>
      <c r="W890" s="56"/>
      <c r="X890" s="56"/>
      <c r="Y890" s="56"/>
      <c r="Z890" s="56"/>
    </row>
    <row r="891" ht="12.75" customHeight="1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6"/>
      <c r="R891" s="56"/>
      <c r="S891" s="56"/>
      <c r="T891" s="56"/>
      <c r="U891" s="56"/>
      <c r="V891" s="56"/>
      <c r="W891" s="56"/>
      <c r="X891" s="56"/>
      <c r="Y891" s="56"/>
      <c r="Z891" s="56"/>
    </row>
    <row r="892" ht="12.75" customHeight="1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6"/>
      <c r="R892" s="56"/>
      <c r="S892" s="56"/>
      <c r="T892" s="56"/>
      <c r="U892" s="56"/>
      <c r="V892" s="56"/>
      <c r="W892" s="56"/>
      <c r="X892" s="56"/>
      <c r="Y892" s="56"/>
      <c r="Z892" s="56"/>
    </row>
    <row r="893" ht="12.75" customHeight="1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6"/>
      <c r="R893" s="56"/>
      <c r="S893" s="56"/>
      <c r="T893" s="56"/>
      <c r="U893" s="56"/>
      <c r="V893" s="56"/>
      <c r="W893" s="56"/>
      <c r="X893" s="56"/>
      <c r="Y893" s="56"/>
      <c r="Z893" s="56"/>
    </row>
    <row r="894" ht="12.75" customHeight="1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6"/>
      <c r="R894" s="56"/>
      <c r="S894" s="56"/>
      <c r="T894" s="56"/>
      <c r="U894" s="56"/>
      <c r="V894" s="56"/>
      <c r="W894" s="56"/>
      <c r="X894" s="56"/>
      <c r="Y894" s="56"/>
      <c r="Z894" s="56"/>
    </row>
    <row r="895" ht="12.75" customHeight="1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6"/>
      <c r="R895" s="56"/>
      <c r="S895" s="56"/>
      <c r="T895" s="56"/>
      <c r="U895" s="56"/>
      <c r="V895" s="56"/>
      <c r="W895" s="56"/>
      <c r="X895" s="56"/>
      <c r="Y895" s="56"/>
      <c r="Z895" s="56"/>
    </row>
    <row r="896" ht="12.75" customHeight="1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6"/>
      <c r="R896" s="56"/>
      <c r="S896" s="56"/>
      <c r="T896" s="56"/>
      <c r="U896" s="56"/>
      <c r="V896" s="56"/>
      <c r="W896" s="56"/>
      <c r="X896" s="56"/>
      <c r="Y896" s="56"/>
      <c r="Z896" s="56"/>
    </row>
    <row r="897" ht="12.75" customHeight="1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6"/>
      <c r="R897" s="56"/>
      <c r="S897" s="56"/>
      <c r="T897" s="56"/>
      <c r="U897" s="56"/>
      <c r="V897" s="56"/>
      <c r="W897" s="56"/>
      <c r="X897" s="56"/>
      <c r="Y897" s="56"/>
      <c r="Z897" s="56"/>
    </row>
    <row r="898" ht="12.75" customHeight="1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6"/>
      <c r="R898" s="56"/>
      <c r="S898" s="56"/>
      <c r="T898" s="56"/>
      <c r="U898" s="56"/>
      <c r="V898" s="56"/>
      <c r="W898" s="56"/>
      <c r="X898" s="56"/>
      <c r="Y898" s="56"/>
      <c r="Z898" s="56"/>
    </row>
    <row r="899" ht="12.75" customHeight="1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6"/>
      <c r="R899" s="56"/>
      <c r="S899" s="56"/>
      <c r="T899" s="56"/>
      <c r="U899" s="56"/>
      <c r="V899" s="56"/>
      <c r="W899" s="56"/>
      <c r="X899" s="56"/>
      <c r="Y899" s="56"/>
      <c r="Z899" s="56"/>
    </row>
    <row r="900" ht="12.75" customHeight="1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6"/>
      <c r="R900" s="56"/>
      <c r="S900" s="56"/>
      <c r="T900" s="56"/>
      <c r="U900" s="56"/>
      <c r="V900" s="56"/>
      <c r="W900" s="56"/>
      <c r="X900" s="56"/>
      <c r="Y900" s="56"/>
      <c r="Z900" s="56"/>
    </row>
    <row r="901" ht="12.75" customHeight="1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6"/>
      <c r="R901" s="56"/>
      <c r="S901" s="56"/>
      <c r="T901" s="56"/>
      <c r="U901" s="56"/>
      <c r="V901" s="56"/>
      <c r="W901" s="56"/>
      <c r="X901" s="56"/>
      <c r="Y901" s="56"/>
      <c r="Z901" s="56"/>
    </row>
    <row r="902" ht="12.75" customHeight="1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6"/>
      <c r="R902" s="56"/>
      <c r="S902" s="56"/>
      <c r="T902" s="56"/>
      <c r="U902" s="56"/>
      <c r="V902" s="56"/>
      <c r="W902" s="56"/>
      <c r="X902" s="56"/>
      <c r="Y902" s="56"/>
      <c r="Z902" s="56"/>
    </row>
    <row r="903" ht="12.75" customHeight="1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6"/>
      <c r="R903" s="56"/>
      <c r="S903" s="56"/>
      <c r="T903" s="56"/>
      <c r="U903" s="56"/>
      <c r="V903" s="56"/>
      <c r="W903" s="56"/>
      <c r="X903" s="56"/>
      <c r="Y903" s="56"/>
      <c r="Z903" s="56"/>
    </row>
    <row r="904" ht="12.75" customHeight="1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6"/>
      <c r="R904" s="56"/>
      <c r="S904" s="56"/>
      <c r="T904" s="56"/>
      <c r="U904" s="56"/>
      <c r="V904" s="56"/>
      <c r="W904" s="56"/>
      <c r="X904" s="56"/>
      <c r="Y904" s="56"/>
      <c r="Z904" s="56"/>
    </row>
    <row r="905" ht="12.75" customHeight="1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6"/>
      <c r="R905" s="56"/>
      <c r="S905" s="56"/>
      <c r="T905" s="56"/>
      <c r="U905" s="56"/>
      <c r="V905" s="56"/>
      <c r="W905" s="56"/>
      <c r="X905" s="56"/>
      <c r="Y905" s="56"/>
      <c r="Z905" s="56"/>
    </row>
    <row r="906" ht="12.75" customHeight="1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6"/>
      <c r="R906" s="56"/>
      <c r="S906" s="56"/>
      <c r="T906" s="56"/>
      <c r="U906" s="56"/>
      <c r="V906" s="56"/>
      <c r="W906" s="56"/>
      <c r="X906" s="56"/>
      <c r="Y906" s="56"/>
      <c r="Z906" s="56"/>
    </row>
    <row r="907" ht="12.75" customHeight="1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6"/>
      <c r="R907" s="56"/>
      <c r="S907" s="56"/>
      <c r="T907" s="56"/>
      <c r="U907" s="56"/>
      <c r="V907" s="56"/>
      <c r="W907" s="56"/>
      <c r="X907" s="56"/>
      <c r="Y907" s="56"/>
      <c r="Z907" s="56"/>
    </row>
    <row r="908" ht="12.75" customHeight="1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6"/>
      <c r="R908" s="56"/>
      <c r="S908" s="56"/>
      <c r="T908" s="56"/>
      <c r="U908" s="56"/>
      <c r="V908" s="56"/>
      <c r="W908" s="56"/>
      <c r="X908" s="56"/>
      <c r="Y908" s="56"/>
      <c r="Z908" s="56"/>
    </row>
    <row r="909" ht="12.75" customHeight="1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6"/>
      <c r="R909" s="56"/>
      <c r="S909" s="56"/>
      <c r="T909" s="56"/>
      <c r="U909" s="56"/>
      <c r="V909" s="56"/>
      <c r="W909" s="56"/>
      <c r="X909" s="56"/>
      <c r="Y909" s="56"/>
      <c r="Z909" s="56"/>
    </row>
    <row r="910" ht="12.75" customHeight="1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6"/>
      <c r="R910" s="56"/>
      <c r="S910" s="56"/>
      <c r="T910" s="56"/>
      <c r="U910" s="56"/>
      <c r="V910" s="56"/>
      <c r="W910" s="56"/>
      <c r="X910" s="56"/>
      <c r="Y910" s="56"/>
      <c r="Z910" s="56"/>
    </row>
    <row r="911" ht="12.75" customHeight="1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6"/>
      <c r="R911" s="56"/>
      <c r="S911" s="56"/>
      <c r="T911" s="56"/>
      <c r="U911" s="56"/>
      <c r="V911" s="56"/>
      <c r="W911" s="56"/>
      <c r="X911" s="56"/>
      <c r="Y911" s="56"/>
      <c r="Z911" s="56"/>
    </row>
    <row r="912" ht="12.75" customHeight="1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6"/>
      <c r="R912" s="56"/>
      <c r="S912" s="56"/>
      <c r="T912" s="56"/>
      <c r="U912" s="56"/>
      <c r="V912" s="56"/>
      <c r="W912" s="56"/>
      <c r="X912" s="56"/>
      <c r="Y912" s="56"/>
      <c r="Z912" s="56"/>
    </row>
    <row r="913" ht="12.75" customHeight="1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6"/>
      <c r="R913" s="56"/>
      <c r="S913" s="56"/>
      <c r="T913" s="56"/>
      <c r="U913" s="56"/>
      <c r="V913" s="56"/>
      <c r="W913" s="56"/>
      <c r="X913" s="56"/>
      <c r="Y913" s="56"/>
      <c r="Z913" s="56"/>
    </row>
    <row r="914" ht="12.75" customHeight="1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6"/>
      <c r="R914" s="56"/>
      <c r="S914" s="56"/>
      <c r="T914" s="56"/>
      <c r="U914" s="56"/>
      <c r="V914" s="56"/>
      <c r="W914" s="56"/>
      <c r="X914" s="56"/>
      <c r="Y914" s="56"/>
      <c r="Z914" s="56"/>
    </row>
    <row r="915" ht="12.75" customHeight="1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6"/>
      <c r="R915" s="56"/>
      <c r="S915" s="56"/>
      <c r="T915" s="56"/>
      <c r="U915" s="56"/>
      <c r="V915" s="56"/>
      <c r="W915" s="56"/>
      <c r="X915" s="56"/>
      <c r="Y915" s="56"/>
      <c r="Z915" s="56"/>
    </row>
    <row r="916" ht="12.75" customHeight="1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6"/>
      <c r="R916" s="56"/>
      <c r="S916" s="56"/>
      <c r="T916" s="56"/>
      <c r="U916" s="56"/>
      <c r="V916" s="56"/>
      <c r="W916" s="56"/>
      <c r="X916" s="56"/>
      <c r="Y916" s="56"/>
      <c r="Z916" s="56"/>
    </row>
    <row r="917" ht="12.75" customHeight="1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6"/>
      <c r="R917" s="56"/>
      <c r="S917" s="56"/>
      <c r="T917" s="56"/>
      <c r="U917" s="56"/>
      <c r="V917" s="56"/>
      <c r="W917" s="56"/>
      <c r="X917" s="56"/>
      <c r="Y917" s="56"/>
      <c r="Z917" s="56"/>
    </row>
    <row r="918" ht="12.75" customHeight="1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6"/>
      <c r="R918" s="56"/>
      <c r="S918" s="56"/>
      <c r="T918" s="56"/>
      <c r="U918" s="56"/>
      <c r="V918" s="56"/>
      <c r="W918" s="56"/>
      <c r="X918" s="56"/>
      <c r="Y918" s="56"/>
      <c r="Z918" s="56"/>
    </row>
    <row r="919" ht="12.75" customHeight="1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6"/>
      <c r="R919" s="56"/>
      <c r="S919" s="56"/>
      <c r="T919" s="56"/>
      <c r="U919" s="56"/>
      <c r="V919" s="56"/>
      <c r="W919" s="56"/>
      <c r="X919" s="56"/>
      <c r="Y919" s="56"/>
      <c r="Z919" s="56"/>
    </row>
    <row r="920" ht="12.75" customHeight="1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6"/>
      <c r="R920" s="56"/>
      <c r="S920" s="56"/>
      <c r="T920" s="56"/>
      <c r="U920" s="56"/>
      <c r="V920" s="56"/>
      <c r="W920" s="56"/>
      <c r="X920" s="56"/>
      <c r="Y920" s="56"/>
      <c r="Z920" s="56"/>
    </row>
    <row r="921" ht="12.75" customHeight="1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6"/>
      <c r="R921" s="56"/>
      <c r="S921" s="56"/>
      <c r="T921" s="56"/>
      <c r="U921" s="56"/>
      <c r="V921" s="56"/>
      <c r="W921" s="56"/>
      <c r="X921" s="56"/>
      <c r="Y921" s="56"/>
      <c r="Z921" s="56"/>
    </row>
    <row r="922" ht="12.75" customHeight="1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6"/>
      <c r="R922" s="56"/>
      <c r="S922" s="56"/>
      <c r="T922" s="56"/>
      <c r="U922" s="56"/>
      <c r="V922" s="56"/>
      <c r="W922" s="56"/>
      <c r="X922" s="56"/>
      <c r="Y922" s="56"/>
      <c r="Z922" s="56"/>
    </row>
    <row r="923" ht="12.75" customHeight="1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6"/>
      <c r="R923" s="56"/>
      <c r="S923" s="56"/>
      <c r="T923" s="56"/>
      <c r="U923" s="56"/>
      <c r="V923" s="56"/>
      <c r="W923" s="56"/>
      <c r="X923" s="56"/>
      <c r="Y923" s="56"/>
      <c r="Z923" s="56"/>
    </row>
    <row r="924" ht="12.75" customHeight="1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6"/>
      <c r="R924" s="56"/>
      <c r="S924" s="56"/>
      <c r="T924" s="56"/>
      <c r="U924" s="56"/>
      <c r="V924" s="56"/>
      <c r="W924" s="56"/>
      <c r="X924" s="56"/>
      <c r="Y924" s="56"/>
      <c r="Z924" s="56"/>
    </row>
    <row r="925" ht="12.75" customHeight="1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6"/>
      <c r="R925" s="56"/>
      <c r="S925" s="56"/>
      <c r="T925" s="56"/>
      <c r="U925" s="56"/>
      <c r="V925" s="56"/>
      <c r="W925" s="56"/>
      <c r="X925" s="56"/>
      <c r="Y925" s="56"/>
      <c r="Z925" s="56"/>
    </row>
    <row r="926" ht="12.75" customHeight="1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6"/>
      <c r="R926" s="56"/>
      <c r="S926" s="56"/>
      <c r="T926" s="56"/>
      <c r="U926" s="56"/>
      <c r="V926" s="56"/>
      <c r="W926" s="56"/>
      <c r="X926" s="56"/>
      <c r="Y926" s="56"/>
      <c r="Z926" s="56"/>
    </row>
    <row r="927" ht="12.75" customHeight="1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6"/>
      <c r="R927" s="56"/>
      <c r="S927" s="56"/>
      <c r="T927" s="56"/>
      <c r="U927" s="56"/>
      <c r="V927" s="56"/>
      <c r="W927" s="56"/>
      <c r="X927" s="56"/>
      <c r="Y927" s="56"/>
      <c r="Z927" s="56"/>
    </row>
    <row r="928" ht="12.75" customHeight="1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6"/>
      <c r="R928" s="56"/>
      <c r="S928" s="56"/>
      <c r="T928" s="56"/>
      <c r="U928" s="56"/>
      <c r="V928" s="56"/>
      <c r="W928" s="56"/>
      <c r="X928" s="56"/>
      <c r="Y928" s="56"/>
      <c r="Z928" s="56"/>
    </row>
    <row r="929" ht="12.75" customHeight="1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6"/>
      <c r="R929" s="56"/>
      <c r="S929" s="56"/>
      <c r="T929" s="56"/>
      <c r="U929" s="56"/>
      <c r="V929" s="56"/>
      <c r="W929" s="56"/>
      <c r="X929" s="56"/>
      <c r="Y929" s="56"/>
      <c r="Z929" s="56"/>
    </row>
    <row r="930" ht="12.75" customHeight="1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6"/>
      <c r="R930" s="56"/>
      <c r="S930" s="56"/>
      <c r="T930" s="56"/>
      <c r="U930" s="56"/>
      <c r="V930" s="56"/>
      <c r="W930" s="56"/>
      <c r="X930" s="56"/>
      <c r="Y930" s="56"/>
      <c r="Z930" s="56"/>
    </row>
    <row r="931" ht="12.75" customHeight="1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6"/>
      <c r="R931" s="56"/>
      <c r="S931" s="56"/>
      <c r="T931" s="56"/>
      <c r="U931" s="56"/>
      <c r="V931" s="56"/>
      <c r="W931" s="56"/>
      <c r="X931" s="56"/>
      <c r="Y931" s="56"/>
      <c r="Z931" s="56"/>
    </row>
    <row r="932" ht="12.75" customHeight="1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6"/>
      <c r="R932" s="56"/>
      <c r="S932" s="56"/>
      <c r="T932" s="56"/>
      <c r="U932" s="56"/>
      <c r="V932" s="56"/>
      <c r="W932" s="56"/>
      <c r="X932" s="56"/>
      <c r="Y932" s="56"/>
      <c r="Z932" s="56"/>
    </row>
    <row r="933" ht="12.75" customHeight="1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6"/>
      <c r="R933" s="56"/>
      <c r="S933" s="56"/>
      <c r="T933" s="56"/>
      <c r="U933" s="56"/>
      <c r="V933" s="56"/>
      <c r="W933" s="56"/>
      <c r="X933" s="56"/>
      <c r="Y933" s="56"/>
      <c r="Z933" s="56"/>
    </row>
    <row r="934" ht="12.75" customHeight="1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6"/>
      <c r="R934" s="56"/>
      <c r="S934" s="56"/>
      <c r="T934" s="56"/>
      <c r="U934" s="56"/>
      <c r="V934" s="56"/>
      <c r="W934" s="56"/>
      <c r="X934" s="56"/>
      <c r="Y934" s="56"/>
      <c r="Z934" s="56"/>
    </row>
    <row r="935" ht="12.75" customHeight="1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6"/>
      <c r="R935" s="56"/>
      <c r="S935" s="56"/>
      <c r="T935" s="56"/>
      <c r="U935" s="56"/>
      <c r="V935" s="56"/>
      <c r="W935" s="56"/>
      <c r="X935" s="56"/>
      <c r="Y935" s="56"/>
      <c r="Z935" s="56"/>
    </row>
    <row r="936" ht="12.75" customHeight="1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6"/>
      <c r="R936" s="56"/>
      <c r="S936" s="56"/>
      <c r="T936" s="56"/>
      <c r="U936" s="56"/>
      <c r="V936" s="56"/>
      <c r="W936" s="56"/>
      <c r="X936" s="56"/>
      <c r="Y936" s="56"/>
      <c r="Z936" s="56"/>
    </row>
    <row r="937" ht="12.75" customHeight="1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6"/>
      <c r="R937" s="56"/>
      <c r="S937" s="56"/>
      <c r="T937" s="56"/>
      <c r="U937" s="56"/>
      <c r="V937" s="56"/>
      <c r="W937" s="56"/>
      <c r="X937" s="56"/>
      <c r="Y937" s="56"/>
      <c r="Z937" s="56"/>
    </row>
    <row r="938" ht="12.75" customHeight="1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6"/>
      <c r="R938" s="56"/>
      <c r="S938" s="56"/>
      <c r="T938" s="56"/>
      <c r="U938" s="56"/>
      <c r="V938" s="56"/>
      <c r="W938" s="56"/>
      <c r="X938" s="56"/>
      <c r="Y938" s="56"/>
      <c r="Z938" s="56"/>
    </row>
    <row r="939" ht="12.75" customHeight="1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6"/>
      <c r="R939" s="56"/>
      <c r="S939" s="56"/>
      <c r="T939" s="56"/>
      <c r="U939" s="56"/>
      <c r="V939" s="56"/>
      <c r="W939" s="56"/>
      <c r="X939" s="56"/>
      <c r="Y939" s="56"/>
      <c r="Z939" s="56"/>
    </row>
    <row r="940" ht="12.75" customHeight="1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6"/>
      <c r="R940" s="56"/>
      <c r="S940" s="56"/>
      <c r="T940" s="56"/>
      <c r="U940" s="56"/>
      <c r="V940" s="56"/>
      <c r="W940" s="56"/>
      <c r="X940" s="56"/>
      <c r="Y940" s="56"/>
      <c r="Z940" s="56"/>
    </row>
    <row r="941" ht="12.75" customHeight="1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6"/>
      <c r="R941" s="56"/>
      <c r="S941" s="56"/>
      <c r="T941" s="56"/>
      <c r="U941" s="56"/>
      <c r="V941" s="56"/>
      <c r="W941" s="56"/>
      <c r="X941" s="56"/>
      <c r="Y941" s="56"/>
      <c r="Z941" s="56"/>
    </row>
    <row r="942" ht="12.75" customHeight="1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6"/>
      <c r="R942" s="56"/>
      <c r="S942" s="56"/>
      <c r="T942" s="56"/>
      <c r="U942" s="56"/>
      <c r="V942" s="56"/>
      <c r="W942" s="56"/>
      <c r="X942" s="56"/>
      <c r="Y942" s="56"/>
      <c r="Z942" s="56"/>
    </row>
    <row r="943" ht="12.75" customHeight="1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6"/>
      <c r="R943" s="56"/>
      <c r="S943" s="56"/>
      <c r="T943" s="56"/>
      <c r="U943" s="56"/>
      <c r="V943" s="56"/>
      <c r="W943" s="56"/>
      <c r="X943" s="56"/>
      <c r="Y943" s="56"/>
      <c r="Z943" s="56"/>
    </row>
    <row r="944" ht="12.75" customHeight="1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6"/>
      <c r="R944" s="56"/>
      <c r="S944" s="56"/>
      <c r="T944" s="56"/>
      <c r="U944" s="56"/>
      <c r="V944" s="56"/>
      <c r="W944" s="56"/>
      <c r="X944" s="56"/>
      <c r="Y944" s="56"/>
      <c r="Z944" s="56"/>
    </row>
    <row r="945" ht="12.75" customHeight="1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6"/>
      <c r="R945" s="56"/>
      <c r="S945" s="56"/>
      <c r="T945" s="56"/>
      <c r="U945" s="56"/>
      <c r="V945" s="56"/>
      <c r="W945" s="56"/>
      <c r="X945" s="56"/>
      <c r="Y945" s="56"/>
      <c r="Z945" s="56"/>
    </row>
    <row r="946" ht="12.75" customHeight="1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6"/>
      <c r="R946" s="56"/>
      <c r="S946" s="56"/>
      <c r="T946" s="56"/>
      <c r="U946" s="56"/>
      <c r="V946" s="56"/>
      <c r="W946" s="56"/>
      <c r="X946" s="56"/>
      <c r="Y946" s="56"/>
      <c r="Z946" s="56"/>
    </row>
    <row r="947" ht="12.75" customHeight="1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6"/>
      <c r="R947" s="56"/>
      <c r="S947" s="56"/>
      <c r="T947" s="56"/>
      <c r="U947" s="56"/>
      <c r="V947" s="56"/>
      <c r="W947" s="56"/>
      <c r="X947" s="56"/>
      <c r="Y947" s="56"/>
      <c r="Z947" s="56"/>
    </row>
    <row r="948" ht="12.75" customHeight="1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6"/>
      <c r="R948" s="56"/>
      <c r="S948" s="56"/>
      <c r="T948" s="56"/>
      <c r="U948" s="56"/>
      <c r="V948" s="56"/>
      <c r="W948" s="56"/>
      <c r="X948" s="56"/>
      <c r="Y948" s="56"/>
      <c r="Z948" s="56"/>
    </row>
    <row r="949" ht="12.75" customHeight="1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6"/>
      <c r="R949" s="56"/>
      <c r="S949" s="56"/>
      <c r="T949" s="56"/>
      <c r="U949" s="56"/>
      <c r="V949" s="56"/>
      <c r="W949" s="56"/>
      <c r="X949" s="56"/>
      <c r="Y949" s="56"/>
      <c r="Z949" s="56"/>
    </row>
    <row r="950" ht="12.75" customHeight="1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6"/>
      <c r="R950" s="56"/>
      <c r="S950" s="56"/>
      <c r="T950" s="56"/>
      <c r="U950" s="56"/>
      <c r="V950" s="56"/>
      <c r="W950" s="56"/>
      <c r="X950" s="56"/>
      <c r="Y950" s="56"/>
      <c r="Z950" s="56"/>
    </row>
    <row r="951" ht="12.75" customHeight="1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6"/>
      <c r="R951" s="56"/>
      <c r="S951" s="56"/>
      <c r="T951" s="56"/>
      <c r="U951" s="56"/>
      <c r="V951" s="56"/>
      <c r="W951" s="56"/>
      <c r="X951" s="56"/>
      <c r="Y951" s="56"/>
      <c r="Z951" s="56"/>
    </row>
    <row r="952" ht="12.75" customHeight="1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6"/>
      <c r="R952" s="56"/>
      <c r="S952" s="56"/>
      <c r="T952" s="56"/>
      <c r="U952" s="56"/>
      <c r="V952" s="56"/>
      <c r="W952" s="56"/>
      <c r="X952" s="56"/>
      <c r="Y952" s="56"/>
      <c r="Z952" s="56"/>
    </row>
    <row r="953" ht="12.75" customHeight="1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6"/>
      <c r="R953" s="56"/>
      <c r="S953" s="56"/>
      <c r="T953" s="56"/>
      <c r="U953" s="56"/>
      <c r="V953" s="56"/>
      <c r="W953" s="56"/>
      <c r="X953" s="56"/>
      <c r="Y953" s="56"/>
      <c r="Z953" s="56"/>
    </row>
    <row r="954" ht="12.75" customHeight="1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6"/>
      <c r="R954" s="56"/>
      <c r="S954" s="56"/>
      <c r="T954" s="56"/>
      <c r="U954" s="56"/>
      <c r="V954" s="56"/>
      <c r="W954" s="56"/>
      <c r="X954" s="56"/>
      <c r="Y954" s="56"/>
      <c r="Z954" s="56"/>
    </row>
    <row r="955" ht="12.75" customHeight="1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6"/>
      <c r="R955" s="56"/>
      <c r="S955" s="56"/>
      <c r="T955" s="56"/>
      <c r="U955" s="56"/>
      <c r="V955" s="56"/>
      <c r="W955" s="56"/>
      <c r="X955" s="56"/>
      <c r="Y955" s="56"/>
      <c r="Z955" s="56"/>
    </row>
    <row r="956" ht="12.75" customHeight="1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6"/>
      <c r="R956" s="56"/>
      <c r="S956" s="56"/>
      <c r="T956" s="56"/>
      <c r="U956" s="56"/>
      <c r="V956" s="56"/>
      <c r="W956" s="56"/>
      <c r="X956" s="56"/>
      <c r="Y956" s="56"/>
      <c r="Z956" s="56"/>
    </row>
    <row r="957" ht="12.75" customHeight="1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6"/>
      <c r="R957" s="56"/>
      <c r="S957" s="56"/>
      <c r="T957" s="56"/>
      <c r="U957" s="56"/>
      <c r="V957" s="56"/>
      <c r="W957" s="56"/>
      <c r="X957" s="56"/>
      <c r="Y957" s="56"/>
      <c r="Z957" s="56"/>
    </row>
    <row r="958" ht="12.75" customHeight="1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6"/>
      <c r="R958" s="56"/>
      <c r="S958" s="56"/>
      <c r="T958" s="56"/>
      <c r="U958" s="56"/>
      <c r="V958" s="56"/>
      <c r="W958" s="56"/>
      <c r="X958" s="56"/>
      <c r="Y958" s="56"/>
      <c r="Z958" s="56"/>
    </row>
    <row r="959" ht="12.75" customHeight="1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6"/>
      <c r="R959" s="56"/>
      <c r="S959" s="56"/>
      <c r="T959" s="56"/>
      <c r="U959" s="56"/>
      <c r="V959" s="56"/>
      <c r="W959" s="56"/>
      <c r="X959" s="56"/>
      <c r="Y959" s="56"/>
      <c r="Z959" s="56"/>
    </row>
    <row r="960" ht="12.75" customHeight="1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6"/>
      <c r="R960" s="56"/>
      <c r="S960" s="56"/>
      <c r="T960" s="56"/>
      <c r="U960" s="56"/>
      <c r="V960" s="56"/>
      <c r="W960" s="56"/>
      <c r="X960" s="56"/>
      <c r="Y960" s="56"/>
      <c r="Z960" s="56"/>
    </row>
    <row r="961" ht="12.75" customHeight="1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6"/>
      <c r="R961" s="56"/>
      <c r="S961" s="56"/>
      <c r="T961" s="56"/>
      <c r="U961" s="56"/>
      <c r="V961" s="56"/>
      <c r="W961" s="56"/>
      <c r="X961" s="56"/>
      <c r="Y961" s="56"/>
      <c r="Z961" s="56"/>
    </row>
    <row r="962" ht="12.75" customHeight="1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6"/>
      <c r="R962" s="56"/>
      <c r="S962" s="56"/>
      <c r="T962" s="56"/>
      <c r="U962" s="56"/>
      <c r="V962" s="56"/>
      <c r="W962" s="56"/>
      <c r="X962" s="56"/>
      <c r="Y962" s="56"/>
      <c r="Z962" s="56"/>
    </row>
    <row r="963" ht="12.75" customHeight="1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6"/>
      <c r="R963" s="56"/>
      <c r="S963" s="56"/>
      <c r="T963" s="56"/>
      <c r="U963" s="56"/>
      <c r="V963" s="56"/>
      <c r="W963" s="56"/>
      <c r="X963" s="56"/>
      <c r="Y963" s="56"/>
      <c r="Z963" s="56"/>
    </row>
    <row r="964" ht="12.75" customHeight="1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6"/>
      <c r="R964" s="56"/>
      <c r="S964" s="56"/>
      <c r="T964" s="56"/>
      <c r="U964" s="56"/>
      <c r="V964" s="56"/>
      <c r="W964" s="56"/>
      <c r="X964" s="56"/>
      <c r="Y964" s="56"/>
      <c r="Z964" s="56"/>
    </row>
    <row r="965" ht="12.75" customHeight="1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6"/>
      <c r="R965" s="56"/>
      <c r="S965" s="56"/>
      <c r="T965" s="56"/>
      <c r="U965" s="56"/>
      <c r="V965" s="56"/>
      <c r="W965" s="56"/>
      <c r="X965" s="56"/>
      <c r="Y965" s="56"/>
      <c r="Z965" s="56"/>
    </row>
    <row r="966" ht="12.75" customHeight="1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6"/>
      <c r="R966" s="56"/>
      <c r="S966" s="56"/>
      <c r="T966" s="56"/>
      <c r="U966" s="56"/>
      <c r="V966" s="56"/>
      <c r="W966" s="56"/>
      <c r="X966" s="56"/>
      <c r="Y966" s="56"/>
      <c r="Z966" s="56"/>
    </row>
    <row r="967" ht="12.75" customHeight="1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6"/>
      <c r="R967" s="56"/>
      <c r="S967" s="56"/>
      <c r="T967" s="56"/>
      <c r="U967" s="56"/>
      <c r="V967" s="56"/>
      <c r="W967" s="56"/>
      <c r="X967" s="56"/>
      <c r="Y967" s="56"/>
      <c r="Z967" s="56"/>
    </row>
    <row r="968" ht="12.75" customHeight="1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6"/>
      <c r="R968" s="56"/>
      <c r="S968" s="56"/>
      <c r="T968" s="56"/>
      <c r="U968" s="56"/>
      <c r="V968" s="56"/>
      <c r="W968" s="56"/>
      <c r="X968" s="56"/>
      <c r="Y968" s="56"/>
      <c r="Z968" s="56"/>
    </row>
    <row r="969" ht="12.75" customHeight="1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6"/>
      <c r="R969" s="56"/>
      <c r="S969" s="56"/>
      <c r="T969" s="56"/>
      <c r="U969" s="56"/>
      <c r="V969" s="56"/>
      <c r="W969" s="56"/>
      <c r="X969" s="56"/>
      <c r="Y969" s="56"/>
      <c r="Z969" s="56"/>
    </row>
    <row r="970" ht="12.75" customHeight="1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6"/>
      <c r="R970" s="56"/>
      <c r="S970" s="56"/>
      <c r="T970" s="56"/>
      <c r="U970" s="56"/>
      <c r="V970" s="56"/>
      <c r="W970" s="56"/>
      <c r="X970" s="56"/>
      <c r="Y970" s="56"/>
      <c r="Z970" s="56"/>
    </row>
    <row r="971" ht="12.75" customHeight="1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6"/>
      <c r="R971" s="56"/>
      <c r="S971" s="56"/>
      <c r="T971" s="56"/>
      <c r="U971" s="56"/>
      <c r="V971" s="56"/>
      <c r="W971" s="56"/>
      <c r="X971" s="56"/>
      <c r="Y971" s="56"/>
      <c r="Z971" s="56"/>
    </row>
    <row r="972" ht="12.75" customHeight="1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6"/>
      <c r="R972" s="56"/>
      <c r="S972" s="56"/>
      <c r="T972" s="56"/>
      <c r="U972" s="56"/>
      <c r="V972" s="56"/>
      <c r="W972" s="56"/>
      <c r="X972" s="56"/>
      <c r="Y972" s="56"/>
      <c r="Z972" s="56"/>
    </row>
    <row r="973" ht="12.75" customHeight="1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6"/>
      <c r="R973" s="56"/>
      <c r="S973" s="56"/>
      <c r="T973" s="56"/>
      <c r="U973" s="56"/>
      <c r="V973" s="56"/>
      <c r="W973" s="56"/>
      <c r="X973" s="56"/>
      <c r="Y973" s="56"/>
      <c r="Z973" s="56"/>
    </row>
    <row r="974" ht="12.75" customHeight="1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6"/>
      <c r="R974" s="56"/>
      <c r="S974" s="56"/>
      <c r="T974" s="56"/>
      <c r="U974" s="56"/>
      <c r="V974" s="56"/>
      <c r="W974" s="56"/>
      <c r="X974" s="56"/>
      <c r="Y974" s="56"/>
      <c r="Z974" s="56"/>
    </row>
    <row r="975" ht="12.75" customHeight="1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6"/>
      <c r="R975" s="56"/>
      <c r="S975" s="56"/>
      <c r="T975" s="56"/>
      <c r="U975" s="56"/>
      <c r="V975" s="56"/>
      <c r="W975" s="56"/>
      <c r="X975" s="56"/>
      <c r="Y975" s="56"/>
      <c r="Z975" s="56"/>
    </row>
    <row r="976" ht="12.75" customHeight="1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6"/>
      <c r="R976" s="56"/>
      <c r="S976" s="56"/>
      <c r="T976" s="56"/>
      <c r="U976" s="56"/>
      <c r="V976" s="56"/>
      <c r="W976" s="56"/>
      <c r="X976" s="56"/>
      <c r="Y976" s="56"/>
      <c r="Z976" s="56"/>
    </row>
    <row r="977" ht="12.75" customHeight="1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6"/>
      <c r="R977" s="56"/>
      <c r="S977" s="56"/>
      <c r="T977" s="56"/>
      <c r="U977" s="56"/>
      <c r="V977" s="56"/>
      <c r="W977" s="56"/>
      <c r="X977" s="56"/>
      <c r="Y977" s="56"/>
      <c r="Z977" s="56"/>
    </row>
    <row r="978" ht="12.75" customHeight="1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6"/>
      <c r="R978" s="56"/>
      <c r="S978" s="56"/>
      <c r="T978" s="56"/>
      <c r="U978" s="56"/>
      <c r="V978" s="56"/>
      <c r="W978" s="56"/>
      <c r="X978" s="56"/>
      <c r="Y978" s="56"/>
      <c r="Z978" s="56"/>
    </row>
    <row r="979" ht="12.75" customHeight="1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6"/>
      <c r="R979" s="56"/>
      <c r="S979" s="56"/>
      <c r="T979" s="56"/>
      <c r="U979" s="56"/>
      <c r="V979" s="56"/>
      <c r="W979" s="56"/>
      <c r="X979" s="56"/>
      <c r="Y979" s="56"/>
      <c r="Z979" s="56"/>
    </row>
    <row r="980" ht="12.75" customHeight="1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6"/>
      <c r="R980" s="56"/>
      <c r="S980" s="56"/>
      <c r="T980" s="56"/>
      <c r="U980" s="56"/>
      <c r="V980" s="56"/>
      <c r="W980" s="56"/>
      <c r="X980" s="56"/>
      <c r="Y980" s="56"/>
      <c r="Z980" s="56"/>
    </row>
    <row r="981" ht="12.75" customHeight="1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6"/>
      <c r="R981" s="56"/>
      <c r="S981" s="56"/>
      <c r="T981" s="56"/>
      <c r="U981" s="56"/>
      <c r="V981" s="56"/>
      <c r="W981" s="56"/>
      <c r="X981" s="56"/>
      <c r="Y981" s="56"/>
      <c r="Z981" s="56"/>
    </row>
    <row r="982" ht="12.75" customHeight="1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6"/>
      <c r="R982" s="56"/>
      <c r="S982" s="56"/>
      <c r="T982" s="56"/>
      <c r="U982" s="56"/>
      <c r="V982" s="56"/>
      <c r="W982" s="56"/>
      <c r="X982" s="56"/>
      <c r="Y982" s="56"/>
      <c r="Z982" s="56"/>
    </row>
    <row r="983" ht="12.75" customHeight="1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6"/>
      <c r="R983" s="56"/>
      <c r="S983" s="56"/>
      <c r="T983" s="56"/>
      <c r="U983" s="56"/>
      <c r="V983" s="56"/>
      <c r="W983" s="56"/>
      <c r="X983" s="56"/>
      <c r="Y983" s="56"/>
      <c r="Z983" s="56"/>
    </row>
    <row r="984" ht="12.75" customHeight="1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6"/>
      <c r="R984" s="56"/>
      <c r="S984" s="56"/>
      <c r="T984" s="56"/>
      <c r="U984" s="56"/>
      <c r="V984" s="56"/>
      <c r="W984" s="56"/>
      <c r="X984" s="56"/>
      <c r="Y984" s="56"/>
      <c r="Z984" s="56"/>
    </row>
    <row r="985" ht="12.75" customHeight="1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6"/>
      <c r="R985" s="56"/>
      <c r="S985" s="56"/>
      <c r="T985" s="56"/>
      <c r="U985" s="56"/>
      <c r="V985" s="56"/>
      <c r="W985" s="56"/>
      <c r="X985" s="56"/>
      <c r="Y985" s="56"/>
      <c r="Z985" s="56"/>
    </row>
    <row r="986" ht="12.75" customHeight="1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6"/>
      <c r="R986" s="56"/>
      <c r="S986" s="56"/>
      <c r="T986" s="56"/>
      <c r="U986" s="56"/>
      <c r="V986" s="56"/>
      <c r="W986" s="56"/>
      <c r="X986" s="56"/>
      <c r="Y986" s="56"/>
      <c r="Z986" s="56"/>
    </row>
    <row r="987" ht="12.75" customHeight="1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6"/>
      <c r="R987" s="56"/>
      <c r="S987" s="56"/>
      <c r="T987" s="56"/>
      <c r="U987" s="56"/>
      <c r="V987" s="56"/>
      <c r="W987" s="56"/>
      <c r="X987" s="56"/>
      <c r="Y987" s="56"/>
      <c r="Z987" s="56"/>
    </row>
    <row r="988" ht="12.75" customHeight="1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6"/>
      <c r="R988" s="56"/>
      <c r="S988" s="56"/>
      <c r="T988" s="56"/>
      <c r="U988" s="56"/>
      <c r="V988" s="56"/>
      <c r="W988" s="56"/>
      <c r="X988" s="56"/>
      <c r="Y988" s="56"/>
      <c r="Z988" s="56"/>
    </row>
    <row r="989" ht="12.75" customHeight="1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6"/>
      <c r="R989" s="56"/>
      <c r="S989" s="56"/>
      <c r="T989" s="56"/>
      <c r="U989" s="56"/>
      <c r="V989" s="56"/>
      <c r="W989" s="56"/>
      <c r="X989" s="56"/>
      <c r="Y989" s="56"/>
      <c r="Z989" s="56"/>
    </row>
    <row r="990" ht="12.75" customHeight="1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6"/>
      <c r="R990" s="56"/>
      <c r="S990" s="56"/>
      <c r="T990" s="56"/>
      <c r="U990" s="56"/>
      <c r="V990" s="56"/>
      <c r="W990" s="56"/>
      <c r="X990" s="56"/>
      <c r="Y990" s="56"/>
      <c r="Z990" s="56"/>
    </row>
    <row r="991" ht="12.75" customHeight="1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6"/>
      <c r="R991" s="56"/>
      <c r="S991" s="56"/>
      <c r="T991" s="56"/>
      <c r="U991" s="56"/>
      <c r="V991" s="56"/>
      <c r="W991" s="56"/>
      <c r="X991" s="56"/>
      <c r="Y991" s="56"/>
      <c r="Z991" s="56"/>
    </row>
    <row r="992" ht="12.75" customHeight="1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6"/>
      <c r="R992" s="56"/>
      <c r="S992" s="56"/>
      <c r="T992" s="56"/>
      <c r="U992" s="56"/>
      <c r="V992" s="56"/>
      <c r="W992" s="56"/>
      <c r="X992" s="56"/>
      <c r="Y992" s="56"/>
      <c r="Z992" s="56"/>
    </row>
    <row r="993" ht="12.75" customHeight="1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6"/>
      <c r="R993" s="56"/>
      <c r="S993" s="56"/>
      <c r="T993" s="56"/>
      <c r="U993" s="56"/>
      <c r="V993" s="56"/>
      <c r="W993" s="56"/>
      <c r="X993" s="56"/>
      <c r="Y993" s="56"/>
      <c r="Z993" s="56"/>
    </row>
    <row r="994" ht="12.75" customHeight="1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6"/>
      <c r="R994" s="56"/>
      <c r="S994" s="56"/>
      <c r="T994" s="56"/>
      <c r="U994" s="56"/>
      <c r="V994" s="56"/>
      <c r="W994" s="56"/>
      <c r="X994" s="56"/>
      <c r="Y994" s="56"/>
      <c r="Z994" s="56"/>
    </row>
    <row r="995" ht="12.75" customHeight="1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6"/>
      <c r="R995" s="56"/>
      <c r="S995" s="56"/>
      <c r="T995" s="56"/>
      <c r="U995" s="56"/>
      <c r="V995" s="56"/>
      <c r="W995" s="56"/>
      <c r="X995" s="56"/>
      <c r="Y995" s="56"/>
      <c r="Z995" s="56"/>
    </row>
    <row r="996" ht="12.75" customHeight="1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6"/>
      <c r="R996" s="56"/>
      <c r="S996" s="56"/>
      <c r="T996" s="56"/>
      <c r="U996" s="56"/>
      <c r="V996" s="56"/>
      <c r="W996" s="56"/>
      <c r="X996" s="56"/>
      <c r="Y996" s="56"/>
      <c r="Z996" s="56"/>
    </row>
    <row r="997" ht="12.75" customHeight="1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6"/>
      <c r="R997" s="56"/>
      <c r="S997" s="56"/>
      <c r="T997" s="56"/>
      <c r="U997" s="56"/>
      <c r="V997" s="56"/>
      <c r="W997" s="56"/>
      <c r="X997" s="56"/>
      <c r="Y997" s="56"/>
      <c r="Z997" s="56"/>
    </row>
    <row r="998" ht="12.75" customHeight="1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6"/>
      <c r="R998" s="56"/>
      <c r="S998" s="56"/>
      <c r="T998" s="56"/>
      <c r="U998" s="56"/>
      <c r="V998" s="56"/>
      <c r="W998" s="56"/>
      <c r="X998" s="56"/>
      <c r="Y998" s="56"/>
      <c r="Z998" s="56"/>
    </row>
    <row r="999" ht="12.75" customHeight="1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6"/>
      <c r="R999" s="56"/>
      <c r="S999" s="56"/>
      <c r="T999" s="56"/>
      <c r="U999" s="56"/>
      <c r="V999" s="56"/>
      <c r="W999" s="56"/>
      <c r="X999" s="56"/>
      <c r="Y999" s="56"/>
      <c r="Z999" s="56"/>
    </row>
    <row r="1000" ht="12.75" customHeight="1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6"/>
      <c r="R1000" s="56"/>
      <c r="S1000" s="56"/>
      <c r="T1000" s="56"/>
      <c r="U1000" s="56"/>
      <c r="V1000" s="56"/>
      <c r="W1000" s="56"/>
      <c r="X1000" s="56"/>
      <c r="Y1000" s="56"/>
      <c r="Z1000" s="56"/>
    </row>
  </sheetData>
  <mergeCells count="15">
    <mergeCell ref="A5:A7"/>
    <mergeCell ref="B5:B7"/>
    <mergeCell ref="C5:C7"/>
    <mergeCell ref="G5:G7"/>
    <mergeCell ref="D6:D7"/>
    <mergeCell ref="E6:E7"/>
    <mergeCell ref="F6:F7"/>
    <mergeCell ref="A1:E1"/>
    <mergeCell ref="F1:G1"/>
    <mergeCell ref="A2:G2"/>
    <mergeCell ref="A3:C3"/>
    <mergeCell ref="D3:G3"/>
    <mergeCell ref="A4:C4"/>
    <mergeCell ref="D4:G4"/>
    <mergeCell ref="D5:F5"/>
  </mergeCells>
  <printOptions/>
  <pageMargins bottom="0.8875" footer="0.0" header="0.0" left="0.2" right="0.2" top="0.88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75"/>
    <col customWidth="1" min="2" max="26" width="11.63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>
      <c r="B6" s="92" t="s">
        <v>3</v>
      </c>
      <c r="C6" s="92" t="s">
        <v>365</v>
      </c>
      <c r="D6" s="92" t="s">
        <v>366</v>
      </c>
      <c r="E6" s="92" t="s">
        <v>367</v>
      </c>
      <c r="F6" s="92" t="s">
        <v>368</v>
      </c>
      <c r="G6" s="92" t="s">
        <v>369</v>
      </c>
      <c r="H6" s="92" t="s">
        <v>370</v>
      </c>
      <c r="I6" s="92" t="s">
        <v>347</v>
      </c>
      <c r="J6" s="92" t="s">
        <v>371</v>
      </c>
    </row>
    <row r="7" ht="12.75" customHeight="1">
      <c r="B7" s="92" t="s">
        <v>372</v>
      </c>
      <c r="C7" s="92">
        <f>COUNTIF(Masinstvo_ocjene!G8:G176,"A")</f>
        <v>0</v>
      </c>
      <c r="D7" s="92">
        <f>COUNTIF(Masinstvo_ocjene!G8:G176,"B")</f>
        <v>1</v>
      </c>
      <c r="E7" s="92">
        <f>COUNTIF(Masinstvo_ocjene!G8:G176,"C")</f>
        <v>0</v>
      </c>
      <c r="F7" s="92">
        <f>COUNTIF(Masinstvo_ocjene!G8:G176,"D")</f>
        <v>0</v>
      </c>
      <c r="G7" s="92">
        <f>COUNTIF(Masinstvo_ocjene!G8:G176,"E")</f>
        <v>7</v>
      </c>
      <c r="H7" s="93">
        <v>34.0</v>
      </c>
      <c r="I7" s="93">
        <v>42.0</v>
      </c>
      <c r="J7" s="92">
        <f>C7+D7+E7+F7+G7</f>
        <v>8</v>
      </c>
    </row>
    <row r="8" ht="12.75" customHeight="1">
      <c r="B8" s="92" t="s">
        <v>373</v>
      </c>
      <c r="C8" s="94">
        <f>C7/I7</f>
        <v>0</v>
      </c>
      <c r="D8" s="94">
        <f>D7/I7 * 100</f>
        <v>2.380952381</v>
      </c>
      <c r="E8" s="94">
        <f>E7/I7 * 100</f>
        <v>0</v>
      </c>
      <c r="F8" s="94">
        <f>F7/I7 * 100</f>
        <v>0</v>
      </c>
      <c r="G8" s="94">
        <f>G7/I7 * 100</f>
        <v>16.66666667</v>
      </c>
      <c r="H8" s="94">
        <f>H7/I7 * 100</f>
        <v>80.95238095</v>
      </c>
      <c r="I8" s="94">
        <f>100</f>
        <v>100</v>
      </c>
      <c r="J8" s="94">
        <f>100-H8</f>
        <v>19.04761905</v>
      </c>
    </row>
    <row r="9" ht="12.75" customHeight="1"/>
    <row r="10" ht="12.75" customHeight="1"/>
    <row r="11" ht="12.75" customHeight="1"/>
    <row r="12" ht="12.75" customHeight="1"/>
    <row r="13" ht="12.75" customHeight="1">
      <c r="B13" s="92" t="s">
        <v>349</v>
      </c>
      <c r="C13" s="92" t="s">
        <v>365</v>
      </c>
      <c r="D13" s="92" t="s">
        <v>366</v>
      </c>
      <c r="E13" s="92" t="s">
        <v>367</v>
      </c>
      <c r="F13" s="92" t="s">
        <v>368</v>
      </c>
      <c r="G13" s="92" t="s">
        <v>369</v>
      </c>
      <c r="H13" s="92" t="s">
        <v>370</v>
      </c>
      <c r="I13" s="92" t="s">
        <v>347</v>
      </c>
      <c r="J13" s="92" t="s">
        <v>371</v>
      </c>
    </row>
    <row r="14" ht="12.75" customHeight="1">
      <c r="B14" s="92" t="s">
        <v>372</v>
      </c>
      <c r="C14" s="92">
        <f>COUNTIF(Mehatronika_ocjene!G8:G200,"A")</f>
        <v>0</v>
      </c>
      <c r="D14" s="92">
        <f>COUNTIF(Mehatronika_ocjene!G8:G200,"B")</f>
        <v>0</v>
      </c>
      <c r="E14" s="92">
        <f>COUNTIF(Mehatronika_ocjene!G8:G200,"C")</f>
        <v>0</v>
      </c>
      <c r="F14" s="92">
        <f>COUNTIF(Mehatronika_ocjene!G8:G200,"D")</f>
        <v>0</v>
      </c>
      <c r="G14" s="93">
        <v>1.0</v>
      </c>
      <c r="H14" s="93">
        <v>1.0</v>
      </c>
      <c r="I14" s="93">
        <v>2.0</v>
      </c>
      <c r="J14" s="92">
        <f>C14+D14+E14+F14+G14</f>
        <v>1</v>
      </c>
    </row>
    <row r="15" ht="12.75" customHeight="1">
      <c r="B15" s="92" t="s">
        <v>373</v>
      </c>
      <c r="C15" s="94">
        <f>C14/I14</f>
        <v>0</v>
      </c>
      <c r="D15" s="94">
        <f>D14/I14 * 100</f>
        <v>0</v>
      </c>
      <c r="E15" s="94">
        <f>E14/I14 * 100</f>
        <v>0</v>
      </c>
      <c r="F15" s="94">
        <f>F14/I14 * 100</f>
        <v>0</v>
      </c>
      <c r="G15" s="94">
        <f>G14/I14 * 100</f>
        <v>50</v>
      </c>
      <c r="H15" s="94">
        <f>H14/I14 * 100</f>
        <v>50</v>
      </c>
      <c r="I15" s="94">
        <f>100</f>
        <v>100</v>
      </c>
      <c r="J15" s="94">
        <f>100-H15</f>
        <v>50</v>
      </c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416666666667"/>
  <pageSetup paperSize="9" orientation="landscape"/>
  <headerFooter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sheetData>
    <row r="1">
      <c r="A1" s="95" t="s">
        <v>374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>
      <c r="A2" s="98" t="s">
        <v>375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>
      <c r="A3" s="99" t="s">
        <v>376</v>
      </c>
      <c r="B3" s="100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</row>
    <row r="4">
      <c r="A4" s="98" t="s">
        <v>377</v>
      </c>
      <c r="B4" s="97"/>
      <c r="C4" s="101" t="s">
        <v>349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</row>
    <row r="5">
      <c r="A5" s="102" t="s">
        <v>378</v>
      </c>
      <c r="B5" s="97"/>
      <c r="C5" s="101" t="s">
        <v>379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</row>
    <row r="6">
      <c r="A6" s="102" t="s">
        <v>380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</row>
    <row r="7">
      <c r="A7" s="97"/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>
      <c r="A8" s="97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>
      <c r="A9" s="97"/>
      <c r="B9" s="97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</row>
    <row r="10">
      <c r="A10" s="97"/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>
      <c r="A11" s="100"/>
      <c r="B11" s="100"/>
      <c r="C11" s="103" t="s">
        <v>381</v>
      </c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5"/>
      <c r="O11" s="100"/>
      <c r="P11" s="100"/>
      <c r="Q11" s="100"/>
      <c r="R11" s="100"/>
      <c r="S11" s="100"/>
    </row>
    <row r="12">
      <c r="A12" s="106" t="s">
        <v>382</v>
      </c>
      <c r="B12" s="107" t="s">
        <v>383</v>
      </c>
      <c r="C12" s="108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10"/>
      <c r="O12" s="111" t="s">
        <v>347</v>
      </c>
      <c r="P12" s="112" t="s">
        <v>347</v>
      </c>
      <c r="Q12" s="2"/>
      <c r="R12" s="2"/>
      <c r="S12" s="3"/>
    </row>
    <row r="13">
      <c r="A13" s="18"/>
      <c r="B13" s="18"/>
      <c r="C13" s="112" t="s">
        <v>384</v>
      </c>
      <c r="D13" s="3"/>
      <c r="E13" s="112" t="s">
        <v>385</v>
      </c>
      <c r="F13" s="3"/>
      <c r="G13" s="112" t="s">
        <v>386</v>
      </c>
      <c r="H13" s="3"/>
      <c r="I13" s="112" t="s">
        <v>387</v>
      </c>
      <c r="J13" s="3"/>
      <c r="K13" s="112" t="s">
        <v>388</v>
      </c>
      <c r="L13" s="3"/>
      <c r="M13" s="112" t="s">
        <v>389</v>
      </c>
      <c r="N13" s="3"/>
      <c r="O13" s="111"/>
      <c r="P13" s="112" t="s">
        <v>390</v>
      </c>
      <c r="Q13" s="3"/>
      <c r="R13" s="112" t="s">
        <v>391</v>
      </c>
      <c r="S13" s="3"/>
    </row>
    <row r="14">
      <c r="A14" s="22"/>
      <c r="B14" s="22"/>
      <c r="C14" s="111" t="s">
        <v>382</v>
      </c>
      <c r="D14" s="111" t="s">
        <v>392</v>
      </c>
      <c r="E14" s="111" t="s">
        <v>382</v>
      </c>
      <c r="F14" s="111" t="s">
        <v>392</v>
      </c>
      <c r="G14" s="111" t="s">
        <v>382</v>
      </c>
      <c r="H14" s="111" t="s">
        <v>392</v>
      </c>
      <c r="I14" s="111" t="s">
        <v>382</v>
      </c>
      <c r="J14" s="111" t="s">
        <v>392</v>
      </c>
      <c r="K14" s="111" t="s">
        <v>382</v>
      </c>
      <c r="L14" s="111" t="s">
        <v>392</v>
      </c>
      <c r="M14" s="111" t="s">
        <v>382</v>
      </c>
      <c r="N14" s="111" t="s">
        <v>392</v>
      </c>
      <c r="O14" s="111"/>
      <c r="P14" s="111" t="s">
        <v>382</v>
      </c>
      <c r="Q14" s="111" t="s">
        <v>392</v>
      </c>
      <c r="R14" s="111" t="s">
        <v>382</v>
      </c>
      <c r="S14" s="111" t="s">
        <v>392</v>
      </c>
    </row>
    <row r="15">
      <c r="A15" s="111">
        <v>1.0</v>
      </c>
      <c r="B15" s="111" t="s">
        <v>393</v>
      </c>
      <c r="C15" s="111">
        <f>COUNTIF(Mehatronika_ocjene!G8:G193,"A")</f>
        <v>0</v>
      </c>
      <c r="D15" s="111">
        <f>C15/O15</f>
        <v>0</v>
      </c>
      <c r="E15" s="111">
        <f>COUNTIF(Mehatronika_ocjene!G8:G193,"B")</f>
        <v>0</v>
      </c>
      <c r="F15" s="111">
        <f>E15/O15 * 100</f>
        <v>0</v>
      </c>
      <c r="G15" s="111">
        <f>COUNTIF(Mehatronika_ocjene!G8:G193,"C")</f>
        <v>0</v>
      </c>
      <c r="H15" s="113">
        <f>G15/O15 * 100</f>
        <v>0</v>
      </c>
      <c r="I15" s="111">
        <f>COUNTIF(Mehatronika_ocjene!G8:G193,"D")</f>
        <v>0</v>
      </c>
      <c r="J15" s="113">
        <f>I15/O15 * 100</f>
        <v>0</v>
      </c>
      <c r="K15" s="111">
        <f>COUNTIF(Mehatronika_ocjene!G8:G193,"E")</f>
        <v>1</v>
      </c>
      <c r="L15" s="113">
        <f>K15/O15 * 100</f>
        <v>100</v>
      </c>
      <c r="M15" s="111">
        <f>COUNTIF(Mehatronika_bodovi!U7:U176,1)</f>
        <v>0</v>
      </c>
      <c r="N15" s="113">
        <f>M15/O15 * 100</f>
        <v>0</v>
      </c>
      <c r="O15" s="111">
        <f>C15+E15+G15+I15+K15+M15</f>
        <v>1</v>
      </c>
      <c r="P15" s="111">
        <f>C15+E15+G15+I15+K15</f>
        <v>1</v>
      </c>
      <c r="Q15" s="113">
        <f>100-N15</f>
        <v>100</v>
      </c>
      <c r="R15" s="111">
        <f t="shared" ref="R15:S15" si="1">M15</f>
        <v>0</v>
      </c>
      <c r="S15" s="113">
        <f t="shared" si="1"/>
        <v>0</v>
      </c>
    </row>
    <row r="16">
      <c r="A16" s="97"/>
      <c r="B16" s="97"/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</row>
    <row r="17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</row>
    <row r="18">
      <c r="A18" s="97"/>
      <c r="B18" s="97"/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97"/>
      <c r="O18" s="97"/>
      <c r="P18" s="100"/>
      <c r="Q18" s="100"/>
      <c r="R18" s="100"/>
      <c r="S18" s="100"/>
    </row>
    <row r="19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114" t="s">
        <v>394</v>
      </c>
    </row>
  </sheetData>
  <mergeCells count="13">
    <mergeCell ref="I13:J13"/>
    <mergeCell ref="K13:L13"/>
    <mergeCell ref="M13:N13"/>
    <mergeCell ref="P13:Q13"/>
    <mergeCell ref="P19:S19"/>
    <mergeCell ref="C11:N12"/>
    <mergeCell ref="A12:A14"/>
    <mergeCell ref="B12:B14"/>
    <mergeCell ref="P12:S12"/>
    <mergeCell ref="C13:D13"/>
    <mergeCell ref="E13:F13"/>
    <mergeCell ref="G13:H13"/>
    <mergeCell ref="R13:S13"/>
  </mergeCell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2021-02-17T23:26:00Z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1033-3.1.3.5746</vt:lpwstr>
  </property>
</Properties>
</file>