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19425" windowHeight="10425" tabRatio="809"/>
  </bookViews>
  <sheets>
    <sheet name="Matematika 1" sheetId="4" r:id="rId1"/>
    <sheet name="Matematika 3" sheetId="9" r:id="rId2"/>
    <sheet name="Sheet1" sheetId="10" r:id="rId3"/>
  </sheets>
  <definedNames>
    <definedName name="_xlnm._FilterDatabase" localSheetId="0" hidden="1">'Matematika 1'!$B$4:$O$43</definedName>
    <definedName name="_xlnm._FilterDatabase" localSheetId="1" hidden="1">'Matematika 3'!$B$7:$O$32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9"/>
  <c r="N26" s="1"/>
  <c r="N7" i="4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6"/>
  <c r="N9" i="9"/>
  <c r="N10"/>
  <c r="N11"/>
  <c r="N12"/>
  <c r="N13"/>
  <c r="N14"/>
  <c r="N15"/>
  <c r="N16"/>
  <c r="N17"/>
  <c r="N18"/>
  <c r="N19"/>
  <c r="N20"/>
  <c r="N21"/>
  <c r="N22"/>
  <c r="N23"/>
  <c r="N24"/>
  <c r="N25"/>
  <c r="N27"/>
  <c r="N28"/>
  <c r="N29"/>
  <c r="N30"/>
  <c r="N8"/>
  <c r="O15" l="1"/>
  <c r="O14"/>
  <c r="O13"/>
  <c r="O30" i="4"/>
  <c r="O29"/>
  <c r="O28"/>
  <c r="O27"/>
  <c r="O26"/>
  <c r="O25"/>
  <c r="V20" i="9" l="1"/>
  <c r="U20"/>
  <c r="T20"/>
  <c r="V7"/>
  <c r="U7"/>
  <c r="T7"/>
  <c r="V35" i="4" l="1"/>
  <c r="U35"/>
  <c r="T35"/>
  <c r="V5"/>
  <c r="U5"/>
  <c r="T5"/>
  <c r="O32" i="9" l="1"/>
  <c r="N32"/>
  <c r="O31"/>
  <c r="N31"/>
  <c r="O30"/>
  <c r="O29"/>
  <c r="O28"/>
  <c r="O27"/>
  <c r="O26"/>
  <c r="O25"/>
  <c r="O24"/>
  <c r="O42" i="4"/>
  <c r="O41"/>
  <c r="O40"/>
  <c r="O39"/>
  <c r="O38"/>
  <c r="O37"/>
  <c r="O23" i="9" l="1"/>
  <c r="O22"/>
  <c r="O21"/>
  <c r="O16"/>
  <c r="O12"/>
  <c r="O11"/>
  <c r="O10"/>
  <c r="O9"/>
  <c r="O8"/>
  <c r="N6"/>
  <c r="N4" i="4" l="1"/>
  <c r="O36"/>
  <c r="O24"/>
  <c r="O23"/>
  <c r="O22"/>
  <c r="O10"/>
  <c r="O31" l="1"/>
  <c r="O21"/>
  <c r="O20"/>
  <c r="O19"/>
  <c r="O18"/>
  <c r="O17"/>
  <c r="O16"/>
  <c r="O15"/>
  <c r="O14"/>
  <c r="O13"/>
  <c r="O12"/>
  <c r="O11"/>
  <c r="O9"/>
  <c r="O8"/>
  <c r="O7"/>
  <c r="O6"/>
</calcChain>
</file>

<file path=xl/sharedStrings.xml><?xml version="1.0" encoding="utf-8"?>
<sst xmlns="http://schemas.openxmlformats.org/spreadsheetml/2006/main" count="258" uniqueCount="128">
  <si>
    <t>Nr.id</t>
  </si>
  <si>
    <t>Studenti\ja</t>
  </si>
  <si>
    <t>Vid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</si>
  <si>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</si>
  <si>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</si>
  <si>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</si>
  <si>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</si>
  <si>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</si>
  <si>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</si>
  <si>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</si>
  <si>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</si>
  <si>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</si>
  <si>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</si>
  <si>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1/18</t>
  </si>
  <si>
    <t>Vildana Llolloviq</t>
  </si>
  <si>
    <t>B</t>
  </si>
  <si>
    <t>Min.E</t>
  </si>
  <si>
    <t>Min.D</t>
  </si>
  <si>
    <t>Min.C</t>
  </si>
  <si>
    <t>4/18</t>
  </si>
  <si>
    <t>Nehrudina Ficiq</t>
  </si>
  <si>
    <t>Min.B</t>
  </si>
  <si>
    <t>5/18</t>
  </si>
  <si>
    <t>Hana Subrahimoviq</t>
  </si>
  <si>
    <t>Min.A</t>
  </si>
  <si>
    <t>7/18</t>
  </si>
  <si>
    <t>Alisa Nuhi</t>
  </si>
  <si>
    <t>8/18</t>
  </si>
  <si>
    <t>Besara Beqiraj</t>
  </si>
  <si>
    <t>9/18</t>
  </si>
  <si>
    <t>Debora Seloviq</t>
  </si>
  <si>
    <t>10/18</t>
  </si>
  <si>
    <t>Ljorita Ljuljanoviq</t>
  </si>
  <si>
    <t>12/18</t>
  </si>
  <si>
    <t>Samira Ljuljanoviq</t>
  </si>
  <si>
    <t>14/18</t>
  </si>
  <si>
    <t>Erzan Rexha</t>
  </si>
  <si>
    <t>15/18</t>
  </si>
  <si>
    <t>Marash Uliq</t>
  </si>
  <si>
    <t>17/18</t>
  </si>
  <si>
    <t>3/17</t>
  </si>
  <si>
    <t>Genta Shabanoviq</t>
  </si>
  <si>
    <t>S</t>
  </si>
  <si>
    <t>11/17</t>
  </si>
  <si>
    <t>Almedina Hakshabanoviq</t>
  </si>
  <si>
    <t>P</t>
  </si>
  <si>
    <t>4/16</t>
  </si>
  <si>
    <t>Elira Hoxha</t>
  </si>
  <si>
    <t>6/16</t>
  </si>
  <si>
    <t>12/16</t>
  </si>
  <si>
    <t>Aida Xhurretoviq</t>
  </si>
  <si>
    <t>7/15</t>
  </si>
  <si>
    <t>3/14</t>
  </si>
  <si>
    <t>2/12</t>
  </si>
  <si>
    <t>Marinela Lajçaj</t>
  </si>
  <si>
    <t>10/10</t>
  </si>
  <si>
    <t>Emina Hakramaj</t>
  </si>
  <si>
    <t>11/09</t>
  </si>
  <si>
    <t>Bekim Kajosheviq</t>
  </si>
  <si>
    <t>Min.Pikë</t>
  </si>
  <si>
    <t/>
  </si>
  <si>
    <t>1/19</t>
  </si>
  <si>
    <t>Mersida Taganoviq</t>
  </si>
  <si>
    <t>3/19</t>
  </si>
  <si>
    <t>Fahreta Ljuljanaj</t>
  </si>
  <si>
    <t>4/19</t>
  </si>
  <si>
    <t>Delilla Milla</t>
  </si>
  <si>
    <t>5/19</t>
  </si>
  <si>
    <t>6/19</t>
  </si>
  <si>
    <t>Mejreme Sukaliq</t>
  </si>
  <si>
    <t>7/19</t>
  </si>
  <si>
    <t>Ajdina Kajoshaj</t>
  </si>
  <si>
    <t>9/16</t>
  </si>
  <si>
    <t>Arlinda Dragovoja</t>
  </si>
  <si>
    <t>B1</t>
  </si>
  <si>
    <t>S2</t>
  </si>
  <si>
    <t>B2</t>
  </si>
  <si>
    <t>10/07</t>
  </si>
  <si>
    <t>S1</t>
  </si>
  <si>
    <t>Leon Lucoviq</t>
  </si>
  <si>
    <t>1/20</t>
  </si>
  <si>
    <t>Martina Bulakaj</t>
  </si>
  <si>
    <t>2/20</t>
  </si>
  <si>
    <t>Almira Canoviq</t>
  </si>
  <si>
    <t>3/20</t>
  </si>
  <si>
    <t>Jetmire Curoviq</t>
  </si>
  <si>
    <t>4/20</t>
  </si>
  <si>
    <t>Nikoleta Dediq</t>
  </si>
  <si>
    <t>5/20</t>
  </si>
  <si>
    <t>Sabina Dermaja</t>
  </si>
  <si>
    <t>6/20</t>
  </si>
  <si>
    <t>Sihana Pelingu</t>
  </si>
  <si>
    <t>7/20</t>
  </si>
  <si>
    <t>Almedina Rexha</t>
  </si>
  <si>
    <t>8/20</t>
  </si>
  <si>
    <t>Rejhana Taipoviq</t>
  </si>
  <si>
    <t>9/20</t>
  </si>
  <si>
    <t>Armina Gjokoviq</t>
  </si>
  <si>
    <t>10/20</t>
  </si>
  <si>
    <t>Leonida Hoxhiq</t>
  </si>
  <si>
    <t>11/20</t>
  </si>
  <si>
    <t>Nadire Sukaliq</t>
  </si>
  <si>
    <t>12/20</t>
  </si>
  <si>
    <t>Ajeta Orahovac</t>
  </si>
  <si>
    <t>13/20</t>
  </si>
  <si>
    <t>Edita Ljuljanoviq</t>
  </si>
  <si>
    <t>14/20</t>
  </si>
  <si>
    <t>Beisa Haxhimuratoviq</t>
  </si>
  <si>
    <t>15/20</t>
  </si>
  <si>
    <t>Amina Nikoviq</t>
  </si>
  <si>
    <t>5/16</t>
  </si>
  <si>
    <t>Ilirijana Suloviq</t>
  </si>
  <si>
    <t>Elldina Beqoviq</t>
  </si>
  <si>
    <t>Lindita Vulaj</t>
  </si>
  <si>
    <t>6/09</t>
  </si>
  <si>
    <t>Emina Lulanoviq</t>
  </si>
  <si>
    <t>Teuta Uruçi</t>
  </si>
  <si>
    <t>Marija Ljajçaj</t>
  </si>
  <si>
    <t>Florinda Bushatliq</t>
  </si>
  <si>
    <t>4/14</t>
  </si>
  <si>
    <t>Rasim Hakshabanoviq</t>
  </si>
  <si>
    <t>10/06</t>
  </si>
  <si>
    <t>Amella Kajoshaj</t>
  </si>
  <si>
    <t>13/05</t>
  </si>
  <si>
    <t>Flamur Zagoviq</t>
  </si>
  <si>
    <t>?</t>
  </si>
  <si>
    <t xml:space="preserve">Punimet mund te shikohen me 08.02.2021 ne ora 11:30 tek salla 212. </t>
  </si>
  <si>
    <t>PPG1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</si>
</sst>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C00000"/>
  </sheetPr>
  <dimension ref="B2:V43"/>
  <sheetViews>
    <sheetView tabSelected="1" workbookViewId="0">
      <selection activeCell="M17" sqref="M17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4" max="14" width="9.85546875" customWidth="1"/>
    <col min="16" max="16" width="2.140625" customWidth="1"/>
  </cols>
  <sheetData>
    <row r="2" spans="2:22">
      <c r="B2" t="s">
        <v>126</v>
      </c>
    </row>
    <row r="4" spans="2:22">
      <c r="E4">
        <v>3</v>
      </c>
      <c r="F4">
        <v>3</v>
      </c>
      <c r="G4">
        <v>22</v>
      </c>
      <c r="H4">
        <v>22</v>
      </c>
      <c r="I4">
        <v>22</v>
      </c>
      <c r="J4">
        <v>22</v>
      </c>
      <c r="K4">
        <v>50</v>
      </c>
      <c r="L4">
        <v>50</v>
      </c>
      <c r="M4">
        <v>50</v>
      </c>
      <c r="N4">
        <f>IF(COUNT(E4:L4)=0,"",SUM(E4,F4,MAX(G4,I4),MAX(H4,J4),MAX(K4,L4)))</f>
        <v>100</v>
      </c>
      <c r="T4" t="s">
        <v>15</v>
      </c>
      <c r="U4" t="s">
        <v>42</v>
      </c>
      <c r="V4" t="s">
        <v>45</v>
      </c>
    </row>
    <row r="5" spans="2:22" ht="18.75" hidden="1" customHeight="1">
      <c r="B5" t="s">
        <v>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N5" t="s">
        <v>11</v>
      </c>
      <c r="O5" t="s">
        <v>12</v>
      </c>
      <c r="Q5" t="s">
        <v>12</v>
      </c>
      <c r="R5" t="s">
        <v>59</v>
      </c>
      <c r="T5">
        <f>IF(COUNTIF($D$6:$D$31,CONCATENATE(T4,"1"))=0,"",COUNTIF($D$6:$D$31,CONCATENATE(T4,"1")))</f>
        <v>15</v>
      </c>
      <c r="U5" t="str">
        <f>IF(COUNTIF($D$6:$D$31,CONCATENATE(U4,"1"))=0,"",COUNTIF($D$6:$D$31,CONCATENATE(U4,"1")))</f>
        <v/>
      </c>
      <c r="V5">
        <f>IF(SUM(COUNTIF($D$6:$D$31,CONCATENATE(T4,"2")),COUNTIF($D$6:$D$31,CONCATENATE(U4,"2")))=0,"",SUM(COUNTIF($D$6:$D$31,CONCATENATE(T4,"2")),COUNTIF($D$6:$D$31,CONCATENATE(U4,"2"))))</f>
        <v>11</v>
      </c>
    </row>
    <row r="6" spans="2:22">
      <c r="B6" t="s">
        <v>80</v>
      </c>
      <c r="C6" t="s">
        <v>81</v>
      </c>
      <c r="D6" t="s">
        <v>74</v>
      </c>
      <c r="E6">
        <v>3</v>
      </c>
      <c r="F6">
        <v>2</v>
      </c>
      <c r="G6">
        <v>3</v>
      </c>
      <c r="H6">
        <v>4.5</v>
      </c>
      <c r="J6">
        <v>3</v>
      </c>
      <c r="K6">
        <v>10</v>
      </c>
      <c r="L6">
        <v>19.5</v>
      </c>
      <c r="M6">
        <v>4</v>
      </c>
      <c r="N6">
        <f>IF(COUNT(E6:L6)=0,"",SUM(E6,F6,MAX(G6,I6),MAX(H6,J6),MAX(K6,L6,M6)))</f>
        <v>32</v>
      </c>
      <c r="O6" t="str">
        <f t="shared" ref="O6:O31" si="0">IF(AND(K6="",L6=""),"",IF(N6&lt;$R$6,"F",IF(N6&lt;$R$7,"E",IF(N6&lt;$R$8,"D",IF(N6&lt;$R$9,"C",IF(N6&lt;$R$10,"B",IF(N6&lt;=100,"A","")))))))</f>
        <v>F</v>
      </c>
      <c r="Q6" t="s">
        <v>16</v>
      </c>
      <c r="R6">
        <v>40</v>
      </c>
    </row>
    <row r="7" spans="2:22">
      <c r="B7" t="s">
        <v>82</v>
      </c>
      <c r="C7" t="s">
        <v>83</v>
      </c>
      <c r="D7" t="s">
        <v>74</v>
      </c>
      <c r="E7">
        <v>3</v>
      </c>
      <c r="F7">
        <v>2</v>
      </c>
      <c r="G7">
        <v>4</v>
      </c>
      <c r="H7">
        <v>3.5</v>
      </c>
      <c r="I7">
        <v>5</v>
      </c>
      <c r="K7">
        <v>5</v>
      </c>
      <c r="L7">
        <v>17</v>
      </c>
      <c r="M7">
        <v>23</v>
      </c>
      <c r="N7">
        <f t="shared" ref="N7:N43" si="1">IF(COUNT(E7:L7)=0,"",SUM(E7,F7,MAX(G7,I7),MAX(H7,J7),MAX(K7,L7,M7)))</f>
        <v>36.5</v>
      </c>
      <c r="O7" t="str">
        <f t="shared" si="0"/>
        <v>F</v>
      </c>
      <c r="Q7" t="s">
        <v>17</v>
      </c>
      <c r="R7">
        <v>52</v>
      </c>
    </row>
    <row r="8" spans="2:22">
      <c r="B8" t="s">
        <v>84</v>
      </c>
      <c r="C8" t="s">
        <v>85</v>
      </c>
      <c r="D8" t="s">
        <v>74</v>
      </c>
      <c r="E8">
        <v>3</v>
      </c>
      <c r="F8">
        <v>2</v>
      </c>
      <c r="G8">
        <v>3.5</v>
      </c>
      <c r="H8">
        <v>3</v>
      </c>
      <c r="I8">
        <v>3</v>
      </c>
      <c r="K8">
        <v>10</v>
      </c>
      <c r="L8">
        <v>9</v>
      </c>
      <c r="M8">
        <v>13</v>
      </c>
      <c r="N8">
        <f t="shared" si="1"/>
        <v>24.5</v>
      </c>
      <c r="O8" t="str">
        <f t="shared" si="0"/>
        <v>F</v>
      </c>
      <c r="Q8" t="s">
        <v>18</v>
      </c>
      <c r="R8">
        <v>64</v>
      </c>
    </row>
    <row r="9" spans="2:22" hidden="1">
      <c r="B9" t="s">
        <v>86</v>
      </c>
      <c r="C9" t="s">
        <v>87</v>
      </c>
      <c r="D9" t="s">
        <v>74</v>
      </c>
      <c r="E9">
        <v>3</v>
      </c>
      <c r="F9">
        <v>2</v>
      </c>
      <c r="G9">
        <v>8</v>
      </c>
      <c r="H9">
        <v>6.5</v>
      </c>
      <c r="K9">
        <v>11</v>
      </c>
      <c r="L9">
        <v>21.5</v>
      </c>
      <c r="N9">
        <f t="shared" si="1"/>
        <v>41</v>
      </c>
      <c r="O9" t="str">
        <f t="shared" si="0"/>
        <v>E</v>
      </c>
      <c r="Q9" t="s">
        <v>21</v>
      </c>
      <c r="R9">
        <v>76</v>
      </c>
    </row>
    <row r="10" spans="2:22" hidden="1">
      <c r="B10" t="s">
        <v>88</v>
      </c>
      <c r="C10" t="s">
        <v>89</v>
      </c>
      <c r="D10" t="s">
        <v>74</v>
      </c>
      <c r="E10">
        <v>3</v>
      </c>
      <c r="G10">
        <v>1.5</v>
      </c>
      <c r="H10">
        <v>0.5</v>
      </c>
      <c r="N10">
        <f t="shared" si="1"/>
        <v>5</v>
      </c>
      <c r="O10" t="str">
        <f t="shared" si="0"/>
        <v/>
      </c>
      <c r="Q10" t="s">
        <v>24</v>
      </c>
      <c r="R10">
        <v>88</v>
      </c>
    </row>
    <row r="11" spans="2:22">
      <c r="B11" t="s">
        <v>90</v>
      </c>
      <c r="C11" t="s">
        <v>91</v>
      </c>
      <c r="D11" t="s">
        <v>74</v>
      </c>
      <c r="E11">
        <v>3</v>
      </c>
      <c r="F11">
        <v>2</v>
      </c>
      <c r="G11">
        <v>0.5</v>
      </c>
      <c r="H11">
        <v>3</v>
      </c>
      <c r="J11">
        <v>0</v>
      </c>
      <c r="M11">
        <v>3</v>
      </c>
      <c r="N11">
        <f t="shared" si="1"/>
        <v>11.5</v>
      </c>
      <c r="O11" t="str">
        <f t="shared" si="0"/>
        <v/>
      </c>
    </row>
    <row r="12" spans="2:22" hidden="1">
      <c r="B12" t="s">
        <v>92</v>
      </c>
      <c r="C12" t="s">
        <v>93</v>
      </c>
      <c r="D12" t="s">
        <v>74</v>
      </c>
      <c r="E12">
        <v>2</v>
      </c>
      <c r="N12">
        <f t="shared" si="1"/>
        <v>2</v>
      </c>
      <c r="O12" t="str">
        <f t="shared" si="0"/>
        <v/>
      </c>
    </row>
    <row r="13" spans="2:22" hidden="1">
      <c r="B13" t="s">
        <v>94</v>
      </c>
      <c r="C13" t="s">
        <v>95</v>
      </c>
      <c r="D13" t="s">
        <v>74</v>
      </c>
      <c r="E13">
        <v>3</v>
      </c>
      <c r="F13">
        <v>2</v>
      </c>
      <c r="G13">
        <v>0</v>
      </c>
      <c r="K13">
        <v>5</v>
      </c>
      <c r="N13">
        <f t="shared" si="1"/>
        <v>10</v>
      </c>
      <c r="O13" t="str">
        <f t="shared" si="0"/>
        <v>F</v>
      </c>
    </row>
    <row r="14" spans="2:22" hidden="1">
      <c r="B14" t="s">
        <v>96</v>
      </c>
      <c r="C14" t="s">
        <v>97</v>
      </c>
      <c r="D14" t="s">
        <v>74</v>
      </c>
      <c r="E14">
        <v>3</v>
      </c>
      <c r="F14">
        <v>2</v>
      </c>
      <c r="G14">
        <v>6.5</v>
      </c>
      <c r="H14">
        <v>7</v>
      </c>
      <c r="I14">
        <v>5.5</v>
      </c>
      <c r="K14">
        <v>14</v>
      </c>
      <c r="L14">
        <v>20</v>
      </c>
      <c r="N14">
        <f t="shared" si="1"/>
        <v>38.5</v>
      </c>
      <c r="O14" t="str">
        <f t="shared" si="0"/>
        <v>F</v>
      </c>
    </row>
    <row r="15" spans="2:22" hidden="1">
      <c r="B15" t="s">
        <v>98</v>
      </c>
      <c r="C15" t="s">
        <v>99</v>
      </c>
      <c r="D15" t="s">
        <v>74</v>
      </c>
      <c r="E15">
        <v>3</v>
      </c>
      <c r="F15">
        <v>2</v>
      </c>
      <c r="G15">
        <v>3.5</v>
      </c>
      <c r="H15">
        <v>6.5</v>
      </c>
      <c r="I15">
        <v>7.5</v>
      </c>
      <c r="K15">
        <v>21</v>
      </c>
      <c r="N15">
        <f t="shared" si="1"/>
        <v>40</v>
      </c>
      <c r="O15" t="str">
        <f t="shared" si="0"/>
        <v>E</v>
      </c>
    </row>
    <row r="16" spans="2:22">
      <c r="B16" t="s">
        <v>100</v>
      </c>
      <c r="C16" t="s">
        <v>101</v>
      </c>
      <c r="D16" t="s">
        <v>74</v>
      </c>
      <c r="E16">
        <v>3</v>
      </c>
      <c r="F16">
        <v>2</v>
      </c>
      <c r="G16">
        <v>0</v>
      </c>
      <c r="I16">
        <v>7</v>
      </c>
      <c r="L16">
        <v>5</v>
      </c>
      <c r="M16">
        <v>17</v>
      </c>
      <c r="N16">
        <f t="shared" si="1"/>
        <v>29</v>
      </c>
      <c r="O16" t="str">
        <f t="shared" si="0"/>
        <v>F</v>
      </c>
    </row>
    <row r="17" spans="2:15">
      <c r="B17" t="s">
        <v>102</v>
      </c>
      <c r="C17" t="s">
        <v>103</v>
      </c>
      <c r="D17" t="s">
        <v>74</v>
      </c>
      <c r="E17">
        <v>3</v>
      </c>
      <c r="F17">
        <v>1.5</v>
      </c>
      <c r="G17">
        <v>3.5</v>
      </c>
      <c r="H17">
        <v>3.5</v>
      </c>
      <c r="I17">
        <v>2.5</v>
      </c>
      <c r="K17">
        <v>10</v>
      </c>
      <c r="L17">
        <v>10</v>
      </c>
      <c r="M17">
        <v>11</v>
      </c>
      <c r="N17">
        <f t="shared" si="1"/>
        <v>22.5</v>
      </c>
      <c r="O17" t="str">
        <f t="shared" si="0"/>
        <v>F</v>
      </c>
    </row>
    <row r="18" spans="2:15" hidden="1">
      <c r="B18" t="s">
        <v>104</v>
      </c>
      <c r="C18" t="s">
        <v>105</v>
      </c>
      <c r="D18" t="s">
        <v>74</v>
      </c>
      <c r="E18">
        <v>3</v>
      </c>
      <c r="F18">
        <v>2.5</v>
      </c>
      <c r="G18">
        <v>13.5</v>
      </c>
      <c r="H18">
        <v>13</v>
      </c>
      <c r="K18">
        <v>23</v>
      </c>
      <c r="N18">
        <f t="shared" si="1"/>
        <v>55</v>
      </c>
      <c r="O18" t="str">
        <f t="shared" si="0"/>
        <v>D</v>
      </c>
    </row>
    <row r="19" spans="2:15" hidden="1">
      <c r="B19" t="s">
        <v>106</v>
      </c>
      <c r="C19" t="s">
        <v>107</v>
      </c>
      <c r="D19" t="s">
        <v>74</v>
      </c>
      <c r="E19">
        <v>3</v>
      </c>
      <c r="F19">
        <v>2</v>
      </c>
      <c r="G19">
        <v>13</v>
      </c>
      <c r="H19">
        <v>8</v>
      </c>
      <c r="J19">
        <v>11</v>
      </c>
      <c r="K19">
        <v>27</v>
      </c>
      <c r="N19">
        <f t="shared" si="1"/>
        <v>56</v>
      </c>
      <c r="O19" t="str">
        <f t="shared" si="0"/>
        <v>D</v>
      </c>
    </row>
    <row r="20" spans="2:15" hidden="1">
      <c r="B20" t="s">
        <v>108</v>
      </c>
      <c r="C20" t="s">
        <v>109</v>
      </c>
      <c r="D20" t="s">
        <v>74</v>
      </c>
      <c r="E20">
        <v>3</v>
      </c>
      <c r="F20">
        <v>3</v>
      </c>
      <c r="G20">
        <v>3.5</v>
      </c>
      <c r="H20">
        <v>6.5</v>
      </c>
      <c r="I20">
        <v>5</v>
      </c>
      <c r="K20">
        <v>14</v>
      </c>
      <c r="L20">
        <v>21.5</v>
      </c>
      <c r="N20">
        <f t="shared" si="1"/>
        <v>39</v>
      </c>
      <c r="O20" t="str">
        <f t="shared" si="0"/>
        <v>F</v>
      </c>
    </row>
    <row r="21" spans="2:15" hidden="1">
      <c r="B21" t="s">
        <v>63</v>
      </c>
      <c r="C21" t="s">
        <v>64</v>
      </c>
      <c r="D21" t="s">
        <v>76</v>
      </c>
      <c r="E21">
        <v>3</v>
      </c>
      <c r="F21">
        <v>2</v>
      </c>
      <c r="H21">
        <v>3</v>
      </c>
      <c r="I21">
        <v>1.5</v>
      </c>
      <c r="K21">
        <v>5</v>
      </c>
      <c r="N21">
        <f t="shared" si="1"/>
        <v>14.5</v>
      </c>
      <c r="O21" t="str">
        <f t="shared" si="0"/>
        <v>F</v>
      </c>
    </row>
    <row r="22" spans="2:15">
      <c r="B22" t="s">
        <v>68</v>
      </c>
      <c r="C22" t="s">
        <v>69</v>
      </c>
      <c r="D22" t="s">
        <v>76</v>
      </c>
      <c r="E22">
        <v>3</v>
      </c>
      <c r="F22">
        <v>2</v>
      </c>
      <c r="G22">
        <v>3</v>
      </c>
      <c r="J22">
        <v>0</v>
      </c>
      <c r="M22">
        <v>4</v>
      </c>
      <c r="N22">
        <f t="shared" si="1"/>
        <v>12</v>
      </c>
      <c r="O22" t="str">
        <f t="shared" si="0"/>
        <v/>
      </c>
    </row>
    <row r="23" spans="2:15">
      <c r="B23" t="s">
        <v>70</v>
      </c>
      <c r="C23" t="s">
        <v>71</v>
      </c>
      <c r="D23" t="s">
        <v>76</v>
      </c>
      <c r="E23">
        <v>3</v>
      </c>
      <c r="F23">
        <v>2</v>
      </c>
      <c r="H23">
        <v>0</v>
      </c>
      <c r="I23">
        <v>0</v>
      </c>
      <c r="M23">
        <v>0</v>
      </c>
      <c r="N23">
        <f t="shared" si="1"/>
        <v>5</v>
      </c>
      <c r="O23" t="str">
        <f t="shared" si="0"/>
        <v/>
      </c>
    </row>
    <row r="24" spans="2:15" hidden="1">
      <c r="B24" t="s">
        <v>19</v>
      </c>
      <c r="C24" t="s">
        <v>20</v>
      </c>
      <c r="D24" t="s">
        <v>75</v>
      </c>
      <c r="E24" t="s">
        <v>60</v>
      </c>
      <c r="N24" t="str">
        <f t="shared" si="1"/>
        <v/>
      </c>
      <c r="O24" t="str">
        <f t="shared" si="0"/>
        <v/>
      </c>
    </row>
    <row r="25" spans="2:15" hidden="1">
      <c r="B25" t="s">
        <v>25</v>
      </c>
      <c r="C25" t="s">
        <v>26</v>
      </c>
      <c r="D25" t="s">
        <v>76</v>
      </c>
      <c r="E25" t="s">
        <v>60</v>
      </c>
      <c r="N25" t="str">
        <f t="shared" si="1"/>
        <v/>
      </c>
      <c r="O25" t="str">
        <f t="shared" ref="O25:O30" si="2">IF(AND(K25="",L25=""),"",IF(N25&lt;$R$6,"F",IF(N25&lt;$R$7,"E",IF(N25&lt;$R$8,"D",IF(N25&lt;$R$9,"C",IF(N25&lt;$R$10,"B",IF(N25&lt;=100,"A","")))))))</f>
        <v/>
      </c>
    </row>
    <row r="26" spans="2:15" hidden="1">
      <c r="B26" t="s">
        <v>27</v>
      </c>
      <c r="C26" t="s">
        <v>28</v>
      </c>
      <c r="D26" t="s">
        <v>75</v>
      </c>
      <c r="E26">
        <v>3</v>
      </c>
      <c r="F26">
        <v>2</v>
      </c>
      <c r="H26">
        <v>0.5</v>
      </c>
      <c r="N26">
        <f t="shared" si="1"/>
        <v>5.5</v>
      </c>
      <c r="O26" t="str">
        <f t="shared" si="2"/>
        <v/>
      </c>
    </row>
    <row r="27" spans="2:15" hidden="1">
      <c r="B27" t="s">
        <v>31</v>
      </c>
      <c r="C27" t="s">
        <v>32</v>
      </c>
      <c r="D27" t="s">
        <v>75</v>
      </c>
      <c r="E27">
        <v>3</v>
      </c>
      <c r="F27">
        <v>2</v>
      </c>
      <c r="N27">
        <f t="shared" si="1"/>
        <v>5</v>
      </c>
      <c r="O27" t="str">
        <f t="shared" si="2"/>
        <v/>
      </c>
    </row>
    <row r="28" spans="2:15" hidden="1">
      <c r="B28" t="s">
        <v>33</v>
      </c>
      <c r="C28" t="s">
        <v>34</v>
      </c>
      <c r="D28" t="s">
        <v>75</v>
      </c>
      <c r="E28">
        <v>3</v>
      </c>
      <c r="F28">
        <v>2</v>
      </c>
      <c r="H28">
        <v>0</v>
      </c>
      <c r="N28">
        <f t="shared" si="1"/>
        <v>5</v>
      </c>
      <c r="O28" t="str">
        <f t="shared" si="2"/>
        <v/>
      </c>
    </row>
    <row r="29" spans="2:15" hidden="1">
      <c r="B29" t="s">
        <v>35</v>
      </c>
      <c r="C29" t="s">
        <v>36</v>
      </c>
      <c r="D29" t="s">
        <v>75</v>
      </c>
      <c r="E29" t="s">
        <v>60</v>
      </c>
      <c r="N29" t="str">
        <f t="shared" si="1"/>
        <v/>
      </c>
      <c r="O29" t="str">
        <f t="shared" si="2"/>
        <v/>
      </c>
    </row>
    <row r="30" spans="2:15" hidden="1">
      <c r="B30" t="s">
        <v>37</v>
      </c>
      <c r="C30" t="s">
        <v>38</v>
      </c>
      <c r="D30" t="s">
        <v>75</v>
      </c>
      <c r="E30" t="s">
        <v>60</v>
      </c>
      <c r="K30">
        <v>6</v>
      </c>
      <c r="N30">
        <f t="shared" si="1"/>
        <v>6</v>
      </c>
      <c r="O30" t="str">
        <f t="shared" si="2"/>
        <v>F</v>
      </c>
    </row>
    <row r="31" spans="2:15" hidden="1">
      <c r="B31" t="s">
        <v>40</v>
      </c>
      <c r="C31" t="s">
        <v>41</v>
      </c>
      <c r="D31" t="s">
        <v>75</v>
      </c>
      <c r="E31">
        <v>3</v>
      </c>
      <c r="F31">
        <v>1.5</v>
      </c>
      <c r="G31">
        <v>3</v>
      </c>
      <c r="H31">
        <v>1.5</v>
      </c>
      <c r="I31">
        <v>3.5</v>
      </c>
      <c r="K31">
        <v>20</v>
      </c>
      <c r="L31">
        <v>13.5</v>
      </c>
      <c r="N31">
        <f t="shared" si="1"/>
        <v>29.5</v>
      </c>
      <c r="O31" t="str">
        <f t="shared" si="0"/>
        <v>F</v>
      </c>
    </row>
    <row r="32" spans="2:15" hidden="1">
      <c r="N32" t="str">
        <f t="shared" si="1"/>
        <v/>
      </c>
    </row>
    <row r="33" spans="2:22" hidden="1">
      <c r="N33" t="str">
        <f t="shared" si="1"/>
        <v/>
      </c>
    </row>
    <row r="34" spans="2:22" hidden="1">
      <c r="E34">
        <v>3</v>
      </c>
      <c r="F34">
        <v>3</v>
      </c>
      <c r="G34">
        <v>22</v>
      </c>
      <c r="H34">
        <v>22</v>
      </c>
      <c r="I34">
        <v>22</v>
      </c>
      <c r="J34">
        <v>22</v>
      </c>
      <c r="K34">
        <v>50</v>
      </c>
      <c r="L34">
        <v>50</v>
      </c>
      <c r="N34">
        <f t="shared" si="1"/>
        <v>100</v>
      </c>
      <c r="T34" t="s">
        <v>15</v>
      </c>
      <c r="U34" t="s">
        <v>42</v>
      </c>
      <c r="V34" t="s">
        <v>45</v>
      </c>
    </row>
    <row r="35" spans="2:22" hidden="1">
      <c r="B35" t="s">
        <v>0</v>
      </c>
      <c r="C35" t="s">
        <v>1</v>
      </c>
      <c r="D35" t="s">
        <v>2</v>
      </c>
      <c r="E35" t="s">
        <v>3</v>
      </c>
      <c r="F35" t="s">
        <v>4</v>
      </c>
      <c r="G35" t="s">
        <v>5</v>
      </c>
      <c r="H35" t="s">
        <v>6</v>
      </c>
      <c r="I35" t="s">
        <v>7</v>
      </c>
      <c r="J35" t="s">
        <v>8</v>
      </c>
      <c r="K35" t="s">
        <v>9</v>
      </c>
      <c r="L35" t="s">
        <v>10</v>
      </c>
      <c r="N35" t="str">
        <f t="shared" si="1"/>
        <v/>
      </c>
      <c r="O35" t="s">
        <v>12</v>
      </c>
      <c r="T35" t="str">
        <f>IF(COUNTIF($D$36:$D$42,CONCATENATE(T34,"1"))=0,"",COUNTIF($D$36:$D$42,CONCATENATE(T34,"1")))</f>
        <v/>
      </c>
      <c r="U35" t="str">
        <f>IF(COUNTIF($D$36:$D$42,CONCATENATE(U34,"1"))=0,"",COUNTIF($D$36:$D$42,CONCATENATE(U34,"1")))</f>
        <v/>
      </c>
      <c r="V35">
        <f>IF(SUM(COUNTIF($D$36:$D$42,CONCATENATE(T34,"2")),COUNTIF($D$36:$D$42,CONCATENATE(U34,"2")))=0,"",SUM(COUNTIF($D$36:$D$42,CONCATENATE(T34,"2")),COUNTIF($D$36:$D$42,CONCATENATE(U34,"2"))))</f>
        <v>7</v>
      </c>
    </row>
    <row r="36" spans="2:22" hidden="1">
      <c r="B36" t="s">
        <v>46</v>
      </c>
      <c r="C36" t="s">
        <v>47</v>
      </c>
      <c r="D36" t="s">
        <v>75</v>
      </c>
      <c r="E36">
        <v>3</v>
      </c>
      <c r="F36">
        <v>2</v>
      </c>
      <c r="G36">
        <v>4</v>
      </c>
      <c r="H36">
        <v>2</v>
      </c>
      <c r="I36">
        <v>0</v>
      </c>
      <c r="N36">
        <f t="shared" si="1"/>
        <v>11</v>
      </c>
      <c r="O36" t="str">
        <f>IF(AND(K36="",L36=""),"",IF(N36&lt;$R$6,"F",IF(N36&lt;$R$7,"E",IF(N36&lt;$R$8,"D",IF(N36&lt;$R$9,"C",IF(N36&lt;$R$10,"B",IF(N36&lt;=100,"A","")))))))</f>
        <v/>
      </c>
    </row>
    <row r="37" spans="2:22" hidden="1">
      <c r="B37" t="s">
        <v>110</v>
      </c>
      <c r="C37" t="s">
        <v>111</v>
      </c>
      <c r="D37" t="s">
        <v>75</v>
      </c>
      <c r="E37">
        <v>3</v>
      </c>
      <c r="F37">
        <v>2</v>
      </c>
      <c r="I37">
        <v>4</v>
      </c>
      <c r="N37">
        <f t="shared" si="1"/>
        <v>9</v>
      </c>
      <c r="O37" t="str">
        <f t="shared" ref="O37:O42" si="3">IF(AND(K37="",L37=""),"",IF(N37&lt;$R$6,"F",IF(N37&lt;$R$7,"E",IF(N37&lt;$R$8,"D",IF(N37&lt;$R$9,"C",IF(N37&lt;$R$10,"B",IF(N37&lt;=100,"A","")))))))</f>
        <v/>
      </c>
    </row>
    <row r="38" spans="2:22" hidden="1">
      <c r="B38" t="s">
        <v>49</v>
      </c>
      <c r="C38" t="s">
        <v>50</v>
      </c>
      <c r="D38" t="s">
        <v>75</v>
      </c>
      <c r="E38" t="s">
        <v>60</v>
      </c>
      <c r="N38" t="str">
        <f t="shared" si="1"/>
        <v/>
      </c>
      <c r="O38" t="str">
        <f t="shared" si="3"/>
        <v/>
      </c>
    </row>
    <row r="39" spans="2:22" hidden="1">
      <c r="B39" t="s">
        <v>51</v>
      </c>
      <c r="C39" t="s">
        <v>112</v>
      </c>
      <c r="D39" t="s">
        <v>75</v>
      </c>
      <c r="E39" t="s">
        <v>60</v>
      </c>
      <c r="N39" t="str">
        <f t="shared" si="1"/>
        <v/>
      </c>
      <c r="O39" t="str">
        <f t="shared" si="3"/>
        <v/>
      </c>
    </row>
    <row r="40" spans="2:22" hidden="1">
      <c r="B40" t="s">
        <v>52</v>
      </c>
      <c r="C40" t="s">
        <v>113</v>
      </c>
      <c r="D40" t="s">
        <v>75</v>
      </c>
      <c r="E40">
        <v>3</v>
      </c>
      <c r="F40">
        <v>2</v>
      </c>
      <c r="H40">
        <v>0</v>
      </c>
      <c r="K40">
        <v>9</v>
      </c>
      <c r="L40">
        <v>14</v>
      </c>
      <c r="N40">
        <f t="shared" si="1"/>
        <v>19</v>
      </c>
      <c r="O40" t="str">
        <f t="shared" si="3"/>
        <v>F</v>
      </c>
    </row>
    <row r="41" spans="2:22" hidden="1">
      <c r="B41" t="s">
        <v>114</v>
      </c>
      <c r="C41" t="s">
        <v>115</v>
      </c>
      <c r="D41" t="s">
        <v>75</v>
      </c>
      <c r="E41" t="s">
        <v>60</v>
      </c>
      <c r="N41" t="str">
        <f t="shared" si="1"/>
        <v/>
      </c>
      <c r="O41" t="str">
        <f t="shared" si="3"/>
        <v/>
      </c>
    </row>
    <row r="42" spans="2:22" hidden="1">
      <c r="B42" t="s">
        <v>57</v>
      </c>
      <c r="C42" t="s">
        <v>58</v>
      </c>
      <c r="D42" t="s">
        <v>75</v>
      </c>
      <c r="E42" t="s">
        <v>60</v>
      </c>
      <c r="N42" t="str">
        <f t="shared" si="1"/>
        <v/>
      </c>
      <c r="O42" t="str">
        <f t="shared" si="3"/>
        <v/>
      </c>
    </row>
    <row r="43" spans="2:22" hidden="1">
      <c r="N43" t="str">
        <f t="shared" si="1"/>
        <v/>
      </c>
    </row>
  </sheetData>
  <sheetProtection formatCells="0" formatColumns="0" formatRows="0" insertColumns="0" insertRows="0" insertHyperlinks="0" deleteColumns="0" deleteRows="0" sort="0" autoFilter="0" pivotTables="0"/>
  <autoFilter ref="B4:O43">
    <filterColumn colId="11">
      <customFilters>
        <customFilter operator="notEqual" val=" "/>
      </customFilters>
    </filterColumn>
  </autoFilter>
  <conditionalFormatting sqref="C6:D24 C31:D31 C36:D42">
    <cfRule type="expression" priority="8">
      <formula>OR($D6="B2",$D6="S2")</formula>
    </cfRule>
    <cfRule type="expression" priority="9">
      <formula>$D6="S1"</formula>
    </cfRule>
    <cfRule type="expression" priority="10">
      <formula>$D6="B1"</formula>
    </cfRule>
  </conditionalFormatting>
  <conditionalFormatting sqref="N6:O24 N31:O31 N36:O42 N7:N43">
    <cfRule type="expression" priority="6">
      <formula>AND($N6&gt;=30,$N6&lt;40)</formula>
    </cfRule>
    <cfRule type="expression" priority="7">
      <formula>AND(NOT($O6="F"),NOT($O6=""))</formula>
    </cfRule>
  </conditionalFormatting>
  <conditionalFormatting sqref="C25:D30">
    <cfRule type="expression" priority="3">
      <formula>OR($D25="B2",$D25="S2")</formula>
    </cfRule>
    <cfRule type="expression" priority="4">
      <formula>$D25="S1"</formula>
    </cfRule>
    <cfRule type="expression" priority="5">
      <formula>$D25="B1"</formula>
    </cfRule>
  </conditionalFormatting>
  <conditionalFormatting sqref="N25:O30">
    <cfRule type="expression" priority="1">
      <formula>AND($N25&gt;=30,$N25&lt;40)</formula>
    </cfRule>
    <cfRule type="expression" priority="2">
      <formula>AND(NOT($O25="F"),NOT($O25=""))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C00000"/>
  </sheetPr>
  <dimension ref="B6:V32"/>
  <sheetViews>
    <sheetView topLeftCell="B1" zoomScale="80" zoomScaleNormal="80" workbookViewId="0">
      <selection activeCell="C6" sqref="C6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4" max="14" width="9.85546875" customWidth="1"/>
    <col min="16" max="16" width="2.140625" customWidth="1"/>
  </cols>
  <sheetData>
    <row r="6" spans="2:22">
      <c r="E6">
        <v>3</v>
      </c>
      <c r="F6">
        <v>3</v>
      </c>
      <c r="G6">
        <v>22</v>
      </c>
      <c r="H6">
        <v>22</v>
      </c>
      <c r="I6">
        <v>22</v>
      </c>
      <c r="J6">
        <v>22</v>
      </c>
      <c r="K6">
        <v>50</v>
      </c>
      <c r="L6">
        <v>50</v>
      </c>
      <c r="N6">
        <f>IF(COUNT(E6:L6)=0,"",SUM(E6,F6,MAX(G6,I6),MAX(H6,J6),MAX(K6,L6)))</f>
        <v>100</v>
      </c>
      <c r="T6" t="s">
        <v>15</v>
      </c>
      <c r="U6" t="s">
        <v>42</v>
      </c>
      <c r="V6" t="s">
        <v>45</v>
      </c>
    </row>
    <row r="7" spans="2:22" ht="18.75" customHeight="1">
      <c r="B7" t="s">
        <v>0</v>
      </c>
      <c r="C7" t="s">
        <v>1</v>
      </c>
      <c r="D7" t="s">
        <v>2</v>
      </c>
      <c r="E7" t="s">
        <v>3</v>
      </c>
      <c r="F7" t="s">
        <v>4</v>
      </c>
      <c r="G7" t="s">
        <v>5</v>
      </c>
      <c r="H7" t="s">
        <v>6</v>
      </c>
      <c r="I7" t="s">
        <v>7</v>
      </c>
      <c r="J7" t="s">
        <v>8</v>
      </c>
      <c r="K7" t="s">
        <v>9</v>
      </c>
      <c r="L7" t="s">
        <v>10</v>
      </c>
      <c r="M7" t="s">
        <v>127</v>
      </c>
      <c r="N7" t="s">
        <v>11</v>
      </c>
      <c r="O7" t="s">
        <v>12</v>
      </c>
      <c r="Q7" t="s">
        <v>12</v>
      </c>
      <c r="R7" t="s">
        <v>59</v>
      </c>
      <c r="T7">
        <f>IF(COUNTIF($D$8:$D$16,CONCATENATE(T6,"1"))=0,"",COUNTIF($D$8:$D$16,CONCATENATE(T6,"1")))</f>
        <v>3</v>
      </c>
      <c r="U7">
        <f>IF(COUNTIF($D$8:$D$16,CONCATENATE(U6,"1"))=0,"",COUNTIF($D$8:$D$16,CONCATENATE(U6,"1")))</f>
        <v>3</v>
      </c>
      <c r="V7">
        <f>IF(SUM(COUNTIF($D$8:$D$16,CONCATENATE(T6,"2")),COUNTIF($D$8:$D$16,CONCATENATE(U6,"2")))=0,"",SUM(COUNTIF($D$8:$D$16,CONCATENATE(T6,"2")),COUNTIF($D$8:$D$16,CONCATENATE(U6,"2"))))</f>
        <v>3</v>
      </c>
    </row>
    <row r="8" spans="2:22" hidden="1">
      <c r="B8" t="s">
        <v>61</v>
      </c>
      <c r="C8" t="s">
        <v>62</v>
      </c>
      <c r="D8" t="s">
        <v>74</v>
      </c>
      <c r="E8">
        <v>3</v>
      </c>
      <c r="F8">
        <v>3</v>
      </c>
      <c r="G8">
        <v>10</v>
      </c>
      <c r="H8">
        <v>11.5</v>
      </c>
      <c r="I8">
        <v>11</v>
      </c>
      <c r="K8">
        <v>24</v>
      </c>
      <c r="N8">
        <f>IF(COUNT(E8:L8)=0,"",SUM(E8,F8,MAX(G8,I8),MAX(H8,J8),MAX(K8,L8,M8)))</f>
        <v>52.5</v>
      </c>
      <c r="O8" t="str">
        <f t="shared" ref="O8:O15" si="0">IF(AND(K8="",L8=""),"",IF(N8&lt;$R$8,"F",IF(N8&lt;$R$9,"E",IF(N8&lt;$R$10,"D",IF(N8&lt;$R$11,"C",IF(N8&lt;$R$12,"B",IF(N8&lt;=100,"A","")))))))</f>
        <v>E</v>
      </c>
      <c r="Q8" t="s">
        <v>16</v>
      </c>
      <c r="R8">
        <v>40</v>
      </c>
    </row>
    <row r="9" spans="2:22" hidden="1">
      <c r="B9" t="s">
        <v>65</v>
      </c>
      <c r="C9" t="s">
        <v>66</v>
      </c>
      <c r="D9" t="s">
        <v>74</v>
      </c>
      <c r="E9">
        <v>3</v>
      </c>
      <c r="F9">
        <v>3</v>
      </c>
      <c r="G9">
        <v>10</v>
      </c>
      <c r="H9">
        <v>9</v>
      </c>
      <c r="J9">
        <v>5.5</v>
      </c>
      <c r="K9">
        <v>8</v>
      </c>
      <c r="L9">
        <v>19</v>
      </c>
      <c r="N9">
        <f t="shared" ref="N9:N30" si="1">IF(COUNT(E9:L9)=0,"",SUM(E9,F9,MAX(G9,I9),MAX(H9,J9),MAX(K9,L9,M9)))</f>
        <v>44</v>
      </c>
      <c r="O9" t="str">
        <f t="shared" si="0"/>
        <v>E</v>
      </c>
      <c r="Q9" t="s">
        <v>17</v>
      </c>
      <c r="R9">
        <v>56</v>
      </c>
    </row>
    <row r="10" spans="2:22">
      <c r="B10" t="s">
        <v>67</v>
      </c>
      <c r="C10" t="s">
        <v>116</v>
      </c>
      <c r="D10" t="s">
        <v>74</v>
      </c>
      <c r="E10">
        <v>3</v>
      </c>
      <c r="F10">
        <v>3</v>
      </c>
      <c r="G10">
        <v>7</v>
      </c>
      <c r="H10">
        <v>6.5</v>
      </c>
      <c r="J10">
        <v>4</v>
      </c>
      <c r="K10">
        <v>10</v>
      </c>
      <c r="L10">
        <v>12</v>
      </c>
      <c r="M10">
        <v>10</v>
      </c>
      <c r="N10">
        <f t="shared" si="1"/>
        <v>31.5</v>
      </c>
      <c r="O10" t="str">
        <f t="shared" si="0"/>
        <v>F</v>
      </c>
      <c r="Q10" t="s">
        <v>18</v>
      </c>
      <c r="R10">
        <v>67</v>
      </c>
    </row>
    <row r="11" spans="2:22">
      <c r="B11" t="s">
        <v>13</v>
      </c>
      <c r="C11" t="s">
        <v>14</v>
      </c>
      <c r="D11" t="s">
        <v>76</v>
      </c>
      <c r="E11">
        <v>3</v>
      </c>
      <c r="F11">
        <v>3</v>
      </c>
      <c r="G11">
        <v>3</v>
      </c>
      <c r="H11">
        <v>8</v>
      </c>
      <c r="I11">
        <v>9</v>
      </c>
      <c r="K11">
        <v>14</v>
      </c>
      <c r="L11" t="s">
        <v>125</v>
      </c>
      <c r="M11">
        <v>14</v>
      </c>
      <c r="N11">
        <f t="shared" si="1"/>
        <v>37</v>
      </c>
      <c r="O11" t="str">
        <f t="shared" si="0"/>
        <v>F</v>
      </c>
      <c r="Q11" t="s">
        <v>21</v>
      </c>
      <c r="R11">
        <v>78</v>
      </c>
    </row>
    <row r="12" spans="2:22">
      <c r="B12" t="s">
        <v>22</v>
      </c>
      <c r="C12" t="s">
        <v>23</v>
      </c>
      <c r="D12" t="s">
        <v>78</v>
      </c>
      <c r="E12">
        <v>3</v>
      </c>
      <c r="F12">
        <v>3</v>
      </c>
      <c r="H12">
        <v>4.5</v>
      </c>
      <c r="I12">
        <v>6.5</v>
      </c>
      <c r="K12">
        <v>8</v>
      </c>
      <c r="L12" t="s">
        <v>125</v>
      </c>
      <c r="M12">
        <v>2</v>
      </c>
      <c r="N12">
        <f t="shared" si="1"/>
        <v>25</v>
      </c>
      <c r="O12" t="str">
        <f t="shared" si="0"/>
        <v>F</v>
      </c>
      <c r="Q12" t="s">
        <v>24</v>
      </c>
      <c r="R12">
        <v>89</v>
      </c>
    </row>
    <row r="13" spans="2:22" hidden="1">
      <c r="B13" t="s">
        <v>29</v>
      </c>
      <c r="C13" t="s">
        <v>30</v>
      </c>
      <c r="D13" t="s">
        <v>76</v>
      </c>
      <c r="E13">
        <v>3</v>
      </c>
      <c r="F13">
        <v>3</v>
      </c>
      <c r="G13">
        <v>8</v>
      </c>
      <c r="H13">
        <v>7.5</v>
      </c>
      <c r="K13">
        <v>18.5</v>
      </c>
      <c r="N13">
        <f t="shared" si="1"/>
        <v>40</v>
      </c>
      <c r="O13" t="str">
        <f t="shared" si="0"/>
        <v>E</v>
      </c>
    </row>
    <row r="14" spans="2:22" hidden="1">
      <c r="B14" t="s">
        <v>35</v>
      </c>
      <c r="C14" t="s">
        <v>36</v>
      </c>
      <c r="D14" t="s">
        <v>78</v>
      </c>
      <c r="E14" t="s">
        <v>60</v>
      </c>
      <c r="N14" t="str">
        <f t="shared" si="1"/>
        <v/>
      </c>
      <c r="O14" t="str">
        <f t="shared" si="0"/>
        <v/>
      </c>
    </row>
    <row r="15" spans="2:22">
      <c r="B15" t="s">
        <v>39</v>
      </c>
      <c r="C15" t="s">
        <v>117</v>
      </c>
      <c r="D15" t="s">
        <v>78</v>
      </c>
      <c r="E15">
        <v>3</v>
      </c>
      <c r="F15">
        <v>3</v>
      </c>
      <c r="G15">
        <v>3</v>
      </c>
      <c r="H15">
        <v>2</v>
      </c>
      <c r="J15">
        <v>4</v>
      </c>
      <c r="K15">
        <v>18</v>
      </c>
      <c r="L15">
        <v>23</v>
      </c>
      <c r="M15">
        <v>0</v>
      </c>
      <c r="N15">
        <f t="shared" si="1"/>
        <v>36</v>
      </c>
      <c r="O15" t="str">
        <f t="shared" si="0"/>
        <v>F</v>
      </c>
    </row>
    <row r="16" spans="2:22">
      <c r="B16" t="s">
        <v>43</v>
      </c>
      <c r="C16" t="s">
        <v>44</v>
      </c>
      <c r="D16" t="s">
        <v>76</v>
      </c>
      <c r="E16">
        <v>3</v>
      </c>
      <c r="F16">
        <v>3</v>
      </c>
      <c r="G16">
        <v>2.5</v>
      </c>
      <c r="H16">
        <v>3</v>
      </c>
      <c r="K16">
        <v>10</v>
      </c>
      <c r="L16">
        <v>9</v>
      </c>
      <c r="M16">
        <v>5</v>
      </c>
      <c r="N16">
        <f t="shared" si="1"/>
        <v>21.5</v>
      </c>
      <c r="O16" t="str">
        <f t="shared" ref="O16" si="2">IF(AND(K16="",L16=""),"",IF(N16&lt;$R$8,"F",IF(N16&lt;$R$9,"E",IF(N16&lt;$R$10,"D",IF(N16&lt;$R$11,"C",IF(N16&lt;$R$12,"B",IF(N16&lt;=100,"A","")))))))</f>
        <v>F</v>
      </c>
    </row>
    <row r="17" spans="2:22" hidden="1">
      <c r="N17" t="str">
        <f t="shared" si="1"/>
        <v/>
      </c>
    </row>
    <row r="18" spans="2:22" hidden="1">
      <c r="N18" t="str">
        <f t="shared" si="1"/>
        <v/>
      </c>
    </row>
    <row r="19" spans="2:22" hidden="1">
      <c r="E19">
        <v>3</v>
      </c>
      <c r="F19">
        <v>3</v>
      </c>
      <c r="G19">
        <v>22</v>
      </c>
      <c r="H19">
        <v>22</v>
      </c>
      <c r="I19">
        <v>22</v>
      </c>
      <c r="J19">
        <v>22</v>
      </c>
      <c r="K19">
        <v>50</v>
      </c>
      <c r="L19">
        <v>50</v>
      </c>
      <c r="N19">
        <f t="shared" si="1"/>
        <v>100</v>
      </c>
      <c r="T19" t="s">
        <v>15</v>
      </c>
      <c r="U19" t="s">
        <v>42</v>
      </c>
      <c r="V19" t="s">
        <v>45</v>
      </c>
    </row>
    <row r="20" spans="2:22" hidden="1">
      <c r="B20" t="s">
        <v>0</v>
      </c>
      <c r="C20" t="s">
        <v>1</v>
      </c>
      <c r="D20" t="s">
        <v>2</v>
      </c>
      <c r="E20" t="s">
        <v>3</v>
      </c>
      <c r="F20" t="s">
        <v>4</v>
      </c>
      <c r="G20" t="s">
        <v>5</v>
      </c>
      <c r="H20" t="s">
        <v>6</v>
      </c>
      <c r="I20" t="s">
        <v>7</v>
      </c>
      <c r="J20" t="s">
        <v>8</v>
      </c>
      <c r="K20" t="s">
        <v>9</v>
      </c>
      <c r="L20" t="s">
        <v>10</v>
      </c>
      <c r="N20" t="str">
        <f t="shared" si="1"/>
        <v/>
      </c>
      <c r="O20" t="s">
        <v>12</v>
      </c>
      <c r="T20" t="str">
        <f>IF(COUNTIF($D$21:$D$32,CONCATENATE(T19,"1"))=0,"",COUNTIF($D$21:$D$32,CONCATENATE(T19,"1")))</f>
        <v/>
      </c>
      <c r="U20">
        <f>IF(COUNTIF($D$21:$D$32,CONCATENATE(U19,"1"))=0,"",COUNTIF($D$21:$D$32,CONCATENATE(U19,"1")))</f>
        <v>5</v>
      </c>
      <c r="V20">
        <f>IF(SUM(COUNTIF($D$21:$D$32,CONCATENATE(T19,"2")),COUNTIF($D$21:$D$32,CONCATENATE(U19,"2")))=0,"",SUM(COUNTIF($D$21:$D$32,CONCATENATE(T19,"2")),COUNTIF($D$21:$D$32,CONCATENATE(U19,"2"))))</f>
        <v>7</v>
      </c>
    </row>
    <row r="21" spans="2:22" hidden="1">
      <c r="B21" t="s">
        <v>46</v>
      </c>
      <c r="C21" t="s">
        <v>47</v>
      </c>
      <c r="D21" t="s">
        <v>78</v>
      </c>
      <c r="E21">
        <v>3</v>
      </c>
      <c r="F21">
        <v>3</v>
      </c>
      <c r="H21">
        <v>9.5</v>
      </c>
      <c r="I21">
        <v>0</v>
      </c>
      <c r="K21">
        <v>18</v>
      </c>
      <c r="L21" t="s">
        <v>125</v>
      </c>
      <c r="N21">
        <f t="shared" si="1"/>
        <v>33.5</v>
      </c>
      <c r="O21" t="str">
        <f>IF(AND(K21="",L21=""),"",IF(N21&lt;$R$8,"F",IF(N21&lt;$R$9,"E",IF(N21&lt;$R$10,"D",IF(N21&lt;$R$11,"C",IF(N21&lt;$R$12,"B",IF(N21&lt;=100,"A","")))))))</f>
        <v>F</v>
      </c>
    </row>
    <row r="22" spans="2:22">
      <c r="B22" t="s">
        <v>48</v>
      </c>
      <c r="C22" t="s">
        <v>118</v>
      </c>
      <c r="D22" t="s">
        <v>78</v>
      </c>
      <c r="E22">
        <v>3</v>
      </c>
      <c r="F22">
        <v>3</v>
      </c>
      <c r="H22">
        <v>10</v>
      </c>
      <c r="I22">
        <v>0</v>
      </c>
      <c r="K22">
        <v>16</v>
      </c>
      <c r="L22" t="s">
        <v>125</v>
      </c>
      <c r="M22">
        <v>0</v>
      </c>
      <c r="N22">
        <f t="shared" si="1"/>
        <v>32</v>
      </c>
      <c r="O22" t="str">
        <f>IF(AND(K22="",L22=""),"",IF(N22&lt;$R$8,"F",IF(N22&lt;$R$9,"E",IF(N22&lt;$R$10,"D",IF(N22&lt;$R$11,"C",IF(N22&lt;$R$12,"B",IF(N22&lt;=100,"A","")))))))</f>
        <v>F</v>
      </c>
    </row>
    <row r="23" spans="2:22">
      <c r="B23" t="s">
        <v>72</v>
      </c>
      <c r="C23" t="s">
        <v>73</v>
      </c>
      <c r="D23" t="s">
        <v>75</v>
      </c>
      <c r="E23">
        <v>3</v>
      </c>
      <c r="F23">
        <v>3</v>
      </c>
      <c r="G23">
        <v>4</v>
      </c>
      <c r="H23">
        <v>5.5</v>
      </c>
      <c r="K23">
        <v>18</v>
      </c>
      <c r="L23">
        <v>13</v>
      </c>
      <c r="M23">
        <v>7</v>
      </c>
      <c r="N23">
        <f t="shared" si="1"/>
        <v>33.5</v>
      </c>
      <c r="O23" t="str">
        <f>IF(AND(K23="",L23=""),"",IF(N23&lt;$R$8,"F",IF(N23&lt;$R$9,"E",IF(N23&lt;$R$10,"D",IF(N23&lt;$R$11,"C",IF(N23&lt;$R$12,"B",IF(N23&lt;=100,"A","")))))))</f>
        <v>F</v>
      </c>
    </row>
    <row r="24" spans="2:22" hidden="1">
      <c r="B24" t="s">
        <v>52</v>
      </c>
      <c r="C24" t="s">
        <v>113</v>
      </c>
      <c r="D24" t="s">
        <v>78</v>
      </c>
      <c r="E24" t="s">
        <v>60</v>
      </c>
      <c r="N24" t="str">
        <f t="shared" si="1"/>
        <v/>
      </c>
      <c r="O24" t="str">
        <f t="shared" ref="O24:O32" si="3">IF(AND(K24="",L24=""),"",IF(N24&lt;$R$8,"F",IF(N24&lt;$R$9,"E",IF(N24&lt;$R$10,"D",IF(N24&lt;$R$11,"C",IF(N24&lt;$R$12,"B",IF(N24&lt;=100,"A","")))))))</f>
        <v/>
      </c>
    </row>
    <row r="25" spans="2:22" hidden="1">
      <c r="B25" t="s">
        <v>119</v>
      </c>
      <c r="C25" t="s">
        <v>120</v>
      </c>
      <c r="D25" t="s">
        <v>78</v>
      </c>
      <c r="E25">
        <v>3</v>
      </c>
      <c r="G25">
        <v>0</v>
      </c>
      <c r="N25">
        <f t="shared" si="1"/>
        <v>3</v>
      </c>
      <c r="O25" t="str">
        <f t="shared" si="3"/>
        <v/>
      </c>
    </row>
    <row r="26" spans="2:22">
      <c r="B26" t="s">
        <v>53</v>
      </c>
      <c r="C26" t="s">
        <v>54</v>
      </c>
      <c r="D26" t="s">
        <v>75</v>
      </c>
      <c r="E26">
        <v>3</v>
      </c>
      <c r="F26">
        <v>3</v>
      </c>
      <c r="G26">
        <v>5</v>
      </c>
      <c r="H26">
        <v>2</v>
      </c>
      <c r="J26" s="1">
        <f>MAX(3.5,11)</f>
        <v>11</v>
      </c>
      <c r="L26">
        <v>23</v>
      </c>
      <c r="M26">
        <v>5</v>
      </c>
      <c r="N26">
        <f t="shared" si="1"/>
        <v>45</v>
      </c>
      <c r="O26" t="str">
        <f t="shared" si="3"/>
        <v>E</v>
      </c>
    </row>
    <row r="27" spans="2:22" hidden="1">
      <c r="B27" t="s">
        <v>55</v>
      </c>
      <c r="C27" t="s">
        <v>56</v>
      </c>
      <c r="D27" t="s">
        <v>75</v>
      </c>
      <c r="E27">
        <v>3</v>
      </c>
      <c r="F27">
        <v>3</v>
      </c>
      <c r="G27">
        <v>1</v>
      </c>
      <c r="H27">
        <v>1.5</v>
      </c>
      <c r="I27">
        <v>2</v>
      </c>
      <c r="L27">
        <v>18</v>
      </c>
      <c r="N27">
        <f t="shared" si="1"/>
        <v>27.5</v>
      </c>
      <c r="O27" t="str">
        <f t="shared" si="3"/>
        <v>F</v>
      </c>
    </row>
    <row r="28" spans="2:22" hidden="1">
      <c r="B28" t="s">
        <v>114</v>
      </c>
      <c r="C28" t="s">
        <v>115</v>
      </c>
      <c r="D28" t="s">
        <v>75</v>
      </c>
      <c r="E28" t="s">
        <v>60</v>
      </c>
      <c r="N28" t="str">
        <f t="shared" si="1"/>
        <v/>
      </c>
      <c r="O28" t="str">
        <f t="shared" si="3"/>
        <v/>
      </c>
    </row>
    <row r="29" spans="2:22" hidden="1">
      <c r="B29" t="s">
        <v>57</v>
      </c>
      <c r="C29" t="s">
        <v>58</v>
      </c>
      <c r="D29" t="s">
        <v>78</v>
      </c>
      <c r="E29" t="s">
        <v>60</v>
      </c>
      <c r="N29" t="str">
        <f t="shared" si="1"/>
        <v/>
      </c>
      <c r="O29" t="str">
        <f t="shared" si="3"/>
        <v/>
      </c>
    </row>
    <row r="30" spans="2:22" hidden="1">
      <c r="B30" t="s">
        <v>77</v>
      </c>
      <c r="C30" t="s">
        <v>79</v>
      </c>
      <c r="D30" t="s">
        <v>75</v>
      </c>
      <c r="E30">
        <v>3</v>
      </c>
      <c r="F30">
        <v>3</v>
      </c>
      <c r="H30">
        <v>0</v>
      </c>
      <c r="I30">
        <v>0</v>
      </c>
      <c r="K30">
        <v>13</v>
      </c>
      <c r="L30">
        <v>22.5</v>
      </c>
      <c r="N30">
        <f t="shared" si="1"/>
        <v>28.5</v>
      </c>
      <c r="O30" t="str">
        <f t="shared" si="3"/>
        <v>F</v>
      </c>
    </row>
    <row r="31" spans="2:22" hidden="1">
      <c r="B31" t="s">
        <v>121</v>
      </c>
      <c r="C31" t="s">
        <v>122</v>
      </c>
      <c r="D31" t="s">
        <v>75</v>
      </c>
      <c r="E31" t="s">
        <v>60</v>
      </c>
      <c r="N31" t="str">
        <f t="shared" ref="N31:N32" si="4">IF(COUNT(E31:L31)=0,"",SUM(E31,F31,MAX(G31,I31),MAX(H31,J31),MAX(K31,L31)))</f>
        <v/>
      </c>
      <c r="O31" t="str">
        <f t="shared" si="3"/>
        <v/>
      </c>
    </row>
    <row r="32" spans="2:22" hidden="1">
      <c r="B32" t="s">
        <v>123</v>
      </c>
      <c r="C32" t="s">
        <v>124</v>
      </c>
      <c r="D32" t="s">
        <v>75</v>
      </c>
      <c r="E32" t="s">
        <v>60</v>
      </c>
      <c r="N32" t="str">
        <f t="shared" si="4"/>
        <v/>
      </c>
      <c r="O32" t="str">
        <f t="shared" si="3"/>
        <v/>
      </c>
    </row>
  </sheetData>
  <sheetProtection formatCells="0" formatColumns="0" formatRows="0" insertColumns="0" insertRows="0" insertHyperlinks="0" deleteColumns="0" deleteRows="0" sort="0" autoFilter="0" pivotTables="0"/>
  <autoFilter ref="B7:O32">
    <filterColumn colId="11">
      <customFilters>
        <customFilter operator="notEqual" val=" "/>
      </customFilters>
    </filterColumn>
  </autoFilter>
  <conditionalFormatting sqref="C8:D12 C21:D32 C16:D16">
    <cfRule type="expression" priority="8">
      <formula>OR($D8="B2",$D8="S2")</formula>
    </cfRule>
    <cfRule type="expression" priority="9">
      <formula>$D8="S1"</formula>
    </cfRule>
    <cfRule type="expression" priority="10">
      <formula>$D8="B1"</formula>
    </cfRule>
  </conditionalFormatting>
  <conditionalFormatting sqref="N8:O12 N21:O32 N16:O16 N9:N30">
    <cfRule type="expression" priority="6">
      <formula>AND($N8&gt;=30,$N8&lt;40)</formula>
    </cfRule>
    <cfRule type="expression" priority="7">
      <formula>AND(NOT($O8="F"),NOT($O8=""))</formula>
    </cfRule>
  </conditionalFormatting>
  <conditionalFormatting sqref="C13:D15">
    <cfRule type="expression" priority="3">
      <formula>OR($D13="B2",$D13="S2")</formula>
    </cfRule>
    <cfRule type="expression" priority="4">
      <formula>$D13="S1"</formula>
    </cfRule>
    <cfRule type="expression" priority="5">
      <formula>$D13="B1"</formula>
    </cfRule>
  </conditionalFormatting>
  <conditionalFormatting sqref="N13:O15">
    <cfRule type="expression" priority="1">
      <formula>AND($N13&gt;=30,$N13&lt;40)</formula>
    </cfRule>
    <cfRule type="expression" priority="2">
      <formula>AND(NOT($O13="F"),NOT($O13=""))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Matematika 1</vt:lpstr>
      <vt:lpstr>Matematika 3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2021-09-09T10:21:44Z</dcterms:modified>
</cp:coreProperties>
</file>