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ijana Kovacevic\Desktop\"/>
    </mc:Choice>
  </mc:AlternateContent>
  <bookViews>
    <workbookView xWindow="0" yWindow="0" windowWidth="28800" windowHeight="12435" activeTab="5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IS!$B$2:$H$54</definedName>
    <definedName name="_xlnm._FilterDatabase" localSheetId="4" hidden="1">'SM PG'!$A$2:$L$137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20" i="6"/>
  <c r="J21" i="6"/>
  <c r="J22" i="6"/>
  <c r="J23" i="6"/>
  <c r="J25" i="6"/>
  <c r="J26" i="6"/>
  <c r="J27" i="6"/>
  <c r="J28" i="6"/>
  <c r="J30" i="6"/>
  <c r="J31" i="6"/>
  <c r="J32" i="6"/>
  <c r="J33" i="6"/>
  <c r="J34" i="6"/>
  <c r="J35" i="6"/>
  <c r="J36" i="6"/>
  <c r="J37" i="6"/>
  <c r="J38" i="6"/>
  <c r="J39" i="6"/>
  <c r="J3" i="6"/>
  <c r="P4" i="5"/>
  <c r="P5" i="5"/>
  <c r="P9" i="5"/>
  <c r="P11" i="5"/>
  <c r="P12" i="5"/>
  <c r="P13" i="5"/>
  <c r="P14" i="5"/>
  <c r="P15" i="5"/>
  <c r="P16" i="5"/>
  <c r="P17" i="5"/>
  <c r="P19" i="5"/>
  <c r="P20" i="5"/>
  <c r="P22" i="5"/>
  <c r="P23" i="5"/>
  <c r="P25" i="5"/>
  <c r="P27" i="5"/>
  <c r="P28" i="5"/>
  <c r="P30" i="5"/>
  <c r="P31" i="5"/>
  <c r="P35" i="5"/>
  <c r="P36" i="5"/>
  <c r="P37" i="5"/>
  <c r="P38" i="5"/>
  <c r="P40" i="5"/>
  <c r="P43" i="5"/>
  <c r="P44" i="5"/>
  <c r="P45" i="5"/>
  <c r="P46" i="5"/>
  <c r="P48" i="5"/>
  <c r="P49" i="5"/>
  <c r="P50" i="5"/>
  <c r="P52" i="5"/>
  <c r="P53" i="5"/>
  <c r="P54" i="5"/>
  <c r="P58" i="5"/>
  <c r="P59" i="5"/>
  <c r="P60" i="5"/>
  <c r="P63" i="5"/>
  <c r="P64" i="5"/>
  <c r="P66" i="5"/>
  <c r="P67" i="5"/>
  <c r="P68" i="5"/>
  <c r="P69" i="5"/>
  <c r="P73" i="5"/>
  <c r="P74" i="5"/>
  <c r="P75" i="5"/>
  <c r="P76" i="5"/>
  <c r="P78" i="5"/>
  <c r="P79" i="5"/>
  <c r="P80" i="5"/>
  <c r="P81" i="5"/>
  <c r="P84" i="5"/>
  <c r="P86" i="5"/>
  <c r="P87" i="5"/>
  <c r="P88" i="5"/>
  <c r="P89" i="5"/>
  <c r="P93" i="5"/>
  <c r="P95" i="5"/>
  <c r="P96" i="5"/>
  <c r="P97" i="5"/>
  <c r="P98" i="5"/>
  <c r="P100" i="5"/>
  <c r="P101" i="5"/>
  <c r="P102" i="5"/>
  <c r="P103" i="5"/>
  <c r="P104" i="5"/>
  <c r="P105" i="5"/>
  <c r="P108" i="5"/>
  <c r="P109" i="5"/>
  <c r="P111" i="5"/>
  <c r="P112" i="5"/>
  <c r="P113" i="5"/>
  <c r="P114" i="5"/>
  <c r="P115" i="5"/>
  <c r="P117" i="5"/>
  <c r="P120" i="5"/>
  <c r="P122" i="5"/>
  <c r="P124" i="5"/>
  <c r="P125" i="5"/>
  <c r="P126" i="5"/>
  <c r="P127" i="5"/>
  <c r="P128" i="5"/>
  <c r="P129" i="5"/>
  <c r="P131" i="5"/>
  <c r="P132" i="5"/>
  <c r="P133" i="5"/>
  <c r="P134" i="5"/>
  <c r="P136" i="5"/>
  <c r="P3" i="5"/>
  <c r="D7" i="6" l="1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M3" i="4" l="1"/>
  <c r="N3" i="4" s="1"/>
  <c r="N10" i="4"/>
  <c r="K4" i="3"/>
  <c r="L4" i="3"/>
  <c r="K5" i="3"/>
  <c r="L5" i="3"/>
  <c r="K6" i="3"/>
  <c r="L6" i="3" s="1"/>
  <c r="K7" i="3"/>
  <c r="L7" i="3" s="1"/>
  <c r="K8" i="3"/>
  <c r="L8" i="3"/>
  <c r="K9" i="3"/>
  <c r="L9" i="3"/>
  <c r="K10" i="3"/>
  <c r="L10" i="3" s="1"/>
  <c r="K11" i="3"/>
  <c r="L11" i="3" s="1"/>
  <c r="K12" i="3"/>
  <c r="L12" i="3"/>
  <c r="K13" i="3"/>
  <c r="L13" i="3" s="1"/>
  <c r="K14" i="3"/>
  <c r="L14" i="3" s="1"/>
  <c r="K15" i="3"/>
  <c r="L15" i="3" s="1"/>
  <c r="K16" i="3"/>
  <c r="L16" i="3"/>
  <c r="K17" i="3"/>
  <c r="L17" i="3"/>
  <c r="K18" i="3"/>
  <c r="L18" i="3" s="1"/>
  <c r="K19" i="3"/>
  <c r="L19" i="3" s="1"/>
  <c r="K20" i="3"/>
  <c r="L20" i="3"/>
  <c r="K21" i="3"/>
  <c r="L21" i="3"/>
  <c r="K22" i="3"/>
  <c r="L22" i="3" s="1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/>
  <c r="K29" i="3"/>
  <c r="L29" i="3"/>
  <c r="K30" i="3"/>
  <c r="L30" i="3" s="1"/>
  <c r="K3" i="3"/>
  <c r="L3" i="3" s="1"/>
  <c r="M4" i="4"/>
  <c r="N4" i="4" s="1"/>
  <c r="M5" i="4"/>
  <c r="N5" i="4" s="1"/>
  <c r="M6" i="4"/>
  <c r="N6" i="4" s="1"/>
  <c r="M7" i="4"/>
  <c r="N7" i="4" s="1"/>
  <c r="M8" i="4"/>
  <c r="N8" i="4" s="1"/>
  <c r="M9" i="4"/>
  <c r="N9" i="4" s="1"/>
  <c r="M10" i="4"/>
  <c r="M11" i="4"/>
  <c r="N11" i="4" s="1"/>
  <c r="M12" i="4"/>
  <c r="N12" i="4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3" i="1"/>
  <c r="L137" i="5"/>
  <c r="P137" i="5" s="1"/>
  <c r="L136" i="5"/>
  <c r="L4" i="5"/>
  <c r="L5" i="5"/>
  <c r="L6" i="5"/>
  <c r="P6" i="5" s="1"/>
  <c r="L7" i="5"/>
  <c r="P7" i="5" s="1"/>
  <c r="L8" i="5"/>
  <c r="P8" i="5" s="1"/>
  <c r="L9" i="5"/>
  <c r="L10" i="5"/>
  <c r="P10" i="5" s="1"/>
  <c r="L11" i="5"/>
  <c r="L12" i="5"/>
  <c r="L13" i="5"/>
  <c r="L14" i="5"/>
  <c r="L15" i="5"/>
  <c r="L16" i="5"/>
  <c r="L17" i="5"/>
  <c r="L18" i="5"/>
  <c r="P18" i="5" s="1"/>
  <c r="L19" i="5"/>
  <c r="L20" i="5"/>
  <c r="L21" i="5"/>
  <c r="P21" i="5" s="1"/>
  <c r="L22" i="5"/>
  <c r="L23" i="5"/>
  <c r="L24" i="5"/>
  <c r="P24" i="5" s="1"/>
  <c r="L25" i="5"/>
  <c r="L26" i="5"/>
  <c r="P26" i="5" s="1"/>
  <c r="L27" i="5"/>
  <c r="L28" i="5"/>
  <c r="L29" i="5"/>
  <c r="P29" i="5" s="1"/>
  <c r="L30" i="5"/>
  <c r="L31" i="5"/>
  <c r="L32" i="5"/>
  <c r="P32" i="5" s="1"/>
  <c r="L33" i="5"/>
  <c r="P33" i="5" s="1"/>
  <c r="L34" i="5"/>
  <c r="P34" i="5" s="1"/>
  <c r="L35" i="5"/>
  <c r="L36" i="5"/>
  <c r="L37" i="5"/>
  <c r="L38" i="5"/>
  <c r="L39" i="5"/>
  <c r="P39" i="5" s="1"/>
  <c r="L40" i="5"/>
  <c r="L41" i="5"/>
  <c r="P41" i="5" s="1"/>
  <c r="L42" i="5"/>
  <c r="P42" i="5" s="1"/>
  <c r="L43" i="5"/>
  <c r="L44" i="5"/>
  <c r="L45" i="5"/>
  <c r="L46" i="5"/>
  <c r="L47" i="5"/>
  <c r="P47" i="5" s="1"/>
  <c r="L48" i="5"/>
  <c r="L49" i="5"/>
  <c r="L50" i="5"/>
  <c r="L51" i="5"/>
  <c r="P51" i="5" s="1"/>
  <c r="L52" i="5"/>
  <c r="L53" i="5"/>
  <c r="L54" i="5"/>
  <c r="L55" i="5"/>
  <c r="P55" i="5" s="1"/>
  <c r="L56" i="5"/>
  <c r="P56" i="5" s="1"/>
  <c r="L57" i="5"/>
  <c r="P57" i="5" s="1"/>
  <c r="L58" i="5"/>
  <c r="L59" i="5"/>
  <c r="L60" i="5"/>
  <c r="L61" i="5"/>
  <c r="P61" i="5" s="1"/>
  <c r="L62" i="5"/>
  <c r="P62" i="5" s="1"/>
  <c r="L63" i="5"/>
  <c r="L64" i="5"/>
  <c r="L65" i="5"/>
  <c r="P65" i="5" s="1"/>
  <c r="L66" i="5"/>
  <c r="L67" i="5"/>
  <c r="L68" i="5"/>
  <c r="L69" i="5"/>
  <c r="L70" i="5"/>
  <c r="P70" i="5" s="1"/>
  <c r="L71" i="5"/>
  <c r="P71" i="5" s="1"/>
  <c r="L72" i="5"/>
  <c r="P72" i="5" s="1"/>
  <c r="L73" i="5"/>
  <c r="L74" i="5"/>
  <c r="L75" i="5"/>
  <c r="L76" i="5"/>
  <c r="L77" i="5"/>
  <c r="P77" i="5" s="1"/>
  <c r="L78" i="5"/>
  <c r="L79" i="5"/>
  <c r="L80" i="5"/>
  <c r="L81" i="5"/>
  <c r="L82" i="5"/>
  <c r="P82" i="5" s="1"/>
  <c r="L83" i="5"/>
  <c r="P83" i="5" s="1"/>
  <c r="L84" i="5"/>
  <c r="L85" i="5"/>
  <c r="P85" i="5" s="1"/>
  <c r="L86" i="5"/>
  <c r="L87" i="5"/>
  <c r="L88" i="5"/>
  <c r="L89" i="5"/>
  <c r="L90" i="5"/>
  <c r="P90" i="5" s="1"/>
  <c r="L91" i="5"/>
  <c r="P91" i="5" s="1"/>
  <c r="L92" i="5"/>
  <c r="P92" i="5" s="1"/>
  <c r="L93" i="5"/>
  <c r="L94" i="5"/>
  <c r="P94" i="5" s="1"/>
  <c r="L95" i="5"/>
  <c r="L96" i="5"/>
  <c r="L97" i="5"/>
  <c r="L98" i="5"/>
  <c r="L99" i="5"/>
  <c r="P99" i="5" s="1"/>
  <c r="L100" i="5"/>
  <c r="L101" i="5"/>
  <c r="L102" i="5"/>
  <c r="L103" i="5"/>
  <c r="L104" i="5"/>
  <c r="L105" i="5"/>
  <c r="L106" i="5"/>
  <c r="P106" i="5" s="1"/>
  <c r="L107" i="5"/>
  <c r="P107" i="5" s="1"/>
  <c r="L108" i="5"/>
  <c r="L109" i="5"/>
  <c r="L110" i="5"/>
  <c r="P110" i="5" s="1"/>
  <c r="L111" i="5"/>
  <c r="L112" i="5"/>
  <c r="L113" i="5"/>
  <c r="L114" i="5"/>
  <c r="L115" i="5"/>
  <c r="L116" i="5"/>
  <c r="P116" i="5" s="1"/>
  <c r="L117" i="5"/>
  <c r="L118" i="5"/>
  <c r="P118" i="5" s="1"/>
  <c r="L119" i="5"/>
  <c r="P119" i="5" s="1"/>
  <c r="L120" i="5"/>
  <c r="L121" i="5"/>
  <c r="P121" i="5" s="1"/>
  <c r="L122" i="5"/>
  <c r="L123" i="5"/>
  <c r="P123" i="5" s="1"/>
  <c r="L124" i="5"/>
  <c r="L125" i="5"/>
  <c r="L126" i="5"/>
  <c r="L127" i="5"/>
  <c r="L128" i="5"/>
  <c r="L129" i="5"/>
  <c r="L130" i="5"/>
  <c r="P130" i="5" s="1"/>
  <c r="L131" i="5"/>
  <c r="L132" i="5"/>
  <c r="L133" i="5"/>
  <c r="L134" i="5"/>
  <c r="L135" i="5"/>
  <c r="P135" i="5" s="1"/>
  <c r="L3" i="5"/>
  <c r="I4" i="6"/>
  <c r="D5" i="6"/>
  <c r="I5" i="6" s="1"/>
  <c r="I6" i="6"/>
  <c r="I7" i="6"/>
  <c r="I8" i="6"/>
  <c r="I9" i="6"/>
  <c r="I10" i="6"/>
  <c r="D11" i="6"/>
  <c r="I11" i="6" s="1"/>
  <c r="I12" i="6"/>
  <c r="I13" i="6"/>
  <c r="I14" i="6"/>
  <c r="I15" i="6"/>
  <c r="I16" i="6"/>
  <c r="D17" i="6"/>
  <c r="I17" i="6"/>
  <c r="I18" i="6"/>
  <c r="I19" i="6"/>
  <c r="J19" i="6" s="1"/>
  <c r="I20" i="6"/>
  <c r="D21" i="6"/>
  <c r="I21" i="6"/>
  <c r="D22" i="6"/>
  <c r="I22" i="6"/>
  <c r="I23" i="6"/>
  <c r="I25" i="6"/>
  <c r="I26" i="6"/>
  <c r="I27" i="6"/>
  <c r="D28" i="6"/>
  <c r="I28" i="6" s="1"/>
  <c r="I29" i="6"/>
  <c r="J29" i="6" s="1"/>
  <c r="I30" i="6"/>
  <c r="I31" i="6"/>
  <c r="D32" i="6"/>
  <c r="I32" i="6"/>
  <c r="D33" i="6"/>
  <c r="I33" i="6"/>
  <c r="I34" i="6"/>
  <c r="D35" i="6"/>
  <c r="I35" i="6"/>
  <c r="D36" i="6"/>
  <c r="I36" i="6" s="1"/>
  <c r="I37" i="6"/>
  <c r="I38" i="6"/>
  <c r="D39" i="6"/>
  <c r="I39" i="6" s="1"/>
  <c r="I3" i="6"/>
</calcChain>
</file>

<file path=xl/comments1.xml><?xml version="1.0" encoding="utf-8"?>
<comments xmlns="http://schemas.openxmlformats.org/spreadsheetml/2006/main">
  <authors>
    <author>user</author>
  </authors>
  <commentList>
    <comment ref="D5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6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<sst xmlns="http://schemas.openxmlformats.org/spreadsheetml/2006/main" count="844" uniqueCount="607">
  <si>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</si>
  <si>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</si>
  <si>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</si>
  <si>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</si>
  <si>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</si>
  <si>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</si>
  <si>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</si>
  <si>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</si>
  <si>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</si>
  <si>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</si>
  <si>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</si>
  <si>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</si>
  <si>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</si>
  <si>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</si>
  <si>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</si>
  <si>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</si>
  <si>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</si>
  <si>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</si>
  <si>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</si>
  <si>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</si>
  <si>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</si>
  <si>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</si>
  <si>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</si>
  <si>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</si>
  <si>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</si>
  <si>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</si>
  <si>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</si>
  <si>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</si>
  <si>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</si>
  <si>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</si>
  <si>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</si>
  <si>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</si>
  <si>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</si>
  <si>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</si>
  <si>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</si>
  <si>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</si>
  <si>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</si>
  <si>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</si>
  <si>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</si>
  <si>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</si>
  <si>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</si>
  <si>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</si>
  <si>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</si>
  <si>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</si>
  <si>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</si>
  <si>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</si>
  <si>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</si>
  <si>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</si>
  <si>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</si>
  <si>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</si>
  <si>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</si>
  <si>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</si>
  <si>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</si>
  <si>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</si>
  <si>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</si>
  <si>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</si>
  <si>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</si>
  <si>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</si>
  <si>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</si>
  <si>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</si>
  <si>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</si>
  <si>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</si>
  <si>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</si>
  <si>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</si>
  <si>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</si>
  <si>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</si>
  <si>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</si>
  <si>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</si>
  <si>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</si>
  <si>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</si>
  <si>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</si>
  <si>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</si>
  <si>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</si>
  <si>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</si>
  <si>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</si>
  <si>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</si>
  <si>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</si>
  <si>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</si>
  <si>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</si>
  <si>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</si>
  <si>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</si>
  <si>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</si>
  <si>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</si>
  <si>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</si>
  <si>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</si>
  <si>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</si>
  <si>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</si>
  <si>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</si>
  <si>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</si>
  <si>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</si>
  <si>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</si>
  <si>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</si>
  <si>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</si>
  <si>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</si>
  <si>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</si>
  <si>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</si>
  <si>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</si>
  <si>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</si>
  <si>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</si>
  <si>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</si>
  <si>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</si>
  <si>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</si>
  <si>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</si>
  <si>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</si>
  <si>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</si>
  <si>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</si>
  <si>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</si>
  <si>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</si>
  <si>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</si>
  <si>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</si>
  <si>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</si>
  <si>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</si>
  <si>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</si>
  <si>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</si>
  <si>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</si>
  <si>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</si>
  <si>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</si>
  <si>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</si>
  <si>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</si>
  <si>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</si>
  <si>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</si>
  <si>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</si>
  <si>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</si>
  <si>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</si>
  <si>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</si>
  <si>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</si>
  <si>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</si>
  <si>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</si>
  <si>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</si>
  <si>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</si>
  <si>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</si>
  <si>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</si>
  <si>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</si>
  <si>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</si>
  <si>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</si>
  <si>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</si>
  <si>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</si>
  <si>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</si>
  <si>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</si>
  <si>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</si>
  <si>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</si>
  <si>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</si>
  <si>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</si>
  <si>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</si>
  <si>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</si>
  <si>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</si>
  <si>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</si>
  <si>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</si>
  <si>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</si>
  <si>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</si>
  <si>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</si>
  <si>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</si>
  <si>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</si>
  <si>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</si>
  <si>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</si>
  <si>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</si>
  <si>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</si>
  <si>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</si>
  <si>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</si>
  <si>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</si>
  <si>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</si>
  <si>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</si>
  <si>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</si>
  <si>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</si>
  <si>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</si>
  <si>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</si>
  <si>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</si>
  <si>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</si>
  <si>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</si>
  <si>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</si>
  <si>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</si>
  <si>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</si>
  <si>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</si>
  <si>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</si>
  <si>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</si>
  <si>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</si>
  <si>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</si>
  <si>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</si>
  <si>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</si>
  <si>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</si>
  <si>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</si>
  <si>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</si>
  <si>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</si>
  <si>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</si>
  <si>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</si>
  <si>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</si>
  <si>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</si>
  <si>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</si>
  <si>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</si>
  <si>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</si>
  <si>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</si>
  <si>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</si>
  <si>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</si>
  <si>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</si>
  <si>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</si>
  <si>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</si>
  <si>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</si>
  <si>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</si>
  <si>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</si>
  <si>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</si>
  <si>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</si>
  <si>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</si>
  <si>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</si>
  <si>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</si>
  <si>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</si>
  <si>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</si>
  <si>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</si>
  <si>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</si>
  <si>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</si>
  <si>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</si>
  <si>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</si>
  <si>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</si>
  <si>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</si>
  <si>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</si>
  <si>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</si>
  <si>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</si>
  <si>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</si>
  <si>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</si>
  <si>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</si>
  <si>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</si>
  <si>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</si>
  <si>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</si>
  <si>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</si>
  <si>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</si>
  <si>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</si>
  <si>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</si>
  <si>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</si>
  <si>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</si>
  <si>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</si>
  <si>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</si>
  <si>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</si>
  <si>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</si>
  <si>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</si>
  <si>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</si>
  <si>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</si>
  <si>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</si>
  <si>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</si>
  <si>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</si>
  <si>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</si>
  <si>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</si>
  <si>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</si>
  <si>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</si>
  <si>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</si>
  <si>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</si>
  <si>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</si>
  <si>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</si>
  <si>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</si>
  <si>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</si>
  <si>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</si>
  <si>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</si>
  <si>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</si>
  <si>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</si>
  <si>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</si>
  <si>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</si>
  <si>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</si>
  <si>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</si>
  <si>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</si>
  <si>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</si>
  <si>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</si>
  <si>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</si>
  <si>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</si>
  <si>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</si>
  <si>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</si>
  <si>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</si>
  <si>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</si>
  <si>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</si>
  <si>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</si>
  <si>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</si>
  <si>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</si>
  <si>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</si>
  <si>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</si>
  <si>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</si>
  <si>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</si>
  <si>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</si>
  <si>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</si>
  <si>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</si>
  <si>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</si>
  <si>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</si>
  <si>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</si>
  <si>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</si>
  <si>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</si>
  <si>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</si>
  <si>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</si>
  <si>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</si>
  <si>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</si>
  <si>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</si>
  <si>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</si>
  <si>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</si>
  <si>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</si>
  <si>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</si>
  <si>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</si>
  <si>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</si>
  <si>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</si>
  <si>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</si>
  <si>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</si>
  <si>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</si>
  <si>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</si>
  <si>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</si>
  <si>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</si>
  <si>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</si>
  <si>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</si>
  <si>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</si>
  <si>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</si>
  <si>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</si>
  <si>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</si>
  <si>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</si>
  <si>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</si>
  <si>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</si>
  <si>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</si>
  <si>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</si>
  <si>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</si>
  <si>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</si>
  <si>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</si>
  <si>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</si>
  <si>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</si>
  <si>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</si>
  <si>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</si>
  <si>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</si>
  <si>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</si>
  <si>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</si>
  <si>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</si>
  <si>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</si>
  <si>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</si>
  <si>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</si>
  <si>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</si>
  <si>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</si>
  <si>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</si>
  <si>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</si>
  <si>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</si>
  <si>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</si>
  <si>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</si>
  <si>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</si>
  <si>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</si>
  <si>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</si>
  <si>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</si>
  <si>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</si>
  <si>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</si>
  <si>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</si>
  <si>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</si>
  <si>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</si>
  <si>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</si>
  <si>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</si>
  <si>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</si>
  <si>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</si>
  <si>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</si>
  <si>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</si>
  <si>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</si>
  <si>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</si>
  <si>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</si>
  <si>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</si>
  <si>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</si>
  <si>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</si>
  <si>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</si>
  <si>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</si>
  <si>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</si>
  <si>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</si>
  <si>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</si>
  <si>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</si>
  <si>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</si>
  <si>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</si>
  <si>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</si>
  <si>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</si>
  <si>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</si>
  <si>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</si>
  <si>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</si>
  <si>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</si>
  <si>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</si>
  <si>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</si>
  <si>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</si>
  <si>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</si>
  <si>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</si>
  <si>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</si>
  <si>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</si>
  <si>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</si>
  <si>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</si>
  <si>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</si>
  <si>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</si>
  <si>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</si>
  <si>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</si>
  <si>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</si>
  <si>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</si>
  <si>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</si>
  <si>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</si>
  <si>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</si>
  <si>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</si>
  <si>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</si>
  <si>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</si>
  <si>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</si>
  <si>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</si>
  <si>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</si>
  <si>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</si>
  <si>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</si>
  <si>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</si>
  <si>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</si>
  <si>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</si>
  <si>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</si>
  <si>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</si>
  <si>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</si>
  <si>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</si>
  <si>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</si>
  <si>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</si>
  <si>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</si>
  <si>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</si>
  <si>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</si>
  <si>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</si>
  <si>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</si>
  <si>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</si>
  <si>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</si>
  <si>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</si>
  <si>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</si>
  <si>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</si>
  <si>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</si>
  <si>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</si>
  <si>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</si>
  <si>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</si>
  <si>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</si>
  <si>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</si>
  <si>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</si>
  <si>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</si>
  <si>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</si>
  <si>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</si>
  <si>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</si>
  <si>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</si>
  <si>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</si>
  <si>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</si>
  <si>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</si>
  <si>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</si>
  <si>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</si>
  <si>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</si>
  <si>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</si>
  <si>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</si>
  <si>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</si>
  <si>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</si>
  <si>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</si>
  <si>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</si>
  <si>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</si>
  <si>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</si>
  <si>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</si>
  <si>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</si>
  <si>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</si>
  <si>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</si>
  <si>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</si>
  <si>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</si>
  <si>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</si>
  <si>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</si>
  <si>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</si>
  <si>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</si>
  <si>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</si>
  <si>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</si>
  <si>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</si>
  <si>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</si>
  <si>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</si>
  <si>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</si>
  <si>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</si>
  <si>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</si>
  <si>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</si>
  <si>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</si>
  <si>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</si>
  <si>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</si>
  <si>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</si>
  <si>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</si>
  <si>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</si>
  <si>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</si>
  <si>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</si>
  <si>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</si>
  <si>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</si>
  <si>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</si>
  <si>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</si>
  <si>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</si>
  <si>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</si>
  <si>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</si>
  <si>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</si>
  <si>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</si>
  <si>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</si>
  <si>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</si>
  <si>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</si>
  <si>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</si>
  <si>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</si>
  <si>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</si>
  <si>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</si>
  <si>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</si>
  <si>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</si>
  <si>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</si>
  <si>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</si>
  <si>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</si>
  <si>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</si>
  <si>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</si>
  <si>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</si>
  <si>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</si>
  <si>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</si>
  <si>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</si>
  <si>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</si>
  <si>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</si>
  <si>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</si>
  <si>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</si>
  <si>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</si>
  <si>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</si>
  <si>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</si>
  <si>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</si>
  <si>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</si>
  <si>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</si>
  <si>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</si>
  <si>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</si>
  <si>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</si>
  <si>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</si>
  <si>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</si>
  <si>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</si>
  <si>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</si>
  <si>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</si>
  <si>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</si>
  <si>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</si>
  <si>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</si>
  <si>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</si>
  <si>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</si>
  <si>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</si>
  <si>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</si>
  <si>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</si>
  <si>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</si>
  <si>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</si>
  <si>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</si>
  <si>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</si>
  <si>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</si>
  <si>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</si>
  <si>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</si>
  <si>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</si>
  <si>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</si>
  <si>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</si>
  <si>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</si>
  <si>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</si>
  <si>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</si>
  <si>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</si>
  <si>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</si>
  <si>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</si>
  <si>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</si>
  <si>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</si>
  <si>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</si>
  <si>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</si>
  <si>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</si>
  <si>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</si>
  <si>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</si>
  <si>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</si>
  <si>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</si>
  <si>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</si>
  <si>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</si>
  <si>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</si>
  <si>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</si>
  <si>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</si>
  <si>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</si>
  <si>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</si>
  <si>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</si>
  <si>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</si>
  <si>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</si>
  <si>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</si>
  <si>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</si>
  <si>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</si>
  <si>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</si>
  <si>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</si>
  <si>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</si>
  <si>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</si>
  <si>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</si>
  <si>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</si>
  <si>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</si>
  <si>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</si>
  <si>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</si>
  <si>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</si>
  <si>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</si>
  <si>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</si>
  <si>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</si>
  <si>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</si>
  <si>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</si>
  <si>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</si>
  <si>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</si>
  <si>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</si>
  <si>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</si>
  <si>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</si>
  <si>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</si>
  <si>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</si>
  <si>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</si>
  <si>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</si>
  <si>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</si>
  <si>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</si>
  <si>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</si>
  <si>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</si>
  <si>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</si>
  <si>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</si>
  <si>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</si>
  <si>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</si>
  <si>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</si>
  <si>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</si>
  <si>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</si>
  <si>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</si>
  <si>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</si>
  <si>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</si>
  <si>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</si>
  <si>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82/15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</si>
  <si>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</si>
  <si>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</si>
  <si>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</si>
  <si>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</si>
  <si>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</si>
  <si>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</si>
  <si>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</si>
  <si>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Laliić nikolina</t>
  </si>
  <si>
    <t>Ukupno:</t>
  </si>
  <si>
    <t>Ocena</t>
  </si>
  <si>
    <t>mentorski rad</t>
  </si>
  <si>
    <t>Zavrsni oslobodjeni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</si>
</sst>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workbookViewId="0">
      <selection activeCell="E18" sqref="E18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8" x14ac:dyDescent="0.25">
      <c r="A1" s="11" t="s">
        <v>0</v>
      </c>
      <c r="B1" s="11"/>
      <c r="C1" s="11"/>
    </row>
    <row r="2" spans="1:8" x14ac:dyDescent="0.25">
      <c r="D2" t="s">
        <v>554</v>
      </c>
      <c r="E2" t="s">
        <v>585</v>
      </c>
      <c r="F2" t="s">
        <v>586</v>
      </c>
      <c r="G2" t="s">
        <v>555</v>
      </c>
      <c r="H2" t="s">
        <v>557</v>
      </c>
    </row>
    <row r="3" spans="1:8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H3">
        <f>D3+E3+F3+G3</f>
        <v>57</v>
      </c>
    </row>
    <row r="4" spans="1:8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</row>
    <row r="5" spans="1:8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</row>
    <row r="6" spans="1:8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</row>
    <row r="7" spans="1:8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H7">
        <f t="shared" si="0"/>
        <v>62</v>
      </c>
    </row>
    <row r="8" spans="1:8" x14ac:dyDescent="0.25">
      <c r="A8" t="s">
        <v>19</v>
      </c>
      <c r="B8" t="s">
        <v>20</v>
      </c>
      <c r="C8" t="s">
        <v>21</v>
      </c>
      <c r="D8">
        <v>13.5</v>
      </c>
      <c r="H8">
        <f t="shared" si="0"/>
        <v>13.5</v>
      </c>
    </row>
    <row r="9" spans="1:8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H9">
        <f t="shared" si="0"/>
        <v>49</v>
      </c>
    </row>
    <row r="10" spans="1:8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</row>
    <row r="11" spans="1:8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</row>
    <row r="12" spans="1:8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</row>
    <row r="13" spans="1:8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H13">
        <f t="shared" si="0"/>
        <v>47.5</v>
      </c>
    </row>
    <row r="14" spans="1:8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H14">
        <f t="shared" si="0"/>
        <v>44</v>
      </c>
    </row>
    <row r="15" spans="1:8" x14ac:dyDescent="0.25">
      <c r="A15" t="s">
        <v>40</v>
      </c>
      <c r="B15" t="s">
        <v>41</v>
      </c>
      <c r="C15" t="s">
        <v>42</v>
      </c>
      <c r="H15">
        <f t="shared" si="0"/>
        <v>0</v>
      </c>
    </row>
    <row r="16" spans="1:8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</row>
    <row r="17" spans="1:1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K17" s="9"/>
    </row>
    <row r="18" spans="1:1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K18" s="9"/>
    </row>
    <row r="19" spans="1:1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</row>
    <row r="20" spans="1:1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</row>
    <row r="21" spans="1:1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H21">
        <f t="shared" si="0"/>
        <v>44.5</v>
      </c>
    </row>
    <row r="22" spans="1:1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H22">
        <f t="shared" si="0"/>
        <v>48</v>
      </c>
    </row>
    <row r="23" spans="1:1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H23">
        <f t="shared" si="0"/>
        <v>44</v>
      </c>
    </row>
    <row r="24" spans="1:11" x14ac:dyDescent="0.25">
      <c r="A24" t="s">
        <v>67</v>
      </c>
      <c r="B24" t="s">
        <v>68</v>
      </c>
      <c r="C24" t="s">
        <v>69</v>
      </c>
      <c r="D24">
        <v>11.5</v>
      </c>
      <c r="H24">
        <f t="shared" si="0"/>
        <v>11.5</v>
      </c>
    </row>
    <row r="25" spans="1:11" x14ac:dyDescent="0.25">
      <c r="A25" t="s">
        <v>70</v>
      </c>
      <c r="B25" t="s">
        <v>71</v>
      </c>
      <c r="C25" t="s">
        <v>72</v>
      </c>
      <c r="D25">
        <v>7</v>
      </c>
      <c r="H25">
        <f t="shared" si="0"/>
        <v>7</v>
      </c>
    </row>
    <row r="26" spans="1:1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H26">
        <f t="shared" si="0"/>
        <v>47</v>
      </c>
    </row>
    <row r="27" spans="1:1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</row>
    <row r="28" spans="1:11" x14ac:dyDescent="0.25">
      <c r="A28" t="s">
        <v>79</v>
      </c>
      <c r="B28" t="s">
        <v>80</v>
      </c>
      <c r="C28" t="s">
        <v>81</v>
      </c>
      <c r="H28">
        <f t="shared" si="0"/>
        <v>0</v>
      </c>
    </row>
    <row r="29" spans="1:11" x14ac:dyDescent="0.25">
      <c r="A29" t="s">
        <v>82</v>
      </c>
      <c r="B29" t="s">
        <v>83</v>
      </c>
      <c r="C29" t="s">
        <v>84</v>
      </c>
      <c r="H29">
        <f t="shared" si="0"/>
        <v>0</v>
      </c>
    </row>
    <row r="30" spans="1:11" x14ac:dyDescent="0.25">
      <c r="A30" t="s">
        <v>85</v>
      </c>
      <c r="B30" t="s">
        <v>86</v>
      </c>
      <c r="C30" t="s">
        <v>87</v>
      </c>
      <c r="D30">
        <v>8</v>
      </c>
      <c r="E30">
        <v>30</v>
      </c>
      <c r="F30">
        <v>10</v>
      </c>
      <c r="H30">
        <f t="shared" si="0"/>
        <v>48</v>
      </c>
    </row>
    <row r="31" spans="1:11" x14ac:dyDescent="0.25">
      <c r="A31" t="s">
        <v>88</v>
      </c>
      <c r="B31" t="s">
        <v>89</v>
      </c>
      <c r="C31" t="s">
        <v>90</v>
      </c>
      <c r="H31">
        <f t="shared" si="0"/>
        <v>0</v>
      </c>
    </row>
    <row r="32" spans="1:11" x14ac:dyDescent="0.25">
      <c r="A32" t="s">
        <v>91</v>
      </c>
      <c r="B32" s="1" t="s">
        <v>156</v>
      </c>
      <c r="C32" t="s">
        <v>92</v>
      </c>
      <c r="H32">
        <f t="shared" si="0"/>
        <v>0</v>
      </c>
    </row>
    <row r="33" spans="1:8" x14ac:dyDescent="0.25">
      <c r="A33" t="s">
        <v>93</v>
      </c>
      <c r="B33" t="s">
        <v>94</v>
      </c>
      <c r="C33" t="s">
        <v>95</v>
      </c>
      <c r="H33">
        <f t="shared" si="0"/>
        <v>0</v>
      </c>
    </row>
    <row r="34" spans="1:8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</row>
    <row r="35" spans="1:8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</row>
    <row r="36" spans="1:8" x14ac:dyDescent="0.25">
      <c r="A36" t="s">
        <v>102</v>
      </c>
      <c r="B36" t="s">
        <v>103</v>
      </c>
      <c r="C36" t="s">
        <v>104</v>
      </c>
      <c r="H36">
        <f t="shared" si="0"/>
        <v>0</v>
      </c>
    </row>
    <row r="37" spans="1:8" x14ac:dyDescent="0.25">
      <c r="A37" t="s">
        <v>105</v>
      </c>
      <c r="B37" t="s">
        <v>106</v>
      </c>
      <c r="C37" t="s">
        <v>107</v>
      </c>
      <c r="H37">
        <f t="shared" si="0"/>
        <v>0</v>
      </c>
    </row>
    <row r="38" spans="1:8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</row>
    <row r="39" spans="1:8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</row>
    <row r="40" spans="1:8" x14ac:dyDescent="0.25">
      <c r="A40" t="s">
        <v>114</v>
      </c>
      <c r="B40" t="s">
        <v>115</v>
      </c>
      <c r="C40" t="s">
        <v>116</v>
      </c>
      <c r="E40">
        <v>20</v>
      </c>
      <c r="F40">
        <v>5</v>
      </c>
      <c r="H40">
        <f t="shared" si="0"/>
        <v>25</v>
      </c>
    </row>
    <row r="41" spans="1:8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H41">
        <f t="shared" si="0"/>
        <v>50</v>
      </c>
    </row>
    <row r="42" spans="1:8" x14ac:dyDescent="0.25">
      <c r="A42" t="s">
        <v>120</v>
      </c>
      <c r="B42" t="s">
        <v>121</v>
      </c>
      <c r="C42" t="s">
        <v>122</v>
      </c>
      <c r="H42">
        <f t="shared" si="0"/>
        <v>0</v>
      </c>
    </row>
    <row r="43" spans="1:8" x14ac:dyDescent="0.25">
      <c r="A43" t="s">
        <v>123</v>
      </c>
      <c r="B43" t="s">
        <v>124</v>
      </c>
      <c r="C43" t="s">
        <v>125</v>
      </c>
      <c r="E43">
        <v>30</v>
      </c>
      <c r="F43">
        <v>8</v>
      </c>
      <c r="H43">
        <f t="shared" si="0"/>
        <v>38</v>
      </c>
    </row>
    <row r="44" spans="1:8" x14ac:dyDescent="0.25">
      <c r="A44" t="s">
        <v>126</v>
      </c>
      <c r="B44" t="s">
        <v>127</v>
      </c>
      <c r="C44" t="s">
        <v>128</v>
      </c>
      <c r="H44">
        <f t="shared" si="0"/>
        <v>0</v>
      </c>
    </row>
    <row r="45" spans="1:8" x14ac:dyDescent="0.25">
      <c r="A45" t="s">
        <v>129</v>
      </c>
      <c r="B45" t="s">
        <v>130</v>
      </c>
      <c r="C45" t="s">
        <v>131</v>
      </c>
      <c r="D45">
        <v>14.8</v>
      </c>
      <c r="E45" s="6">
        <v>28</v>
      </c>
      <c r="F45" s="6">
        <v>8</v>
      </c>
      <c r="H45">
        <f t="shared" si="0"/>
        <v>50.8</v>
      </c>
    </row>
    <row r="46" spans="1:8" x14ac:dyDescent="0.25">
      <c r="A46" t="s">
        <v>132</v>
      </c>
      <c r="B46" t="s">
        <v>133</v>
      </c>
      <c r="C46" t="s">
        <v>134</v>
      </c>
      <c r="D46">
        <v>11</v>
      </c>
      <c r="E46" s="6">
        <v>23</v>
      </c>
      <c r="F46" s="6">
        <v>10</v>
      </c>
      <c r="H46">
        <f t="shared" si="0"/>
        <v>44</v>
      </c>
    </row>
    <row r="47" spans="1:8" x14ac:dyDescent="0.25">
      <c r="A47" t="s">
        <v>135</v>
      </c>
      <c r="B47" t="s">
        <v>136</v>
      </c>
      <c r="C47" t="s">
        <v>137</v>
      </c>
      <c r="H47">
        <f t="shared" si="0"/>
        <v>0</v>
      </c>
    </row>
    <row r="48" spans="1:8" x14ac:dyDescent="0.25">
      <c r="A48" t="s">
        <v>138</v>
      </c>
      <c r="B48" t="s">
        <v>139</v>
      </c>
      <c r="C48" t="s">
        <v>140</v>
      </c>
      <c r="H48">
        <f t="shared" si="0"/>
        <v>0</v>
      </c>
    </row>
    <row r="49" spans="1:8" x14ac:dyDescent="0.25">
      <c r="A49" t="s">
        <v>141</v>
      </c>
      <c r="B49" t="s">
        <v>142</v>
      </c>
      <c r="C49" t="s">
        <v>143</v>
      </c>
      <c r="H49">
        <f t="shared" si="0"/>
        <v>0</v>
      </c>
    </row>
    <row r="50" spans="1:8" x14ac:dyDescent="0.25">
      <c r="A50" t="s">
        <v>144</v>
      </c>
      <c r="B50" t="s">
        <v>145</v>
      </c>
      <c r="C50" t="s">
        <v>146</v>
      </c>
      <c r="H50">
        <f t="shared" si="0"/>
        <v>0</v>
      </c>
    </row>
    <row r="51" spans="1:8" x14ac:dyDescent="0.25">
      <c r="A51" t="s">
        <v>147</v>
      </c>
      <c r="B51" t="s">
        <v>148</v>
      </c>
      <c r="C51" t="s">
        <v>149</v>
      </c>
      <c r="H51">
        <f t="shared" si="0"/>
        <v>0</v>
      </c>
    </row>
    <row r="52" spans="1:8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</row>
    <row r="53" spans="1:8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</row>
    <row r="54" spans="1:8" x14ac:dyDescent="0.25">
      <c r="B54" t="s">
        <v>579</v>
      </c>
      <c r="C54" t="s">
        <v>580</v>
      </c>
      <c r="D54">
        <v>23</v>
      </c>
      <c r="E54">
        <v>30</v>
      </c>
      <c r="F54">
        <v>10</v>
      </c>
      <c r="H54">
        <f t="shared" si="0"/>
        <v>63</v>
      </c>
    </row>
  </sheetData>
  <autoFilter ref="B2:H54"/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I9" sqref="I9"/>
    </sheetView>
  </sheetViews>
  <sheetFormatPr defaultColWidth="8.85546875" defaultRowHeight="15" x14ac:dyDescent="0.25"/>
  <cols>
    <col min="3" max="3" width="25.42578125" customWidth="1"/>
    <col min="4" max="6" width="8.85546875" customWidth="1"/>
  </cols>
  <sheetData>
    <row r="1" spans="1:5" x14ac:dyDescent="0.25">
      <c r="A1" t="s">
        <v>157</v>
      </c>
      <c r="B1" t="s">
        <v>1</v>
      </c>
      <c r="C1" t="s">
        <v>158</v>
      </c>
    </row>
    <row r="2" spans="1:5" x14ac:dyDescent="0.25">
      <c r="D2" t="s">
        <v>546</v>
      </c>
    </row>
    <row r="3" spans="1:5" x14ac:dyDescent="0.25">
      <c r="A3" t="s">
        <v>2</v>
      </c>
      <c r="B3" t="s">
        <v>159</v>
      </c>
      <c r="C3" t="s">
        <v>160</v>
      </c>
      <c r="E3" t="s">
        <v>605</v>
      </c>
    </row>
    <row r="4" spans="1:5" x14ac:dyDescent="0.25">
      <c r="A4" t="s">
        <v>6</v>
      </c>
      <c r="B4" t="s">
        <v>161</v>
      </c>
      <c r="C4" t="s">
        <v>162</v>
      </c>
      <c r="D4">
        <v>20</v>
      </c>
      <c r="E4">
        <v>9</v>
      </c>
    </row>
    <row r="5" spans="1:5" x14ac:dyDescent="0.25">
      <c r="A5" t="s">
        <v>9</v>
      </c>
      <c r="B5" t="s">
        <v>163</v>
      </c>
      <c r="C5" t="s">
        <v>164</v>
      </c>
      <c r="E5" t="s">
        <v>605</v>
      </c>
    </row>
    <row r="6" spans="1:5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"/>
  <sheetViews>
    <sheetView workbookViewId="0">
      <selection activeCell="C16" sqref="C16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10" width="12" customWidth="1"/>
  </cols>
  <sheetData>
    <row r="1" spans="1:12" x14ac:dyDescent="0.25">
      <c r="A1" t="s">
        <v>167</v>
      </c>
      <c r="B1" t="s">
        <v>1</v>
      </c>
      <c r="C1" t="s">
        <v>158</v>
      </c>
    </row>
    <row r="2" spans="1:12" ht="45" x14ac:dyDescent="0.25">
      <c r="D2" s="3" t="s">
        <v>547</v>
      </c>
      <c r="E2" s="3" t="s">
        <v>548</v>
      </c>
      <c r="F2" s="3" t="s">
        <v>549</v>
      </c>
      <c r="G2" s="3" t="s">
        <v>550</v>
      </c>
      <c r="H2" s="3" t="s">
        <v>581</v>
      </c>
      <c r="I2" s="3" t="s">
        <v>556</v>
      </c>
      <c r="J2" s="3" t="s">
        <v>587</v>
      </c>
      <c r="K2" s="3" t="s">
        <v>603</v>
      </c>
      <c r="L2" s="3" t="s">
        <v>604</v>
      </c>
    </row>
    <row r="3" spans="1:12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  <c r="I3">
        <v>20</v>
      </c>
      <c r="J3">
        <v>20</v>
      </c>
      <c r="K3">
        <f>SUM(D3:J3)</f>
        <v>79.5</v>
      </c>
      <c r="L3" s="8" t="str">
        <f t="shared" ref="L3:L30" si="0">IF(K3&gt;=89,"A",IF(K3&gt;=79,"B",IF(K3&gt;=69,"C",IF(K3&gt;=59,"D",IF(K3&gt;=49,"E",0)))))</f>
        <v>B</v>
      </c>
    </row>
    <row r="4" spans="1:12" x14ac:dyDescent="0.25">
      <c r="A4" t="s">
        <v>6</v>
      </c>
      <c r="B4" t="s">
        <v>170</v>
      </c>
      <c r="C4" t="s">
        <v>171</v>
      </c>
      <c r="G4">
        <v>3</v>
      </c>
      <c r="H4">
        <v>18</v>
      </c>
      <c r="J4">
        <v>20</v>
      </c>
      <c r="K4">
        <f t="shared" ref="K4:K30" si="1">SUM(D4:J4)</f>
        <v>41</v>
      </c>
      <c r="L4" s="8">
        <f t="shared" si="0"/>
        <v>0</v>
      </c>
    </row>
    <row r="5" spans="1:12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  <c r="J5">
        <v>20</v>
      </c>
      <c r="K5">
        <f t="shared" si="1"/>
        <v>55.5</v>
      </c>
      <c r="L5" s="8" t="str">
        <f t="shared" si="0"/>
        <v>E</v>
      </c>
    </row>
    <row r="6" spans="1:12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  <c r="I6">
        <v>16</v>
      </c>
      <c r="J6">
        <v>20</v>
      </c>
      <c r="K6">
        <f t="shared" si="1"/>
        <v>68</v>
      </c>
      <c r="L6" s="8" t="str">
        <f t="shared" si="0"/>
        <v>D</v>
      </c>
    </row>
    <row r="7" spans="1:12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  <c r="I7">
        <v>18</v>
      </c>
      <c r="J7">
        <v>20</v>
      </c>
      <c r="K7">
        <f t="shared" si="1"/>
        <v>73</v>
      </c>
      <c r="L7" s="8" t="str">
        <f t="shared" si="0"/>
        <v>C</v>
      </c>
    </row>
    <row r="8" spans="1:12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  <c r="I8">
        <v>20</v>
      </c>
      <c r="J8">
        <v>20</v>
      </c>
      <c r="K8">
        <f t="shared" si="1"/>
        <v>68.5</v>
      </c>
      <c r="L8" s="8" t="str">
        <f t="shared" si="0"/>
        <v>D</v>
      </c>
    </row>
    <row r="9" spans="1:12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  <c r="J9">
        <v>20</v>
      </c>
      <c r="K9">
        <f t="shared" si="1"/>
        <v>57</v>
      </c>
      <c r="L9" s="8" t="str">
        <f t="shared" si="0"/>
        <v>E</v>
      </c>
    </row>
    <row r="10" spans="1:12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  <c r="I10">
        <v>14</v>
      </c>
      <c r="J10">
        <v>20</v>
      </c>
      <c r="K10">
        <f t="shared" si="1"/>
        <v>69.5</v>
      </c>
      <c r="L10" s="8" t="str">
        <f t="shared" si="0"/>
        <v>C</v>
      </c>
    </row>
    <row r="11" spans="1:12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  <c r="I11">
        <v>18</v>
      </c>
      <c r="J11">
        <v>20</v>
      </c>
      <c r="K11">
        <f t="shared" si="1"/>
        <v>71</v>
      </c>
      <c r="L11" s="8" t="str">
        <f t="shared" si="0"/>
        <v>C</v>
      </c>
    </row>
    <row r="12" spans="1:12" x14ac:dyDescent="0.25">
      <c r="A12" t="s">
        <v>31</v>
      </c>
      <c r="B12" t="s">
        <v>186</v>
      </c>
      <c r="C12" t="s">
        <v>187</v>
      </c>
      <c r="K12">
        <f t="shared" si="1"/>
        <v>0</v>
      </c>
      <c r="L12" s="8">
        <f t="shared" si="0"/>
        <v>0</v>
      </c>
    </row>
    <row r="13" spans="1:12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  <c r="J13">
        <v>20</v>
      </c>
      <c r="K13">
        <f t="shared" si="1"/>
        <v>55.5</v>
      </c>
      <c r="L13" s="8" t="str">
        <f t="shared" si="0"/>
        <v>E</v>
      </c>
    </row>
    <row r="14" spans="1:12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  <c r="I14">
        <v>18</v>
      </c>
      <c r="J14">
        <v>20</v>
      </c>
      <c r="K14">
        <f t="shared" si="1"/>
        <v>74</v>
      </c>
      <c r="L14" s="8" t="str">
        <f t="shared" si="0"/>
        <v>C</v>
      </c>
    </row>
    <row r="15" spans="1:12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  <c r="I15">
        <v>16</v>
      </c>
      <c r="J15">
        <v>20</v>
      </c>
      <c r="K15">
        <f t="shared" si="1"/>
        <v>73</v>
      </c>
      <c r="L15" s="8" t="str">
        <f t="shared" si="0"/>
        <v>C</v>
      </c>
    </row>
    <row r="16" spans="1:12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  <c r="I16">
        <v>12</v>
      </c>
      <c r="J16">
        <v>20</v>
      </c>
      <c r="K16">
        <f t="shared" si="1"/>
        <v>56.5</v>
      </c>
      <c r="L16" s="8" t="str">
        <f t="shared" si="0"/>
        <v>E</v>
      </c>
    </row>
    <row r="17" spans="1:16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  <c r="H17">
        <v>16</v>
      </c>
      <c r="J17">
        <v>20</v>
      </c>
      <c r="K17">
        <f t="shared" si="1"/>
        <v>45</v>
      </c>
      <c r="L17" s="8">
        <f t="shared" si="0"/>
        <v>0</v>
      </c>
    </row>
    <row r="18" spans="1:16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  <c r="H18">
        <v>14.5</v>
      </c>
      <c r="J18">
        <v>20</v>
      </c>
      <c r="K18">
        <f t="shared" si="1"/>
        <v>50.5</v>
      </c>
      <c r="L18" s="8" t="str">
        <f t="shared" si="0"/>
        <v>E</v>
      </c>
      <c r="P18" t="s">
        <v>578</v>
      </c>
    </row>
    <row r="19" spans="1:16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  <c r="H19">
        <v>13</v>
      </c>
      <c r="J19">
        <v>20</v>
      </c>
      <c r="K19">
        <f t="shared" si="1"/>
        <v>50</v>
      </c>
      <c r="L19" s="8" t="str">
        <f t="shared" si="0"/>
        <v>E</v>
      </c>
    </row>
    <row r="20" spans="1:16" x14ac:dyDescent="0.25">
      <c r="A20" t="s">
        <v>55</v>
      </c>
      <c r="B20" t="s">
        <v>202</v>
      </c>
      <c r="C20" t="s">
        <v>203</v>
      </c>
      <c r="D20">
        <v>4.5</v>
      </c>
      <c r="E20">
        <v>4.5</v>
      </c>
      <c r="H20">
        <v>12</v>
      </c>
      <c r="K20">
        <f t="shared" si="1"/>
        <v>21</v>
      </c>
      <c r="L20" s="8">
        <f t="shared" si="0"/>
        <v>0</v>
      </c>
    </row>
    <row r="21" spans="1:16" x14ac:dyDescent="0.25">
      <c r="A21" t="s">
        <v>58</v>
      </c>
      <c r="B21" t="s">
        <v>204</v>
      </c>
      <c r="C21" t="s">
        <v>205</v>
      </c>
      <c r="H21">
        <v>19</v>
      </c>
      <c r="I21">
        <v>22</v>
      </c>
      <c r="J21">
        <v>23</v>
      </c>
      <c r="K21">
        <f t="shared" si="1"/>
        <v>64</v>
      </c>
      <c r="L21" s="8" t="str">
        <f t="shared" si="0"/>
        <v>D</v>
      </c>
    </row>
    <row r="22" spans="1:16" x14ac:dyDescent="0.25">
      <c r="A22" t="s">
        <v>61</v>
      </c>
      <c r="B22" t="s">
        <v>206</v>
      </c>
      <c r="C22" t="s">
        <v>207</v>
      </c>
      <c r="D22">
        <v>4</v>
      </c>
      <c r="E22">
        <v>4</v>
      </c>
      <c r="H22">
        <v>14</v>
      </c>
      <c r="K22">
        <f t="shared" si="1"/>
        <v>22</v>
      </c>
      <c r="L22" s="8">
        <f t="shared" si="0"/>
        <v>0</v>
      </c>
    </row>
    <row r="23" spans="1:16" x14ac:dyDescent="0.25">
      <c r="A23" t="s">
        <v>64</v>
      </c>
      <c r="B23" t="s">
        <v>208</v>
      </c>
      <c r="C23" t="s">
        <v>209</v>
      </c>
      <c r="D23">
        <v>4</v>
      </c>
      <c r="E23">
        <v>5</v>
      </c>
      <c r="F23">
        <v>5</v>
      </c>
      <c r="H23">
        <v>9</v>
      </c>
      <c r="J23">
        <v>20</v>
      </c>
      <c r="K23">
        <f t="shared" si="1"/>
        <v>43</v>
      </c>
      <c r="L23" s="8">
        <f t="shared" si="0"/>
        <v>0</v>
      </c>
    </row>
    <row r="24" spans="1:16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  <c r="J24">
        <v>20</v>
      </c>
      <c r="K24">
        <f t="shared" si="1"/>
        <v>55.5</v>
      </c>
      <c r="L24" s="8" t="str">
        <f t="shared" si="0"/>
        <v>E</v>
      </c>
    </row>
    <row r="25" spans="1:16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  <c r="H25">
        <v>16</v>
      </c>
      <c r="J25">
        <v>18</v>
      </c>
      <c r="K25">
        <f t="shared" si="1"/>
        <v>51</v>
      </c>
      <c r="L25" s="8" t="str">
        <f t="shared" si="0"/>
        <v>E</v>
      </c>
    </row>
    <row r="26" spans="1:16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  <c r="J26">
        <v>18</v>
      </c>
      <c r="K26">
        <f t="shared" si="1"/>
        <v>52.5</v>
      </c>
      <c r="L26" s="8" t="str">
        <f t="shared" si="0"/>
        <v>E</v>
      </c>
    </row>
    <row r="27" spans="1:16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  <c r="H27">
        <v>16</v>
      </c>
      <c r="K27">
        <f t="shared" si="1"/>
        <v>33</v>
      </c>
      <c r="L27" s="8">
        <f t="shared" si="0"/>
        <v>0</v>
      </c>
    </row>
    <row r="28" spans="1:16" x14ac:dyDescent="0.25">
      <c r="A28" t="s">
        <v>79</v>
      </c>
      <c r="B28" t="s">
        <v>218</v>
      </c>
      <c r="C28" t="s">
        <v>219</v>
      </c>
      <c r="D28">
        <v>5</v>
      </c>
      <c r="E28">
        <v>5</v>
      </c>
      <c r="H28">
        <v>20</v>
      </c>
      <c r="J28">
        <v>20</v>
      </c>
      <c r="K28">
        <f t="shared" si="1"/>
        <v>50</v>
      </c>
      <c r="L28" s="8" t="str">
        <f t="shared" si="0"/>
        <v>E</v>
      </c>
    </row>
    <row r="29" spans="1:16" x14ac:dyDescent="0.25">
      <c r="A29" t="s">
        <v>82</v>
      </c>
      <c r="B29" t="s">
        <v>220</v>
      </c>
      <c r="C29" t="s">
        <v>221</v>
      </c>
      <c r="H29">
        <v>14</v>
      </c>
      <c r="J29">
        <v>20</v>
      </c>
      <c r="K29">
        <f t="shared" si="1"/>
        <v>34</v>
      </c>
      <c r="L29" s="8">
        <f t="shared" si="0"/>
        <v>0</v>
      </c>
    </row>
    <row r="30" spans="1:16" x14ac:dyDescent="0.25">
      <c r="B30" t="s">
        <v>551</v>
      </c>
      <c r="C30" t="s">
        <v>552</v>
      </c>
      <c r="D30">
        <v>5</v>
      </c>
      <c r="E30">
        <v>5</v>
      </c>
      <c r="F30">
        <v>5.5</v>
      </c>
      <c r="G30">
        <v>2.5</v>
      </c>
      <c r="H30">
        <v>16</v>
      </c>
      <c r="I30">
        <v>15</v>
      </c>
      <c r="J30">
        <v>20</v>
      </c>
      <c r="K30">
        <f t="shared" si="1"/>
        <v>69</v>
      </c>
      <c r="L30" s="8" t="str">
        <f t="shared" si="0"/>
        <v>C</v>
      </c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J8" sqref="J8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4" x14ac:dyDescent="0.25">
      <c r="A1" t="s">
        <v>222</v>
      </c>
      <c r="B1" t="s">
        <v>1</v>
      </c>
      <c r="C1" t="s">
        <v>158</v>
      </c>
    </row>
    <row r="2" spans="1:14" ht="36" customHeight="1" x14ac:dyDescent="0.25">
      <c r="E2" s="3" t="s">
        <v>588</v>
      </c>
      <c r="F2" s="3" t="s">
        <v>589</v>
      </c>
      <c r="G2" s="3" t="s">
        <v>583</v>
      </c>
      <c r="H2" s="3" t="s">
        <v>584</v>
      </c>
      <c r="I2" s="3" t="s">
        <v>582</v>
      </c>
      <c r="J2" s="3" t="s">
        <v>587</v>
      </c>
      <c r="K2" s="3" t="s">
        <v>556</v>
      </c>
      <c r="L2" s="3" t="s">
        <v>555</v>
      </c>
      <c r="M2" s="3" t="s">
        <v>557</v>
      </c>
    </row>
    <row r="3" spans="1:14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  <c r="J3">
        <v>20</v>
      </c>
      <c r="K3">
        <v>20</v>
      </c>
      <c r="M3">
        <f>E3+F3+G3+H3+I3+J3+K3+L3</f>
        <v>79</v>
      </c>
      <c r="N3" s="8" t="str">
        <f t="shared" ref="N3:N12" si="0">IF(M3&gt;=89,"A",IF(M3&gt;=79,"B",IF(M3&gt;=69,"C",IF(M3&gt;=59,"D",IF(M3&gt;=49,"E",0)))))</f>
        <v>B</v>
      </c>
    </row>
    <row r="4" spans="1:14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  <c r="J4">
        <v>20</v>
      </c>
      <c r="K4">
        <v>20</v>
      </c>
      <c r="M4">
        <f t="shared" ref="M4:M12" si="1">E4+F4+G4+H4+I4+J4+K4</f>
        <v>76</v>
      </c>
      <c r="N4" s="8" t="str">
        <f t="shared" si="0"/>
        <v>C</v>
      </c>
    </row>
    <row r="5" spans="1:14" x14ac:dyDescent="0.25">
      <c r="A5" t="s">
        <v>9</v>
      </c>
      <c r="B5" t="s">
        <v>226</v>
      </c>
      <c r="C5" t="s">
        <v>227</v>
      </c>
      <c r="D5" t="s">
        <v>12</v>
      </c>
      <c r="M5">
        <f t="shared" si="1"/>
        <v>0</v>
      </c>
      <c r="N5" s="8">
        <f t="shared" si="0"/>
        <v>0</v>
      </c>
    </row>
    <row r="6" spans="1:14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  <c r="J6">
        <v>20</v>
      </c>
      <c r="K6">
        <v>16</v>
      </c>
      <c r="M6">
        <f t="shared" si="1"/>
        <v>72</v>
      </c>
      <c r="N6" s="8" t="str">
        <f t="shared" si="0"/>
        <v>C</v>
      </c>
    </row>
    <row r="7" spans="1:14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  <c r="J7">
        <v>20</v>
      </c>
      <c r="K7">
        <v>18</v>
      </c>
      <c r="M7">
        <f t="shared" si="1"/>
        <v>76.5</v>
      </c>
      <c r="N7" s="8" t="str">
        <f t="shared" si="0"/>
        <v>C</v>
      </c>
    </row>
    <row r="8" spans="1:14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  <c r="I8">
        <v>20</v>
      </c>
      <c r="J8">
        <v>20</v>
      </c>
      <c r="K8">
        <v>18</v>
      </c>
      <c r="M8">
        <f t="shared" si="1"/>
        <v>77</v>
      </c>
      <c r="N8" s="8" t="str">
        <f t="shared" si="0"/>
        <v>C</v>
      </c>
    </row>
    <row r="9" spans="1:14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  <c r="I9">
        <v>13</v>
      </c>
      <c r="J9">
        <v>20</v>
      </c>
      <c r="K9">
        <v>12</v>
      </c>
      <c r="M9">
        <f t="shared" si="1"/>
        <v>63.5</v>
      </c>
      <c r="N9" s="8" t="str">
        <f t="shared" si="0"/>
        <v>D</v>
      </c>
    </row>
    <row r="10" spans="1:14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  <c r="I10">
        <v>13</v>
      </c>
      <c r="J10">
        <v>20</v>
      </c>
      <c r="K10">
        <v>12</v>
      </c>
      <c r="M10">
        <f t="shared" si="1"/>
        <v>60.5</v>
      </c>
      <c r="N10" s="8" t="str">
        <f t="shared" si="0"/>
        <v>D</v>
      </c>
    </row>
    <row r="11" spans="1:14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  <c r="J11">
        <v>20</v>
      </c>
      <c r="K11">
        <v>16</v>
      </c>
      <c r="M11">
        <f t="shared" si="1"/>
        <v>69</v>
      </c>
      <c r="N11" s="8" t="str">
        <f t="shared" si="0"/>
        <v>C</v>
      </c>
    </row>
    <row r="12" spans="1:14" x14ac:dyDescent="0.25">
      <c r="A12" t="s">
        <v>31</v>
      </c>
      <c r="B12" t="s">
        <v>240</v>
      </c>
      <c r="C12" t="s">
        <v>241</v>
      </c>
      <c r="D12" t="s">
        <v>5</v>
      </c>
      <c r="M12">
        <f t="shared" si="1"/>
        <v>0</v>
      </c>
      <c r="N12" s="8">
        <f t="shared" si="0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7"/>
  <sheetViews>
    <sheetView workbookViewId="0">
      <pane ySplit="2" topLeftCell="A120" activePane="bottomLeft" state="frozen"/>
      <selection pane="bottomLeft" activeCell="J137" sqref="J137"/>
    </sheetView>
  </sheetViews>
  <sheetFormatPr defaultColWidth="8.85546875" defaultRowHeight="15" x14ac:dyDescent="0.25"/>
  <cols>
    <col min="3" max="3" width="22.28515625" customWidth="1"/>
    <col min="4" max="5" width="9.140625" customWidth="1"/>
    <col min="6" max="7" width="8.85546875" customWidth="1"/>
    <col min="8" max="9" width="12.42578125" customWidth="1"/>
    <col min="10" max="11" width="11.42578125" customWidth="1"/>
    <col min="12" max="12" width="9.140625" customWidth="1"/>
    <col min="13" max="13" width="9.140625" hidden="1" customWidth="1"/>
    <col min="14" max="14" width="8.85546875" hidden="1" customWidth="1"/>
    <col min="15" max="15" width="0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45" x14ac:dyDescent="0.25">
      <c r="D2" s="3" t="s">
        <v>545</v>
      </c>
      <c r="E2" s="3" t="s">
        <v>545</v>
      </c>
      <c r="F2" s="3" t="s">
        <v>545</v>
      </c>
      <c r="G2" s="3" t="s">
        <v>545</v>
      </c>
      <c r="H2" s="3" t="s">
        <v>546</v>
      </c>
      <c r="I2" s="3" t="s">
        <v>597</v>
      </c>
      <c r="J2" s="3" t="s">
        <v>587</v>
      </c>
      <c r="K2" s="3" t="s">
        <v>556</v>
      </c>
      <c r="L2" s="3" t="s">
        <v>557</v>
      </c>
      <c r="N2" s="3" t="s">
        <v>606</v>
      </c>
      <c r="P2" s="3" t="s">
        <v>604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J3">
        <v>20</v>
      </c>
      <c r="K3">
        <v>10</v>
      </c>
      <c r="L3">
        <f>D3+E3+F3+G3+H3+I3+J3+K3</f>
        <v>66</v>
      </c>
      <c r="P3" s="10" t="str">
        <f>IF(L3&gt;=89,"A",IF(L3&gt;=79,"B",IF(L3&gt;=69,"C",IF(L3&gt;=59,"D",IF(L3&gt;=49,"E",0)))))</f>
        <v>D</v>
      </c>
    </row>
    <row r="4" spans="1:16" x14ac:dyDescent="0.25">
      <c r="A4" t="s">
        <v>6</v>
      </c>
      <c r="B4" t="s">
        <v>247</v>
      </c>
      <c r="C4" t="s">
        <v>248</v>
      </c>
      <c r="H4">
        <v>6</v>
      </c>
      <c r="L4">
        <f t="shared" ref="L4:L67" si="0">D4+E4+F4+G4+H4+I4+J4+K4</f>
        <v>6</v>
      </c>
      <c r="P4" s="10">
        <f t="shared" ref="P4:P67" si="1">IF(L4&gt;=89,"A",IF(L4&gt;=79,"B",IF(L4&gt;=69,"C",IF(L4&gt;=59,"D",IF(L4&gt;=49,"E",0)))))</f>
        <v>0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10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10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10">
        <f t="shared" si="1"/>
        <v>0</v>
      </c>
    </row>
    <row r="8" spans="1:16" x14ac:dyDescent="0.25">
      <c r="A8" t="s">
        <v>19</v>
      </c>
      <c r="B8" s="1" t="s">
        <v>368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10" t="str">
        <f t="shared" si="1"/>
        <v>D</v>
      </c>
    </row>
    <row r="9" spans="1:16" x14ac:dyDescent="0.25">
      <c r="A9" t="s">
        <v>22</v>
      </c>
      <c r="B9" s="1" t="s">
        <v>369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K9">
        <v>10</v>
      </c>
      <c r="L9">
        <f t="shared" si="0"/>
        <v>38</v>
      </c>
      <c r="N9">
        <v>11</v>
      </c>
      <c r="P9" s="10">
        <f t="shared" si="1"/>
        <v>0</v>
      </c>
    </row>
    <row r="10" spans="1:16" x14ac:dyDescent="0.25">
      <c r="A10" t="s">
        <v>25</v>
      </c>
      <c r="B10" s="1" t="s">
        <v>370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J10">
        <v>20</v>
      </c>
      <c r="K10">
        <v>12</v>
      </c>
      <c r="L10">
        <f t="shared" si="0"/>
        <v>63</v>
      </c>
      <c r="N10">
        <v>3</v>
      </c>
      <c r="P10" s="10" t="str">
        <f t="shared" si="1"/>
        <v>D</v>
      </c>
    </row>
    <row r="11" spans="1:16" x14ac:dyDescent="0.25">
      <c r="A11" t="s">
        <v>28</v>
      </c>
      <c r="B11" s="1" t="s">
        <v>371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J11">
        <v>20</v>
      </c>
      <c r="K11">
        <v>20</v>
      </c>
      <c r="L11">
        <f t="shared" si="0"/>
        <v>75.5</v>
      </c>
      <c r="N11">
        <v>12</v>
      </c>
      <c r="P11" s="10" t="str">
        <f t="shared" si="1"/>
        <v>C</v>
      </c>
    </row>
    <row r="12" spans="1:16" x14ac:dyDescent="0.25">
      <c r="A12" t="s">
        <v>31</v>
      </c>
      <c r="B12" s="1" t="s">
        <v>372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10" t="str">
        <f t="shared" si="1"/>
        <v>E</v>
      </c>
    </row>
    <row r="13" spans="1:16" x14ac:dyDescent="0.25">
      <c r="A13" t="s">
        <v>34</v>
      </c>
      <c r="B13" s="1" t="s">
        <v>373</v>
      </c>
      <c r="C13" t="s">
        <v>260</v>
      </c>
      <c r="D13">
        <v>4</v>
      </c>
      <c r="E13">
        <v>4.5</v>
      </c>
      <c r="H13">
        <v>17</v>
      </c>
      <c r="K13">
        <v>12</v>
      </c>
      <c r="L13">
        <f t="shared" si="0"/>
        <v>37.5</v>
      </c>
      <c r="P13" s="10">
        <f t="shared" si="1"/>
        <v>0</v>
      </c>
    </row>
    <row r="14" spans="1:16" x14ac:dyDescent="0.25">
      <c r="A14" t="s">
        <v>37</v>
      </c>
      <c r="B14" s="1" t="s">
        <v>374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10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10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10" t="str">
        <f t="shared" si="1"/>
        <v>E</v>
      </c>
    </row>
    <row r="17" spans="1:16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10" t="str">
        <f t="shared" si="1"/>
        <v>D</v>
      </c>
    </row>
    <row r="18" spans="1:16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J18">
        <v>20</v>
      </c>
      <c r="L18">
        <f t="shared" si="0"/>
        <v>45.5</v>
      </c>
      <c r="N18">
        <v>10</v>
      </c>
      <c r="P18" s="10">
        <f t="shared" si="1"/>
        <v>0</v>
      </c>
    </row>
    <row r="19" spans="1:16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J19">
        <v>20</v>
      </c>
      <c r="K19">
        <v>17</v>
      </c>
      <c r="L19">
        <f t="shared" si="0"/>
        <v>71</v>
      </c>
      <c r="N19">
        <v>10</v>
      </c>
      <c r="P19" s="10" t="str">
        <f t="shared" si="1"/>
        <v>C</v>
      </c>
    </row>
    <row r="20" spans="1:16" x14ac:dyDescent="0.25">
      <c r="A20" t="s">
        <v>55</v>
      </c>
      <c r="B20" t="s">
        <v>272</v>
      </c>
      <c r="C20" t="s">
        <v>273</v>
      </c>
      <c r="H20">
        <v>19.5</v>
      </c>
      <c r="J20">
        <v>20</v>
      </c>
      <c r="L20">
        <f t="shared" si="0"/>
        <v>39.5</v>
      </c>
      <c r="P20" s="10">
        <f t="shared" si="1"/>
        <v>0</v>
      </c>
    </row>
    <row r="21" spans="1:16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J21">
        <v>18</v>
      </c>
      <c r="K21">
        <v>14</v>
      </c>
      <c r="L21">
        <f t="shared" si="0"/>
        <v>49.5</v>
      </c>
      <c r="N21">
        <v>8</v>
      </c>
      <c r="P21" s="10" t="str">
        <f t="shared" si="1"/>
        <v>E</v>
      </c>
    </row>
    <row r="22" spans="1:16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10">
        <f t="shared" si="1"/>
        <v>0</v>
      </c>
    </row>
    <row r="23" spans="1:16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10" t="str">
        <f t="shared" si="1"/>
        <v>E</v>
      </c>
    </row>
    <row r="24" spans="1:16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10" t="str">
        <f t="shared" si="1"/>
        <v>D</v>
      </c>
    </row>
    <row r="25" spans="1:16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10">
        <f t="shared" si="1"/>
        <v>0</v>
      </c>
    </row>
    <row r="26" spans="1:16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J26">
        <v>20</v>
      </c>
      <c r="L26">
        <f t="shared" si="0"/>
        <v>48.5</v>
      </c>
      <c r="P26" s="10">
        <f t="shared" si="1"/>
        <v>0</v>
      </c>
    </row>
    <row r="27" spans="1:16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K27">
        <v>20</v>
      </c>
      <c r="L27">
        <f t="shared" si="0"/>
        <v>40.5</v>
      </c>
      <c r="P27" s="10">
        <f t="shared" si="1"/>
        <v>0</v>
      </c>
    </row>
    <row r="28" spans="1:16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J28">
        <v>20</v>
      </c>
      <c r="L28">
        <f t="shared" si="0"/>
        <v>55.5</v>
      </c>
      <c r="N28">
        <v>10</v>
      </c>
      <c r="P28" s="10" t="str">
        <f t="shared" si="1"/>
        <v>E</v>
      </c>
    </row>
    <row r="29" spans="1:16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10" t="str">
        <f t="shared" si="1"/>
        <v>C</v>
      </c>
    </row>
    <row r="30" spans="1:16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10" t="str">
        <f t="shared" si="1"/>
        <v>D</v>
      </c>
    </row>
    <row r="31" spans="1:16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J31">
        <v>20</v>
      </c>
      <c r="K31">
        <v>12</v>
      </c>
      <c r="L31">
        <f t="shared" si="0"/>
        <v>67</v>
      </c>
      <c r="P31" s="10" t="str">
        <f t="shared" si="1"/>
        <v>D</v>
      </c>
    </row>
    <row r="32" spans="1:16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L32">
        <f t="shared" si="0"/>
        <v>42.5</v>
      </c>
      <c r="P32" s="10">
        <f t="shared" si="1"/>
        <v>0</v>
      </c>
    </row>
    <row r="33" spans="1:16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10" t="str">
        <f t="shared" si="1"/>
        <v>E</v>
      </c>
    </row>
    <row r="34" spans="1:16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10" t="str">
        <f t="shared" si="1"/>
        <v>D</v>
      </c>
    </row>
    <row r="35" spans="1:16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si="0"/>
        <v>54</v>
      </c>
      <c r="P35" s="10" t="str">
        <f t="shared" si="1"/>
        <v>E</v>
      </c>
    </row>
    <row r="36" spans="1:16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J36">
        <v>20</v>
      </c>
      <c r="L36">
        <f t="shared" si="0"/>
        <v>38.5</v>
      </c>
      <c r="N36">
        <v>3</v>
      </c>
      <c r="P36" s="10">
        <f t="shared" si="1"/>
        <v>0</v>
      </c>
    </row>
    <row r="37" spans="1:16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J37">
        <v>20</v>
      </c>
      <c r="K37">
        <v>17</v>
      </c>
      <c r="L37">
        <f t="shared" si="0"/>
        <v>72.5</v>
      </c>
      <c r="P37" s="10" t="str">
        <f t="shared" si="1"/>
        <v>C</v>
      </c>
    </row>
    <row r="38" spans="1:16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0"/>
        <v>69.5</v>
      </c>
      <c r="P38" s="10" t="str">
        <f t="shared" si="1"/>
        <v>C</v>
      </c>
    </row>
    <row r="39" spans="1:16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J39">
        <v>20</v>
      </c>
      <c r="K39">
        <v>16</v>
      </c>
      <c r="L39">
        <f t="shared" si="0"/>
        <v>72</v>
      </c>
      <c r="P39" s="10" t="str">
        <f t="shared" si="1"/>
        <v>C</v>
      </c>
    </row>
    <row r="40" spans="1:16" x14ac:dyDescent="0.25">
      <c r="A40" t="s">
        <v>114</v>
      </c>
      <c r="B40" t="s">
        <v>312</v>
      </c>
      <c r="C40" t="s">
        <v>313</v>
      </c>
      <c r="D40">
        <v>4.5</v>
      </c>
      <c r="E40">
        <v>4</v>
      </c>
      <c r="F40">
        <v>5</v>
      </c>
      <c r="G40">
        <v>3</v>
      </c>
      <c r="H40">
        <v>15</v>
      </c>
      <c r="J40">
        <v>20</v>
      </c>
      <c r="L40">
        <f t="shared" si="0"/>
        <v>51.5</v>
      </c>
      <c r="P40" s="10" t="str">
        <f t="shared" si="1"/>
        <v>E</v>
      </c>
    </row>
    <row r="41" spans="1:16" x14ac:dyDescent="0.25">
      <c r="A41" t="s">
        <v>117</v>
      </c>
      <c r="B41" t="s">
        <v>314</v>
      </c>
      <c r="C41" t="s">
        <v>315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0"/>
        <v>60.5</v>
      </c>
      <c r="P41" s="10" t="str">
        <f t="shared" si="1"/>
        <v>D</v>
      </c>
    </row>
    <row r="42" spans="1:16" x14ac:dyDescent="0.25">
      <c r="A42" t="s">
        <v>120</v>
      </c>
      <c r="B42" t="s">
        <v>316</v>
      </c>
      <c r="C42" t="s">
        <v>317</v>
      </c>
      <c r="D42">
        <v>5</v>
      </c>
      <c r="E42">
        <v>4.5</v>
      </c>
      <c r="F42">
        <v>5</v>
      </c>
      <c r="G42">
        <v>3</v>
      </c>
      <c r="H42">
        <v>16</v>
      </c>
      <c r="J42">
        <v>20</v>
      </c>
      <c r="K42">
        <v>16</v>
      </c>
      <c r="L42">
        <f t="shared" si="0"/>
        <v>69.5</v>
      </c>
      <c r="N42">
        <v>14</v>
      </c>
      <c r="P42" s="10" t="str">
        <f t="shared" si="1"/>
        <v>C</v>
      </c>
    </row>
    <row r="43" spans="1:16" x14ac:dyDescent="0.25">
      <c r="A43" t="s">
        <v>123</v>
      </c>
      <c r="B43" t="s">
        <v>318</v>
      </c>
      <c r="C43" t="s">
        <v>319</v>
      </c>
      <c r="J43">
        <v>20</v>
      </c>
      <c r="K43">
        <v>10</v>
      </c>
      <c r="L43">
        <f t="shared" si="0"/>
        <v>30</v>
      </c>
      <c r="P43" s="10">
        <f t="shared" si="1"/>
        <v>0</v>
      </c>
    </row>
    <row r="44" spans="1:16" x14ac:dyDescent="0.25">
      <c r="A44" t="s">
        <v>126</v>
      </c>
      <c r="B44" t="s">
        <v>20</v>
      </c>
      <c r="C44" t="s">
        <v>320</v>
      </c>
      <c r="D44">
        <v>5</v>
      </c>
      <c r="E44">
        <v>4.5</v>
      </c>
      <c r="F44">
        <v>5</v>
      </c>
      <c r="G44">
        <v>2.5</v>
      </c>
      <c r="H44">
        <v>20</v>
      </c>
      <c r="J44">
        <v>20</v>
      </c>
      <c r="L44">
        <f t="shared" si="0"/>
        <v>57</v>
      </c>
      <c r="P44" s="10" t="str">
        <f t="shared" si="1"/>
        <v>E</v>
      </c>
    </row>
    <row r="45" spans="1:16" x14ac:dyDescent="0.25">
      <c r="A45" t="s">
        <v>129</v>
      </c>
      <c r="B45" t="s">
        <v>321</v>
      </c>
      <c r="C45" t="s">
        <v>322</v>
      </c>
      <c r="D45">
        <v>5</v>
      </c>
      <c r="E45">
        <v>5</v>
      </c>
      <c r="G45">
        <v>3</v>
      </c>
      <c r="H45">
        <v>12</v>
      </c>
      <c r="J45">
        <v>20</v>
      </c>
      <c r="L45">
        <f t="shared" si="0"/>
        <v>45</v>
      </c>
      <c r="P45" s="10">
        <f t="shared" si="1"/>
        <v>0</v>
      </c>
    </row>
    <row r="46" spans="1:16" x14ac:dyDescent="0.25">
      <c r="A46" t="s">
        <v>132</v>
      </c>
      <c r="B46" s="1" t="s">
        <v>375</v>
      </c>
      <c r="C46" t="s">
        <v>323</v>
      </c>
      <c r="H46">
        <v>5</v>
      </c>
      <c r="L46">
        <f t="shared" si="0"/>
        <v>5</v>
      </c>
      <c r="P46" s="10">
        <f t="shared" si="1"/>
        <v>0</v>
      </c>
    </row>
    <row r="47" spans="1:16" x14ac:dyDescent="0.25">
      <c r="A47" t="s">
        <v>135</v>
      </c>
      <c r="B47" s="1" t="s">
        <v>376</v>
      </c>
      <c r="C47" t="s">
        <v>324</v>
      </c>
      <c r="H47">
        <v>20</v>
      </c>
      <c r="J47">
        <v>20</v>
      </c>
      <c r="K47">
        <v>17</v>
      </c>
      <c r="L47">
        <f t="shared" si="0"/>
        <v>57</v>
      </c>
      <c r="P47" s="10" t="str">
        <f t="shared" si="1"/>
        <v>E</v>
      </c>
    </row>
    <row r="48" spans="1:16" x14ac:dyDescent="0.25">
      <c r="A48" t="s">
        <v>138</v>
      </c>
      <c r="B48" s="1" t="s">
        <v>377</v>
      </c>
      <c r="C48" t="s">
        <v>325</v>
      </c>
      <c r="H48">
        <v>17</v>
      </c>
      <c r="J48">
        <v>20</v>
      </c>
      <c r="K48">
        <v>12</v>
      </c>
      <c r="L48">
        <f t="shared" si="0"/>
        <v>49</v>
      </c>
      <c r="P48" s="10" t="str">
        <f t="shared" si="1"/>
        <v>E</v>
      </c>
    </row>
    <row r="49" spans="1:16" x14ac:dyDescent="0.25">
      <c r="A49" t="s">
        <v>141</v>
      </c>
      <c r="B49" s="1" t="s">
        <v>378</v>
      </c>
      <c r="C49" t="s">
        <v>326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0"/>
        <v>54</v>
      </c>
      <c r="P49" s="10" t="str">
        <f t="shared" si="1"/>
        <v>E</v>
      </c>
    </row>
    <row r="50" spans="1:16" x14ac:dyDescent="0.25">
      <c r="A50" t="s">
        <v>144</v>
      </c>
      <c r="B50" t="s">
        <v>327</v>
      </c>
      <c r="C50" t="s">
        <v>328</v>
      </c>
      <c r="D50">
        <v>5</v>
      </c>
      <c r="E50">
        <v>5</v>
      </c>
      <c r="G50">
        <v>2.5</v>
      </c>
      <c r="H50">
        <v>10</v>
      </c>
      <c r="L50">
        <f t="shared" si="0"/>
        <v>22.5</v>
      </c>
      <c r="P50" s="10">
        <f t="shared" si="1"/>
        <v>0</v>
      </c>
    </row>
    <row r="51" spans="1:16" x14ac:dyDescent="0.25">
      <c r="A51" t="s">
        <v>147</v>
      </c>
      <c r="B51" t="s">
        <v>174</v>
      </c>
      <c r="C51" t="s">
        <v>329</v>
      </c>
      <c r="D51">
        <v>4</v>
      </c>
      <c r="E51">
        <v>4.5</v>
      </c>
      <c r="G51">
        <v>3</v>
      </c>
      <c r="H51">
        <v>6</v>
      </c>
      <c r="J51">
        <v>18</v>
      </c>
      <c r="K51">
        <v>10</v>
      </c>
      <c r="L51">
        <f t="shared" si="0"/>
        <v>45.5</v>
      </c>
      <c r="P51" s="10">
        <f t="shared" si="1"/>
        <v>0</v>
      </c>
    </row>
    <row r="52" spans="1:16" x14ac:dyDescent="0.25">
      <c r="A52" t="s">
        <v>150</v>
      </c>
      <c r="B52" t="s">
        <v>330</v>
      </c>
      <c r="C52" t="s">
        <v>331</v>
      </c>
      <c r="D52">
        <v>4</v>
      </c>
      <c r="E52">
        <v>5</v>
      </c>
      <c r="G52">
        <v>3.5</v>
      </c>
      <c r="H52">
        <v>7</v>
      </c>
      <c r="L52">
        <f t="shared" si="0"/>
        <v>19.5</v>
      </c>
      <c r="P52" s="10">
        <f t="shared" si="1"/>
        <v>0</v>
      </c>
    </row>
    <row r="53" spans="1:16" x14ac:dyDescent="0.25">
      <c r="A53" t="s">
        <v>153</v>
      </c>
      <c r="B53" t="s">
        <v>178</v>
      </c>
      <c r="C53" t="s">
        <v>332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0"/>
        <v>53</v>
      </c>
      <c r="P53" s="10" t="str">
        <f t="shared" si="1"/>
        <v>E</v>
      </c>
    </row>
    <row r="54" spans="1:16" x14ac:dyDescent="0.25">
      <c r="A54" t="s">
        <v>333</v>
      </c>
      <c r="B54" t="s">
        <v>334</v>
      </c>
      <c r="C54" t="s">
        <v>335</v>
      </c>
      <c r="D54">
        <v>4</v>
      </c>
      <c r="E54">
        <v>5</v>
      </c>
      <c r="F54">
        <v>3.5</v>
      </c>
      <c r="G54">
        <v>2</v>
      </c>
      <c r="H54">
        <v>14</v>
      </c>
      <c r="J54">
        <v>20</v>
      </c>
      <c r="L54">
        <f t="shared" si="0"/>
        <v>48.5</v>
      </c>
      <c r="P54" s="10">
        <f t="shared" si="1"/>
        <v>0</v>
      </c>
    </row>
    <row r="55" spans="1:16" x14ac:dyDescent="0.25">
      <c r="A55" t="s">
        <v>336</v>
      </c>
      <c r="B55" t="s">
        <v>337</v>
      </c>
      <c r="C55" t="s">
        <v>338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0"/>
        <v>64</v>
      </c>
      <c r="P55" s="10" t="str">
        <f t="shared" si="1"/>
        <v>D</v>
      </c>
    </row>
    <row r="56" spans="1:16" x14ac:dyDescent="0.25">
      <c r="A56" t="s">
        <v>339</v>
      </c>
      <c r="B56" t="s">
        <v>226</v>
      </c>
      <c r="C56" t="s">
        <v>340</v>
      </c>
      <c r="J56">
        <v>20</v>
      </c>
      <c r="K56">
        <v>18</v>
      </c>
      <c r="L56">
        <f t="shared" si="0"/>
        <v>38</v>
      </c>
      <c r="P56" s="10">
        <f t="shared" si="1"/>
        <v>0</v>
      </c>
    </row>
    <row r="57" spans="1:16" x14ac:dyDescent="0.25">
      <c r="A57" t="s">
        <v>341</v>
      </c>
      <c r="B57" t="s">
        <v>342</v>
      </c>
      <c r="C57" t="s">
        <v>343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0"/>
        <v>54</v>
      </c>
      <c r="P57" s="10" t="str">
        <f t="shared" si="1"/>
        <v>E</v>
      </c>
    </row>
    <row r="58" spans="1:16" x14ac:dyDescent="0.25">
      <c r="A58" t="s">
        <v>344</v>
      </c>
      <c r="B58" t="s">
        <v>345</v>
      </c>
      <c r="C58" t="s">
        <v>346</v>
      </c>
      <c r="D58">
        <v>5</v>
      </c>
      <c r="E58">
        <v>5</v>
      </c>
      <c r="J58">
        <v>20</v>
      </c>
      <c r="L58">
        <f t="shared" si="0"/>
        <v>30</v>
      </c>
      <c r="P58" s="10">
        <f t="shared" si="1"/>
        <v>0</v>
      </c>
    </row>
    <row r="59" spans="1:16" x14ac:dyDescent="0.25">
      <c r="A59" t="s">
        <v>347</v>
      </c>
      <c r="B59" t="s">
        <v>348</v>
      </c>
      <c r="C59" t="s">
        <v>349</v>
      </c>
      <c r="L59">
        <f t="shared" si="0"/>
        <v>0</v>
      </c>
      <c r="P59" s="10">
        <f t="shared" si="1"/>
        <v>0</v>
      </c>
    </row>
    <row r="60" spans="1:16" x14ac:dyDescent="0.25">
      <c r="A60" t="s">
        <v>350</v>
      </c>
      <c r="B60" t="s">
        <v>351</v>
      </c>
      <c r="C60" t="s">
        <v>352</v>
      </c>
      <c r="F60">
        <v>5</v>
      </c>
      <c r="H60">
        <v>12</v>
      </c>
      <c r="L60">
        <f t="shared" si="0"/>
        <v>17</v>
      </c>
      <c r="P60" s="10">
        <f t="shared" si="1"/>
        <v>0</v>
      </c>
    </row>
    <row r="61" spans="1:16" x14ac:dyDescent="0.25">
      <c r="A61" t="s">
        <v>353</v>
      </c>
      <c r="B61" t="s">
        <v>354</v>
      </c>
      <c r="C61" t="s">
        <v>355</v>
      </c>
      <c r="D61">
        <v>5</v>
      </c>
      <c r="E61">
        <v>5</v>
      </c>
      <c r="F61">
        <v>4</v>
      </c>
      <c r="G61">
        <v>3</v>
      </c>
      <c r="H61">
        <v>14</v>
      </c>
      <c r="J61">
        <v>20</v>
      </c>
      <c r="L61">
        <f t="shared" si="0"/>
        <v>51</v>
      </c>
      <c r="P61" s="10" t="str">
        <f t="shared" si="1"/>
        <v>E</v>
      </c>
    </row>
    <row r="62" spans="1:16" x14ac:dyDescent="0.25">
      <c r="A62" t="s">
        <v>356</v>
      </c>
      <c r="B62" t="s">
        <v>357</v>
      </c>
      <c r="C62" t="s">
        <v>358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0"/>
        <v>51</v>
      </c>
      <c r="P62" s="10" t="str">
        <f t="shared" si="1"/>
        <v>E</v>
      </c>
    </row>
    <row r="63" spans="1:16" x14ac:dyDescent="0.25">
      <c r="A63" t="s">
        <v>359</v>
      </c>
      <c r="B63" t="s">
        <v>360</v>
      </c>
      <c r="C63" t="s">
        <v>361</v>
      </c>
      <c r="H63">
        <v>14</v>
      </c>
      <c r="J63">
        <v>20</v>
      </c>
      <c r="L63">
        <f t="shared" si="0"/>
        <v>34</v>
      </c>
      <c r="P63" s="10">
        <f t="shared" si="1"/>
        <v>0</v>
      </c>
    </row>
    <row r="64" spans="1:16" x14ac:dyDescent="0.25">
      <c r="A64" t="s">
        <v>362</v>
      </c>
      <c r="B64" t="s">
        <v>363</v>
      </c>
      <c r="C64" t="s">
        <v>364</v>
      </c>
      <c r="D64">
        <v>4.5</v>
      </c>
      <c r="E64">
        <v>5</v>
      </c>
      <c r="H64">
        <v>18.5</v>
      </c>
      <c r="J64">
        <v>20</v>
      </c>
      <c r="L64">
        <f t="shared" si="0"/>
        <v>48</v>
      </c>
      <c r="P64" s="10">
        <f t="shared" si="1"/>
        <v>0</v>
      </c>
    </row>
    <row r="65" spans="1:16" x14ac:dyDescent="0.25">
      <c r="A65" t="s">
        <v>365</v>
      </c>
      <c r="B65" t="s">
        <v>366</v>
      </c>
      <c r="C65" t="s">
        <v>367</v>
      </c>
      <c r="J65">
        <v>20</v>
      </c>
      <c r="L65">
        <f t="shared" si="0"/>
        <v>20</v>
      </c>
      <c r="P65" s="10">
        <f t="shared" si="1"/>
        <v>0</v>
      </c>
    </row>
    <row r="66" spans="1:16" x14ac:dyDescent="0.25">
      <c r="L66">
        <f t="shared" si="0"/>
        <v>0</v>
      </c>
      <c r="P66" s="10">
        <f t="shared" si="1"/>
        <v>0</v>
      </c>
    </row>
    <row r="67" spans="1:16" x14ac:dyDescent="0.25">
      <c r="A67" t="s">
        <v>2</v>
      </c>
      <c r="B67" t="s">
        <v>379</v>
      </c>
      <c r="C67" t="s">
        <v>380</v>
      </c>
      <c r="D67">
        <v>4</v>
      </c>
      <c r="E67">
        <v>5</v>
      </c>
      <c r="F67">
        <v>4.5</v>
      </c>
      <c r="G67">
        <v>3</v>
      </c>
      <c r="H67">
        <v>14</v>
      </c>
      <c r="L67">
        <f t="shared" si="0"/>
        <v>30.5</v>
      </c>
      <c r="P67" s="10">
        <f t="shared" si="1"/>
        <v>0</v>
      </c>
    </row>
    <row r="68" spans="1:16" x14ac:dyDescent="0.25">
      <c r="A68" t="s">
        <v>6</v>
      </c>
      <c r="B68" t="s">
        <v>381</v>
      </c>
      <c r="C68" t="s">
        <v>382</v>
      </c>
      <c r="D68">
        <v>5</v>
      </c>
      <c r="E68">
        <v>4</v>
      </c>
      <c r="F68">
        <v>4.5</v>
      </c>
      <c r="G68">
        <v>2.5</v>
      </c>
      <c r="H68">
        <v>15</v>
      </c>
      <c r="K68">
        <v>17</v>
      </c>
      <c r="L68">
        <f t="shared" ref="L68:L131" si="2">D68+E68+F68+G68+H68+I68+J68+K68</f>
        <v>48</v>
      </c>
      <c r="P68" s="10">
        <f t="shared" ref="P68:P131" si="3">IF(L68&gt;=89,"A",IF(L68&gt;=79,"B",IF(L68&gt;=69,"C",IF(L68&gt;=59,"D",IF(L68&gt;=49,"E",0)))))</f>
        <v>0</v>
      </c>
    </row>
    <row r="69" spans="1:16" x14ac:dyDescent="0.25">
      <c r="A69" t="s">
        <v>9</v>
      </c>
      <c r="B69" t="s">
        <v>383</v>
      </c>
      <c r="C69" t="s">
        <v>384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2"/>
        <v>65.5</v>
      </c>
      <c r="P69" s="10" t="str">
        <f t="shared" si="3"/>
        <v>D</v>
      </c>
    </row>
    <row r="70" spans="1:16" x14ac:dyDescent="0.25">
      <c r="A70" t="s">
        <v>13</v>
      </c>
      <c r="B70" s="1" t="s">
        <v>477</v>
      </c>
      <c r="C70" t="s">
        <v>385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2"/>
        <v>69</v>
      </c>
      <c r="P70" s="10" t="str">
        <f t="shared" si="3"/>
        <v>C</v>
      </c>
    </row>
    <row r="71" spans="1:16" x14ac:dyDescent="0.25">
      <c r="A71" t="s">
        <v>16</v>
      </c>
      <c r="B71" s="1" t="s">
        <v>478</v>
      </c>
      <c r="C71" t="s">
        <v>386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2"/>
        <v>70</v>
      </c>
      <c r="P71" s="10" t="str">
        <f t="shared" si="3"/>
        <v>C</v>
      </c>
    </row>
    <row r="72" spans="1:16" x14ac:dyDescent="0.25">
      <c r="A72" t="s">
        <v>19</v>
      </c>
      <c r="B72" s="1" t="s">
        <v>479</v>
      </c>
      <c r="C72" t="s">
        <v>387</v>
      </c>
      <c r="D72">
        <v>4</v>
      </c>
      <c r="E72">
        <v>4</v>
      </c>
      <c r="G72">
        <v>3</v>
      </c>
      <c r="H72">
        <v>5.5</v>
      </c>
      <c r="J72">
        <v>18</v>
      </c>
      <c r="L72">
        <f t="shared" si="2"/>
        <v>34.5</v>
      </c>
      <c r="P72" s="10">
        <f t="shared" si="3"/>
        <v>0</v>
      </c>
    </row>
    <row r="73" spans="1:16" x14ac:dyDescent="0.25">
      <c r="A73" t="s">
        <v>22</v>
      </c>
      <c r="B73" s="1" t="s">
        <v>480</v>
      </c>
      <c r="C73" t="s">
        <v>388</v>
      </c>
      <c r="L73">
        <f t="shared" si="2"/>
        <v>0</v>
      </c>
      <c r="P73" s="10">
        <f t="shared" si="3"/>
        <v>0</v>
      </c>
    </row>
    <row r="74" spans="1:16" x14ac:dyDescent="0.25">
      <c r="A74" t="s">
        <v>25</v>
      </c>
      <c r="B74" s="1" t="s">
        <v>481</v>
      </c>
      <c r="C74" t="s">
        <v>389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2"/>
        <v>55.5</v>
      </c>
      <c r="P74" s="10" t="str">
        <f t="shared" si="3"/>
        <v>E</v>
      </c>
    </row>
    <row r="75" spans="1:16" x14ac:dyDescent="0.25">
      <c r="A75" t="s">
        <v>28</v>
      </c>
      <c r="B75" s="1" t="s">
        <v>482</v>
      </c>
      <c r="C75" t="s">
        <v>390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2"/>
        <v>50.5</v>
      </c>
      <c r="P75" s="10" t="str">
        <f t="shared" si="3"/>
        <v>E</v>
      </c>
    </row>
    <row r="76" spans="1:16" x14ac:dyDescent="0.25">
      <c r="A76" t="s">
        <v>31</v>
      </c>
      <c r="B76" s="1" t="s">
        <v>483</v>
      </c>
      <c r="C76" t="s">
        <v>391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2"/>
        <v>56.5</v>
      </c>
      <c r="P76" s="10" t="str">
        <f t="shared" si="3"/>
        <v>E</v>
      </c>
    </row>
    <row r="77" spans="1:16" x14ac:dyDescent="0.25">
      <c r="A77" t="s">
        <v>34</v>
      </c>
      <c r="B77" s="1" t="s">
        <v>484</v>
      </c>
      <c r="C77" t="s">
        <v>392</v>
      </c>
      <c r="D77">
        <v>5</v>
      </c>
      <c r="E77">
        <v>5</v>
      </c>
      <c r="F77">
        <v>3.5</v>
      </c>
      <c r="G77">
        <v>4</v>
      </c>
      <c r="H77">
        <v>4.5</v>
      </c>
      <c r="J77">
        <v>18</v>
      </c>
      <c r="L77">
        <f t="shared" si="2"/>
        <v>40</v>
      </c>
      <c r="P77" s="10">
        <f t="shared" si="3"/>
        <v>0</v>
      </c>
    </row>
    <row r="78" spans="1:16" x14ac:dyDescent="0.25">
      <c r="A78" t="s">
        <v>37</v>
      </c>
      <c r="B78" t="s">
        <v>393</v>
      </c>
      <c r="C78" t="s">
        <v>394</v>
      </c>
      <c r="D78">
        <v>5</v>
      </c>
      <c r="E78">
        <v>5</v>
      </c>
      <c r="F78">
        <v>5</v>
      </c>
      <c r="G78">
        <v>3</v>
      </c>
      <c r="H78">
        <v>19</v>
      </c>
      <c r="J78">
        <v>20</v>
      </c>
      <c r="K78">
        <v>16</v>
      </c>
      <c r="L78">
        <f t="shared" si="2"/>
        <v>73</v>
      </c>
      <c r="P78" s="10" t="str">
        <f t="shared" si="3"/>
        <v>C</v>
      </c>
    </row>
    <row r="79" spans="1:16" x14ac:dyDescent="0.25">
      <c r="A79" t="s">
        <v>40</v>
      </c>
      <c r="B79" t="s">
        <v>395</v>
      </c>
      <c r="C79" t="s">
        <v>396</v>
      </c>
      <c r="D79">
        <v>5</v>
      </c>
      <c r="E79">
        <v>5</v>
      </c>
      <c r="F79">
        <v>4.5</v>
      </c>
      <c r="G79">
        <v>2.5</v>
      </c>
      <c r="L79">
        <f t="shared" si="2"/>
        <v>17</v>
      </c>
      <c r="P79" s="10">
        <f t="shared" si="3"/>
        <v>0</v>
      </c>
    </row>
    <row r="80" spans="1:16" x14ac:dyDescent="0.25">
      <c r="A80" t="s">
        <v>43</v>
      </c>
      <c r="B80" t="s">
        <v>397</v>
      </c>
      <c r="C80" t="s">
        <v>398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2"/>
        <v>57</v>
      </c>
      <c r="P80" s="10" t="str">
        <f t="shared" si="3"/>
        <v>E</v>
      </c>
    </row>
    <row r="81" spans="1:19" x14ac:dyDescent="0.25">
      <c r="A81" t="s">
        <v>46</v>
      </c>
      <c r="B81" t="s">
        <v>399</v>
      </c>
      <c r="C81" t="s">
        <v>400</v>
      </c>
      <c r="D81">
        <v>4.5</v>
      </c>
      <c r="E81">
        <v>4</v>
      </c>
      <c r="F81">
        <v>4.5</v>
      </c>
      <c r="G81">
        <v>3</v>
      </c>
      <c r="H81">
        <v>17</v>
      </c>
      <c r="J81">
        <v>20</v>
      </c>
      <c r="L81">
        <f t="shared" si="2"/>
        <v>53</v>
      </c>
      <c r="P81" s="10" t="str">
        <f t="shared" si="3"/>
        <v>E</v>
      </c>
    </row>
    <row r="82" spans="1:19" x14ac:dyDescent="0.25">
      <c r="A82" t="s">
        <v>49</v>
      </c>
      <c r="B82" t="s">
        <v>401</v>
      </c>
      <c r="C82" t="s">
        <v>402</v>
      </c>
      <c r="D82">
        <v>5</v>
      </c>
      <c r="E82">
        <v>5</v>
      </c>
      <c r="F82">
        <v>3</v>
      </c>
      <c r="G82">
        <v>3</v>
      </c>
      <c r="H82">
        <v>15</v>
      </c>
      <c r="J82">
        <v>20</v>
      </c>
      <c r="K82">
        <v>15</v>
      </c>
      <c r="L82">
        <f t="shared" si="2"/>
        <v>66</v>
      </c>
      <c r="P82" s="10" t="str">
        <f t="shared" si="3"/>
        <v>D</v>
      </c>
    </row>
    <row r="83" spans="1:19" x14ac:dyDescent="0.25">
      <c r="A83" t="s">
        <v>52</v>
      </c>
      <c r="B83" t="s">
        <v>403</v>
      </c>
      <c r="C83" t="s">
        <v>404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2"/>
        <v>61.5</v>
      </c>
      <c r="P83" s="10" t="str">
        <f t="shared" si="3"/>
        <v>D</v>
      </c>
    </row>
    <row r="84" spans="1:19" x14ac:dyDescent="0.25">
      <c r="A84" t="s">
        <v>55</v>
      </c>
      <c r="B84" t="s">
        <v>405</v>
      </c>
      <c r="C84" t="s">
        <v>406</v>
      </c>
      <c r="L84">
        <f t="shared" si="2"/>
        <v>0</v>
      </c>
      <c r="P84" s="10">
        <f t="shared" si="3"/>
        <v>0</v>
      </c>
    </row>
    <row r="85" spans="1:19" x14ac:dyDescent="0.25">
      <c r="A85" t="s">
        <v>58</v>
      </c>
      <c r="B85" t="s">
        <v>407</v>
      </c>
      <c r="C85" t="s">
        <v>408</v>
      </c>
      <c r="D85">
        <v>4</v>
      </c>
      <c r="E85">
        <v>4</v>
      </c>
      <c r="G85">
        <v>2.5</v>
      </c>
      <c r="H85">
        <v>14</v>
      </c>
      <c r="J85">
        <v>20</v>
      </c>
      <c r="L85">
        <f t="shared" si="2"/>
        <v>44.5</v>
      </c>
      <c r="P85" s="10">
        <f t="shared" si="3"/>
        <v>0</v>
      </c>
    </row>
    <row r="86" spans="1:19" x14ac:dyDescent="0.25">
      <c r="A86" t="s">
        <v>61</v>
      </c>
      <c r="B86" t="s">
        <v>409</v>
      </c>
      <c r="C86" t="s">
        <v>410</v>
      </c>
      <c r="D86">
        <v>5</v>
      </c>
      <c r="E86">
        <v>5</v>
      </c>
      <c r="F86">
        <v>4.5</v>
      </c>
      <c r="G86">
        <v>3</v>
      </c>
      <c r="H86">
        <v>18</v>
      </c>
      <c r="J86">
        <v>20</v>
      </c>
      <c r="K86">
        <v>18</v>
      </c>
      <c r="L86">
        <f t="shared" si="2"/>
        <v>73.5</v>
      </c>
      <c r="P86" s="10" t="str">
        <f t="shared" si="3"/>
        <v>C</v>
      </c>
    </row>
    <row r="87" spans="1:19" x14ac:dyDescent="0.25">
      <c r="A87" t="s">
        <v>64</v>
      </c>
      <c r="B87" t="s">
        <v>411</v>
      </c>
      <c r="C87" t="s">
        <v>412</v>
      </c>
      <c r="D87">
        <v>4</v>
      </c>
      <c r="E87">
        <v>5</v>
      </c>
      <c r="F87">
        <v>4.5</v>
      </c>
      <c r="G87">
        <v>2</v>
      </c>
      <c r="H87">
        <v>15</v>
      </c>
      <c r="J87">
        <v>20</v>
      </c>
      <c r="L87">
        <f t="shared" si="2"/>
        <v>50.5</v>
      </c>
      <c r="P87" s="10" t="str">
        <f t="shared" si="3"/>
        <v>E</v>
      </c>
    </row>
    <row r="88" spans="1:19" x14ac:dyDescent="0.25">
      <c r="A88" t="s">
        <v>67</v>
      </c>
      <c r="B88" t="s">
        <v>413</v>
      </c>
      <c r="C88" t="s">
        <v>414</v>
      </c>
      <c r="D88">
        <v>5</v>
      </c>
      <c r="E88">
        <v>5</v>
      </c>
      <c r="F88">
        <v>4.5</v>
      </c>
      <c r="G88">
        <v>3</v>
      </c>
      <c r="H88">
        <v>17</v>
      </c>
      <c r="J88">
        <v>18</v>
      </c>
      <c r="K88">
        <v>16</v>
      </c>
      <c r="L88">
        <f t="shared" si="2"/>
        <v>68.5</v>
      </c>
      <c r="P88" s="10" t="str">
        <f t="shared" si="3"/>
        <v>D</v>
      </c>
    </row>
    <row r="89" spans="1:19" x14ac:dyDescent="0.25">
      <c r="A89" t="s">
        <v>70</v>
      </c>
      <c r="B89" t="s">
        <v>415</v>
      </c>
      <c r="C89" t="s">
        <v>416</v>
      </c>
      <c r="D89">
        <v>3.5</v>
      </c>
      <c r="E89">
        <v>5</v>
      </c>
      <c r="F89">
        <v>3.5</v>
      </c>
      <c r="G89">
        <v>3</v>
      </c>
      <c r="H89">
        <v>19</v>
      </c>
      <c r="J89">
        <v>18</v>
      </c>
      <c r="K89">
        <v>16</v>
      </c>
      <c r="L89">
        <f t="shared" si="2"/>
        <v>68</v>
      </c>
      <c r="P89" s="10" t="str">
        <f t="shared" si="3"/>
        <v>D</v>
      </c>
    </row>
    <row r="90" spans="1:19" x14ac:dyDescent="0.25">
      <c r="A90" t="s">
        <v>73</v>
      </c>
      <c r="B90" t="s">
        <v>417</v>
      </c>
      <c r="C90" t="s">
        <v>418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2"/>
        <v>54</v>
      </c>
      <c r="P90" s="10" t="str">
        <f t="shared" si="3"/>
        <v>E</v>
      </c>
    </row>
    <row r="91" spans="1:19" x14ac:dyDescent="0.25">
      <c r="A91" t="s">
        <v>76</v>
      </c>
      <c r="B91" t="s">
        <v>419</v>
      </c>
      <c r="C91" t="s">
        <v>420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2"/>
        <v>58</v>
      </c>
      <c r="P91" s="10" t="str">
        <f t="shared" si="3"/>
        <v>E</v>
      </c>
      <c r="S91" t="s">
        <v>578</v>
      </c>
    </row>
    <row r="92" spans="1:19" x14ac:dyDescent="0.25">
      <c r="A92" t="s">
        <v>79</v>
      </c>
      <c r="B92" t="s">
        <v>421</v>
      </c>
      <c r="C92" t="s">
        <v>422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2"/>
        <v>68</v>
      </c>
      <c r="P92" s="10" t="str">
        <f t="shared" si="3"/>
        <v>D</v>
      </c>
      <c r="S92" t="s">
        <v>578</v>
      </c>
    </row>
    <row r="93" spans="1:19" x14ac:dyDescent="0.25">
      <c r="A93" t="s">
        <v>82</v>
      </c>
      <c r="B93" t="s">
        <v>423</v>
      </c>
      <c r="C93" t="s">
        <v>424</v>
      </c>
      <c r="D93">
        <v>4.5</v>
      </c>
      <c r="E93">
        <v>4.5</v>
      </c>
      <c r="F93">
        <v>3.5</v>
      </c>
      <c r="G93">
        <v>2.5</v>
      </c>
      <c r="H93">
        <v>2.5</v>
      </c>
      <c r="L93">
        <f t="shared" si="2"/>
        <v>17.5</v>
      </c>
      <c r="P93" s="10">
        <f t="shared" si="3"/>
        <v>0</v>
      </c>
    </row>
    <row r="94" spans="1:19" x14ac:dyDescent="0.25">
      <c r="A94" t="s">
        <v>85</v>
      </c>
      <c r="B94" t="s">
        <v>425</v>
      </c>
      <c r="C94" t="s">
        <v>426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2"/>
        <v>50.5</v>
      </c>
      <c r="P94" s="10" t="str">
        <f t="shared" si="3"/>
        <v>E</v>
      </c>
    </row>
    <row r="95" spans="1:19" x14ac:dyDescent="0.25">
      <c r="A95" t="s">
        <v>88</v>
      </c>
      <c r="B95" t="s">
        <v>427</v>
      </c>
      <c r="C95" t="s">
        <v>428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2"/>
        <v>60.5</v>
      </c>
      <c r="P95" s="10" t="str">
        <f t="shared" si="3"/>
        <v>D</v>
      </c>
    </row>
    <row r="96" spans="1:19" x14ac:dyDescent="0.25">
      <c r="A96" t="s">
        <v>91</v>
      </c>
      <c r="B96" t="s">
        <v>429</v>
      </c>
      <c r="C96" t="s">
        <v>430</v>
      </c>
      <c r="D96">
        <v>4.5</v>
      </c>
      <c r="E96">
        <v>4</v>
      </c>
      <c r="F96">
        <v>4.5</v>
      </c>
      <c r="G96" s="4">
        <v>4.5</v>
      </c>
      <c r="H96">
        <v>16</v>
      </c>
      <c r="J96">
        <v>20</v>
      </c>
      <c r="L96">
        <f t="shared" si="2"/>
        <v>53.5</v>
      </c>
      <c r="P96" s="10" t="str">
        <f t="shared" si="3"/>
        <v>E</v>
      </c>
    </row>
    <row r="97" spans="1:16" x14ac:dyDescent="0.25">
      <c r="A97" t="s">
        <v>93</v>
      </c>
      <c r="B97" t="s">
        <v>431</v>
      </c>
      <c r="C97" t="s">
        <v>432</v>
      </c>
      <c r="D97">
        <v>5</v>
      </c>
      <c r="E97">
        <v>4</v>
      </c>
      <c r="F97">
        <v>4.5</v>
      </c>
      <c r="G97">
        <v>3</v>
      </c>
      <c r="H97">
        <v>14</v>
      </c>
      <c r="J97">
        <v>20</v>
      </c>
      <c r="L97">
        <f t="shared" si="2"/>
        <v>50.5</v>
      </c>
      <c r="P97" s="10" t="str">
        <f t="shared" si="3"/>
        <v>E</v>
      </c>
    </row>
    <row r="98" spans="1:16" x14ac:dyDescent="0.25">
      <c r="A98" t="s">
        <v>96</v>
      </c>
      <c r="B98" t="s">
        <v>433</v>
      </c>
      <c r="C98" t="s">
        <v>434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2"/>
        <v>60</v>
      </c>
      <c r="P98" s="10" t="str">
        <f t="shared" si="3"/>
        <v>D</v>
      </c>
    </row>
    <row r="99" spans="1:16" x14ac:dyDescent="0.25">
      <c r="A99" t="s">
        <v>99</v>
      </c>
      <c r="B99" t="s">
        <v>435</v>
      </c>
      <c r="C99" t="s">
        <v>436</v>
      </c>
      <c r="D99">
        <v>5</v>
      </c>
      <c r="E99">
        <v>5</v>
      </c>
      <c r="H99">
        <v>15</v>
      </c>
      <c r="J99">
        <v>18</v>
      </c>
      <c r="L99">
        <f t="shared" si="2"/>
        <v>43</v>
      </c>
      <c r="P99" s="10">
        <f t="shared" si="3"/>
        <v>0</v>
      </c>
    </row>
    <row r="100" spans="1:16" x14ac:dyDescent="0.25">
      <c r="A100" t="s">
        <v>102</v>
      </c>
      <c r="B100" t="s">
        <v>437</v>
      </c>
      <c r="C100" t="s">
        <v>438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2"/>
        <v>70.5</v>
      </c>
      <c r="P100" s="10" t="str">
        <f t="shared" si="3"/>
        <v>C</v>
      </c>
    </row>
    <row r="101" spans="1:16" x14ac:dyDescent="0.25">
      <c r="A101" t="s">
        <v>105</v>
      </c>
      <c r="B101" t="s">
        <v>439</v>
      </c>
      <c r="C101" t="s">
        <v>440</v>
      </c>
      <c r="D101">
        <v>5</v>
      </c>
      <c r="E101">
        <v>5</v>
      </c>
      <c r="J101">
        <v>18</v>
      </c>
      <c r="K101">
        <v>14</v>
      </c>
      <c r="L101">
        <f t="shared" si="2"/>
        <v>42</v>
      </c>
      <c r="P101" s="10">
        <f t="shared" si="3"/>
        <v>0</v>
      </c>
    </row>
    <row r="102" spans="1:16" x14ac:dyDescent="0.25">
      <c r="A102" t="s">
        <v>108</v>
      </c>
      <c r="B102" t="s">
        <v>441</v>
      </c>
      <c r="C102" t="s">
        <v>442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2"/>
        <v>50.5</v>
      </c>
      <c r="P102" s="10" t="str">
        <f t="shared" si="3"/>
        <v>E</v>
      </c>
    </row>
    <row r="103" spans="1:16" x14ac:dyDescent="0.25">
      <c r="A103" t="s">
        <v>111</v>
      </c>
      <c r="B103" t="s">
        <v>443</v>
      </c>
      <c r="C103" t="s">
        <v>444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2"/>
        <v>65</v>
      </c>
      <c r="P103" s="10" t="str">
        <f t="shared" si="3"/>
        <v>D</v>
      </c>
    </row>
    <row r="104" spans="1:16" x14ac:dyDescent="0.25">
      <c r="A104" t="s">
        <v>114</v>
      </c>
      <c r="B104" t="s">
        <v>445</v>
      </c>
      <c r="C104" t="s">
        <v>446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2"/>
        <v>69.5</v>
      </c>
      <c r="P104" s="10" t="str">
        <f t="shared" si="3"/>
        <v>C</v>
      </c>
    </row>
    <row r="105" spans="1:16" x14ac:dyDescent="0.25">
      <c r="A105" t="s">
        <v>117</v>
      </c>
      <c r="B105" t="s">
        <v>447</v>
      </c>
      <c r="C105" t="s">
        <v>448</v>
      </c>
      <c r="H105">
        <v>19</v>
      </c>
      <c r="J105">
        <v>20</v>
      </c>
      <c r="L105">
        <f t="shared" si="2"/>
        <v>39</v>
      </c>
      <c r="P105" s="10">
        <f t="shared" si="3"/>
        <v>0</v>
      </c>
    </row>
    <row r="106" spans="1:16" x14ac:dyDescent="0.25">
      <c r="A106" t="s">
        <v>120</v>
      </c>
      <c r="B106" t="s">
        <v>449</v>
      </c>
      <c r="C106" t="s">
        <v>450</v>
      </c>
      <c r="H106">
        <v>12</v>
      </c>
      <c r="J106">
        <v>20</v>
      </c>
      <c r="L106">
        <f t="shared" si="2"/>
        <v>32</v>
      </c>
      <c r="P106" s="10">
        <f t="shared" si="3"/>
        <v>0</v>
      </c>
    </row>
    <row r="107" spans="1:16" x14ac:dyDescent="0.25">
      <c r="A107" t="s">
        <v>123</v>
      </c>
      <c r="B107" t="s">
        <v>451</v>
      </c>
      <c r="C107" t="s">
        <v>452</v>
      </c>
      <c r="H107">
        <v>16</v>
      </c>
      <c r="J107">
        <v>17</v>
      </c>
      <c r="K107">
        <v>14</v>
      </c>
      <c r="L107">
        <f t="shared" si="2"/>
        <v>47</v>
      </c>
      <c r="P107" s="10">
        <f t="shared" si="3"/>
        <v>0</v>
      </c>
    </row>
    <row r="108" spans="1:16" x14ac:dyDescent="0.25">
      <c r="A108" t="s">
        <v>126</v>
      </c>
      <c r="B108" t="s">
        <v>453</v>
      </c>
      <c r="C108" t="s">
        <v>454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2"/>
        <v>70.5</v>
      </c>
      <c r="P108" s="10" t="str">
        <f t="shared" si="3"/>
        <v>C</v>
      </c>
    </row>
    <row r="109" spans="1:16" x14ac:dyDescent="0.25">
      <c r="A109" t="s">
        <v>129</v>
      </c>
      <c r="B109" t="s">
        <v>455</v>
      </c>
      <c r="C109" t="s">
        <v>456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2"/>
        <v>66.5</v>
      </c>
      <c r="P109" s="10" t="str">
        <f t="shared" si="3"/>
        <v>D</v>
      </c>
    </row>
    <row r="110" spans="1:16" x14ac:dyDescent="0.25">
      <c r="A110" t="s">
        <v>132</v>
      </c>
      <c r="B110" t="s">
        <v>457</v>
      </c>
      <c r="C110" t="s">
        <v>458</v>
      </c>
      <c r="D110">
        <v>5</v>
      </c>
      <c r="E110">
        <v>4</v>
      </c>
      <c r="F110">
        <v>3</v>
      </c>
      <c r="G110">
        <v>3</v>
      </c>
      <c r="H110">
        <v>11</v>
      </c>
      <c r="J110">
        <v>20</v>
      </c>
      <c r="K110">
        <v>12</v>
      </c>
      <c r="L110">
        <f t="shared" si="2"/>
        <v>58</v>
      </c>
      <c r="P110" s="10" t="str">
        <f t="shared" si="3"/>
        <v>E</v>
      </c>
    </row>
    <row r="111" spans="1:16" x14ac:dyDescent="0.25">
      <c r="A111" t="s">
        <v>135</v>
      </c>
      <c r="B111" t="s">
        <v>459</v>
      </c>
      <c r="C111" t="s">
        <v>460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2"/>
        <v>54.5</v>
      </c>
      <c r="P111" s="10" t="str">
        <f t="shared" si="3"/>
        <v>E</v>
      </c>
    </row>
    <row r="112" spans="1:16" x14ac:dyDescent="0.25">
      <c r="A112" t="s">
        <v>138</v>
      </c>
      <c r="B112" t="s">
        <v>461</v>
      </c>
      <c r="C112" t="s">
        <v>462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2"/>
        <v>55</v>
      </c>
      <c r="P112" s="10" t="str">
        <f t="shared" si="3"/>
        <v>E</v>
      </c>
    </row>
    <row r="113" spans="1:16" x14ac:dyDescent="0.25">
      <c r="A113" t="s">
        <v>141</v>
      </c>
      <c r="B113" t="s">
        <v>463</v>
      </c>
      <c r="C113" t="s">
        <v>464</v>
      </c>
      <c r="D113">
        <v>4</v>
      </c>
      <c r="E113">
        <v>5</v>
      </c>
      <c r="F113">
        <v>4.5</v>
      </c>
      <c r="G113">
        <v>2.5</v>
      </c>
      <c r="H113">
        <v>11</v>
      </c>
      <c r="J113">
        <v>20</v>
      </c>
      <c r="K113">
        <v>14</v>
      </c>
      <c r="L113">
        <f t="shared" si="2"/>
        <v>61</v>
      </c>
      <c r="P113" s="10" t="str">
        <f t="shared" si="3"/>
        <v>D</v>
      </c>
    </row>
    <row r="114" spans="1:16" x14ac:dyDescent="0.25">
      <c r="A114" t="s">
        <v>144</v>
      </c>
      <c r="B114" t="s">
        <v>465</v>
      </c>
      <c r="C114" t="s">
        <v>466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2"/>
        <v>51</v>
      </c>
      <c r="P114" s="10" t="str">
        <f t="shared" si="3"/>
        <v>E</v>
      </c>
    </row>
    <row r="115" spans="1:16" x14ac:dyDescent="0.25">
      <c r="A115" t="s">
        <v>147</v>
      </c>
      <c r="B115" t="s">
        <v>467</v>
      </c>
      <c r="C115" t="s">
        <v>468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2"/>
        <v>60.5</v>
      </c>
      <c r="P115" s="10" t="str">
        <f t="shared" si="3"/>
        <v>D</v>
      </c>
    </row>
    <row r="116" spans="1:16" x14ac:dyDescent="0.25">
      <c r="A116" t="s">
        <v>150</v>
      </c>
      <c r="B116" t="s">
        <v>469</v>
      </c>
      <c r="C116" t="s">
        <v>470</v>
      </c>
      <c r="D116">
        <v>4</v>
      </c>
      <c r="E116">
        <v>5</v>
      </c>
      <c r="F116">
        <v>4.5</v>
      </c>
      <c r="G116">
        <v>2.5</v>
      </c>
      <c r="H116">
        <v>4.5</v>
      </c>
      <c r="J116">
        <v>20</v>
      </c>
      <c r="L116">
        <f t="shared" si="2"/>
        <v>40.5</v>
      </c>
      <c r="P116" s="10">
        <f t="shared" si="3"/>
        <v>0</v>
      </c>
    </row>
    <row r="117" spans="1:16" x14ac:dyDescent="0.25">
      <c r="A117" t="s">
        <v>153</v>
      </c>
      <c r="B117" t="s">
        <v>471</v>
      </c>
      <c r="C117" t="s">
        <v>472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2"/>
        <v>69.5</v>
      </c>
      <c r="P117" s="10" t="str">
        <f t="shared" si="3"/>
        <v>C</v>
      </c>
    </row>
    <row r="118" spans="1:16" x14ac:dyDescent="0.25">
      <c r="A118" t="s">
        <v>333</v>
      </c>
      <c r="B118" t="s">
        <v>473</v>
      </c>
      <c r="C118" t="s">
        <v>474</v>
      </c>
      <c r="F118">
        <v>4.5</v>
      </c>
      <c r="H118">
        <v>10</v>
      </c>
      <c r="J118">
        <v>18</v>
      </c>
      <c r="L118">
        <f t="shared" si="2"/>
        <v>32.5</v>
      </c>
      <c r="P118" s="10">
        <f t="shared" si="3"/>
        <v>0</v>
      </c>
    </row>
    <row r="119" spans="1:16" x14ac:dyDescent="0.25">
      <c r="A119" t="s">
        <v>336</v>
      </c>
      <c r="B119" t="s">
        <v>475</v>
      </c>
      <c r="C119" t="s">
        <v>476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2"/>
        <v>49.5</v>
      </c>
      <c r="P119" s="10" t="str">
        <f t="shared" si="3"/>
        <v>E</v>
      </c>
    </row>
    <row r="120" spans="1:16" x14ac:dyDescent="0.25">
      <c r="B120" t="s">
        <v>558</v>
      </c>
      <c r="C120" t="s">
        <v>559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2"/>
        <v>50</v>
      </c>
      <c r="P120" s="10" t="str">
        <f t="shared" si="3"/>
        <v>E</v>
      </c>
    </row>
    <row r="121" spans="1:16" x14ac:dyDescent="0.25">
      <c r="B121" t="s">
        <v>560</v>
      </c>
      <c r="C121" t="s">
        <v>561</v>
      </c>
      <c r="D121">
        <v>4.5</v>
      </c>
      <c r="E121">
        <v>5</v>
      </c>
      <c r="F121">
        <v>5</v>
      </c>
      <c r="G121">
        <v>3</v>
      </c>
      <c r="H121">
        <v>16</v>
      </c>
      <c r="J121">
        <v>20</v>
      </c>
      <c r="L121">
        <f t="shared" si="2"/>
        <v>53.5</v>
      </c>
      <c r="N121">
        <v>12</v>
      </c>
      <c r="P121" s="10" t="str">
        <f t="shared" si="3"/>
        <v>E</v>
      </c>
    </row>
    <row r="122" spans="1:16" x14ac:dyDescent="0.25">
      <c r="B122" t="s">
        <v>562</v>
      </c>
      <c r="C122" t="s">
        <v>570</v>
      </c>
      <c r="D122">
        <v>5</v>
      </c>
      <c r="E122">
        <v>5</v>
      </c>
      <c r="F122">
        <v>4</v>
      </c>
      <c r="G122">
        <v>3</v>
      </c>
      <c r="H122">
        <v>20</v>
      </c>
      <c r="J122">
        <v>20</v>
      </c>
      <c r="K122">
        <v>18</v>
      </c>
      <c r="L122">
        <f t="shared" si="2"/>
        <v>75</v>
      </c>
      <c r="N122">
        <v>5</v>
      </c>
      <c r="P122" s="10" t="str">
        <f t="shared" si="3"/>
        <v>C</v>
      </c>
    </row>
    <row r="123" spans="1:16" x14ac:dyDescent="0.25">
      <c r="B123" t="s">
        <v>563</v>
      </c>
      <c r="C123" t="s">
        <v>564</v>
      </c>
      <c r="F123">
        <v>4.5</v>
      </c>
      <c r="H123">
        <v>18</v>
      </c>
      <c r="J123">
        <v>20</v>
      </c>
      <c r="K123">
        <v>16</v>
      </c>
      <c r="L123">
        <f t="shared" si="2"/>
        <v>58.5</v>
      </c>
      <c r="P123" s="10" t="str">
        <f t="shared" si="3"/>
        <v>E</v>
      </c>
    </row>
    <row r="124" spans="1:16" x14ac:dyDescent="0.25">
      <c r="B124" t="s">
        <v>565</v>
      </c>
      <c r="C124" t="s">
        <v>566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2"/>
        <v>70.5</v>
      </c>
      <c r="P124" s="10" t="str">
        <f t="shared" si="3"/>
        <v>C</v>
      </c>
    </row>
    <row r="125" spans="1:16" x14ac:dyDescent="0.25">
      <c r="B125" t="s">
        <v>567</v>
      </c>
      <c r="C125" t="s">
        <v>331</v>
      </c>
      <c r="G125">
        <v>3.5</v>
      </c>
      <c r="J125">
        <v>18</v>
      </c>
      <c r="L125">
        <f t="shared" si="2"/>
        <v>21.5</v>
      </c>
      <c r="P125" s="10">
        <f t="shared" si="3"/>
        <v>0</v>
      </c>
    </row>
    <row r="126" spans="1:16" x14ac:dyDescent="0.25">
      <c r="B126" t="s">
        <v>568</v>
      </c>
      <c r="C126" t="s">
        <v>569</v>
      </c>
      <c r="G126">
        <v>3</v>
      </c>
      <c r="L126">
        <f t="shared" si="2"/>
        <v>3</v>
      </c>
      <c r="P126" s="10">
        <f t="shared" si="3"/>
        <v>0</v>
      </c>
    </row>
    <row r="127" spans="1:16" x14ac:dyDescent="0.25">
      <c r="B127" t="s">
        <v>571</v>
      </c>
      <c r="C127" t="s">
        <v>203</v>
      </c>
      <c r="F127">
        <v>4.5</v>
      </c>
      <c r="G127">
        <v>2.5</v>
      </c>
      <c r="L127">
        <f t="shared" si="2"/>
        <v>7</v>
      </c>
      <c r="P127" s="10">
        <f t="shared" si="3"/>
        <v>0</v>
      </c>
    </row>
    <row r="128" spans="1:16" x14ac:dyDescent="0.25">
      <c r="B128" t="s">
        <v>572</v>
      </c>
      <c r="C128" t="s">
        <v>207</v>
      </c>
      <c r="F128">
        <v>4.5</v>
      </c>
      <c r="G128">
        <v>2.5</v>
      </c>
      <c r="L128">
        <f t="shared" si="2"/>
        <v>7</v>
      </c>
      <c r="P128" s="10">
        <f t="shared" si="3"/>
        <v>0</v>
      </c>
    </row>
    <row r="129" spans="2:16" x14ac:dyDescent="0.25">
      <c r="B129" t="s">
        <v>573</v>
      </c>
      <c r="C129" t="s">
        <v>574</v>
      </c>
      <c r="D129">
        <v>5</v>
      </c>
      <c r="E129">
        <v>5</v>
      </c>
      <c r="F129">
        <v>2.5</v>
      </c>
      <c r="G129">
        <v>2</v>
      </c>
      <c r="H129">
        <v>12</v>
      </c>
      <c r="K129">
        <v>16</v>
      </c>
      <c r="L129">
        <f t="shared" si="2"/>
        <v>42.5</v>
      </c>
      <c r="P129" s="10">
        <f t="shared" si="3"/>
        <v>0</v>
      </c>
    </row>
    <row r="130" spans="2:16" x14ac:dyDescent="0.25">
      <c r="B130" t="s">
        <v>575</v>
      </c>
      <c r="C130" t="s">
        <v>162</v>
      </c>
      <c r="E130">
        <v>5</v>
      </c>
      <c r="F130">
        <v>4</v>
      </c>
      <c r="J130">
        <v>18</v>
      </c>
      <c r="L130">
        <f t="shared" si="2"/>
        <v>27</v>
      </c>
      <c r="P130" s="10">
        <f t="shared" si="3"/>
        <v>0</v>
      </c>
    </row>
    <row r="131" spans="2:16" x14ac:dyDescent="0.25">
      <c r="B131" t="s">
        <v>576</v>
      </c>
      <c r="C131" t="s">
        <v>577</v>
      </c>
      <c r="D131">
        <v>4</v>
      </c>
      <c r="E131">
        <v>4.5</v>
      </c>
      <c r="F131">
        <v>3.5</v>
      </c>
      <c r="G131">
        <v>2.5</v>
      </c>
      <c r="L131">
        <f t="shared" si="2"/>
        <v>14.5</v>
      </c>
      <c r="P131" s="10">
        <f t="shared" si="3"/>
        <v>0</v>
      </c>
    </row>
    <row r="132" spans="2:16" x14ac:dyDescent="0.25">
      <c r="B132" t="s">
        <v>590</v>
      </c>
      <c r="C132" t="s">
        <v>591</v>
      </c>
      <c r="D132">
        <v>4</v>
      </c>
      <c r="E132">
        <v>5</v>
      </c>
      <c r="H132">
        <v>9</v>
      </c>
      <c r="J132">
        <v>20</v>
      </c>
      <c r="K132">
        <v>10</v>
      </c>
      <c r="L132">
        <f t="shared" ref="L132:L137" si="4">D132+E132+F132+G132+H132+I132+J132+K132</f>
        <v>48</v>
      </c>
      <c r="P132" s="10">
        <f t="shared" ref="P132:P137" si="5">IF(L132&gt;=89,"A",IF(L132&gt;=79,"B",IF(L132&gt;=69,"C",IF(L132&gt;=59,"D",IF(L132&gt;=49,"E",0)))))</f>
        <v>0</v>
      </c>
    </row>
    <row r="133" spans="2:16" x14ac:dyDescent="0.25">
      <c r="B133" t="s">
        <v>592</v>
      </c>
      <c r="C133" t="s">
        <v>593</v>
      </c>
      <c r="D133">
        <v>4</v>
      </c>
      <c r="E133">
        <v>5</v>
      </c>
      <c r="H133">
        <v>18</v>
      </c>
      <c r="J133">
        <v>20</v>
      </c>
      <c r="L133">
        <f t="shared" si="4"/>
        <v>47</v>
      </c>
      <c r="P133" s="10">
        <f t="shared" si="5"/>
        <v>0</v>
      </c>
    </row>
    <row r="134" spans="2:16" x14ac:dyDescent="0.25">
      <c r="B134" t="s">
        <v>594</v>
      </c>
      <c r="C134" t="s">
        <v>340</v>
      </c>
      <c r="H134">
        <v>18</v>
      </c>
      <c r="L134">
        <f t="shared" si="4"/>
        <v>18</v>
      </c>
      <c r="P134" s="10">
        <f t="shared" si="5"/>
        <v>0</v>
      </c>
    </row>
    <row r="135" spans="2:16" x14ac:dyDescent="0.25">
      <c r="B135" t="s">
        <v>595</v>
      </c>
      <c r="C135" t="s">
        <v>596</v>
      </c>
      <c r="H135">
        <v>9</v>
      </c>
      <c r="J135">
        <v>18</v>
      </c>
      <c r="K135">
        <v>16</v>
      </c>
      <c r="L135">
        <f t="shared" si="4"/>
        <v>43</v>
      </c>
      <c r="P135" s="10">
        <f t="shared" si="5"/>
        <v>0</v>
      </c>
    </row>
    <row r="136" spans="2:16" x14ac:dyDescent="0.25">
      <c r="B136" t="s">
        <v>599</v>
      </c>
      <c r="C136" t="s">
        <v>600</v>
      </c>
      <c r="H136">
        <v>1.7</v>
      </c>
      <c r="L136">
        <f t="shared" si="4"/>
        <v>1.7</v>
      </c>
      <c r="P136" s="10">
        <f t="shared" si="5"/>
        <v>0</v>
      </c>
    </row>
    <row r="137" spans="2:16" x14ac:dyDescent="0.25">
      <c r="B137" t="s">
        <v>601</v>
      </c>
      <c r="C137" t="s">
        <v>602</v>
      </c>
      <c r="H137">
        <v>17</v>
      </c>
      <c r="L137">
        <f t="shared" si="4"/>
        <v>17</v>
      </c>
      <c r="P137" s="10">
        <f t="shared" si="5"/>
        <v>0</v>
      </c>
    </row>
  </sheetData>
  <autoFilter ref="A2:L137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L31" sqref="L31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t="s">
        <v>485</v>
      </c>
      <c r="B1" t="s">
        <v>1</v>
      </c>
      <c r="C1" t="s">
        <v>244</v>
      </c>
    </row>
    <row r="2" spans="1:13" ht="45" x14ac:dyDescent="0.25">
      <c r="D2" s="3" t="s">
        <v>553</v>
      </c>
      <c r="E2" s="3" t="s">
        <v>554</v>
      </c>
      <c r="F2" s="3" t="s">
        <v>587</v>
      </c>
      <c r="G2" t="s">
        <v>555</v>
      </c>
      <c r="H2" t="s">
        <v>556</v>
      </c>
      <c r="I2" t="s">
        <v>557</v>
      </c>
      <c r="J2" s="3" t="s">
        <v>604</v>
      </c>
    </row>
    <row r="3" spans="1:13" x14ac:dyDescent="0.25">
      <c r="A3" t="s">
        <v>2</v>
      </c>
      <c r="B3" t="s">
        <v>425</v>
      </c>
      <c r="C3" t="s">
        <v>486</v>
      </c>
      <c r="I3">
        <f>D3+E3+F3+G3+H3</f>
        <v>0</v>
      </c>
      <c r="J3" s="10">
        <f>IF(I3&gt;=89,"A",IF(I3&gt;=79,"B",IF(I3&gt;=69,"C",IF(I3&gt;=59,"D",IF(I3&gt;=49,"E",0)))))</f>
        <v>0</v>
      </c>
    </row>
    <row r="4" spans="1:13" x14ac:dyDescent="0.25">
      <c r="A4" t="s">
        <v>6</v>
      </c>
      <c r="B4" s="1" t="s">
        <v>368</v>
      </c>
      <c r="C4" t="s">
        <v>487</v>
      </c>
      <c r="D4">
        <f>4.5+2.5+6+2</f>
        <v>15</v>
      </c>
      <c r="E4">
        <v>16</v>
      </c>
      <c r="F4">
        <v>17</v>
      </c>
      <c r="I4">
        <f t="shared" ref="I4:I39" si="0">D4+E4+F4+G4+H4</f>
        <v>48</v>
      </c>
      <c r="J4" s="10">
        <f t="shared" ref="J4:J39" si="1">IF(I4&gt;=89,"A",IF(I4&gt;=79,"B",IF(I4&gt;=69,"C",IF(I4&gt;=59,"D",IF(I4&gt;=49,"E",0)))))</f>
        <v>0</v>
      </c>
    </row>
    <row r="5" spans="1:13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F5">
        <v>20</v>
      </c>
      <c r="H5">
        <v>17</v>
      </c>
      <c r="I5">
        <f t="shared" si="0"/>
        <v>67.5</v>
      </c>
      <c r="J5" s="10" t="str">
        <f t="shared" si="1"/>
        <v>D</v>
      </c>
    </row>
    <row r="6" spans="1:13" x14ac:dyDescent="0.25">
      <c r="A6" t="s">
        <v>13</v>
      </c>
      <c r="B6" s="1" t="s">
        <v>518</v>
      </c>
      <c r="C6" t="s">
        <v>489</v>
      </c>
      <c r="D6">
        <f>4.5+2.5+6+2</f>
        <v>15</v>
      </c>
      <c r="E6">
        <v>19</v>
      </c>
      <c r="F6">
        <v>20</v>
      </c>
      <c r="H6">
        <v>16</v>
      </c>
      <c r="I6">
        <f t="shared" si="0"/>
        <v>70</v>
      </c>
      <c r="J6" s="10" t="str">
        <f t="shared" si="1"/>
        <v>C</v>
      </c>
    </row>
    <row r="7" spans="1:13" x14ac:dyDescent="0.25">
      <c r="A7" t="s">
        <v>16</v>
      </c>
      <c r="B7" s="1" t="s">
        <v>519</v>
      </c>
      <c r="C7" t="s">
        <v>490</v>
      </c>
      <c r="D7">
        <f>4.5+2.5+2</f>
        <v>9</v>
      </c>
      <c r="E7">
        <v>18.5</v>
      </c>
      <c r="F7">
        <v>19</v>
      </c>
      <c r="H7">
        <v>15</v>
      </c>
      <c r="I7">
        <f t="shared" si="0"/>
        <v>61.5</v>
      </c>
      <c r="J7" s="10" t="str">
        <f t="shared" si="1"/>
        <v>D</v>
      </c>
    </row>
    <row r="8" spans="1:13" x14ac:dyDescent="0.25">
      <c r="A8" t="s">
        <v>19</v>
      </c>
      <c r="B8" s="1" t="s">
        <v>520</v>
      </c>
      <c r="C8" t="s">
        <v>491</v>
      </c>
      <c r="D8">
        <f>4.5+2.5+6+2.5</f>
        <v>15.5</v>
      </c>
      <c r="E8">
        <v>15</v>
      </c>
      <c r="F8">
        <v>20</v>
      </c>
      <c r="H8">
        <v>14</v>
      </c>
      <c r="I8">
        <f t="shared" si="0"/>
        <v>64.5</v>
      </c>
      <c r="J8" s="10" t="str">
        <f t="shared" si="1"/>
        <v>D</v>
      </c>
    </row>
    <row r="9" spans="1:13" x14ac:dyDescent="0.25">
      <c r="A9" t="s">
        <v>22</v>
      </c>
      <c r="B9" s="1" t="s">
        <v>521</v>
      </c>
      <c r="C9" t="s">
        <v>492</v>
      </c>
      <c r="D9">
        <f>4.5+2.5+6+2.5</f>
        <v>15.5</v>
      </c>
      <c r="E9">
        <v>14</v>
      </c>
      <c r="F9">
        <v>20</v>
      </c>
      <c r="H9">
        <v>15</v>
      </c>
      <c r="I9">
        <f t="shared" si="0"/>
        <v>64.5</v>
      </c>
      <c r="J9" s="10" t="str">
        <f t="shared" si="1"/>
        <v>D</v>
      </c>
    </row>
    <row r="10" spans="1:13" x14ac:dyDescent="0.25">
      <c r="A10" t="s">
        <v>25</v>
      </c>
      <c r="B10" t="s">
        <v>493</v>
      </c>
      <c r="C10" s="2" t="s">
        <v>494</v>
      </c>
      <c r="D10" s="5">
        <v>9.5</v>
      </c>
      <c r="E10" s="5">
        <v>14</v>
      </c>
      <c r="F10">
        <v>20</v>
      </c>
      <c r="I10">
        <f t="shared" si="0"/>
        <v>43.5</v>
      </c>
      <c r="J10" s="10">
        <f t="shared" si="1"/>
        <v>0</v>
      </c>
      <c r="K10" s="2"/>
      <c r="L10" s="2"/>
      <c r="M10" s="2"/>
    </row>
    <row r="11" spans="1:13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F11">
        <v>19</v>
      </c>
      <c r="I11">
        <f t="shared" si="0"/>
        <v>44</v>
      </c>
      <c r="J11" s="10">
        <f t="shared" si="1"/>
        <v>0</v>
      </c>
      <c r="K11" s="2"/>
      <c r="L11" s="2"/>
      <c r="M11" s="2"/>
    </row>
    <row r="12" spans="1:13" x14ac:dyDescent="0.25">
      <c r="A12" t="s">
        <v>31</v>
      </c>
      <c r="B12" t="s">
        <v>497</v>
      </c>
      <c r="C12" t="s">
        <v>498</v>
      </c>
      <c r="D12">
        <f>4.5+2.5+2</f>
        <v>9</v>
      </c>
      <c r="E12">
        <v>20</v>
      </c>
      <c r="F12">
        <v>19</v>
      </c>
      <c r="H12">
        <v>17</v>
      </c>
      <c r="I12">
        <f t="shared" si="0"/>
        <v>65</v>
      </c>
      <c r="J12" s="10" t="str">
        <f t="shared" si="1"/>
        <v>D</v>
      </c>
      <c r="K12" s="2"/>
      <c r="L12" s="2"/>
      <c r="M12" s="2"/>
    </row>
    <row r="13" spans="1:13" x14ac:dyDescent="0.25">
      <c r="A13" t="s">
        <v>34</v>
      </c>
      <c r="B13" t="s">
        <v>499</v>
      </c>
      <c r="C13" t="s">
        <v>500</v>
      </c>
      <c r="D13">
        <f>6+2</f>
        <v>8</v>
      </c>
      <c r="E13">
        <v>11</v>
      </c>
      <c r="F13">
        <v>20</v>
      </c>
      <c r="H13">
        <v>16</v>
      </c>
      <c r="I13">
        <f t="shared" si="0"/>
        <v>55</v>
      </c>
      <c r="J13" s="10" t="str">
        <f t="shared" si="1"/>
        <v>E</v>
      </c>
      <c r="K13" s="2"/>
      <c r="L13" s="2"/>
      <c r="M13" s="2"/>
    </row>
    <row r="14" spans="1:13" x14ac:dyDescent="0.25">
      <c r="A14" t="s">
        <v>37</v>
      </c>
      <c r="B14" t="s">
        <v>264</v>
      </c>
      <c r="C14" t="s">
        <v>501</v>
      </c>
      <c r="D14">
        <f>6+2</f>
        <v>8</v>
      </c>
      <c r="E14">
        <v>17.5</v>
      </c>
      <c r="F14">
        <v>19</v>
      </c>
      <c r="H14">
        <v>17</v>
      </c>
      <c r="I14">
        <f t="shared" si="0"/>
        <v>61.5</v>
      </c>
      <c r="J14" s="10" t="str">
        <f t="shared" si="1"/>
        <v>D</v>
      </c>
      <c r="K14" s="2"/>
      <c r="L14" s="2"/>
      <c r="M14" s="2"/>
    </row>
    <row r="15" spans="1:13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13</v>
      </c>
      <c r="F15">
        <v>19</v>
      </c>
      <c r="H15">
        <v>17</v>
      </c>
      <c r="I15">
        <f t="shared" si="0"/>
        <v>62</v>
      </c>
      <c r="J15" s="10" t="str">
        <f t="shared" si="1"/>
        <v>D</v>
      </c>
      <c r="K15" s="2"/>
      <c r="L15" s="2"/>
      <c r="M15" s="2"/>
    </row>
    <row r="16" spans="1:13" ht="15.75" x14ac:dyDescent="0.25">
      <c r="A16" t="s">
        <v>43</v>
      </c>
      <c r="B16" t="s">
        <v>503</v>
      </c>
      <c r="C16" t="s">
        <v>504</v>
      </c>
      <c r="D16">
        <f>6+2</f>
        <v>8</v>
      </c>
      <c r="E16">
        <v>16</v>
      </c>
      <c r="F16">
        <v>20</v>
      </c>
      <c r="I16">
        <f t="shared" si="0"/>
        <v>44</v>
      </c>
      <c r="J16" s="10">
        <f t="shared" si="1"/>
        <v>0</v>
      </c>
      <c r="K16" s="2"/>
      <c r="L16" s="7"/>
      <c r="M16" s="2"/>
    </row>
    <row r="17" spans="1:13" x14ac:dyDescent="0.25">
      <c r="A17" t="s">
        <v>46</v>
      </c>
      <c r="B17" t="s">
        <v>505</v>
      </c>
      <c r="C17" t="s">
        <v>506</v>
      </c>
      <c r="D17">
        <f>6</f>
        <v>6</v>
      </c>
      <c r="E17">
        <v>20</v>
      </c>
      <c r="F17">
        <v>18</v>
      </c>
      <c r="H17">
        <v>15</v>
      </c>
      <c r="I17">
        <f t="shared" si="0"/>
        <v>59</v>
      </c>
      <c r="J17" s="10" t="str">
        <f t="shared" si="1"/>
        <v>D</v>
      </c>
      <c r="K17" s="2"/>
      <c r="L17" s="2"/>
      <c r="M17" s="2"/>
    </row>
    <row r="18" spans="1:13" x14ac:dyDescent="0.25">
      <c r="A18" t="s">
        <v>49</v>
      </c>
      <c r="B18" t="s">
        <v>507</v>
      </c>
      <c r="C18" t="s">
        <v>508</v>
      </c>
      <c r="D18">
        <f>4.5+2.5+6+1.5</f>
        <v>14.5</v>
      </c>
      <c r="E18">
        <v>17.5</v>
      </c>
      <c r="F18">
        <v>18</v>
      </c>
      <c r="H18">
        <v>17</v>
      </c>
      <c r="I18">
        <f t="shared" si="0"/>
        <v>67</v>
      </c>
      <c r="J18" s="10" t="str">
        <f t="shared" si="1"/>
        <v>D</v>
      </c>
      <c r="K18" s="2"/>
      <c r="L18" s="2"/>
      <c r="M18" s="2"/>
    </row>
    <row r="19" spans="1:13" x14ac:dyDescent="0.25">
      <c r="A19" t="s">
        <v>52</v>
      </c>
      <c r="B19" t="s">
        <v>509</v>
      </c>
      <c r="C19" t="s">
        <v>510</v>
      </c>
      <c r="D19">
        <f>6+2</f>
        <v>8</v>
      </c>
      <c r="E19">
        <v>3.5</v>
      </c>
      <c r="F19">
        <v>18</v>
      </c>
      <c r="I19">
        <f t="shared" si="0"/>
        <v>29.5</v>
      </c>
      <c r="J19" s="10">
        <f t="shared" si="1"/>
        <v>0</v>
      </c>
      <c r="K19" s="2"/>
      <c r="L19" s="2"/>
      <c r="M19" s="2"/>
    </row>
    <row r="20" spans="1:13" x14ac:dyDescent="0.25">
      <c r="A20" t="s">
        <v>55</v>
      </c>
      <c r="B20" t="s">
        <v>511</v>
      </c>
      <c r="C20" t="s">
        <v>512</v>
      </c>
      <c r="D20">
        <f>3+2.5+6+2</f>
        <v>13.5</v>
      </c>
      <c r="E20">
        <v>3.5</v>
      </c>
      <c r="F20">
        <v>20</v>
      </c>
      <c r="I20">
        <f t="shared" si="0"/>
        <v>37</v>
      </c>
      <c r="J20" s="10">
        <f t="shared" si="1"/>
        <v>0</v>
      </c>
      <c r="K20" s="2"/>
      <c r="L20" s="2"/>
      <c r="M20" s="2"/>
    </row>
    <row r="21" spans="1:13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F21">
        <v>19</v>
      </c>
      <c r="H21">
        <v>14</v>
      </c>
      <c r="I21">
        <f t="shared" si="0"/>
        <v>64.5</v>
      </c>
      <c r="J21" s="10" t="str">
        <f t="shared" si="1"/>
        <v>D</v>
      </c>
      <c r="K21" s="2"/>
      <c r="L21" s="2"/>
      <c r="M21" s="2"/>
    </row>
    <row r="22" spans="1:13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4</v>
      </c>
      <c r="F22">
        <v>20</v>
      </c>
      <c r="I22">
        <f t="shared" si="0"/>
        <v>29.5</v>
      </c>
      <c r="J22" s="10">
        <f t="shared" si="1"/>
        <v>0</v>
      </c>
      <c r="K22" s="2"/>
      <c r="L22" s="2"/>
      <c r="M22" s="2"/>
    </row>
    <row r="23" spans="1:13" x14ac:dyDescent="0.25">
      <c r="A23" t="s">
        <v>64</v>
      </c>
      <c r="B23" t="s">
        <v>366</v>
      </c>
      <c r="C23" t="s">
        <v>517</v>
      </c>
      <c r="D23">
        <f>4.5+2.5+2</f>
        <v>9</v>
      </c>
      <c r="E23">
        <v>15</v>
      </c>
      <c r="F23">
        <v>18</v>
      </c>
      <c r="H23">
        <v>16</v>
      </c>
      <c r="I23">
        <f t="shared" si="0"/>
        <v>58</v>
      </c>
      <c r="J23" s="10" t="str">
        <f t="shared" si="1"/>
        <v>E</v>
      </c>
      <c r="K23" s="2"/>
      <c r="L23" s="2"/>
      <c r="M23" s="2"/>
    </row>
    <row r="24" spans="1:13" x14ac:dyDescent="0.25">
      <c r="J24" s="10"/>
      <c r="K24" s="2"/>
      <c r="L24" s="2"/>
      <c r="M24" s="2"/>
    </row>
    <row r="25" spans="1:13" x14ac:dyDescent="0.25">
      <c r="A25" t="s">
        <v>2</v>
      </c>
      <c r="B25" s="1" t="s">
        <v>541</v>
      </c>
      <c r="C25" t="s">
        <v>522</v>
      </c>
      <c r="E25">
        <v>12</v>
      </c>
      <c r="I25">
        <f t="shared" si="0"/>
        <v>12</v>
      </c>
      <c r="J25" s="10">
        <f t="shared" si="1"/>
        <v>0</v>
      </c>
      <c r="K25" s="2"/>
      <c r="L25" s="2"/>
      <c r="M25" s="2"/>
    </row>
    <row r="26" spans="1:13" x14ac:dyDescent="0.25">
      <c r="A26" t="s">
        <v>6</v>
      </c>
      <c r="B26" s="1" t="s">
        <v>478</v>
      </c>
      <c r="C26" s="2" t="s">
        <v>523</v>
      </c>
      <c r="D26" s="5">
        <v>10</v>
      </c>
      <c r="E26" s="5">
        <v>7</v>
      </c>
      <c r="F26">
        <v>20</v>
      </c>
      <c r="I26">
        <f t="shared" si="0"/>
        <v>37</v>
      </c>
      <c r="J26" s="10">
        <f t="shared" si="1"/>
        <v>0</v>
      </c>
      <c r="K26" s="2"/>
      <c r="L26" s="2"/>
      <c r="M26" s="2"/>
    </row>
    <row r="27" spans="1:13" x14ac:dyDescent="0.25">
      <c r="A27" t="s">
        <v>9</v>
      </c>
      <c r="B27" s="1" t="s">
        <v>542</v>
      </c>
      <c r="C27" t="s">
        <v>524</v>
      </c>
      <c r="D27">
        <f>4+2.5+4+1</f>
        <v>11.5</v>
      </c>
      <c r="E27">
        <v>16.5</v>
      </c>
      <c r="F27">
        <v>19</v>
      </c>
      <c r="I27">
        <f t="shared" si="0"/>
        <v>47</v>
      </c>
      <c r="J27" s="10">
        <f t="shared" si="1"/>
        <v>0</v>
      </c>
      <c r="K27" s="2"/>
      <c r="L27" s="2"/>
      <c r="M27" s="2"/>
    </row>
    <row r="28" spans="1:13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F28">
        <v>19</v>
      </c>
      <c r="H28">
        <v>12</v>
      </c>
      <c r="I28">
        <f t="shared" si="0"/>
        <v>54.5</v>
      </c>
      <c r="J28" s="10" t="str">
        <f t="shared" si="1"/>
        <v>E</v>
      </c>
      <c r="K28" s="2"/>
      <c r="L28" s="2"/>
      <c r="M28" s="2"/>
    </row>
    <row r="29" spans="1:13" x14ac:dyDescent="0.25">
      <c r="A29" t="s">
        <v>16</v>
      </c>
      <c r="B29" t="s">
        <v>526</v>
      </c>
      <c r="C29" t="s">
        <v>527</v>
      </c>
      <c r="E29">
        <v>17</v>
      </c>
      <c r="F29">
        <v>20</v>
      </c>
      <c r="I29">
        <f t="shared" si="0"/>
        <v>37</v>
      </c>
      <c r="J29" s="10">
        <f t="shared" si="1"/>
        <v>0</v>
      </c>
      <c r="K29" s="2"/>
      <c r="L29" s="2"/>
      <c r="M29" s="2"/>
    </row>
    <row r="30" spans="1:13" x14ac:dyDescent="0.25">
      <c r="A30" t="s">
        <v>19</v>
      </c>
      <c r="B30" t="s">
        <v>401</v>
      </c>
      <c r="C30" t="s">
        <v>528</v>
      </c>
      <c r="D30">
        <f>4+2.5+4+1</f>
        <v>11.5</v>
      </c>
      <c r="E30">
        <v>19</v>
      </c>
      <c r="F30">
        <v>19</v>
      </c>
      <c r="I30">
        <f t="shared" si="0"/>
        <v>49.5</v>
      </c>
      <c r="J30" s="10" t="str">
        <f t="shared" si="1"/>
        <v>E</v>
      </c>
      <c r="K30" s="2"/>
      <c r="L30" s="2"/>
      <c r="M30" s="2"/>
    </row>
    <row r="31" spans="1:13" x14ac:dyDescent="0.25">
      <c r="A31" t="s">
        <v>22</v>
      </c>
      <c r="B31" t="s">
        <v>529</v>
      </c>
      <c r="C31" t="s">
        <v>530</v>
      </c>
      <c r="D31">
        <f>4+1</f>
        <v>5</v>
      </c>
      <c r="E31">
        <v>12</v>
      </c>
      <c r="F31">
        <v>19</v>
      </c>
      <c r="I31">
        <f t="shared" si="0"/>
        <v>36</v>
      </c>
      <c r="J31" s="10">
        <f t="shared" si="1"/>
        <v>0</v>
      </c>
      <c r="K31" s="2"/>
      <c r="L31" s="2"/>
      <c r="M31" s="2"/>
    </row>
    <row r="32" spans="1:13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17</v>
      </c>
      <c r="F32">
        <v>20</v>
      </c>
      <c r="H32">
        <v>16</v>
      </c>
      <c r="I32">
        <f t="shared" si="0"/>
        <v>65.5</v>
      </c>
      <c r="J32" s="10" t="str">
        <f t="shared" si="1"/>
        <v>D</v>
      </c>
      <c r="K32" s="2"/>
      <c r="L32" s="2"/>
      <c r="M32" s="2"/>
    </row>
    <row r="33" spans="1:13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14</v>
      </c>
      <c r="F33">
        <v>20</v>
      </c>
      <c r="H33">
        <v>14</v>
      </c>
      <c r="I33">
        <f t="shared" si="0"/>
        <v>60.5</v>
      </c>
      <c r="J33" s="10" t="str">
        <f t="shared" si="1"/>
        <v>D</v>
      </c>
      <c r="K33" s="2"/>
      <c r="L33" s="2"/>
      <c r="M33" s="2"/>
    </row>
    <row r="34" spans="1:13" x14ac:dyDescent="0.25">
      <c r="A34" t="s">
        <v>31</v>
      </c>
      <c r="B34" t="s">
        <v>407</v>
      </c>
      <c r="C34" t="s">
        <v>534</v>
      </c>
      <c r="D34">
        <f>6+1</f>
        <v>7</v>
      </c>
      <c r="E34">
        <v>17.5</v>
      </c>
      <c r="F34">
        <v>20</v>
      </c>
      <c r="H34">
        <v>12</v>
      </c>
      <c r="I34">
        <f t="shared" si="0"/>
        <v>56.5</v>
      </c>
      <c r="J34" s="10" t="str">
        <f t="shared" si="1"/>
        <v>E</v>
      </c>
      <c r="K34" s="2"/>
      <c r="L34" s="2"/>
      <c r="M34" s="2"/>
    </row>
    <row r="35" spans="1:13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F35">
        <v>19</v>
      </c>
      <c r="H35">
        <v>12</v>
      </c>
      <c r="I35">
        <f t="shared" si="0"/>
        <v>53.5</v>
      </c>
      <c r="J35" s="10" t="str">
        <f t="shared" si="1"/>
        <v>E</v>
      </c>
      <c r="K35" s="2"/>
      <c r="L35" s="2"/>
      <c r="M35" s="2"/>
    </row>
    <row r="36" spans="1:13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F36">
        <v>18</v>
      </c>
      <c r="H36">
        <v>12</v>
      </c>
      <c r="I36">
        <f t="shared" si="0"/>
        <v>51</v>
      </c>
      <c r="J36" s="10" t="str">
        <f t="shared" si="1"/>
        <v>E</v>
      </c>
      <c r="K36" s="2"/>
      <c r="L36" s="2"/>
      <c r="M36" s="2"/>
    </row>
    <row r="37" spans="1:13" x14ac:dyDescent="0.25">
      <c r="A37" t="s">
        <v>40</v>
      </c>
      <c r="B37" t="s">
        <v>537</v>
      </c>
      <c r="C37" s="2" t="s">
        <v>538</v>
      </c>
      <c r="D37">
        <v>18.5</v>
      </c>
      <c r="E37">
        <v>19</v>
      </c>
      <c r="F37">
        <v>20</v>
      </c>
      <c r="H37">
        <v>12</v>
      </c>
      <c r="I37">
        <f t="shared" si="0"/>
        <v>69.5</v>
      </c>
      <c r="J37" s="10" t="str">
        <f t="shared" si="1"/>
        <v>C</v>
      </c>
      <c r="K37" s="2"/>
      <c r="L37" s="2"/>
      <c r="M37" s="2"/>
    </row>
    <row r="38" spans="1:13" x14ac:dyDescent="0.25">
      <c r="A38" t="s">
        <v>43</v>
      </c>
      <c r="B38" t="s">
        <v>539</v>
      </c>
      <c r="C38" s="2" t="s">
        <v>540</v>
      </c>
      <c r="D38">
        <v>5</v>
      </c>
      <c r="E38">
        <v>9</v>
      </c>
      <c r="F38">
        <v>20</v>
      </c>
      <c r="I38">
        <f t="shared" si="0"/>
        <v>34</v>
      </c>
      <c r="J38" s="10">
        <f t="shared" si="1"/>
        <v>0</v>
      </c>
      <c r="K38" s="2"/>
      <c r="L38" s="2"/>
      <c r="M38" s="2"/>
    </row>
    <row r="39" spans="1:13" x14ac:dyDescent="0.25">
      <c r="A39" s="2"/>
      <c r="B39" s="4" t="s">
        <v>598</v>
      </c>
      <c r="C39" t="s">
        <v>544</v>
      </c>
      <c r="D39">
        <f>3+2.5+6</f>
        <v>11.5</v>
      </c>
      <c r="E39">
        <v>10</v>
      </c>
      <c r="F39">
        <v>19</v>
      </c>
      <c r="H39">
        <v>12</v>
      </c>
      <c r="I39">
        <f t="shared" si="0"/>
        <v>52.5</v>
      </c>
      <c r="J39" s="10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Dijana Kovacevic</cp:lastModifiedBy>
  <cp:lastPrinted>2019-04-05T13:04:00Z</cp:lastPrinted>
  <dcterms:created xsi:type="dcterms:W3CDTF">2019-03-07T12:14:52Z</dcterms:created>
  <dcterms:modified xsi:type="dcterms:W3CDTF">2019-05-27T11:20:10Z</dcterms:modified>
</cp:coreProperties>
</file>