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8130" tabRatio="411"/>
  </bookViews>
  <sheets>
    <sheet name="Osvojeni" sheetId="3" r:id="rId1"/>
    <sheet name="Zakljucne" sheetId="5" r:id="rId2"/>
    <sheet name="Osvojeni2" sheetId="12" r:id="rId3"/>
    <sheet name="Zakljucne2" sheetId="13" r:id="rId4"/>
    <sheet name="Osvojeni3" sheetId="9" r:id="rId5"/>
    <sheet name="Zakljucne3" sheetId="10" r:id="rId6"/>
  </sheets>
  <definedNames>
    <definedName name="Excel_BuiltIn__FilterDatabase" localSheetId="2">#REF!</definedName>
    <definedName name="Excel_BuiltIn__FilterDatabase" localSheetId="4">#REF!</definedName>
    <definedName name="Excel_BuiltIn__FilterDatabase" localSheetId="3">#REF!</definedName>
    <definedName name="Excel_BuiltIn__FilterDatabase" localSheetId="5">#REF!</definedName>
    <definedName name="Excel_BuiltIn__FilterDatabase">#REF!</definedName>
    <definedName name="_xlnm.Print_Titles" localSheetId="0">Osvojeni!$1:$7</definedName>
    <definedName name="_xlnm.Print_Titles" localSheetId="2">Osvojeni2!$1:$7</definedName>
    <definedName name="_xlnm.Print_Titles" localSheetId="4">Osvojeni3!$1:$7</definedName>
    <definedName name="_xlnm.Print_Titles" localSheetId="1">Zakljucne!$1:$7</definedName>
    <definedName name="_xlnm.Print_Titles" localSheetId="3">Zakljucne2!$1:$7</definedName>
    <definedName name="_xlnm.Print_Titles" localSheetId="5">Zakljucne3!$1:$7</definedName>
  </definedNames>
  <calcPr calcId="124519"/>
</workbook>
</file>

<file path=xl/calcChain.xml><?xml version="1.0" encoding="utf-8"?>
<calcChain xmlns="http://schemas.openxmlformats.org/spreadsheetml/2006/main">
  <c r="F9" i="10"/>
  <c r="F10"/>
  <c r="F11"/>
  <c r="F12"/>
  <c r="F13"/>
  <c r="F14"/>
  <c r="F15"/>
  <c r="F16"/>
  <c r="F17"/>
  <c r="F18"/>
  <c r="F19"/>
  <c r="F20"/>
  <c r="F21"/>
  <c r="E9"/>
  <c r="E10"/>
  <c r="E11"/>
  <c r="E12"/>
  <c r="E13"/>
  <c r="E14"/>
  <c r="E15"/>
  <c r="E16"/>
  <c r="E17"/>
  <c r="E18"/>
  <c r="E19"/>
  <c r="E20"/>
  <c r="E21"/>
  <c r="B9"/>
  <c r="B10"/>
  <c r="B11"/>
  <c r="B12"/>
  <c r="B13"/>
  <c r="B14"/>
  <c r="B15"/>
  <c r="B16"/>
  <c r="B17"/>
  <c r="B18"/>
  <c r="B19"/>
  <c r="B20"/>
  <c r="B21"/>
  <c r="C9"/>
  <c r="C10"/>
  <c r="C11"/>
  <c r="C12"/>
  <c r="C13"/>
  <c r="C14"/>
  <c r="C15"/>
  <c r="C16"/>
  <c r="C17"/>
  <c r="C18"/>
  <c r="C19"/>
  <c r="C20"/>
  <c r="C21"/>
  <c r="B9" i="13"/>
  <c r="B10"/>
  <c r="B11"/>
  <c r="B12"/>
  <c r="B13"/>
  <c r="B14"/>
  <c r="B15"/>
  <c r="B16"/>
  <c r="G11"/>
  <c r="G13"/>
  <c r="F9"/>
  <c r="F10"/>
  <c r="F11"/>
  <c r="F12"/>
  <c r="F13"/>
  <c r="F14"/>
  <c r="F15"/>
  <c r="F16"/>
  <c r="E9"/>
  <c r="E10"/>
  <c r="E11"/>
  <c r="E12"/>
  <c r="E13"/>
  <c r="E14"/>
  <c r="E15"/>
  <c r="E16"/>
  <c r="C9"/>
  <c r="C10"/>
  <c r="C11"/>
  <c r="C12"/>
  <c r="C13"/>
  <c r="C14"/>
  <c r="C15"/>
  <c r="C16"/>
  <c r="F9" i="5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T8" i="9"/>
  <c r="U8" s="1"/>
  <c r="T9"/>
  <c r="U9" s="1"/>
  <c r="G9" i="10" s="1"/>
  <c r="T10" i="9"/>
  <c r="U10" s="1"/>
  <c r="G10" i="10" s="1"/>
  <c r="T11" i="9"/>
  <c r="U11" s="1"/>
  <c r="G11" i="10" s="1"/>
  <c r="T12" i="9"/>
  <c r="U12" s="1"/>
  <c r="G12" i="10" s="1"/>
  <c r="T13" i="9"/>
  <c r="U13" s="1"/>
  <c r="G13" i="10" s="1"/>
  <c r="T14" i="9"/>
  <c r="U14" s="1"/>
  <c r="G14" i="10" s="1"/>
  <c r="T15" i="9"/>
  <c r="U15" s="1"/>
  <c r="G15" i="10" s="1"/>
  <c r="T16" i="9"/>
  <c r="U16" s="1"/>
  <c r="G16" i="10" s="1"/>
  <c r="T17" i="9"/>
  <c r="U17" s="1"/>
  <c r="G17" i="10" s="1"/>
  <c r="T18" i="9"/>
  <c r="U18" s="1"/>
  <c r="G18" i="10" s="1"/>
  <c r="T19" i="9"/>
  <c r="U19" s="1"/>
  <c r="G19" i="10" s="1"/>
  <c r="T20" i="9"/>
  <c r="U20" s="1"/>
  <c r="G20" i="10" s="1"/>
  <c r="T21" i="9"/>
  <c r="U21" s="1"/>
  <c r="G21" i="10" s="1"/>
  <c r="T8" i="12"/>
  <c r="U8" s="1"/>
  <c r="T9"/>
  <c r="U9" s="1"/>
  <c r="G9" i="13" s="1"/>
  <c r="T10" i="12"/>
  <c r="U10" s="1"/>
  <c r="G10" i="13" s="1"/>
  <c r="T11" i="12"/>
  <c r="U11" s="1"/>
  <c r="T12"/>
  <c r="U12" s="1"/>
  <c r="G12" i="13" s="1"/>
  <c r="T13" i="12"/>
  <c r="U13" s="1"/>
  <c r="T14"/>
  <c r="U14" s="1"/>
  <c r="G14" i="13" s="1"/>
  <c r="T15" i="12"/>
  <c r="U15" s="1"/>
  <c r="G15" i="13" s="1"/>
  <c r="T16" i="12"/>
  <c r="U16" s="1"/>
  <c r="G16" i="13" s="1"/>
  <c r="T9" i="3"/>
  <c r="U9" s="1"/>
  <c r="G9" i="5" s="1"/>
  <c r="T10" i="3"/>
  <c r="U10" s="1"/>
  <c r="G10" i="5" s="1"/>
  <c r="T11" i="3"/>
  <c r="U11" s="1"/>
  <c r="G11" i="5" s="1"/>
  <c r="T12" i="3"/>
  <c r="U12" s="1"/>
  <c r="G12" i="5" s="1"/>
  <c r="T13" i="3"/>
  <c r="U13" s="1"/>
  <c r="G13" i="5" s="1"/>
  <c r="T14" i="3"/>
  <c r="U14" s="1"/>
  <c r="G14" i="5" s="1"/>
  <c r="T15" i="3"/>
  <c r="U15" s="1"/>
  <c r="G15" i="5" s="1"/>
  <c r="T16" i="3"/>
  <c r="U16" s="1"/>
  <c r="G16" i="5" s="1"/>
  <c r="T17" i="3"/>
  <c r="U17" s="1"/>
  <c r="G17" i="5" s="1"/>
  <c r="T18" i="3"/>
  <c r="U18" s="1"/>
  <c r="G18" i="5" s="1"/>
  <c r="T19" i="3"/>
  <c r="U19" s="1"/>
  <c r="G19" i="5" s="1"/>
  <c r="T20" i="3"/>
  <c r="U20" s="1"/>
  <c r="G20" i="5" s="1"/>
  <c r="T21" i="3"/>
  <c r="U21" s="1"/>
  <c r="G21" i="5" s="1"/>
  <c r="T22" i="3"/>
  <c r="U22" s="1"/>
  <c r="G22" i="5" s="1"/>
  <c r="T23" i="3"/>
  <c r="U23" s="1"/>
  <c r="G23" i="5" s="1"/>
  <c r="T24" i="3"/>
  <c r="U24" s="1"/>
  <c r="G24" i="5" s="1"/>
  <c r="T25" i="3"/>
  <c r="U25" s="1"/>
  <c r="G25" i="5" s="1"/>
  <c r="T26" i="3"/>
  <c r="U26" s="1"/>
  <c r="G26" i="5" s="1"/>
  <c r="T27" i="3"/>
  <c r="U27" s="1"/>
  <c r="G27" i="5" s="1"/>
  <c r="T28" i="3"/>
  <c r="U28" s="1"/>
  <c r="G28" i="5" s="1"/>
  <c r="T29" i="3"/>
  <c r="U29" s="1"/>
  <c r="G29" i="5" s="1"/>
  <c r="T30" i="3"/>
  <c r="U30" s="1"/>
  <c r="G30" i="5" s="1"/>
  <c r="T31" i="3"/>
  <c r="U31" s="1"/>
  <c r="G31" i="5" s="1"/>
  <c r="T32" i="3"/>
  <c r="U32" s="1"/>
  <c r="G32" i="5" s="1"/>
  <c r="T33" i="3"/>
  <c r="U33" s="1"/>
  <c r="G33" i="5" s="1"/>
  <c r="T34" i="3"/>
  <c r="U34" s="1"/>
  <c r="G34" i="5" s="1"/>
  <c r="T35" i="3"/>
  <c r="U35" s="1"/>
  <c r="G35" i="5" s="1"/>
  <c r="T36" i="3"/>
  <c r="U36" s="1"/>
  <c r="G36" i="5" s="1"/>
  <c r="T37" i="3"/>
  <c r="U37" s="1"/>
  <c r="G37" i="5" s="1"/>
  <c r="T38" i="3"/>
  <c r="U38" s="1"/>
  <c r="G38" i="5" s="1"/>
  <c r="T39" i="3"/>
  <c r="U39" s="1"/>
  <c r="G39" i="5" s="1"/>
  <c r="T40" i="3"/>
  <c r="U40" s="1"/>
  <c r="G40" i="5" s="1"/>
  <c r="T41" i="3"/>
  <c r="U41" s="1"/>
  <c r="G41" i="5" s="1"/>
  <c r="T42" i="3"/>
  <c r="U42" s="1"/>
  <c r="G42" i="5" s="1"/>
  <c r="T43" i="3"/>
  <c r="U43" s="1"/>
  <c r="G43" i="5" s="1"/>
  <c r="T44" i="3"/>
  <c r="U44" s="1"/>
  <c r="G44" i="5" s="1"/>
  <c r="T45" i="3"/>
  <c r="U45" s="1"/>
  <c r="G45" i="5" s="1"/>
  <c r="T46" i="3"/>
  <c r="U46" s="1"/>
  <c r="G46" i="5" s="1"/>
  <c r="T47" i="3"/>
  <c r="U47" s="1"/>
  <c r="G47" i="5" s="1"/>
  <c r="T48" i="3"/>
  <c r="U48" s="1"/>
  <c r="G48" i="5" s="1"/>
  <c r="T49" i="3"/>
  <c r="U49" s="1"/>
  <c r="G49" i="5" s="1"/>
  <c r="T50" i="3"/>
  <c r="U50" s="1"/>
  <c r="G50" i="5" s="1"/>
  <c r="T51" i="3"/>
  <c r="U51" s="1"/>
  <c r="G51" i="5" s="1"/>
  <c r="T52" i="3"/>
  <c r="U52" s="1"/>
  <c r="G52" i="5" s="1"/>
  <c r="T53" i="3"/>
  <c r="U53" s="1"/>
  <c r="G53" i="5" s="1"/>
  <c r="T54" i="3"/>
  <c r="U54" s="1"/>
  <c r="G54" i="5" s="1"/>
  <c r="T55" i="3"/>
  <c r="U55" s="1"/>
  <c r="G55" i="5" s="1"/>
  <c r="T56" i="3"/>
  <c r="U56" s="1"/>
  <c r="G56" i="5" s="1"/>
  <c r="T57" i="3"/>
  <c r="U57" s="1"/>
  <c r="G57" i="5" s="1"/>
  <c r="T58" i="3"/>
  <c r="U58" s="1"/>
  <c r="G58" i="5" s="1"/>
  <c r="T59" i="3"/>
  <c r="U59" s="1"/>
  <c r="G59" i="5" s="1"/>
  <c r="T60" i="3"/>
  <c r="U60" s="1"/>
  <c r="G60" i="5" s="1"/>
  <c r="T61" i="3"/>
  <c r="U61" s="1"/>
  <c r="G61" i="5" s="1"/>
  <c r="T62" i="3"/>
  <c r="U62" s="1"/>
  <c r="G62" i="5" s="1"/>
  <c r="T63" i="3"/>
  <c r="U63" s="1"/>
  <c r="G63" i="5" s="1"/>
  <c r="T64" i="3"/>
  <c r="U64" s="1"/>
  <c r="G64" i="5" s="1"/>
  <c r="T65" i="3"/>
  <c r="U65" s="1"/>
  <c r="G65" i="5" s="1"/>
  <c r="T66" i="3"/>
  <c r="U66" s="1"/>
  <c r="G66" i="5" s="1"/>
  <c r="T67" i="3"/>
  <c r="U67" s="1"/>
  <c r="G67" i="5" s="1"/>
  <c r="T68" i="3"/>
  <c r="U68" s="1"/>
  <c r="G68" i="5" s="1"/>
  <c r="T69" i="3"/>
  <c r="U69" s="1"/>
  <c r="G69" i="5" s="1"/>
  <c r="T70" i="3"/>
  <c r="U70" s="1"/>
  <c r="G70" i="5" s="1"/>
  <c r="T71" i="3"/>
  <c r="U71" s="1"/>
  <c r="G71" i="5" s="1"/>
  <c r="T72" i="3"/>
  <c r="U72" s="1"/>
  <c r="G72" i="5" s="1"/>
  <c r="T73" i="3"/>
  <c r="U73" s="1"/>
  <c r="G73" i="5" s="1"/>
  <c r="T74" i="3"/>
  <c r="U74" s="1"/>
  <c r="G74" i="5" s="1"/>
  <c r="T75" i="3"/>
  <c r="U75" s="1"/>
  <c r="G75" i="5" s="1"/>
  <c r="T76" i="3"/>
  <c r="U76" s="1"/>
  <c r="G76" i="5" s="1"/>
  <c r="T77" i="3"/>
  <c r="U77" s="1"/>
  <c r="G77" i="5" s="1"/>
  <c r="T78" i="3"/>
  <c r="U78" s="1"/>
  <c r="G78" i="5" s="1"/>
  <c r="T79" i="3"/>
  <c r="U79" s="1"/>
  <c r="G79" i="5" s="1"/>
  <c r="T80" i="3"/>
  <c r="U80" s="1"/>
  <c r="G80" i="5" s="1"/>
  <c r="T81" i="3"/>
  <c r="U81" s="1"/>
  <c r="G81" i="5" s="1"/>
  <c r="T82" i="3"/>
  <c r="U82" s="1"/>
  <c r="G82" i="5" s="1"/>
  <c r="T83" i="3"/>
  <c r="U83" s="1"/>
  <c r="G83" i="5" s="1"/>
  <c r="T84" i="3"/>
  <c r="U84" s="1"/>
  <c r="G84" i="5" s="1"/>
  <c r="T85" i="3"/>
  <c r="U85" s="1"/>
  <c r="G85" i="5" s="1"/>
  <c r="T86" i="3"/>
  <c r="U86" s="1"/>
  <c r="G86" i="5" s="1"/>
  <c r="T87" i="3"/>
  <c r="U87" s="1"/>
  <c r="G87" i="5" s="1"/>
  <c r="T88" i="3"/>
  <c r="U88" s="1"/>
  <c r="G88" i="5" s="1"/>
  <c r="T89" i="3"/>
  <c r="U89" s="1"/>
  <c r="G89" i="5" s="1"/>
  <c r="T90" i="3"/>
  <c r="U90" s="1"/>
  <c r="G90" i="5" s="1"/>
  <c r="T91" i="3"/>
  <c r="U91" s="1"/>
  <c r="G91" i="5" s="1"/>
  <c r="T92" i="3"/>
  <c r="U92" s="1"/>
  <c r="G92" i="5" s="1"/>
  <c r="T93" i="3"/>
  <c r="U93" s="1"/>
  <c r="G93" i="5" s="1"/>
  <c r="T8" i="3"/>
  <c r="U8" s="1"/>
  <c r="C8" i="10" l="1"/>
  <c r="B8"/>
  <c r="E8" i="13"/>
  <c r="F8"/>
  <c r="G8"/>
  <c r="C8" i="5"/>
  <c r="B8"/>
  <c r="C8" i="13" l="1"/>
  <c r="B8"/>
  <c r="E8" i="10" l="1"/>
  <c r="E8" i="5"/>
  <c r="F8" i="10" l="1"/>
  <c r="G8"/>
  <c r="F8" i="5" l="1"/>
  <c r="G8" l="1"/>
</calcChain>
</file>

<file path=xl/sharedStrings.xml><?xml version="1.0" encoding="utf-8"?>
<sst xmlns="http://schemas.openxmlformats.org/spreadsheetml/2006/main" count="499" uniqueCount="351">
  <si>
    <t>SARADNIK: mr Dušica Slović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</si>
  <si>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</si>
  <si>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</si>
  <si>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</si>
  <si>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</si>
  <si>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</si>
  <si>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</si>
  <si>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</si>
  <si>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</si>
  <si>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</si>
  <si>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</si>
  <si>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</si>
  <si>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</si>
  <si>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</si>
  <si>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</si>
  <si>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</si>
  <si>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</si>
  <si>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</si>
  <si>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</si>
  <si>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PREZIME I IME STUDENTA</t>
  </si>
  <si>
    <t>OSVOJENI BROJ POENA</t>
  </si>
  <si>
    <t>ZAKLJUČNA OCJENA</t>
  </si>
  <si>
    <t>U TOKU SEMESTRA</t>
  </si>
  <si>
    <t>NA ZAVRŠNOM ISPITU</t>
  </si>
  <si>
    <t>Redni broj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</si>
  <si>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</si>
  <si>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</si>
  <si>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</si>
  <si>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</si>
  <si>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</si>
  <si>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</si>
  <si>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</si>
  <si>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</si>
  <si>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</si>
  <si>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</si>
  <si>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</si>
  <si>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</si>
  <si>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</si>
  <si>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</si>
  <si>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</si>
  <si>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</si>
  <si>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</si>
  <si>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</si>
  <si>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</si>
  <si>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</si>
  <si>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</si>
  <si>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</si>
  <si>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</si>
  <si>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</si>
  <si>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</si>
  <si>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</si>
  <si>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</si>
  <si>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</si>
  <si>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</si>
  <si>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</si>
  <si>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</si>
  <si>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</si>
  <si>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</si>
  <si>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</si>
  <si>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</si>
  <si>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</si>
  <si>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</si>
  <si>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</si>
  <si>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</si>
  <si>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</si>
  <si>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</si>
  <si>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</si>
  <si>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</si>
  <si>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</si>
  <si>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</si>
  <si>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</si>
  <si>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</si>
  <si>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</si>
  <si>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</si>
  <si>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</si>
  <si>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</si>
  <si>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</si>
  <si>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</si>
  <si>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</si>
  <si>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</si>
  <si>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</si>
  <si>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</si>
  <si>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</si>
  <si>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</si>
  <si>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</si>
  <si>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</si>
  <si>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</si>
  <si>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</si>
  <si>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</si>
  <si>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</si>
  <si>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</si>
  <si>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</si>
  <si>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r>
      <t>PREDMET:</t>
    </r>
    <r>
      <rPr>
        <b/>
        <sz val="12"/>
        <color indexed="8"/>
        <rFont val="Arial"/>
        <family val="2"/>
        <charset val="238"/>
      </rPr>
      <t xml:space="preserve"> Analitička geometrija</t>
    </r>
  </si>
  <si>
    <r>
      <t xml:space="preserve">STUDIJE: </t>
    </r>
    <r>
      <rPr>
        <b/>
        <sz val="11"/>
        <color indexed="8"/>
        <rFont val="Arial"/>
        <family val="2"/>
        <charset val="238"/>
      </rPr>
      <t>OSNOVNE</t>
    </r>
  </si>
  <si>
    <r>
      <t xml:space="preserve">NASTAVNIK: </t>
    </r>
    <r>
      <rPr>
        <b/>
        <sz val="11"/>
        <rFont val="Arial"/>
        <family val="2"/>
        <charset val="238"/>
      </rPr>
      <t>Prof. dr Biljana Zeković</t>
    </r>
  </si>
  <si>
    <t>ARHITEKTONSKI FAKULTET</t>
  </si>
  <si>
    <r>
      <rPr>
        <sz val="11"/>
        <rFont val="Arial"/>
        <family val="2"/>
        <charset val="238"/>
      </rPr>
      <t xml:space="preserve">STUDIJSKI PROGRAM: </t>
    </r>
    <r>
      <rPr>
        <b/>
        <sz val="11"/>
        <rFont val="Arial"/>
        <family val="2"/>
        <charset val="238"/>
      </rPr>
      <t>ARHITEKTURA 5+0</t>
    </r>
  </si>
  <si>
    <r>
      <t xml:space="preserve">BROJ ECTS KREDITA: </t>
    </r>
    <r>
      <rPr>
        <b/>
        <sz val="12"/>
        <color indexed="8"/>
        <rFont val="Arial"/>
        <family val="2"/>
        <charset val="238"/>
      </rPr>
      <t>3</t>
    </r>
  </si>
  <si>
    <r>
      <rPr>
        <b/>
        <sz val="11"/>
        <rFont val="Arial"/>
        <family val="2"/>
        <charset val="238"/>
      </rPr>
      <t xml:space="preserve">ARHITEKTONSKI FAKULTET </t>
    </r>
    <r>
      <rPr>
        <b/>
        <sz val="10"/>
        <rFont val="Arial"/>
        <family val="2"/>
      </rPr>
      <t/>
    </r>
  </si>
  <si>
    <r>
      <rPr>
        <sz val="10"/>
        <rFont val="Arial"/>
        <family val="2"/>
        <charset val="238"/>
      </rPr>
      <t xml:space="preserve">STUDIJSKI PROGRAM: </t>
    </r>
    <r>
      <rPr>
        <b/>
        <sz val="11"/>
        <rFont val="Arial"/>
        <family val="2"/>
        <charset val="238"/>
      </rPr>
      <t>ARHITEKTURA 5+0</t>
    </r>
  </si>
  <si>
    <r>
      <t xml:space="preserve">Broj ECTS kredita
</t>
    </r>
    <r>
      <rPr>
        <b/>
        <sz val="12"/>
        <rFont val="Arial"/>
        <family val="2"/>
        <charset val="238"/>
      </rPr>
      <t>3</t>
    </r>
  </si>
  <si>
    <r>
      <rPr>
        <sz val="10"/>
        <rFont val="Arial"/>
        <family val="2"/>
        <charset val="238"/>
      </rPr>
      <t>NASTAVNIK:</t>
    </r>
    <r>
      <rPr>
        <sz val="8"/>
        <rFont val="Arial"/>
        <family val="2"/>
      </rPr>
      <t xml:space="preserve"> </t>
    </r>
    <r>
      <rPr>
        <b/>
        <sz val="11"/>
        <rFont val="Arial"/>
        <family val="2"/>
        <charset val="238"/>
      </rPr>
      <t>Biljana Zeković</t>
    </r>
  </si>
  <si>
    <r>
      <t xml:space="preserve">PREDMET: </t>
    </r>
    <r>
      <rPr>
        <b/>
        <sz val="11"/>
        <rFont val="Arial"/>
        <family val="2"/>
        <charset val="238"/>
      </rPr>
      <t>MATEMATIKA</t>
    </r>
  </si>
  <si>
    <t>12/2016</t>
  </si>
  <si>
    <t>Gačević Tijana</t>
  </si>
  <si>
    <t>28/2016</t>
  </si>
  <si>
    <t>Pavićević Anđela</t>
  </si>
  <si>
    <t>31/2016</t>
  </si>
  <si>
    <t>Šćepanović Đorđe</t>
  </si>
  <si>
    <t>32/2016</t>
  </si>
  <si>
    <t>Dragišić Anđela</t>
  </si>
  <si>
    <t>37/2016</t>
  </si>
  <si>
    <t>Vlahović Dušan</t>
  </si>
  <si>
    <t>41/2016</t>
  </si>
  <si>
    <t>Mekić Anes</t>
  </si>
  <si>
    <t>43/2016</t>
  </si>
  <si>
    <t>Aković Slađana</t>
  </si>
  <si>
    <t>44/2016</t>
  </si>
  <si>
    <t>Husiq Fahrije</t>
  </si>
  <si>
    <t>54/2016</t>
  </si>
  <si>
    <t>Popadić Marija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</si>
  <si>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</si>
  <si>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</si>
  <si>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</si>
  <si>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</si>
  <si>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</si>
  <si>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</si>
  <si>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</si>
  <si>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</si>
  <si>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</si>
  <si>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</si>
  <si>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</si>
  <si>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</si>
  <si>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</si>
  <si>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</si>
  <si>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</si>
  <si>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</si>
  <si>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</si>
  <si>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</si>
  <si>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</si>
  <si>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r>
      <t xml:space="preserve">Broj ECTS kredita
</t>
    </r>
    <r>
      <rPr>
        <b/>
        <sz val="12"/>
        <rFont val="Arial"/>
        <family val="2"/>
        <charset val="238"/>
      </rPr>
      <t>2</t>
    </r>
  </si>
  <si>
    <r>
      <t xml:space="preserve">BROJ ECTS KREDITA: </t>
    </r>
    <r>
      <rPr>
        <b/>
        <sz val="12"/>
        <color indexed="8"/>
        <rFont val="Arial"/>
        <family val="2"/>
        <charset val="238"/>
      </rPr>
      <t>2</t>
    </r>
  </si>
  <si>
    <r>
      <t xml:space="preserve">Broj ECTS kredita
</t>
    </r>
    <r>
      <rPr>
        <b/>
        <sz val="12"/>
        <rFont val="Arial"/>
        <family val="2"/>
        <charset val="238"/>
      </rPr>
      <t>2,40</t>
    </r>
  </si>
  <si>
    <r>
      <t>PREDMET:</t>
    </r>
    <r>
      <rPr>
        <b/>
        <sz val="12"/>
        <color indexed="8"/>
        <rFont val="Arial"/>
        <family val="2"/>
        <charset val="238"/>
      </rPr>
      <t xml:space="preserve"> MATEMATIKA</t>
    </r>
  </si>
  <si>
    <r>
      <rPr>
        <sz val="10"/>
        <rFont val="Arial"/>
        <family val="2"/>
        <charset val="238"/>
      </rPr>
      <t xml:space="preserve">STUDIJSKI PROGRAM: </t>
    </r>
    <r>
      <rPr>
        <b/>
        <sz val="11"/>
        <rFont val="Arial"/>
        <family val="2"/>
        <charset val="238"/>
      </rPr>
      <t xml:space="preserve">ARHITEKTURA </t>
    </r>
  </si>
  <si>
    <r>
      <t xml:space="preserve">STUDIJSKI PROGRAM: </t>
    </r>
    <r>
      <rPr>
        <b/>
        <sz val="11"/>
        <rFont val="Arial"/>
        <family val="2"/>
        <charset val="238"/>
      </rPr>
      <t>ARHITEKTURA</t>
    </r>
  </si>
  <si>
    <r>
      <rPr>
        <sz val="11"/>
        <rFont val="Arial"/>
        <family val="2"/>
        <charset val="238"/>
      </rPr>
      <t>STUDIJE</t>
    </r>
    <r>
      <rPr>
        <b/>
        <sz val="11"/>
        <rFont val="Arial"/>
        <family val="2"/>
        <charset val="238"/>
      </rPr>
      <t>: OSNOVNE</t>
    </r>
  </si>
  <si>
    <t>1/2019</t>
  </si>
  <si>
    <t>2/2019</t>
  </si>
  <si>
    <t>3/2019</t>
  </si>
  <si>
    <t>4/2019</t>
  </si>
  <si>
    <t>5/2019</t>
  </si>
  <si>
    <t>6/2019</t>
  </si>
  <si>
    <t>7/2019</t>
  </si>
  <si>
    <t>9/2019</t>
  </si>
  <si>
    <t>10/2019</t>
  </si>
  <si>
    <t>11/2019</t>
  </si>
  <si>
    <t>12/2019</t>
  </si>
  <si>
    <t>13/2019</t>
  </si>
  <si>
    <t>14/2019</t>
  </si>
  <si>
    <t>15/2019</t>
  </si>
  <si>
    <t>16/2019</t>
  </si>
  <si>
    <t>18/2019</t>
  </si>
  <si>
    <t>19/2019</t>
  </si>
  <si>
    <t>20/2019</t>
  </si>
  <si>
    <t>21/2019</t>
  </si>
  <si>
    <t>22/2019</t>
  </si>
  <si>
    <t>25/2019</t>
  </si>
  <si>
    <t>27/2019</t>
  </si>
  <si>
    <t>28/2019</t>
  </si>
  <si>
    <t>29/2019</t>
  </si>
  <si>
    <t>30/2019</t>
  </si>
  <si>
    <t>31/2019</t>
  </si>
  <si>
    <t>32/2019</t>
  </si>
  <si>
    <t>34/2019</t>
  </si>
  <si>
    <t>35/2019</t>
  </si>
  <si>
    <t>36/2019</t>
  </si>
  <si>
    <t>37/2019</t>
  </si>
  <si>
    <t>38/2019</t>
  </si>
  <si>
    <t>41/2019</t>
  </si>
  <si>
    <t>42/2019</t>
  </si>
  <si>
    <t>46/2019</t>
  </si>
  <si>
    <t>47/2019</t>
  </si>
  <si>
    <t>49/2019</t>
  </si>
  <si>
    <t>50/2019</t>
  </si>
  <si>
    <t>51/2019</t>
  </si>
  <si>
    <t>52/2019</t>
  </si>
  <si>
    <t>53/2019</t>
  </si>
  <si>
    <t>57/2019</t>
  </si>
  <si>
    <t>58/2019</t>
  </si>
  <si>
    <t>59/2019</t>
  </si>
  <si>
    <t>61/2019</t>
  </si>
  <si>
    <t>63/2019</t>
  </si>
  <si>
    <t>1/2018</t>
  </si>
  <si>
    <t>3/2018</t>
  </si>
  <si>
    <t>8/2018</t>
  </si>
  <si>
    <t>11/2018</t>
  </si>
  <si>
    <t>12/2018</t>
  </si>
  <si>
    <t>15/2018</t>
  </si>
  <si>
    <t>20/2018</t>
  </si>
  <si>
    <t>21/2018</t>
  </si>
  <si>
    <t>25/2018</t>
  </si>
  <si>
    <t>28/2018</t>
  </si>
  <si>
    <t>30/2018</t>
  </si>
  <si>
    <t>35/2018</t>
  </si>
  <si>
    <t>40/2018</t>
  </si>
  <si>
    <t>41/2018</t>
  </si>
  <si>
    <t>45/2018</t>
  </si>
  <si>
    <t>46/2018</t>
  </si>
  <si>
    <t>50/2018</t>
  </si>
  <si>
    <t>51/2018</t>
  </si>
  <si>
    <t>52/2018</t>
  </si>
  <si>
    <t>53/2018</t>
  </si>
  <si>
    <t>54/2018</t>
  </si>
  <si>
    <t>55/2018</t>
  </si>
  <si>
    <t>57/2018</t>
  </si>
  <si>
    <t>60/2018</t>
  </si>
  <si>
    <t>61/2018</t>
  </si>
  <si>
    <t>1/2017</t>
  </si>
  <si>
    <t>2/2017</t>
  </si>
  <si>
    <t>3/2017</t>
  </si>
  <si>
    <t>6/2017</t>
  </si>
  <si>
    <t>9/2017</t>
  </si>
  <si>
    <t>13/2017</t>
  </si>
  <si>
    <t>18/2017</t>
  </si>
  <si>
    <t>25/2017</t>
  </si>
  <si>
    <t>28/2017</t>
  </si>
  <si>
    <t>29/2017</t>
  </si>
  <si>
    <t>31/2017</t>
  </si>
  <si>
    <t>32/2017</t>
  </si>
  <si>
    <t>35/2017</t>
  </si>
  <si>
    <t>39/2017</t>
  </si>
  <si>
    <t>40/2017</t>
  </si>
  <si>
    <t>Milica Stanković</t>
  </si>
  <si>
    <t>Jelena Đorđević</t>
  </si>
  <si>
    <t>Lejla Višnjić</t>
  </si>
  <si>
    <t>Aleksandra Vešović</t>
  </si>
  <si>
    <t>Miloš Radović</t>
  </si>
  <si>
    <t>Sanja Tešović</t>
  </si>
  <si>
    <t>Anđela Martinović</t>
  </si>
  <si>
    <t>Šćepan Popović</t>
  </si>
  <si>
    <t>Antiana Kaplanbegu</t>
  </si>
  <si>
    <t>Elma Zoronjić</t>
  </si>
  <si>
    <t>Ilinka Lalatović</t>
  </si>
  <si>
    <t>Tijana Otović</t>
  </si>
  <si>
    <t>Jovan Milikić</t>
  </si>
  <si>
    <t>Martin Camaj</t>
  </si>
  <si>
    <t>Tara Tarailo</t>
  </si>
  <si>
    <t>Veselin Popović</t>
  </si>
  <si>
    <t>Darja Vujović</t>
  </si>
  <si>
    <t>Marko Đurić</t>
  </si>
  <si>
    <t>Nikolina Cvijović</t>
  </si>
  <si>
    <t>Paola Iritano</t>
  </si>
  <si>
    <t>Irina Kusovac</t>
  </si>
  <si>
    <t>Sara Stijepović</t>
  </si>
  <si>
    <t>Filip Vuković</t>
  </si>
  <si>
    <t>Lazar Leposavić</t>
  </si>
  <si>
    <t>Ksenija Jokić</t>
  </si>
  <si>
    <t>Jelena Zec</t>
  </si>
  <si>
    <t>Nikola Zvizdić</t>
  </si>
  <si>
    <t>Jovana Kruščić</t>
  </si>
  <si>
    <t>Marijana Rovčanin</t>
  </si>
  <si>
    <t>Filip Ružić</t>
  </si>
  <si>
    <t>Jovana Nikolić</t>
  </si>
  <si>
    <t>Ivana Tasić</t>
  </si>
  <si>
    <t>Jasmina Rujović</t>
  </si>
  <si>
    <t>Dejana Zindović</t>
  </si>
  <si>
    <t>Jelena Milićević</t>
  </si>
  <si>
    <t>Ismet Batilović</t>
  </si>
  <si>
    <t>Andrija Femić</t>
  </si>
  <si>
    <t>Mirza Mrkulić</t>
  </si>
  <si>
    <t>Marija Zečević</t>
  </si>
  <si>
    <t>Tripko Janjić</t>
  </si>
  <si>
    <t>Luka Vuković</t>
  </si>
  <si>
    <t>Tamara Gojković</t>
  </si>
  <si>
    <t>Ksenija Aligrudić</t>
  </si>
  <si>
    <t>Filip Nikolić</t>
  </si>
  <si>
    <t>Marija Vujisić</t>
  </si>
  <si>
    <t>Tara Šćepanović</t>
  </si>
  <si>
    <t>Jelena Vućić</t>
  </si>
  <si>
    <t>Iva Šaletić</t>
  </si>
  <si>
    <t>Anja Vujošević</t>
  </si>
  <si>
    <t>Milica Dragović</t>
  </si>
  <si>
    <t>Lazar Šipčić</t>
  </si>
  <si>
    <t>Predrag Marsenić</t>
  </si>
  <si>
    <t>Jovo Čeprnić</t>
  </si>
  <si>
    <t>Nataša Raonić</t>
  </si>
  <si>
    <t>Rema Ciriković</t>
  </si>
  <si>
    <t>Tamara Marstjepović</t>
  </si>
  <si>
    <t>Žaklina Laketić</t>
  </si>
  <si>
    <t>Ivana Tomović</t>
  </si>
  <si>
    <t>Ksenija Gaković</t>
  </si>
  <si>
    <t>Nikolina Tešović</t>
  </si>
  <si>
    <t>Marija Šutović</t>
  </si>
  <si>
    <t>Elena Simović</t>
  </si>
  <si>
    <t>Milica Vučeljić</t>
  </si>
  <si>
    <t>Nela Banda</t>
  </si>
  <si>
    <t>Luka Spalević</t>
  </si>
  <si>
    <t>Elma Ećo</t>
  </si>
  <si>
    <t>Marija Furtula</t>
  </si>
  <si>
    <t>Tijana Bošković</t>
  </si>
  <si>
    <t>Aleksa Todorović</t>
  </si>
  <si>
    <t>Ana Stanojević</t>
  </si>
  <si>
    <t>Branka Zečević</t>
  </si>
  <si>
    <t>Bogoljub Radović</t>
  </si>
  <si>
    <t>Yeva Stazilova</t>
  </si>
  <si>
    <t>Lazar Betić</t>
  </si>
  <si>
    <t>Tijana Ostojić</t>
  </si>
  <si>
    <t>Martina Tasić</t>
  </si>
  <si>
    <t>Ivana Kažić</t>
  </si>
  <si>
    <t>Arijeta Feka</t>
  </si>
  <si>
    <t>Elma Mulić</t>
  </si>
  <si>
    <t>Zorana Kruščić</t>
  </si>
  <si>
    <t>Irena Radulović</t>
  </si>
  <si>
    <t>Bojan Đapić</t>
  </si>
  <si>
    <t>Jelena Petrović</t>
  </si>
  <si>
    <t>Jovana Savić</t>
  </si>
  <si>
    <t>Branislav Šćepanović</t>
  </si>
  <si>
    <t>Jelena Radanović</t>
  </si>
  <si>
    <t>25/2015</t>
  </si>
  <si>
    <t>40/2015</t>
  </si>
  <si>
    <t>43/2015</t>
  </si>
  <si>
    <t>50/2015</t>
  </si>
  <si>
    <t>26/2014</t>
  </si>
  <si>
    <t>28/2014</t>
  </si>
  <si>
    <t>34/2014</t>
  </si>
  <si>
    <t>38/2014</t>
  </si>
  <si>
    <t>45/2014</t>
  </si>
  <si>
    <t>57/2014</t>
  </si>
  <si>
    <t>27/2013</t>
  </si>
  <si>
    <t>63/2011</t>
  </si>
  <si>
    <t>58/2010</t>
  </si>
  <si>
    <t>39/2008</t>
  </si>
  <si>
    <t>Petar Drašković</t>
  </si>
  <si>
    <t>Nikola Slavković</t>
  </si>
  <si>
    <t>Danilo Đurišić</t>
  </si>
  <si>
    <t>Vaso Babović</t>
  </si>
  <si>
    <t>Mikan Vujović</t>
  </si>
  <si>
    <t>Nina Šćekić</t>
  </si>
  <si>
    <t>Nikoleta Kažić</t>
  </si>
  <si>
    <t>Vojislav Dragović</t>
  </si>
  <si>
    <t>Milica Dmitrić</t>
  </si>
  <si>
    <t>Filip Kažić</t>
  </si>
  <si>
    <t>Ognjen Sredanović</t>
  </si>
  <si>
    <t>Vuk Zečević</t>
  </si>
  <si>
    <t>Maja Drašković</t>
  </si>
  <si>
    <t>Ivana Planinić</t>
  </si>
  <si>
    <r>
      <t>BROJ ECTS KREDITA:</t>
    </r>
    <r>
      <rPr>
        <b/>
        <sz val="12"/>
        <color indexed="8"/>
        <rFont val="Arial"/>
        <family val="2"/>
        <charset val="238"/>
      </rPr>
      <t>2.40</t>
    </r>
  </si>
  <si>
    <t/>
  </si>
  <si>
    <t xml:space="preserve">OBRAZAC za evidenciju osvojenih poena na predmetu i predlog ocjene, studijske 2019/20.     zimski semestar </t>
  </si>
  <si>
    <r>
      <rPr>
        <b/>
        <i/>
        <sz val="12"/>
        <color indexed="8"/>
        <rFont val="Arial"/>
        <family val="2"/>
        <charset val="238"/>
      </rPr>
      <t>OBRAZAC ZA ZAKLJUČNE OCJENE</t>
    </r>
    <r>
      <rPr>
        <b/>
        <i/>
        <sz val="14"/>
        <color indexed="8"/>
        <rFont val="Arial"/>
        <family val="2"/>
      </rPr>
      <t xml:space="preserve">, </t>
    </r>
    <r>
      <rPr>
        <b/>
        <i/>
        <sz val="12"/>
        <color indexed="8"/>
        <rFont val="Arial"/>
        <family val="2"/>
        <charset val="238"/>
      </rPr>
      <t>studijske 2019/20., zimski semestar</t>
    </r>
  </si>
</sst>
</file>

<file path=xl/styles.xml><?xml version="1.0" encoding="utf-8"?>
<styleSheet xmlns="http://schemas.openxmlformats.org/spreadsheetml/2006/main">
  <numFmts count="1">
    <numFmt numFmtId="164" formatCode="0.0"/>
  </numFmts>
  <fonts count="47"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i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64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32" fillId="23" borderId="7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center"/>
    </xf>
    <xf numFmtId="0" fontId="0" fillId="0" borderId="12" xfId="0" applyNumberFormat="1" applyBorder="1"/>
    <xf numFmtId="0" fontId="15" fillId="0" borderId="0" xfId="38"/>
    <xf numFmtId="0" fontId="15" fillId="0" borderId="0" xfId="38" applyAlignment="1">
      <alignment horizontal="left" vertical="center"/>
    </xf>
    <xf numFmtId="0" fontId="15" fillId="0" borderId="0" xfId="38" applyAlignment="1">
      <alignment horizontal="center" vertical="center"/>
    </xf>
    <xf numFmtId="0" fontId="29" fillId="0" borderId="13" xfId="38" applyFont="1" applyBorder="1" applyAlignment="1">
      <alignment horizontal="center" vertical="center" wrapText="1"/>
    </xf>
    <xf numFmtId="0" fontId="0" fillId="0" borderId="15" xfId="0" applyNumberFormat="1" applyFont="1" applyBorder="1"/>
    <xf numFmtId="0" fontId="36" fillId="0" borderId="15" xfId="0" applyNumberFormat="1" applyFont="1" applyFill="1" applyBorder="1" applyAlignment="1">
      <alignment horizontal="center"/>
    </xf>
    <xf numFmtId="0" fontId="29" fillId="0" borderId="11" xfId="38" applyFont="1" applyBorder="1" applyAlignment="1">
      <alignment horizontal="center" vertical="center" wrapText="1"/>
    </xf>
    <xf numFmtId="0" fontId="36" fillId="0" borderId="10" xfId="0" applyFont="1" applyFill="1" applyBorder="1"/>
    <xf numFmtId="0" fontId="21" fillId="0" borderId="15" xfId="38" applyNumberFormat="1" applyFont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11" xfId="38" applyFont="1" applyBorder="1" applyAlignment="1">
      <alignment horizontal="center" vertical="center" wrapText="1"/>
    </xf>
    <xf numFmtId="0" fontId="0" fillId="0" borderId="17" xfId="0" applyBorder="1" applyAlignment="1"/>
    <xf numFmtId="0" fontId="43" fillId="0" borderId="10" xfId="0" applyFont="1" applyBorder="1" applyAlignment="1">
      <alignment horizontal="left"/>
    </xf>
    <xf numFmtId="0" fontId="0" fillId="0" borderId="22" xfId="0" applyBorder="1"/>
    <xf numFmtId="49" fontId="36" fillId="0" borderId="10" xfId="0" applyNumberFormat="1" applyFont="1" applyFill="1" applyBorder="1"/>
    <xf numFmtId="49" fontId="21" fillId="0" borderId="10" xfId="0" applyNumberFormat="1" applyFont="1" applyFill="1" applyBorder="1"/>
    <xf numFmtId="164" fontId="36" fillId="0" borderId="15" xfId="0" applyNumberFormat="1" applyFont="1" applyFill="1" applyBorder="1" applyAlignment="1">
      <alignment horizontal="center"/>
    </xf>
    <xf numFmtId="164" fontId="21" fillId="0" borderId="15" xfId="38" applyNumberFormat="1" applyFont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1" fillId="0" borderId="0" xfId="38" applyFont="1"/>
    <xf numFmtId="0" fontId="43" fillId="0" borderId="22" xfId="38" applyFont="1" applyBorder="1"/>
    <xf numFmtId="0" fontId="1" fillId="0" borderId="10" xfId="0" applyFont="1" applyBorder="1" applyAlignment="1"/>
    <xf numFmtId="0" fontId="21" fillId="0" borderId="10" xfId="0" applyFont="1" applyBorder="1" applyAlignment="1"/>
    <xf numFmtId="0" fontId="24" fillId="0" borderId="10" xfId="0" applyFont="1" applyBorder="1" applyAlignment="1">
      <alignment horizontal="center" vertical="top" wrapText="1"/>
    </xf>
    <xf numFmtId="0" fontId="45" fillId="0" borderId="14" xfId="0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0" fontId="22" fillId="0" borderId="17" xfId="0" applyFont="1" applyBorder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  <xf numFmtId="0" fontId="46" fillId="0" borderId="14" xfId="0" applyFont="1" applyBorder="1" applyAlignment="1">
      <alignment horizontal="left" vertical="top" wrapText="1"/>
    </xf>
    <xf numFmtId="0" fontId="46" fillId="0" borderId="17" xfId="0" applyFont="1" applyBorder="1" applyAlignment="1">
      <alignment horizontal="left" vertical="top" wrapText="1"/>
    </xf>
    <xf numFmtId="0" fontId="44" fillId="0" borderId="17" xfId="0" applyFont="1" applyBorder="1" applyAlignment="1">
      <alignment vertical="top" wrapText="1"/>
    </xf>
    <xf numFmtId="0" fontId="44" fillId="0" borderId="18" xfId="0" applyFont="1" applyBorder="1" applyAlignment="1">
      <alignment vertical="top" wrapText="1"/>
    </xf>
    <xf numFmtId="0" fontId="37" fillId="0" borderId="10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33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0" fillId="0" borderId="10" xfId="0" applyBorder="1" applyAlignment="1"/>
    <xf numFmtId="0" fontId="0" fillId="0" borderId="10" xfId="0" applyFont="1" applyBorder="1" applyAlignment="1"/>
    <xf numFmtId="0" fontId="26" fillId="0" borderId="11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vertical="center" textRotation="90" wrapText="1"/>
    </xf>
    <xf numFmtId="0" fontId="21" fillId="0" borderId="23" xfId="0" applyFont="1" applyFill="1" applyBorder="1" applyAlignment="1"/>
    <xf numFmtId="0" fontId="21" fillId="0" borderId="24" xfId="0" applyFont="1" applyBorder="1" applyAlignment="1"/>
    <xf numFmtId="0" fontId="40" fillId="0" borderId="14" xfId="38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" fillId="0" borderId="19" xfId="38" applyFont="1" applyBorder="1" applyAlignment="1">
      <alignment horizontal="center" vertical="center" wrapText="1"/>
    </xf>
    <xf numFmtId="0" fontId="15" fillId="0" borderId="20" xfId="38" applyBorder="1" applyAlignment="1">
      <alignment horizontal="center" vertical="center" wrapText="1"/>
    </xf>
    <xf numFmtId="0" fontId="29" fillId="0" borderId="14" xfId="38" applyFont="1" applyBorder="1" applyAlignment="1">
      <alignment horizontal="center" vertical="center" wrapText="1"/>
    </xf>
    <xf numFmtId="0" fontId="29" fillId="0" borderId="17" xfId="38" applyFont="1" applyBorder="1" applyAlignment="1">
      <alignment horizontal="center" vertical="center" wrapText="1"/>
    </xf>
    <xf numFmtId="0" fontId="30" fillId="0" borderId="10" xfId="38" applyFont="1" applyBorder="1" applyAlignment="1">
      <alignment wrapText="1"/>
    </xf>
    <xf numFmtId="0" fontId="41" fillId="0" borderId="14" xfId="38" applyFont="1" applyBorder="1" applyAlignment="1">
      <alignment vertical="center" wrapText="1"/>
    </xf>
    <xf numFmtId="0" fontId="38" fillId="0" borderId="17" xfId="0" applyFont="1" applyBorder="1" applyAlignment="1"/>
    <xf numFmtId="0" fontId="30" fillId="0" borderId="10" xfId="38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31" fillId="0" borderId="11" xfId="38" applyFont="1" applyBorder="1" applyAlignment="1">
      <alignment horizontal="center" vertical="center" wrapText="1"/>
    </xf>
    <xf numFmtId="0" fontId="31" fillId="0" borderId="19" xfId="38" applyFont="1" applyBorder="1" applyAlignment="1">
      <alignment horizontal="center" vertical="center" wrapText="1"/>
    </xf>
    <xf numFmtId="0" fontId="29" fillId="0" borderId="11" xfId="38" applyFont="1" applyBorder="1" applyAlignment="1">
      <alignment horizontal="center" vertical="center" wrapText="1"/>
    </xf>
    <xf numFmtId="0" fontId="29" fillId="0" borderId="21" xfId="38" applyFont="1" applyBorder="1" applyAlignment="1">
      <alignment horizontal="center" vertical="center" wrapText="1"/>
    </xf>
    <xf numFmtId="0" fontId="20" fillId="0" borderId="16" xfId="38" applyFont="1" applyBorder="1" applyAlignment="1">
      <alignment wrapText="1"/>
    </xf>
    <xf numFmtId="0" fontId="36" fillId="0" borderId="14" xfId="0" applyFont="1" applyBorder="1" applyAlignment="1"/>
    <xf numFmtId="0" fontId="36" fillId="0" borderId="17" xfId="0" applyFont="1" applyBorder="1" applyAlignment="1"/>
    <xf numFmtId="0" fontId="36" fillId="0" borderId="18" xfId="0" applyFont="1" applyBorder="1" applyAlignment="1"/>
    <xf numFmtId="0" fontId="35" fillId="0" borderId="14" xfId="38" applyFont="1" applyBorder="1" applyAlignment="1">
      <alignment horizontal="left" wrapText="1"/>
    </xf>
    <xf numFmtId="0" fontId="43" fillId="0" borderId="17" xfId="0" applyFont="1" applyBorder="1" applyAlignment="1">
      <alignment horizontal="left"/>
    </xf>
    <xf numFmtId="0" fontId="43" fillId="0" borderId="18" xfId="0" applyFont="1" applyBorder="1" applyAlignment="1">
      <alignment horizontal="left"/>
    </xf>
    <xf numFmtId="0" fontId="38" fillId="0" borderId="14" xfId="0" applyFont="1" applyBorder="1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_OR1-2005-2006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  <mruColors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3"/>
  <sheetViews>
    <sheetView tabSelected="1" zoomScaleNormal="165" workbookViewId="0">
      <pane ySplit="7" topLeftCell="A8" activePane="bottomLeft" state="frozen"/>
      <selection pane="bottomLeft" activeCell="Y29" sqref="Y29"/>
    </sheetView>
  </sheetViews>
  <sheetFormatPr defaultRowHeight="12.75"/>
  <cols>
    <col min="1" max="1" width="9.1406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19" max="20" width="8.5703125" customWidth="1"/>
    <col min="21" max="21" width="5.85546875" customWidth="1"/>
  </cols>
  <sheetData>
    <row r="1" spans="1:21" ht="40.5" customHeight="1">
      <c r="A1" s="37" t="s">
        <v>349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</row>
    <row r="2" spans="1:21" ht="19.5" customHeight="1">
      <c r="A2" s="33" t="s">
        <v>98</v>
      </c>
      <c r="B2" s="34"/>
      <c r="C2" s="33" t="s">
        <v>99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41" t="s">
        <v>146</v>
      </c>
      <c r="P2" s="42"/>
      <c r="Q2" s="42"/>
      <c r="R2" s="42"/>
      <c r="S2" s="42"/>
      <c r="T2" s="42"/>
      <c r="U2" s="42"/>
    </row>
    <row r="3" spans="1:21" ht="24.75" customHeight="1">
      <c r="A3" s="30" t="s">
        <v>102</v>
      </c>
      <c r="B3" s="31"/>
      <c r="C3" s="31"/>
      <c r="D3" s="32" t="s">
        <v>100</v>
      </c>
      <c r="E3" s="32"/>
      <c r="F3" s="32"/>
      <c r="G3" s="32"/>
      <c r="H3" s="43" t="s">
        <v>101</v>
      </c>
      <c r="I3" s="44"/>
      <c r="J3" s="44"/>
      <c r="K3" s="44"/>
      <c r="L3" s="44"/>
      <c r="M3" s="44"/>
      <c r="N3" s="44"/>
      <c r="O3" s="44"/>
      <c r="P3" s="44"/>
      <c r="Q3" s="45" t="s">
        <v>0</v>
      </c>
      <c r="R3" s="46"/>
      <c r="S3" s="46"/>
      <c r="T3" s="46"/>
      <c r="U3" s="46"/>
    </row>
    <row r="4" spans="1:21" ht="6.75" customHeight="1">
      <c r="D4" s="1"/>
      <c r="E4" s="1"/>
      <c r="F4" s="1"/>
      <c r="G4" s="1"/>
      <c r="H4" s="1"/>
    </row>
    <row r="5" spans="1:21" ht="21" customHeight="1">
      <c r="A5" s="49" t="s">
        <v>1</v>
      </c>
      <c r="B5" s="51" t="s">
        <v>2</v>
      </c>
      <c r="C5" s="52" t="s">
        <v>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 t="s">
        <v>4</v>
      </c>
      <c r="U5" s="47" t="s">
        <v>5</v>
      </c>
    </row>
    <row r="6" spans="1:21" ht="21" customHeight="1" thickTop="1" thickBot="1">
      <c r="A6" s="49"/>
      <c r="B6" s="51"/>
      <c r="C6" s="2"/>
      <c r="D6" s="48" t="s">
        <v>6</v>
      </c>
      <c r="E6" s="48"/>
      <c r="F6" s="48"/>
      <c r="G6" s="48"/>
      <c r="H6" s="48"/>
      <c r="I6" s="48" t="s">
        <v>7</v>
      </c>
      <c r="J6" s="48"/>
      <c r="K6" s="48"/>
      <c r="L6" s="48" t="s">
        <v>8</v>
      </c>
      <c r="M6" s="48"/>
      <c r="N6" s="48"/>
      <c r="O6" s="48" t="s">
        <v>9</v>
      </c>
      <c r="P6" s="48"/>
      <c r="Q6" s="48"/>
      <c r="R6" s="48" t="s">
        <v>10</v>
      </c>
      <c r="S6" s="48"/>
      <c r="T6" s="53"/>
      <c r="U6" s="47"/>
    </row>
    <row r="7" spans="1:21" ht="21" customHeight="1" thickTop="1" thickBot="1">
      <c r="A7" s="50"/>
      <c r="B7" s="51"/>
      <c r="C7" s="3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  <c r="I7" s="4" t="s">
        <v>12</v>
      </c>
      <c r="J7" s="4" t="s">
        <v>13</v>
      </c>
      <c r="K7" s="4" t="s">
        <v>14</v>
      </c>
      <c r="L7" s="4" t="s">
        <v>12</v>
      </c>
      <c r="M7" s="4" t="s">
        <v>13</v>
      </c>
      <c r="N7" s="4" t="s">
        <v>14</v>
      </c>
      <c r="O7" s="4" t="s">
        <v>12</v>
      </c>
      <c r="P7" s="4" t="s">
        <v>13</v>
      </c>
      <c r="Q7" s="4" t="s">
        <v>14</v>
      </c>
      <c r="R7" s="4" t="s">
        <v>17</v>
      </c>
      <c r="S7" s="4" t="s">
        <v>18</v>
      </c>
      <c r="T7" s="53"/>
      <c r="U7" s="47"/>
    </row>
    <row r="8" spans="1:21" ht="15" customHeight="1" thickTop="1">
      <c r="A8" s="18" t="s">
        <v>147</v>
      </c>
      <c r="B8" s="14" t="s">
        <v>233</v>
      </c>
      <c r="C8" s="12"/>
      <c r="D8" s="5"/>
      <c r="E8" s="5"/>
      <c r="F8" s="5"/>
      <c r="G8" s="5"/>
      <c r="H8" s="5"/>
      <c r="I8" s="6"/>
      <c r="J8" s="6"/>
      <c r="K8" s="6"/>
      <c r="L8" s="6"/>
      <c r="M8" s="6"/>
      <c r="N8" s="6"/>
      <c r="O8" s="12">
        <v>12</v>
      </c>
      <c r="P8" s="12"/>
      <c r="Q8" s="11"/>
      <c r="R8" s="25">
        <v>0</v>
      </c>
      <c r="S8" s="25"/>
      <c r="T8" s="25">
        <f>IF(AND(C8="",O8="",R8="",S8=""),"",SUM(C8,O8,IF(S8="",R8,S8)))</f>
        <v>12</v>
      </c>
      <c r="U8" s="12" t="str">
        <f>IF(T8="","",IF(T8&gt;89,"A",IF(T8&gt;79,"B",IF(T8&gt;69,"C",IF(T8&gt;59,"D",IF(T8&gt;49,"E","F"))))))</f>
        <v>F</v>
      </c>
    </row>
    <row r="9" spans="1:21" ht="15" customHeight="1">
      <c r="A9" s="18" t="s">
        <v>148</v>
      </c>
      <c r="B9" s="14" t="s">
        <v>234</v>
      </c>
      <c r="C9" s="12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12">
        <v>0</v>
      </c>
      <c r="P9" s="12"/>
      <c r="Q9" s="11"/>
      <c r="R9" s="25">
        <v>8</v>
      </c>
      <c r="S9" s="25"/>
      <c r="T9" s="25">
        <f t="shared" ref="T9:T54" si="0">IF(AND(C9="",O9="",R9="",S9=""),"",SUM(C9,O9,IF(S9="",R9,S9)))</f>
        <v>8</v>
      </c>
      <c r="U9" s="12" t="str">
        <f t="shared" ref="U9:U54" si="1">IF(T9="","",IF(T9&gt;89,"A",IF(T9&gt;79,"B",IF(T9&gt;69,"C",IF(T9&gt;59,"D",IF(T9&gt;49,"E","F"))))))</f>
        <v>F</v>
      </c>
    </row>
    <row r="10" spans="1:21" ht="15" customHeight="1">
      <c r="A10" s="18" t="s">
        <v>149</v>
      </c>
      <c r="B10" s="14" t="s">
        <v>235</v>
      </c>
      <c r="C10" s="12"/>
      <c r="D10" s="5"/>
      <c r="E10" s="5"/>
      <c r="F10" s="5"/>
      <c r="G10" s="5"/>
      <c r="H10" s="5"/>
      <c r="I10" s="6"/>
      <c r="J10" s="6"/>
      <c r="K10" s="6"/>
      <c r="L10" s="6"/>
      <c r="M10" s="6"/>
      <c r="N10" s="6"/>
      <c r="O10" s="12">
        <v>9</v>
      </c>
      <c r="P10" s="12"/>
      <c r="Q10" s="11"/>
      <c r="R10" s="25"/>
      <c r="S10" s="25"/>
      <c r="T10" s="25">
        <f t="shared" si="0"/>
        <v>9</v>
      </c>
      <c r="U10" s="12" t="str">
        <f t="shared" si="1"/>
        <v>F</v>
      </c>
    </row>
    <row r="11" spans="1:21" ht="15" customHeight="1">
      <c r="A11" s="18" t="s">
        <v>150</v>
      </c>
      <c r="B11" s="14" t="s">
        <v>236</v>
      </c>
      <c r="C11" s="12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12">
        <v>8</v>
      </c>
      <c r="P11" s="12"/>
      <c r="Q11" s="11"/>
      <c r="R11" s="25">
        <v>20.5</v>
      </c>
      <c r="S11" s="25"/>
      <c r="T11" s="25">
        <f t="shared" si="0"/>
        <v>28.5</v>
      </c>
      <c r="U11" s="12" t="str">
        <f t="shared" si="1"/>
        <v>F</v>
      </c>
    </row>
    <row r="12" spans="1:21" ht="15" customHeight="1">
      <c r="A12" s="18" t="s">
        <v>151</v>
      </c>
      <c r="B12" s="14" t="s">
        <v>237</v>
      </c>
      <c r="C12" s="12"/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12">
        <v>0</v>
      </c>
      <c r="P12" s="12"/>
      <c r="Q12" s="11"/>
      <c r="R12" s="25"/>
      <c r="S12" s="25"/>
      <c r="T12" s="25">
        <f t="shared" si="0"/>
        <v>0</v>
      </c>
      <c r="U12" s="12" t="str">
        <f t="shared" si="1"/>
        <v>F</v>
      </c>
    </row>
    <row r="13" spans="1:21" ht="15" customHeight="1">
      <c r="A13" s="18" t="s">
        <v>152</v>
      </c>
      <c r="B13" s="14" t="s">
        <v>238</v>
      </c>
      <c r="C13" s="12"/>
      <c r="D13" s="5"/>
      <c r="E13" s="5"/>
      <c r="F13" s="5"/>
      <c r="G13" s="5"/>
      <c r="H13" s="5"/>
      <c r="I13" s="6"/>
      <c r="J13" s="6"/>
      <c r="K13" s="6"/>
      <c r="L13" s="6"/>
      <c r="M13" s="6"/>
      <c r="N13" s="6"/>
      <c r="O13" s="12">
        <v>0</v>
      </c>
      <c r="P13" s="12"/>
      <c r="Q13" s="11"/>
      <c r="R13" s="25">
        <v>9.5</v>
      </c>
      <c r="S13" s="25"/>
      <c r="T13" s="25">
        <f t="shared" si="0"/>
        <v>9.5</v>
      </c>
      <c r="U13" s="12" t="str">
        <f t="shared" si="1"/>
        <v>F</v>
      </c>
    </row>
    <row r="14" spans="1:21" ht="15" customHeight="1">
      <c r="A14" s="18" t="s">
        <v>153</v>
      </c>
      <c r="B14" s="14" t="s">
        <v>239</v>
      </c>
      <c r="C14" s="12">
        <v>2</v>
      </c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12">
        <v>41</v>
      </c>
      <c r="P14" s="12"/>
      <c r="Q14" s="11"/>
      <c r="R14" s="25">
        <v>17.5</v>
      </c>
      <c r="S14" s="25"/>
      <c r="T14" s="25">
        <f t="shared" si="0"/>
        <v>60.5</v>
      </c>
      <c r="U14" s="12" t="str">
        <f t="shared" si="1"/>
        <v>D</v>
      </c>
    </row>
    <row r="15" spans="1:21" ht="15" customHeight="1">
      <c r="A15" s="18" t="s">
        <v>154</v>
      </c>
      <c r="B15" s="14" t="s">
        <v>240</v>
      </c>
      <c r="C15" s="12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12">
        <v>9</v>
      </c>
      <c r="P15" s="12"/>
      <c r="Q15" s="11"/>
      <c r="R15" s="25">
        <v>10.5</v>
      </c>
      <c r="S15" s="25"/>
      <c r="T15" s="25">
        <f t="shared" si="0"/>
        <v>19.5</v>
      </c>
      <c r="U15" s="12" t="str">
        <f t="shared" si="1"/>
        <v>F</v>
      </c>
    </row>
    <row r="16" spans="1:21" ht="15" customHeight="1">
      <c r="A16" s="18" t="s">
        <v>155</v>
      </c>
      <c r="B16" s="14" t="s">
        <v>241</v>
      </c>
      <c r="C16" s="12"/>
      <c r="D16" s="5"/>
      <c r="E16" s="5"/>
      <c r="F16" s="5"/>
      <c r="G16" s="5"/>
      <c r="H16" s="5"/>
      <c r="I16" s="6"/>
      <c r="J16" s="6"/>
      <c r="K16" s="6"/>
      <c r="L16" s="6"/>
      <c r="M16" s="6"/>
      <c r="N16" s="6"/>
      <c r="O16" s="12">
        <v>10</v>
      </c>
      <c r="P16" s="12"/>
      <c r="Q16" s="11"/>
      <c r="R16" s="25"/>
      <c r="S16" s="25"/>
      <c r="T16" s="25">
        <f t="shared" si="0"/>
        <v>10</v>
      </c>
      <c r="U16" s="12" t="str">
        <f t="shared" si="1"/>
        <v>F</v>
      </c>
    </row>
    <row r="17" spans="1:21" ht="15" customHeight="1">
      <c r="A17" s="18" t="s">
        <v>156</v>
      </c>
      <c r="B17" s="14" t="s">
        <v>242</v>
      </c>
      <c r="C17" s="12"/>
      <c r="D17" s="5"/>
      <c r="E17" s="5"/>
      <c r="F17" s="5"/>
      <c r="G17" s="5"/>
      <c r="H17" s="5"/>
      <c r="I17" s="6"/>
      <c r="J17" s="6"/>
      <c r="K17" s="6"/>
      <c r="L17" s="6"/>
      <c r="M17" s="6"/>
      <c r="N17" s="6"/>
      <c r="O17" s="12">
        <v>17</v>
      </c>
      <c r="P17" s="12"/>
      <c r="Q17" s="11"/>
      <c r="R17" s="25"/>
      <c r="S17" s="25"/>
      <c r="T17" s="25">
        <f t="shared" si="0"/>
        <v>17</v>
      </c>
      <c r="U17" s="12" t="str">
        <f t="shared" si="1"/>
        <v>F</v>
      </c>
    </row>
    <row r="18" spans="1:21" ht="15" customHeight="1">
      <c r="A18" s="18" t="s">
        <v>157</v>
      </c>
      <c r="B18" s="14" t="s">
        <v>243</v>
      </c>
      <c r="C18" s="12"/>
      <c r="D18" s="5"/>
      <c r="E18" s="5"/>
      <c r="F18" s="5"/>
      <c r="G18" s="5"/>
      <c r="H18" s="5"/>
      <c r="I18" s="6"/>
      <c r="J18" s="6"/>
      <c r="K18" s="6"/>
      <c r="L18" s="6"/>
      <c r="M18" s="6"/>
      <c r="N18" s="6"/>
      <c r="O18" s="12">
        <v>8</v>
      </c>
      <c r="P18" s="12"/>
      <c r="Q18" s="11"/>
      <c r="R18" s="25">
        <v>0</v>
      </c>
      <c r="S18" s="25"/>
      <c r="T18" s="25">
        <f t="shared" si="0"/>
        <v>8</v>
      </c>
      <c r="U18" s="12" t="str">
        <f t="shared" si="1"/>
        <v>F</v>
      </c>
    </row>
    <row r="19" spans="1:21" ht="15" customHeight="1">
      <c r="A19" s="18" t="s">
        <v>158</v>
      </c>
      <c r="B19" s="14" t="s">
        <v>244</v>
      </c>
      <c r="C19" s="12"/>
      <c r="D19" s="5"/>
      <c r="E19" s="5"/>
      <c r="F19" s="5"/>
      <c r="G19" s="5"/>
      <c r="H19" s="5"/>
      <c r="I19" s="6"/>
      <c r="J19" s="6"/>
      <c r="K19" s="6"/>
      <c r="L19" s="6"/>
      <c r="M19" s="6"/>
      <c r="N19" s="6"/>
      <c r="O19" s="12">
        <v>6</v>
      </c>
      <c r="P19" s="12"/>
      <c r="Q19" s="11"/>
      <c r="R19" s="25">
        <v>0</v>
      </c>
      <c r="S19" s="25"/>
      <c r="T19" s="25">
        <f t="shared" si="0"/>
        <v>6</v>
      </c>
      <c r="U19" s="12" t="str">
        <f t="shared" si="1"/>
        <v>F</v>
      </c>
    </row>
    <row r="20" spans="1:21" ht="15" customHeight="1">
      <c r="A20" s="18" t="s">
        <v>159</v>
      </c>
      <c r="B20" s="14" t="s">
        <v>245</v>
      </c>
      <c r="C20" s="12"/>
      <c r="D20" s="5"/>
      <c r="E20" s="5"/>
      <c r="F20" s="5"/>
      <c r="G20" s="5"/>
      <c r="H20" s="5"/>
      <c r="I20" s="6"/>
      <c r="J20" s="6"/>
      <c r="K20" s="6"/>
      <c r="L20" s="6"/>
      <c r="M20" s="6"/>
      <c r="N20" s="6"/>
      <c r="O20" s="12">
        <v>0</v>
      </c>
      <c r="P20" s="12"/>
      <c r="Q20" s="11"/>
      <c r="R20" s="25"/>
      <c r="S20" s="25"/>
      <c r="T20" s="25">
        <f t="shared" si="0"/>
        <v>0</v>
      </c>
      <c r="U20" s="12" t="str">
        <f t="shared" si="1"/>
        <v>F</v>
      </c>
    </row>
    <row r="21" spans="1:21" ht="15" customHeight="1">
      <c r="A21" s="18" t="s">
        <v>160</v>
      </c>
      <c r="B21" s="14" t="s">
        <v>246</v>
      </c>
      <c r="C21" s="12"/>
      <c r="D21" s="5"/>
      <c r="E21" s="5"/>
      <c r="F21" s="5"/>
      <c r="G21" s="5"/>
      <c r="H21" s="5"/>
      <c r="I21" s="6"/>
      <c r="J21" s="6"/>
      <c r="K21" s="6"/>
      <c r="L21" s="6"/>
      <c r="M21" s="6"/>
      <c r="N21" s="6"/>
      <c r="O21" s="12">
        <v>21</v>
      </c>
      <c r="P21" s="12"/>
      <c r="Q21" s="11"/>
      <c r="R21" s="25"/>
      <c r="S21" s="25"/>
      <c r="T21" s="25">
        <f t="shared" si="0"/>
        <v>21</v>
      </c>
      <c r="U21" s="12" t="str">
        <f t="shared" si="1"/>
        <v>F</v>
      </c>
    </row>
    <row r="22" spans="1:21" ht="15" customHeight="1">
      <c r="A22" s="18" t="s">
        <v>161</v>
      </c>
      <c r="B22" s="14" t="s">
        <v>247</v>
      </c>
      <c r="C22" s="12"/>
      <c r="D22" s="5"/>
      <c r="E22" s="5"/>
      <c r="F22" s="5"/>
      <c r="G22" s="5"/>
      <c r="H22" s="5"/>
      <c r="I22" s="6"/>
      <c r="J22" s="6"/>
      <c r="K22" s="6"/>
      <c r="L22" s="6"/>
      <c r="M22" s="6"/>
      <c r="N22" s="6"/>
      <c r="O22" s="12">
        <v>25</v>
      </c>
      <c r="P22" s="12"/>
      <c r="Q22" s="11"/>
      <c r="R22" s="25">
        <v>14.5</v>
      </c>
      <c r="S22" s="25"/>
      <c r="T22" s="25">
        <f t="shared" si="0"/>
        <v>39.5</v>
      </c>
      <c r="U22" s="12" t="str">
        <f t="shared" si="1"/>
        <v>F</v>
      </c>
    </row>
    <row r="23" spans="1:21" ht="15" customHeight="1">
      <c r="A23" s="18" t="s">
        <v>162</v>
      </c>
      <c r="B23" s="14" t="s">
        <v>248</v>
      </c>
      <c r="C23" s="12"/>
      <c r="D23" s="5"/>
      <c r="E23" s="5"/>
      <c r="F23" s="5"/>
      <c r="G23" s="5"/>
      <c r="H23" s="5"/>
      <c r="I23" s="6"/>
      <c r="J23" s="6"/>
      <c r="K23" s="6"/>
      <c r="L23" s="6"/>
      <c r="M23" s="6"/>
      <c r="N23" s="6"/>
      <c r="O23" s="12">
        <v>0</v>
      </c>
      <c r="P23" s="12"/>
      <c r="Q23" s="11"/>
      <c r="R23" s="25"/>
      <c r="S23" s="25"/>
      <c r="T23" s="25">
        <f t="shared" si="0"/>
        <v>0</v>
      </c>
      <c r="U23" s="12" t="str">
        <f t="shared" si="1"/>
        <v>F</v>
      </c>
    </row>
    <row r="24" spans="1:21" ht="15" customHeight="1">
      <c r="A24" s="18" t="s">
        <v>163</v>
      </c>
      <c r="B24" s="14" t="s">
        <v>249</v>
      </c>
      <c r="C24" s="12"/>
      <c r="D24" s="5"/>
      <c r="E24" s="5"/>
      <c r="F24" s="5"/>
      <c r="G24" s="5"/>
      <c r="H24" s="5"/>
      <c r="I24" s="6"/>
      <c r="J24" s="6"/>
      <c r="K24" s="6"/>
      <c r="L24" s="6"/>
      <c r="M24" s="6"/>
      <c r="N24" s="6"/>
      <c r="O24" s="12">
        <v>37</v>
      </c>
      <c r="P24" s="12"/>
      <c r="Q24" s="11"/>
      <c r="R24" s="25"/>
      <c r="S24" s="25"/>
      <c r="T24" s="25">
        <f t="shared" si="0"/>
        <v>37</v>
      </c>
      <c r="U24" s="12" t="str">
        <f t="shared" si="1"/>
        <v>F</v>
      </c>
    </row>
    <row r="25" spans="1:21" ht="15" customHeight="1">
      <c r="A25" s="18" t="s">
        <v>164</v>
      </c>
      <c r="B25" s="14" t="s">
        <v>250</v>
      </c>
      <c r="C25" s="12"/>
      <c r="D25" s="5"/>
      <c r="E25" s="5"/>
      <c r="F25" s="5"/>
      <c r="G25" s="5"/>
      <c r="H25" s="5"/>
      <c r="I25" s="6"/>
      <c r="J25" s="6"/>
      <c r="K25" s="6"/>
      <c r="L25" s="6"/>
      <c r="M25" s="6"/>
      <c r="N25" s="6"/>
      <c r="O25" s="12">
        <v>48</v>
      </c>
      <c r="P25" s="12"/>
      <c r="Q25" s="11"/>
      <c r="R25" s="25">
        <v>23</v>
      </c>
      <c r="S25" s="25"/>
      <c r="T25" s="25">
        <f t="shared" si="0"/>
        <v>71</v>
      </c>
      <c r="U25" s="12" t="str">
        <f t="shared" si="1"/>
        <v>C</v>
      </c>
    </row>
    <row r="26" spans="1:21" ht="15" customHeight="1">
      <c r="A26" s="18" t="s">
        <v>165</v>
      </c>
      <c r="B26" s="14" t="s">
        <v>251</v>
      </c>
      <c r="C26" s="12"/>
      <c r="D26" s="5"/>
      <c r="E26" s="5"/>
      <c r="F26" s="5"/>
      <c r="G26" s="5"/>
      <c r="H26" s="5"/>
      <c r="I26" s="6"/>
      <c r="J26" s="6"/>
      <c r="K26" s="6"/>
      <c r="L26" s="6"/>
      <c r="M26" s="6"/>
      <c r="N26" s="6"/>
      <c r="O26" s="12">
        <v>17</v>
      </c>
      <c r="P26" s="12"/>
      <c r="Q26" s="11"/>
      <c r="R26" s="25">
        <v>15</v>
      </c>
      <c r="S26" s="25"/>
      <c r="T26" s="25">
        <f t="shared" si="0"/>
        <v>32</v>
      </c>
      <c r="U26" s="12" t="str">
        <f t="shared" si="1"/>
        <v>F</v>
      </c>
    </row>
    <row r="27" spans="1:21" ht="15" customHeight="1">
      <c r="A27" s="18" t="s">
        <v>166</v>
      </c>
      <c r="B27" s="14" t="s">
        <v>252</v>
      </c>
      <c r="C27" s="12"/>
      <c r="D27" s="5"/>
      <c r="E27" s="5"/>
      <c r="F27" s="5"/>
      <c r="G27" s="5"/>
      <c r="H27" s="5"/>
      <c r="I27" s="6"/>
      <c r="J27" s="6"/>
      <c r="K27" s="6"/>
      <c r="L27" s="6"/>
      <c r="M27" s="6"/>
      <c r="N27" s="6"/>
      <c r="O27" s="12">
        <v>1</v>
      </c>
      <c r="P27" s="12"/>
      <c r="Q27" s="11"/>
      <c r="R27" s="25">
        <v>10.5</v>
      </c>
      <c r="S27" s="25"/>
      <c r="T27" s="25">
        <f t="shared" si="0"/>
        <v>11.5</v>
      </c>
      <c r="U27" s="12" t="str">
        <f t="shared" si="1"/>
        <v>F</v>
      </c>
    </row>
    <row r="28" spans="1:21" ht="15" customHeight="1">
      <c r="A28" s="18" t="s">
        <v>167</v>
      </c>
      <c r="B28" s="14" t="s">
        <v>253</v>
      </c>
      <c r="C28" s="12"/>
      <c r="D28" s="5"/>
      <c r="E28" s="5"/>
      <c r="F28" s="5"/>
      <c r="G28" s="5"/>
      <c r="H28" s="5"/>
      <c r="I28" s="6"/>
      <c r="J28" s="6"/>
      <c r="K28" s="6"/>
      <c r="L28" s="6"/>
      <c r="M28" s="6"/>
      <c r="N28" s="6"/>
      <c r="O28" s="12">
        <v>29</v>
      </c>
      <c r="P28" s="12"/>
      <c r="Q28" s="11"/>
      <c r="R28" s="25">
        <v>13</v>
      </c>
      <c r="S28" s="25"/>
      <c r="T28" s="25">
        <f t="shared" si="0"/>
        <v>42</v>
      </c>
      <c r="U28" s="12" t="str">
        <f t="shared" si="1"/>
        <v>F</v>
      </c>
    </row>
    <row r="29" spans="1:21" ht="15" customHeight="1">
      <c r="A29" s="18" t="s">
        <v>168</v>
      </c>
      <c r="B29" s="14" t="s">
        <v>254</v>
      </c>
      <c r="C29" s="12"/>
      <c r="D29" s="5"/>
      <c r="E29" s="5"/>
      <c r="F29" s="5"/>
      <c r="G29" s="5"/>
      <c r="H29" s="5"/>
      <c r="I29" s="6"/>
      <c r="J29" s="6"/>
      <c r="K29" s="6"/>
      <c r="L29" s="6"/>
      <c r="M29" s="6"/>
      <c r="N29" s="6"/>
      <c r="O29" s="12">
        <v>17</v>
      </c>
      <c r="P29" s="12"/>
      <c r="Q29" s="11"/>
      <c r="R29" s="25">
        <v>25.5</v>
      </c>
      <c r="S29" s="25"/>
      <c r="T29" s="25">
        <f t="shared" si="0"/>
        <v>42.5</v>
      </c>
      <c r="U29" s="12" t="str">
        <f t="shared" si="1"/>
        <v>F</v>
      </c>
    </row>
    <row r="30" spans="1:21" ht="15" customHeight="1">
      <c r="A30" s="18" t="s">
        <v>169</v>
      </c>
      <c r="B30" s="14" t="s">
        <v>255</v>
      </c>
      <c r="C30" s="12"/>
      <c r="D30" s="5"/>
      <c r="E30" s="5"/>
      <c r="F30" s="5"/>
      <c r="G30" s="5"/>
      <c r="H30" s="5"/>
      <c r="I30" s="6"/>
      <c r="J30" s="6"/>
      <c r="K30" s="6"/>
      <c r="L30" s="6"/>
      <c r="M30" s="6"/>
      <c r="N30" s="6"/>
      <c r="O30" s="12">
        <v>31</v>
      </c>
      <c r="P30" s="12"/>
      <c r="Q30" s="11"/>
      <c r="R30" s="25">
        <v>3</v>
      </c>
      <c r="S30" s="25"/>
      <c r="T30" s="25">
        <f t="shared" si="0"/>
        <v>34</v>
      </c>
      <c r="U30" s="12" t="str">
        <f t="shared" si="1"/>
        <v>F</v>
      </c>
    </row>
    <row r="31" spans="1:21" ht="15" customHeight="1">
      <c r="A31" s="18" t="s">
        <v>170</v>
      </c>
      <c r="B31" s="14" t="s">
        <v>256</v>
      </c>
      <c r="C31" s="12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12">
        <v>30</v>
      </c>
      <c r="P31" s="12"/>
      <c r="Q31" s="11"/>
      <c r="R31" s="25">
        <v>4</v>
      </c>
      <c r="S31" s="25"/>
      <c r="T31" s="25">
        <f t="shared" si="0"/>
        <v>34</v>
      </c>
      <c r="U31" s="12" t="str">
        <f t="shared" si="1"/>
        <v>F</v>
      </c>
    </row>
    <row r="32" spans="1:21" ht="15" customHeight="1">
      <c r="A32" s="18" t="s">
        <v>171</v>
      </c>
      <c r="B32" s="14" t="s">
        <v>257</v>
      </c>
      <c r="C32" s="12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12">
        <v>30</v>
      </c>
      <c r="P32" s="12"/>
      <c r="Q32" s="11"/>
      <c r="R32" s="25">
        <v>9.5</v>
      </c>
      <c r="S32" s="25"/>
      <c r="T32" s="25">
        <f t="shared" si="0"/>
        <v>39.5</v>
      </c>
      <c r="U32" s="12" t="str">
        <f t="shared" si="1"/>
        <v>F</v>
      </c>
    </row>
    <row r="33" spans="1:21" ht="15" customHeight="1">
      <c r="A33" s="18" t="s">
        <v>172</v>
      </c>
      <c r="B33" s="14" t="s">
        <v>258</v>
      </c>
      <c r="C33" s="12"/>
      <c r="D33" s="5"/>
      <c r="E33" s="5"/>
      <c r="F33" s="5"/>
      <c r="G33" s="5"/>
      <c r="H33" s="5"/>
      <c r="I33" s="6"/>
      <c r="J33" s="6"/>
      <c r="K33" s="6"/>
      <c r="L33" s="6"/>
      <c r="M33" s="6"/>
      <c r="N33" s="6"/>
      <c r="O33" s="12">
        <v>3</v>
      </c>
      <c r="P33" s="12"/>
      <c r="Q33" s="11"/>
      <c r="R33" s="25"/>
      <c r="S33" s="25"/>
      <c r="T33" s="25">
        <f t="shared" si="0"/>
        <v>3</v>
      </c>
      <c r="U33" s="12" t="str">
        <f t="shared" si="1"/>
        <v>F</v>
      </c>
    </row>
    <row r="34" spans="1:21" ht="15" customHeight="1">
      <c r="A34" s="18" t="s">
        <v>173</v>
      </c>
      <c r="B34" s="14" t="s">
        <v>259</v>
      </c>
      <c r="C34" s="12"/>
      <c r="D34" s="5"/>
      <c r="E34" s="5"/>
      <c r="F34" s="5"/>
      <c r="G34" s="5"/>
      <c r="H34" s="5"/>
      <c r="I34" s="6"/>
      <c r="J34" s="6"/>
      <c r="K34" s="6"/>
      <c r="L34" s="6"/>
      <c r="M34" s="6"/>
      <c r="N34" s="6"/>
      <c r="O34" s="12">
        <v>0</v>
      </c>
      <c r="P34" s="12"/>
      <c r="Q34" s="11"/>
      <c r="R34" s="25"/>
      <c r="S34" s="25"/>
      <c r="T34" s="25">
        <f t="shared" si="0"/>
        <v>0</v>
      </c>
      <c r="U34" s="12" t="str">
        <f t="shared" si="1"/>
        <v>F</v>
      </c>
    </row>
    <row r="35" spans="1:21" ht="15" customHeight="1">
      <c r="A35" s="18" t="s">
        <v>174</v>
      </c>
      <c r="B35" s="14" t="s">
        <v>260</v>
      </c>
      <c r="C35" s="12"/>
      <c r="D35" s="5"/>
      <c r="E35" s="5"/>
      <c r="F35" s="5"/>
      <c r="G35" s="5"/>
      <c r="H35" s="5"/>
      <c r="I35" s="6"/>
      <c r="J35" s="6"/>
      <c r="K35" s="6"/>
      <c r="L35" s="6"/>
      <c r="M35" s="6"/>
      <c r="N35" s="6"/>
      <c r="O35" s="12">
        <v>0</v>
      </c>
      <c r="P35" s="12"/>
      <c r="Q35" s="11"/>
      <c r="R35" s="25"/>
      <c r="S35" s="25"/>
      <c r="T35" s="25">
        <f t="shared" si="0"/>
        <v>0</v>
      </c>
      <c r="U35" s="12" t="str">
        <f t="shared" si="1"/>
        <v>F</v>
      </c>
    </row>
    <row r="36" spans="1:21" ht="15" customHeight="1">
      <c r="A36" s="18" t="s">
        <v>175</v>
      </c>
      <c r="B36" s="14" t="s">
        <v>261</v>
      </c>
      <c r="C36" s="12"/>
      <c r="D36" s="5"/>
      <c r="E36" s="5"/>
      <c r="F36" s="5"/>
      <c r="G36" s="5"/>
      <c r="H36" s="5"/>
      <c r="I36" s="6"/>
      <c r="J36" s="6"/>
      <c r="K36" s="6"/>
      <c r="L36" s="6"/>
      <c r="M36" s="6"/>
      <c r="N36" s="6"/>
      <c r="O36" s="12">
        <v>24</v>
      </c>
      <c r="P36" s="12"/>
      <c r="Q36" s="11"/>
      <c r="R36" s="25"/>
      <c r="S36" s="25"/>
      <c r="T36" s="25">
        <f t="shared" si="0"/>
        <v>24</v>
      </c>
      <c r="U36" s="12" t="str">
        <f t="shared" si="1"/>
        <v>F</v>
      </c>
    </row>
    <row r="37" spans="1:21" ht="15" customHeight="1">
      <c r="A37" s="18" t="s">
        <v>176</v>
      </c>
      <c r="B37" s="14" t="s">
        <v>262</v>
      </c>
      <c r="C37" s="12"/>
      <c r="D37" s="5"/>
      <c r="E37" s="5"/>
      <c r="F37" s="5"/>
      <c r="G37" s="5"/>
      <c r="H37" s="5"/>
      <c r="I37" s="6"/>
      <c r="J37" s="6"/>
      <c r="K37" s="6"/>
      <c r="L37" s="6"/>
      <c r="M37" s="6"/>
      <c r="N37" s="6"/>
      <c r="O37" s="12">
        <v>22</v>
      </c>
      <c r="P37" s="12"/>
      <c r="Q37" s="11"/>
      <c r="R37" s="25">
        <v>18.5</v>
      </c>
      <c r="S37" s="25"/>
      <c r="T37" s="25">
        <f t="shared" si="0"/>
        <v>40.5</v>
      </c>
      <c r="U37" s="12" t="str">
        <f t="shared" si="1"/>
        <v>F</v>
      </c>
    </row>
    <row r="38" spans="1:21" ht="15" customHeight="1">
      <c r="A38" s="18" t="s">
        <v>177</v>
      </c>
      <c r="B38" s="14" t="s">
        <v>263</v>
      </c>
      <c r="C38" s="12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  <c r="O38" s="12" t="s">
        <v>348</v>
      </c>
      <c r="P38" s="12"/>
      <c r="Q38" s="11"/>
      <c r="R38" s="25"/>
      <c r="S38" s="25"/>
      <c r="T38" s="25" t="str">
        <f t="shared" si="0"/>
        <v/>
      </c>
      <c r="U38" s="12" t="str">
        <f t="shared" si="1"/>
        <v/>
      </c>
    </row>
    <row r="39" spans="1:21" ht="15" customHeight="1">
      <c r="A39" s="18" t="s">
        <v>178</v>
      </c>
      <c r="B39" s="14" t="s">
        <v>264</v>
      </c>
      <c r="C39" s="12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  <c r="O39" s="12">
        <v>30</v>
      </c>
      <c r="P39" s="12"/>
      <c r="Q39" s="11"/>
      <c r="R39" s="25">
        <v>9.5</v>
      </c>
      <c r="S39" s="25"/>
      <c r="T39" s="25">
        <f t="shared" si="0"/>
        <v>39.5</v>
      </c>
      <c r="U39" s="12" t="str">
        <f t="shared" si="1"/>
        <v>F</v>
      </c>
    </row>
    <row r="40" spans="1:21" ht="15" customHeight="1">
      <c r="A40" s="18" t="s">
        <v>179</v>
      </c>
      <c r="B40" s="14" t="s">
        <v>265</v>
      </c>
      <c r="C40" s="12"/>
      <c r="D40" s="5"/>
      <c r="E40" s="5"/>
      <c r="F40" s="5"/>
      <c r="G40" s="5"/>
      <c r="H40" s="5"/>
      <c r="I40" s="6"/>
      <c r="J40" s="6"/>
      <c r="K40" s="6"/>
      <c r="L40" s="6"/>
      <c r="M40" s="6"/>
      <c r="N40" s="6"/>
      <c r="O40" s="12">
        <v>3</v>
      </c>
      <c r="P40" s="12"/>
      <c r="Q40" s="11"/>
      <c r="R40" s="25"/>
      <c r="S40" s="25"/>
      <c r="T40" s="25">
        <f t="shared" si="0"/>
        <v>3</v>
      </c>
      <c r="U40" s="12" t="str">
        <f t="shared" si="1"/>
        <v>F</v>
      </c>
    </row>
    <row r="41" spans="1:21" ht="15" customHeight="1">
      <c r="A41" s="18" t="s">
        <v>180</v>
      </c>
      <c r="B41" s="14" t="s">
        <v>266</v>
      </c>
      <c r="C41" s="12"/>
      <c r="D41" s="5"/>
      <c r="E41" s="5"/>
      <c r="F41" s="5"/>
      <c r="G41" s="5"/>
      <c r="H41" s="5"/>
      <c r="I41" s="6"/>
      <c r="J41" s="6"/>
      <c r="K41" s="6"/>
      <c r="L41" s="6"/>
      <c r="M41" s="6"/>
      <c r="N41" s="6"/>
      <c r="O41" s="12">
        <v>5</v>
      </c>
      <c r="P41" s="12"/>
      <c r="Q41" s="11"/>
      <c r="R41" s="25">
        <v>2</v>
      </c>
      <c r="S41" s="25"/>
      <c r="T41" s="25">
        <f t="shared" si="0"/>
        <v>7</v>
      </c>
      <c r="U41" s="12" t="str">
        <f t="shared" si="1"/>
        <v>F</v>
      </c>
    </row>
    <row r="42" spans="1:21" ht="15" customHeight="1">
      <c r="A42" s="18" t="s">
        <v>181</v>
      </c>
      <c r="B42" s="14" t="s">
        <v>267</v>
      </c>
      <c r="C42" s="12"/>
      <c r="D42" s="5"/>
      <c r="E42" s="5"/>
      <c r="F42" s="5"/>
      <c r="G42" s="5"/>
      <c r="H42" s="5"/>
      <c r="I42" s="6"/>
      <c r="J42" s="6"/>
      <c r="K42" s="6"/>
      <c r="L42" s="6"/>
      <c r="M42" s="6"/>
      <c r="N42" s="6"/>
      <c r="O42" s="12">
        <v>39</v>
      </c>
      <c r="P42" s="12"/>
      <c r="Q42" s="11"/>
      <c r="R42" s="25">
        <v>0</v>
      </c>
      <c r="S42" s="25"/>
      <c r="T42" s="25">
        <f t="shared" si="0"/>
        <v>39</v>
      </c>
      <c r="U42" s="12" t="str">
        <f t="shared" si="1"/>
        <v>F</v>
      </c>
    </row>
    <row r="43" spans="1:21" ht="15" customHeight="1">
      <c r="A43" s="18" t="s">
        <v>182</v>
      </c>
      <c r="B43" s="14" t="s">
        <v>268</v>
      </c>
      <c r="C43" s="12"/>
      <c r="D43" s="5"/>
      <c r="E43" s="5"/>
      <c r="F43" s="5"/>
      <c r="G43" s="5"/>
      <c r="H43" s="5"/>
      <c r="I43" s="6"/>
      <c r="J43" s="6"/>
      <c r="K43" s="6"/>
      <c r="L43" s="6"/>
      <c r="M43" s="6"/>
      <c r="N43" s="6"/>
      <c r="O43" s="12">
        <v>18</v>
      </c>
      <c r="P43" s="12"/>
      <c r="Q43" s="11"/>
      <c r="R43" s="25">
        <v>11</v>
      </c>
      <c r="S43" s="25"/>
      <c r="T43" s="25">
        <f t="shared" si="0"/>
        <v>29</v>
      </c>
      <c r="U43" s="12" t="str">
        <f t="shared" si="1"/>
        <v>F</v>
      </c>
    </row>
    <row r="44" spans="1:21" ht="15" customHeight="1">
      <c r="A44" s="18" t="s">
        <v>183</v>
      </c>
      <c r="B44" s="14" t="s">
        <v>269</v>
      </c>
      <c r="C44" s="12"/>
      <c r="D44" s="5"/>
      <c r="E44" s="5"/>
      <c r="F44" s="5"/>
      <c r="G44" s="5"/>
      <c r="H44" s="5"/>
      <c r="I44" s="6"/>
      <c r="J44" s="6"/>
      <c r="K44" s="6"/>
      <c r="L44" s="6"/>
      <c r="M44" s="6"/>
      <c r="N44" s="6"/>
      <c r="O44" s="12">
        <v>6</v>
      </c>
      <c r="P44" s="12"/>
      <c r="Q44" s="11"/>
      <c r="R44" s="25">
        <v>0</v>
      </c>
      <c r="S44" s="25"/>
      <c r="T44" s="25">
        <f t="shared" si="0"/>
        <v>6</v>
      </c>
      <c r="U44" s="12" t="str">
        <f t="shared" si="1"/>
        <v>F</v>
      </c>
    </row>
    <row r="45" spans="1:21" ht="15" customHeight="1">
      <c r="A45" s="18" t="s">
        <v>184</v>
      </c>
      <c r="B45" s="14" t="s">
        <v>270</v>
      </c>
      <c r="C45" s="12"/>
      <c r="D45" s="5"/>
      <c r="E45" s="5"/>
      <c r="F45" s="5"/>
      <c r="G45" s="5"/>
      <c r="H45" s="5"/>
      <c r="I45" s="6"/>
      <c r="J45" s="6"/>
      <c r="K45" s="6"/>
      <c r="L45" s="6"/>
      <c r="M45" s="6"/>
      <c r="N45" s="6"/>
      <c r="O45" s="12">
        <v>7</v>
      </c>
      <c r="P45" s="12"/>
      <c r="Q45" s="11"/>
      <c r="R45" s="25"/>
      <c r="S45" s="25"/>
      <c r="T45" s="25">
        <f t="shared" si="0"/>
        <v>7</v>
      </c>
      <c r="U45" s="12" t="str">
        <f t="shared" si="1"/>
        <v>F</v>
      </c>
    </row>
    <row r="46" spans="1:21" ht="15" customHeight="1">
      <c r="A46" s="18" t="s">
        <v>185</v>
      </c>
      <c r="B46" s="14" t="s">
        <v>271</v>
      </c>
      <c r="C46" s="12"/>
      <c r="D46" s="5"/>
      <c r="E46" s="5"/>
      <c r="F46" s="5"/>
      <c r="G46" s="5"/>
      <c r="H46" s="5"/>
      <c r="I46" s="6"/>
      <c r="J46" s="6"/>
      <c r="K46" s="6"/>
      <c r="L46" s="6"/>
      <c r="M46" s="6"/>
      <c r="N46" s="6"/>
      <c r="O46" s="12">
        <v>1</v>
      </c>
      <c r="P46" s="12"/>
      <c r="Q46" s="11"/>
      <c r="R46" s="25"/>
      <c r="S46" s="25"/>
      <c r="T46" s="25">
        <f t="shared" si="0"/>
        <v>1</v>
      </c>
      <c r="U46" s="12" t="str">
        <f t="shared" si="1"/>
        <v>F</v>
      </c>
    </row>
    <row r="47" spans="1:21" ht="15">
      <c r="A47" s="18" t="s">
        <v>186</v>
      </c>
      <c r="B47" s="14" t="s">
        <v>272</v>
      </c>
      <c r="C47" s="12"/>
      <c r="D47" s="5"/>
      <c r="E47" s="5"/>
      <c r="F47" s="5"/>
      <c r="G47" s="5"/>
      <c r="H47" s="5"/>
      <c r="I47" s="6"/>
      <c r="J47" s="6"/>
      <c r="K47" s="6"/>
      <c r="L47" s="6"/>
      <c r="M47" s="6"/>
      <c r="N47" s="6"/>
      <c r="O47" s="12">
        <v>0</v>
      </c>
      <c r="P47" s="12"/>
      <c r="Q47" s="11"/>
      <c r="R47" s="25"/>
      <c r="S47" s="25"/>
      <c r="T47" s="25">
        <f t="shared" si="0"/>
        <v>0</v>
      </c>
      <c r="U47" s="12" t="str">
        <f t="shared" si="1"/>
        <v>F</v>
      </c>
    </row>
    <row r="48" spans="1:21" ht="15">
      <c r="A48" s="18" t="s">
        <v>187</v>
      </c>
      <c r="B48" s="14" t="s">
        <v>273</v>
      </c>
      <c r="C48" s="12"/>
      <c r="D48" s="5"/>
      <c r="E48" s="5"/>
      <c r="F48" s="5"/>
      <c r="G48" s="5"/>
      <c r="H48" s="5"/>
      <c r="I48" s="6"/>
      <c r="J48" s="6"/>
      <c r="K48" s="6"/>
      <c r="L48" s="6"/>
      <c r="M48" s="6"/>
      <c r="N48" s="6"/>
      <c r="O48" s="12">
        <v>9</v>
      </c>
      <c r="P48" s="12"/>
      <c r="Q48" s="11"/>
      <c r="R48" s="25">
        <v>0</v>
      </c>
      <c r="S48" s="25"/>
      <c r="T48" s="25">
        <f t="shared" si="0"/>
        <v>9</v>
      </c>
      <c r="U48" s="12" t="str">
        <f t="shared" si="1"/>
        <v>F</v>
      </c>
    </row>
    <row r="49" spans="1:21" ht="15">
      <c r="A49" s="18" t="s">
        <v>188</v>
      </c>
      <c r="B49" s="14" t="s">
        <v>274</v>
      </c>
      <c r="C49" s="12"/>
      <c r="D49" s="5"/>
      <c r="E49" s="5"/>
      <c r="F49" s="5"/>
      <c r="G49" s="5"/>
      <c r="H49" s="5"/>
      <c r="I49" s="6"/>
      <c r="J49" s="6"/>
      <c r="K49" s="6"/>
      <c r="L49" s="6"/>
      <c r="M49" s="6"/>
      <c r="N49" s="6"/>
      <c r="O49" s="12" t="s">
        <v>348</v>
      </c>
      <c r="P49" s="12"/>
      <c r="Q49" s="11"/>
      <c r="R49" s="25"/>
      <c r="S49" s="25"/>
      <c r="T49" s="25" t="str">
        <f t="shared" si="0"/>
        <v/>
      </c>
      <c r="U49" s="12" t="str">
        <f t="shared" si="1"/>
        <v/>
      </c>
    </row>
    <row r="50" spans="1:21" ht="15">
      <c r="A50" s="18" t="s">
        <v>189</v>
      </c>
      <c r="B50" s="14" t="s">
        <v>275</v>
      </c>
      <c r="C50" s="12"/>
      <c r="D50" s="5"/>
      <c r="E50" s="5"/>
      <c r="F50" s="5"/>
      <c r="G50" s="5"/>
      <c r="H50" s="5"/>
      <c r="I50" s="6"/>
      <c r="J50" s="6"/>
      <c r="K50" s="6"/>
      <c r="L50" s="6"/>
      <c r="M50" s="6"/>
      <c r="N50" s="6"/>
      <c r="O50" s="12">
        <v>0</v>
      </c>
      <c r="P50" s="12"/>
      <c r="Q50" s="11"/>
      <c r="R50" s="25">
        <v>1</v>
      </c>
      <c r="S50" s="25"/>
      <c r="T50" s="25">
        <f t="shared" si="0"/>
        <v>1</v>
      </c>
      <c r="U50" s="12" t="str">
        <f t="shared" si="1"/>
        <v>F</v>
      </c>
    </row>
    <row r="51" spans="1:21" ht="15">
      <c r="A51" s="18" t="s">
        <v>190</v>
      </c>
      <c r="B51" s="14" t="s">
        <v>276</v>
      </c>
      <c r="C51" s="12"/>
      <c r="D51" s="5"/>
      <c r="E51" s="5"/>
      <c r="F51" s="5"/>
      <c r="G51" s="5"/>
      <c r="H51" s="5"/>
      <c r="I51" s="6"/>
      <c r="J51" s="6"/>
      <c r="K51" s="6"/>
      <c r="L51" s="6"/>
      <c r="M51" s="6"/>
      <c r="N51" s="6"/>
      <c r="O51" s="12">
        <v>0</v>
      </c>
      <c r="P51" s="12"/>
      <c r="Q51" s="11"/>
      <c r="R51" s="25"/>
      <c r="S51" s="25"/>
      <c r="T51" s="25">
        <f t="shared" si="0"/>
        <v>0</v>
      </c>
      <c r="U51" s="12" t="str">
        <f t="shared" si="1"/>
        <v>F</v>
      </c>
    </row>
    <row r="52" spans="1:21" ht="15">
      <c r="A52" s="18" t="s">
        <v>191</v>
      </c>
      <c r="B52" s="14" t="s">
        <v>277</v>
      </c>
      <c r="C52" s="12"/>
      <c r="D52" s="5"/>
      <c r="E52" s="5"/>
      <c r="F52" s="5"/>
      <c r="G52" s="5"/>
      <c r="H52" s="5"/>
      <c r="I52" s="6"/>
      <c r="J52" s="6"/>
      <c r="K52" s="6"/>
      <c r="L52" s="6"/>
      <c r="M52" s="6"/>
      <c r="N52" s="6"/>
      <c r="O52" s="12">
        <v>0</v>
      </c>
      <c r="P52" s="12"/>
      <c r="Q52" s="11"/>
      <c r="R52" s="25"/>
      <c r="S52" s="25"/>
      <c r="T52" s="25">
        <f t="shared" si="0"/>
        <v>0</v>
      </c>
      <c r="U52" s="12" t="str">
        <f t="shared" si="1"/>
        <v>F</v>
      </c>
    </row>
    <row r="53" spans="1:21" ht="15">
      <c r="A53" s="18" t="s">
        <v>192</v>
      </c>
      <c r="B53" s="14" t="s">
        <v>278</v>
      </c>
      <c r="C53" s="12"/>
      <c r="D53" s="5"/>
      <c r="E53" s="5"/>
      <c r="F53" s="5"/>
      <c r="G53" s="5"/>
      <c r="H53" s="5"/>
      <c r="I53" s="6"/>
      <c r="J53" s="6"/>
      <c r="K53" s="6"/>
      <c r="L53" s="6"/>
      <c r="M53" s="6"/>
      <c r="N53" s="6"/>
      <c r="O53" s="12" t="s">
        <v>348</v>
      </c>
      <c r="P53" s="12"/>
      <c r="Q53" s="11"/>
      <c r="R53" s="25"/>
      <c r="S53" s="25"/>
      <c r="T53" s="25" t="str">
        <f t="shared" si="0"/>
        <v/>
      </c>
      <c r="U53" s="12" t="str">
        <f t="shared" si="1"/>
        <v/>
      </c>
    </row>
    <row r="54" spans="1:21" ht="15">
      <c r="A54" s="18" t="s">
        <v>193</v>
      </c>
      <c r="B54" s="14" t="s">
        <v>279</v>
      </c>
      <c r="C54" s="12"/>
      <c r="D54" s="5"/>
      <c r="E54" s="5"/>
      <c r="F54" s="5"/>
      <c r="G54" s="5"/>
      <c r="H54" s="5"/>
      <c r="I54" s="6"/>
      <c r="J54" s="6"/>
      <c r="K54" s="6"/>
      <c r="L54" s="6"/>
      <c r="M54" s="6"/>
      <c r="N54" s="6"/>
      <c r="O54" s="12">
        <v>18</v>
      </c>
      <c r="P54" s="12"/>
      <c r="Q54" s="11"/>
      <c r="R54" s="25">
        <v>25</v>
      </c>
      <c r="S54" s="25"/>
      <c r="T54" s="25">
        <f t="shared" si="0"/>
        <v>43</v>
      </c>
      <c r="U54" s="12" t="str">
        <f t="shared" si="1"/>
        <v>F</v>
      </c>
    </row>
    <row r="55" spans="1:21" ht="15">
      <c r="A55" s="18" t="s">
        <v>194</v>
      </c>
      <c r="B55" s="14" t="s">
        <v>280</v>
      </c>
      <c r="C55" s="12"/>
      <c r="D55" s="5"/>
      <c r="E55" s="5"/>
      <c r="F55" s="5"/>
      <c r="G55" s="5"/>
      <c r="H55" s="5"/>
      <c r="I55" s="6"/>
      <c r="J55" s="6"/>
      <c r="K55" s="6"/>
      <c r="L55" s="6"/>
      <c r="M55" s="6"/>
      <c r="N55" s="6"/>
      <c r="O55" s="12">
        <v>0</v>
      </c>
      <c r="P55" s="12"/>
      <c r="Q55" s="11"/>
      <c r="R55" s="25"/>
      <c r="S55" s="25"/>
      <c r="T55" s="25">
        <f t="shared" ref="T55:T93" si="2">IF(AND(C55="",O55="",R55="",S55=""),"",SUM(C55,O55,IF(S55="",R55,S55)))</f>
        <v>0</v>
      </c>
      <c r="U55" s="12" t="str">
        <f t="shared" ref="U55:U92" si="3">IF(T55="","",IF(T55&gt;89,"A",IF(T55&gt;79,"B",IF(T55&gt;69,"C",IF(T55&gt;59,"D",IF(T55&gt;49,"E","F"))))))</f>
        <v>F</v>
      </c>
    </row>
    <row r="56" spans="1:21" ht="15">
      <c r="A56" s="18" t="s">
        <v>195</v>
      </c>
      <c r="B56" s="14" t="s">
        <v>281</v>
      </c>
      <c r="C56" s="1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12" t="s">
        <v>348</v>
      </c>
      <c r="P56" s="22"/>
      <c r="Q56" s="22"/>
      <c r="R56" s="25"/>
      <c r="S56" s="25"/>
      <c r="T56" s="25" t="str">
        <f t="shared" si="2"/>
        <v/>
      </c>
      <c r="U56" s="12" t="str">
        <f t="shared" si="3"/>
        <v/>
      </c>
    </row>
    <row r="57" spans="1:21" ht="15">
      <c r="A57" s="18" t="s">
        <v>196</v>
      </c>
      <c r="B57" s="14" t="s">
        <v>282</v>
      </c>
      <c r="C57" s="1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2">
        <v>7</v>
      </c>
      <c r="P57" s="22"/>
      <c r="Q57" s="22"/>
      <c r="R57" s="25"/>
      <c r="S57" s="25"/>
      <c r="T57" s="25">
        <f t="shared" si="2"/>
        <v>7</v>
      </c>
      <c r="U57" s="12" t="str">
        <f t="shared" si="3"/>
        <v>F</v>
      </c>
    </row>
    <row r="58" spans="1:21" ht="15">
      <c r="A58" s="18" t="s">
        <v>197</v>
      </c>
      <c r="B58" s="14" t="s">
        <v>283</v>
      </c>
      <c r="C58" s="1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12" t="s">
        <v>348</v>
      </c>
      <c r="P58" s="22"/>
      <c r="Q58" s="22"/>
      <c r="R58" s="25"/>
      <c r="S58" s="25"/>
      <c r="T58" s="25" t="str">
        <f t="shared" si="2"/>
        <v/>
      </c>
      <c r="U58" s="12" t="str">
        <f t="shared" si="3"/>
        <v/>
      </c>
    </row>
    <row r="59" spans="1:21" ht="15">
      <c r="A59" s="18" t="s">
        <v>198</v>
      </c>
      <c r="B59" s="14" t="s">
        <v>284</v>
      </c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12">
        <v>29</v>
      </c>
      <c r="P59" s="22"/>
      <c r="Q59" s="22"/>
      <c r="R59" s="25">
        <v>6.5</v>
      </c>
      <c r="S59" s="25"/>
      <c r="T59" s="25">
        <f t="shared" si="2"/>
        <v>35.5</v>
      </c>
      <c r="U59" s="12" t="str">
        <f t="shared" si="3"/>
        <v>F</v>
      </c>
    </row>
    <row r="60" spans="1:21" ht="15">
      <c r="A60" s="18" t="s">
        <v>199</v>
      </c>
      <c r="B60" s="14" t="s">
        <v>285</v>
      </c>
      <c r="C60" s="1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2" t="s">
        <v>348</v>
      </c>
      <c r="P60" s="22"/>
      <c r="Q60" s="22"/>
      <c r="R60" s="25">
        <v>0</v>
      </c>
      <c r="S60" s="25"/>
      <c r="T60" s="25">
        <f t="shared" si="2"/>
        <v>0</v>
      </c>
      <c r="U60" s="12" t="str">
        <f t="shared" si="3"/>
        <v>F</v>
      </c>
    </row>
    <row r="61" spans="1:21" ht="15">
      <c r="A61" s="18" t="s">
        <v>200</v>
      </c>
      <c r="B61" s="14" t="s">
        <v>286</v>
      </c>
      <c r="C61" s="1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12">
        <v>23</v>
      </c>
      <c r="P61" s="22"/>
      <c r="Q61" s="22"/>
      <c r="R61" s="25">
        <v>3.5</v>
      </c>
      <c r="S61" s="25"/>
      <c r="T61" s="25">
        <f t="shared" si="2"/>
        <v>26.5</v>
      </c>
      <c r="U61" s="12" t="str">
        <f t="shared" si="3"/>
        <v>F</v>
      </c>
    </row>
    <row r="62" spans="1:21" ht="15">
      <c r="A62" s="18" t="s">
        <v>201</v>
      </c>
      <c r="B62" s="14" t="s">
        <v>287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12" t="s">
        <v>348</v>
      </c>
      <c r="P62" s="22"/>
      <c r="Q62" s="22"/>
      <c r="R62" s="25"/>
      <c r="S62" s="25"/>
      <c r="T62" s="25" t="str">
        <f t="shared" si="2"/>
        <v/>
      </c>
      <c r="U62" s="12" t="str">
        <f t="shared" si="3"/>
        <v/>
      </c>
    </row>
    <row r="63" spans="1:21" ht="15">
      <c r="A63" s="18" t="s">
        <v>202</v>
      </c>
      <c r="B63" s="14" t="s">
        <v>288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12" t="s">
        <v>348</v>
      </c>
      <c r="P63" s="22"/>
      <c r="Q63" s="22"/>
      <c r="R63" s="25"/>
      <c r="S63" s="25"/>
      <c r="T63" s="25" t="str">
        <f t="shared" si="2"/>
        <v/>
      </c>
      <c r="U63" s="12" t="str">
        <f t="shared" si="3"/>
        <v/>
      </c>
    </row>
    <row r="64" spans="1:21" ht="15">
      <c r="A64" s="18" t="s">
        <v>203</v>
      </c>
      <c r="B64" s="14" t="s">
        <v>289</v>
      </c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12">
        <v>25</v>
      </c>
      <c r="P64" s="22"/>
      <c r="Q64" s="22"/>
      <c r="R64" s="25">
        <v>29.5</v>
      </c>
      <c r="S64" s="25"/>
      <c r="T64" s="25">
        <f t="shared" si="2"/>
        <v>54.5</v>
      </c>
      <c r="U64" s="12" t="str">
        <f t="shared" si="3"/>
        <v>E</v>
      </c>
    </row>
    <row r="65" spans="1:21" ht="15">
      <c r="A65" s="18" t="s">
        <v>204</v>
      </c>
      <c r="B65" s="14" t="s">
        <v>290</v>
      </c>
      <c r="C65" s="1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12" t="s">
        <v>348</v>
      </c>
      <c r="P65" s="22"/>
      <c r="Q65" s="22"/>
      <c r="R65" s="25"/>
      <c r="S65" s="25"/>
      <c r="T65" s="25" t="str">
        <f t="shared" si="2"/>
        <v/>
      </c>
      <c r="U65" s="12" t="str">
        <f t="shared" si="3"/>
        <v/>
      </c>
    </row>
    <row r="66" spans="1:21" ht="15">
      <c r="A66" s="18" t="s">
        <v>205</v>
      </c>
      <c r="B66" s="14" t="s">
        <v>291</v>
      </c>
      <c r="C66" s="1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12" t="s">
        <v>348</v>
      </c>
      <c r="P66" s="22"/>
      <c r="Q66" s="22"/>
      <c r="R66" s="25"/>
      <c r="S66" s="25"/>
      <c r="T66" s="25" t="str">
        <f t="shared" si="2"/>
        <v/>
      </c>
      <c r="U66" s="12" t="str">
        <f t="shared" si="3"/>
        <v/>
      </c>
    </row>
    <row r="67" spans="1:21" ht="15">
      <c r="A67" s="18" t="s">
        <v>206</v>
      </c>
      <c r="B67" s="14" t="s">
        <v>292</v>
      </c>
      <c r="C67" s="1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12">
        <v>10</v>
      </c>
      <c r="P67" s="22"/>
      <c r="Q67" s="22"/>
      <c r="R67" s="25"/>
      <c r="S67" s="25"/>
      <c r="T67" s="25">
        <f t="shared" si="2"/>
        <v>10</v>
      </c>
      <c r="U67" s="12" t="str">
        <f t="shared" si="3"/>
        <v>F</v>
      </c>
    </row>
    <row r="68" spans="1:21" ht="15">
      <c r="A68" s="18" t="s">
        <v>207</v>
      </c>
      <c r="B68" s="14" t="s">
        <v>293</v>
      </c>
      <c r="C68" s="1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2" t="s">
        <v>348</v>
      </c>
      <c r="P68" s="22"/>
      <c r="Q68" s="22"/>
      <c r="R68" s="25"/>
      <c r="S68" s="25"/>
      <c r="T68" s="25" t="str">
        <f t="shared" si="2"/>
        <v/>
      </c>
      <c r="U68" s="12" t="str">
        <f t="shared" si="3"/>
        <v/>
      </c>
    </row>
    <row r="69" spans="1:21" ht="15">
      <c r="A69" s="18" t="s">
        <v>208</v>
      </c>
      <c r="B69" s="14" t="s">
        <v>294</v>
      </c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12" t="s">
        <v>348</v>
      </c>
      <c r="P69" s="22"/>
      <c r="Q69" s="22"/>
      <c r="R69" s="25"/>
      <c r="S69" s="25"/>
      <c r="T69" s="25" t="str">
        <f t="shared" si="2"/>
        <v/>
      </c>
      <c r="U69" s="12" t="str">
        <f t="shared" si="3"/>
        <v/>
      </c>
    </row>
    <row r="70" spans="1:21" ht="15">
      <c r="A70" s="18" t="s">
        <v>209</v>
      </c>
      <c r="B70" s="14" t="s">
        <v>295</v>
      </c>
      <c r="C70" s="1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12">
        <v>21</v>
      </c>
      <c r="P70" s="22"/>
      <c r="Q70" s="22"/>
      <c r="R70" s="25"/>
      <c r="S70" s="25"/>
      <c r="T70" s="25">
        <f t="shared" si="2"/>
        <v>21</v>
      </c>
      <c r="U70" s="12" t="str">
        <f t="shared" si="3"/>
        <v>F</v>
      </c>
    </row>
    <row r="71" spans="1:21" ht="15">
      <c r="A71" s="18" t="s">
        <v>210</v>
      </c>
      <c r="B71" s="14" t="s">
        <v>296</v>
      </c>
      <c r="C71" s="1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2">
        <v>0</v>
      </c>
      <c r="P71" s="22"/>
      <c r="Q71" s="22"/>
      <c r="R71" s="25"/>
      <c r="S71" s="25"/>
      <c r="T71" s="25">
        <f t="shared" si="2"/>
        <v>0</v>
      </c>
      <c r="U71" s="12" t="str">
        <f t="shared" si="3"/>
        <v>F</v>
      </c>
    </row>
    <row r="72" spans="1:21" ht="15">
      <c r="A72" s="18" t="s">
        <v>211</v>
      </c>
      <c r="B72" s="14" t="s">
        <v>297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12" t="s">
        <v>348</v>
      </c>
      <c r="P72" s="22"/>
      <c r="Q72" s="22"/>
      <c r="R72" s="25"/>
      <c r="S72" s="25"/>
      <c r="T72" s="25" t="str">
        <f t="shared" si="2"/>
        <v/>
      </c>
      <c r="U72" s="12" t="str">
        <f t="shared" si="3"/>
        <v/>
      </c>
    </row>
    <row r="73" spans="1:21" ht="15">
      <c r="A73" s="18" t="s">
        <v>212</v>
      </c>
      <c r="B73" s="14" t="s">
        <v>298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12">
        <v>3</v>
      </c>
      <c r="P73" s="22"/>
      <c r="Q73" s="22"/>
      <c r="R73" s="25"/>
      <c r="S73" s="25"/>
      <c r="T73" s="25">
        <f t="shared" si="2"/>
        <v>3</v>
      </c>
      <c r="U73" s="12" t="str">
        <f t="shared" si="3"/>
        <v>F</v>
      </c>
    </row>
    <row r="74" spans="1:21" ht="15">
      <c r="A74" s="18" t="s">
        <v>213</v>
      </c>
      <c r="B74" s="14" t="s">
        <v>299</v>
      </c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12" t="s">
        <v>348</v>
      </c>
      <c r="P74" s="22"/>
      <c r="Q74" s="22"/>
      <c r="R74" s="25"/>
      <c r="S74" s="25"/>
      <c r="T74" s="25" t="str">
        <f t="shared" si="2"/>
        <v/>
      </c>
      <c r="U74" s="12" t="str">
        <f t="shared" si="3"/>
        <v/>
      </c>
    </row>
    <row r="75" spans="1:21" ht="15">
      <c r="A75" s="18" t="s">
        <v>214</v>
      </c>
      <c r="B75" s="14" t="s">
        <v>300</v>
      </c>
      <c r="C75" s="1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12" t="s">
        <v>348</v>
      </c>
      <c r="P75" s="22"/>
      <c r="Q75" s="22"/>
      <c r="R75" s="25"/>
      <c r="S75" s="25"/>
      <c r="T75" s="25" t="str">
        <f t="shared" si="2"/>
        <v/>
      </c>
      <c r="U75" s="12" t="str">
        <f t="shared" si="3"/>
        <v/>
      </c>
    </row>
    <row r="76" spans="1:21" ht="15">
      <c r="A76" s="18" t="s">
        <v>215</v>
      </c>
      <c r="B76" s="14" t="s">
        <v>301</v>
      </c>
      <c r="C76" s="1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12">
        <v>22</v>
      </c>
      <c r="P76" s="22"/>
      <c r="Q76" s="22"/>
      <c r="R76" s="25"/>
      <c r="S76" s="25"/>
      <c r="T76" s="25">
        <f t="shared" si="2"/>
        <v>22</v>
      </c>
      <c r="U76" s="12" t="str">
        <f t="shared" si="3"/>
        <v>F</v>
      </c>
    </row>
    <row r="77" spans="1:21" ht="15">
      <c r="A77" s="18" t="s">
        <v>216</v>
      </c>
      <c r="B77" s="14" t="s">
        <v>302</v>
      </c>
      <c r="C77" s="1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2" t="s">
        <v>348</v>
      </c>
      <c r="P77" s="22"/>
      <c r="Q77" s="22"/>
      <c r="R77" s="25"/>
      <c r="S77" s="25"/>
      <c r="T77" s="25" t="str">
        <f t="shared" si="2"/>
        <v/>
      </c>
      <c r="U77" s="12" t="str">
        <f t="shared" si="3"/>
        <v/>
      </c>
    </row>
    <row r="78" spans="1:21" ht="15">
      <c r="A78" s="18" t="s">
        <v>217</v>
      </c>
      <c r="B78" s="14" t="s">
        <v>303</v>
      </c>
      <c r="C78" s="1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12">
        <v>22</v>
      </c>
      <c r="P78" s="22"/>
      <c r="Q78" s="22"/>
      <c r="R78" s="25">
        <v>7</v>
      </c>
      <c r="S78" s="25"/>
      <c r="T78" s="25">
        <f t="shared" si="2"/>
        <v>29</v>
      </c>
      <c r="U78" s="12" t="str">
        <f t="shared" si="3"/>
        <v>F</v>
      </c>
    </row>
    <row r="79" spans="1:21" ht="15">
      <c r="A79" s="18" t="s">
        <v>218</v>
      </c>
      <c r="B79" s="14" t="s">
        <v>304</v>
      </c>
      <c r="C79" s="1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2">
        <v>24</v>
      </c>
      <c r="P79" s="22"/>
      <c r="Q79" s="22"/>
      <c r="R79" s="25"/>
      <c r="S79" s="25"/>
      <c r="T79" s="25">
        <f t="shared" si="2"/>
        <v>24</v>
      </c>
      <c r="U79" s="12" t="str">
        <f t="shared" si="3"/>
        <v>F</v>
      </c>
    </row>
    <row r="80" spans="1:21" ht="15">
      <c r="A80" s="18" t="s">
        <v>219</v>
      </c>
      <c r="B80" s="14" t="s">
        <v>305</v>
      </c>
      <c r="C80" s="1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12">
        <v>32</v>
      </c>
      <c r="P80" s="22"/>
      <c r="Q80" s="22"/>
      <c r="R80" s="25"/>
      <c r="S80" s="25"/>
      <c r="T80" s="25">
        <f t="shared" si="2"/>
        <v>32</v>
      </c>
      <c r="U80" s="12" t="str">
        <f t="shared" si="3"/>
        <v>F</v>
      </c>
    </row>
    <row r="81" spans="1:21" ht="15">
      <c r="A81" s="18" t="s">
        <v>220</v>
      </c>
      <c r="B81" s="14" t="s">
        <v>306</v>
      </c>
      <c r="C81" s="1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12">
        <v>41</v>
      </c>
      <c r="P81" s="22"/>
      <c r="Q81" s="22"/>
      <c r="R81" s="25">
        <v>24.5</v>
      </c>
      <c r="S81" s="25"/>
      <c r="T81" s="25">
        <f t="shared" si="2"/>
        <v>65.5</v>
      </c>
      <c r="U81" s="12" t="str">
        <f t="shared" si="3"/>
        <v>D</v>
      </c>
    </row>
    <row r="82" spans="1:21" ht="15">
      <c r="A82" s="18" t="s">
        <v>221</v>
      </c>
      <c r="B82" s="14" t="s">
        <v>307</v>
      </c>
      <c r="C82" s="1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12">
        <v>33</v>
      </c>
      <c r="P82" s="22"/>
      <c r="Q82" s="22"/>
      <c r="R82" s="25"/>
      <c r="S82" s="25"/>
      <c r="T82" s="25">
        <f t="shared" si="2"/>
        <v>33</v>
      </c>
      <c r="U82" s="12" t="str">
        <f t="shared" si="3"/>
        <v>F</v>
      </c>
    </row>
    <row r="83" spans="1:21" ht="15">
      <c r="A83" s="18" t="s">
        <v>222</v>
      </c>
      <c r="B83" s="14" t="s">
        <v>308</v>
      </c>
      <c r="C83" s="1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2">
        <v>44</v>
      </c>
      <c r="P83" s="22"/>
      <c r="Q83" s="22"/>
      <c r="R83" s="25">
        <v>21</v>
      </c>
      <c r="S83" s="25"/>
      <c r="T83" s="25">
        <f t="shared" si="2"/>
        <v>65</v>
      </c>
      <c r="U83" s="12" t="str">
        <f t="shared" si="3"/>
        <v>D</v>
      </c>
    </row>
    <row r="84" spans="1:21" ht="15">
      <c r="A84" s="18" t="s">
        <v>223</v>
      </c>
      <c r="B84" s="14" t="s">
        <v>309</v>
      </c>
      <c r="C84" s="1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2">
        <v>23</v>
      </c>
      <c r="P84" s="22"/>
      <c r="Q84" s="22"/>
      <c r="R84" s="25">
        <v>10.5</v>
      </c>
      <c r="S84" s="25"/>
      <c r="T84" s="25">
        <f t="shared" si="2"/>
        <v>33.5</v>
      </c>
      <c r="U84" s="12" t="str">
        <f t="shared" si="3"/>
        <v>F</v>
      </c>
    </row>
    <row r="85" spans="1:21" ht="15">
      <c r="A85" s="18" t="s">
        <v>224</v>
      </c>
      <c r="B85" s="14" t="s">
        <v>310</v>
      </c>
      <c r="C85" s="1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12">
        <v>0</v>
      </c>
      <c r="P85" s="22"/>
      <c r="Q85" s="22"/>
      <c r="R85" s="25"/>
      <c r="S85" s="25"/>
      <c r="T85" s="25">
        <f t="shared" si="2"/>
        <v>0</v>
      </c>
      <c r="U85" s="12" t="str">
        <f t="shared" si="3"/>
        <v>F</v>
      </c>
    </row>
    <row r="86" spans="1:21" ht="15">
      <c r="A86" s="18" t="s">
        <v>225</v>
      </c>
      <c r="B86" s="14" t="s">
        <v>311</v>
      </c>
      <c r="C86" s="1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12">
        <v>43</v>
      </c>
      <c r="P86" s="22"/>
      <c r="Q86" s="22"/>
      <c r="R86" s="25">
        <v>11</v>
      </c>
      <c r="S86" s="25"/>
      <c r="T86" s="25">
        <f t="shared" si="2"/>
        <v>54</v>
      </c>
      <c r="U86" s="12" t="str">
        <f t="shared" si="3"/>
        <v>E</v>
      </c>
    </row>
    <row r="87" spans="1:21" ht="15">
      <c r="A87" s="18" t="s">
        <v>226</v>
      </c>
      <c r="B87" s="14" t="s">
        <v>312</v>
      </c>
      <c r="C87" s="1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12">
        <v>29</v>
      </c>
      <c r="P87" s="22"/>
      <c r="Q87" s="22"/>
      <c r="R87" s="25"/>
      <c r="S87" s="25"/>
      <c r="T87" s="25">
        <f t="shared" si="2"/>
        <v>29</v>
      </c>
      <c r="U87" s="12" t="str">
        <f t="shared" si="3"/>
        <v>F</v>
      </c>
    </row>
    <row r="88" spans="1:21" ht="15">
      <c r="A88" s="18" t="s">
        <v>227</v>
      </c>
      <c r="B88" s="14" t="s">
        <v>313</v>
      </c>
      <c r="C88" s="1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12">
        <v>21</v>
      </c>
      <c r="P88" s="22"/>
      <c r="Q88" s="22"/>
      <c r="R88" s="25">
        <v>8</v>
      </c>
      <c r="S88" s="25"/>
      <c r="T88" s="25">
        <f t="shared" si="2"/>
        <v>29</v>
      </c>
      <c r="U88" s="12" t="str">
        <f t="shared" si="3"/>
        <v>F</v>
      </c>
    </row>
    <row r="89" spans="1:21" ht="15">
      <c r="A89" s="18" t="s">
        <v>228</v>
      </c>
      <c r="B89" s="14" t="s">
        <v>314</v>
      </c>
      <c r="C89" s="1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2" t="s">
        <v>348</v>
      </c>
      <c r="P89" s="22"/>
      <c r="Q89" s="22"/>
      <c r="R89" s="25"/>
      <c r="S89" s="25"/>
      <c r="T89" s="25" t="str">
        <f t="shared" si="2"/>
        <v/>
      </c>
      <c r="U89" s="12" t="str">
        <f t="shared" si="3"/>
        <v/>
      </c>
    </row>
    <row r="90" spans="1:21" ht="15">
      <c r="A90" s="18" t="s">
        <v>229</v>
      </c>
      <c r="B90" s="14" t="s">
        <v>315</v>
      </c>
      <c r="C90" s="1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2" t="s">
        <v>348</v>
      </c>
      <c r="P90" s="22"/>
      <c r="Q90" s="22"/>
      <c r="R90" s="25"/>
      <c r="S90" s="25"/>
      <c r="T90" s="25" t="str">
        <f t="shared" si="2"/>
        <v/>
      </c>
      <c r="U90" s="12" t="str">
        <f t="shared" si="3"/>
        <v/>
      </c>
    </row>
    <row r="91" spans="1:21" ht="15">
      <c r="A91" s="18" t="s">
        <v>230</v>
      </c>
      <c r="B91" s="14" t="s">
        <v>316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2">
        <v>20</v>
      </c>
      <c r="P91" s="22"/>
      <c r="Q91" s="22"/>
      <c r="R91" s="25"/>
      <c r="S91" s="25"/>
      <c r="T91" s="25">
        <f t="shared" si="2"/>
        <v>20</v>
      </c>
      <c r="U91" s="12" t="str">
        <f t="shared" si="3"/>
        <v>F</v>
      </c>
    </row>
    <row r="92" spans="1:21" ht="15">
      <c r="A92" s="18" t="s">
        <v>231</v>
      </c>
      <c r="B92" s="14" t="s">
        <v>317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12">
        <v>38</v>
      </c>
      <c r="P92" s="22"/>
      <c r="Q92" s="22"/>
      <c r="R92" s="25">
        <v>1.5</v>
      </c>
      <c r="S92" s="25"/>
      <c r="T92" s="25">
        <f t="shared" si="2"/>
        <v>39.5</v>
      </c>
      <c r="U92" s="12" t="str">
        <f t="shared" si="3"/>
        <v>F</v>
      </c>
    </row>
    <row r="93" spans="1:21" ht="15">
      <c r="A93" s="18" t="s">
        <v>232</v>
      </c>
      <c r="B93" s="14" t="s">
        <v>318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12">
        <v>30</v>
      </c>
      <c r="P93" s="22"/>
      <c r="Q93" s="22"/>
      <c r="R93" s="25"/>
      <c r="S93" s="25"/>
      <c r="T93" s="25">
        <f t="shared" si="2"/>
        <v>30</v>
      </c>
      <c r="U93" s="12" t="str">
        <f>IF(T93="","",IF(T93&gt;89,"A",IF(T93&gt;79,"B",IF(T93&gt;69,"C",IF(T93&gt;59,"D",IF(T93&gt;49,"E","F"))))))</f>
        <v>F</v>
      </c>
    </row>
  </sheetData>
  <sheetProtection selectLockedCells="1" selectUnlockedCells="1"/>
  <mergeCells count="18">
    <mergeCell ref="U5:U7"/>
    <mergeCell ref="R6:S6"/>
    <mergeCell ref="A5:A7"/>
    <mergeCell ref="B5:B7"/>
    <mergeCell ref="C5:S5"/>
    <mergeCell ref="D6:H6"/>
    <mergeCell ref="I6:K6"/>
    <mergeCell ref="L6:N6"/>
    <mergeCell ref="O6:Q6"/>
    <mergeCell ref="T5:T7"/>
    <mergeCell ref="A3:C3"/>
    <mergeCell ref="D3:G3"/>
    <mergeCell ref="A2:B2"/>
    <mergeCell ref="C2:N2"/>
    <mergeCell ref="A1:U1"/>
    <mergeCell ref="O2:U2"/>
    <mergeCell ref="H3:P3"/>
    <mergeCell ref="Q3:U3"/>
  </mergeCells>
  <phoneticPr fontId="24" type="noConversion"/>
  <pageMargins left="0.35433070866141736" right="0.27559055118110237" top="0.78740157480314965" bottom="0.98425196850393704" header="0.51181102362204722" footer="0.51181102362204722"/>
  <pageSetup paperSize="9" firstPageNumber="0" orientation="landscape" horizontalDpi="300" verticalDpi="300" r:id="rId1"/>
  <headerFooter alignWithMargins="0">
    <oddFooter>&amp;RPOTPIS NASTAVNIKA
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94"/>
  <sheetViews>
    <sheetView zoomScaleNormal="165" workbookViewId="0">
      <pane ySplit="7" topLeftCell="A82" activePane="bottomLeft" state="frozen"/>
      <selection pane="bottomLeft" activeCell="H95" sqref="H95"/>
    </sheetView>
  </sheetViews>
  <sheetFormatPr defaultRowHeight="12.75" customHeight="1"/>
  <cols>
    <col min="1" max="1" width="7.28515625" style="7" customWidth="1"/>
    <col min="2" max="2" width="10" style="7" customWidth="1"/>
    <col min="3" max="3" width="24" style="7" customWidth="1"/>
    <col min="4" max="4" width="0.28515625" style="7" customWidth="1"/>
    <col min="5" max="5" width="14.85546875" style="7" customWidth="1"/>
    <col min="6" max="6" width="14.140625" style="7" customWidth="1"/>
    <col min="7" max="7" width="14.28515625" style="7" customWidth="1"/>
    <col min="8" max="16384" width="9.140625" style="7"/>
  </cols>
  <sheetData>
    <row r="1" spans="1:7" s="8" customFormat="1" ht="28.5" customHeight="1">
      <c r="A1" s="56" t="s">
        <v>350</v>
      </c>
      <c r="B1" s="57"/>
      <c r="C1" s="57"/>
      <c r="D1" s="57"/>
      <c r="E1" s="57"/>
      <c r="F1" s="57"/>
      <c r="G1" s="34"/>
    </row>
    <row r="2" spans="1:7" ht="22.5" customHeight="1">
      <c r="A2" s="75" t="s">
        <v>95</v>
      </c>
      <c r="B2" s="76"/>
      <c r="C2" s="77"/>
      <c r="D2" s="21"/>
      <c r="E2" s="78" t="s">
        <v>96</v>
      </c>
      <c r="F2" s="76"/>
      <c r="G2" s="77"/>
    </row>
    <row r="3" spans="1:7" ht="27" customHeight="1">
      <c r="A3" s="63" t="s">
        <v>93</v>
      </c>
      <c r="B3" s="64"/>
      <c r="C3" s="64"/>
      <c r="D3" s="20"/>
      <c r="E3" s="72" t="s">
        <v>94</v>
      </c>
      <c r="F3" s="73"/>
      <c r="G3" s="74"/>
    </row>
    <row r="4" spans="1:7" ht="17.25" customHeight="1">
      <c r="A4" s="65" t="s">
        <v>143</v>
      </c>
      <c r="B4" s="66"/>
      <c r="C4" s="66"/>
      <c r="D4" s="66"/>
      <c r="E4" s="62" t="s">
        <v>97</v>
      </c>
      <c r="F4" s="62"/>
      <c r="G4" s="62"/>
    </row>
    <row r="5" spans="1:7" ht="4.5" customHeight="1">
      <c r="B5" s="71"/>
      <c r="C5" s="71"/>
      <c r="D5" s="71"/>
      <c r="E5" s="71"/>
      <c r="F5" s="71"/>
      <c r="G5" s="71"/>
    </row>
    <row r="6" spans="1:7" s="9" customFormat="1" ht="25.5" customHeight="1" thickBot="1">
      <c r="A6" s="58" t="s">
        <v>24</v>
      </c>
      <c r="B6" s="67" t="s">
        <v>1</v>
      </c>
      <c r="C6" s="69" t="s">
        <v>19</v>
      </c>
      <c r="D6" s="69"/>
      <c r="E6" s="60" t="s">
        <v>20</v>
      </c>
      <c r="F6" s="61"/>
      <c r="G6" s="69" t="s">
        <v>21</v>
      </c>
    </row>
    <row r="7" spans="1:7" s="9" customFormat="1" ht="42" customHeight="1" thickTop="1" thickBot="1">
      <c r="A7" s="59"/>
      <c r="B7" s="68"/>
      <c r="C7" s="70"/>
      <c r="D7" s="70"/>
      <c r="E7" s="13" t="s">
        <v>22</v>
      </c>
      <c r="F7" s="10" t="s">
        <v>23</v>
      </c>
      <c r="G7" s="69"/>
    </row>
    <row r="8" spans="1:7" ht="15" customHeight="1" thickTop="1">
      <c r="A8" s="27" t="s">
        <v>25</v>
      </c>
      <c r="B8" s="29" t="str">
        <f>Osvojeni!A8</f>
        <v>1/2019</v>
      </c>
      <c r="C8" s="54" t="str">
        <f>Osvojeni!B8</f>
        <v>Milica Stanković</v>
      </c>
      <c r="D8" s="55"/>
      <c r="E8" s="15">
        <f>IF(AND(Osvojeni!O8="",Osvojeni!C8=""),"",SUM(Osvojeni!O8,Osvojeni!C8))</f>
        <v>12</v>
      </c>
      <c r="F8" s="15">
        <f>IF(AND(Osvojeni!R8="",Osvojeni!S8=""),"",IF(Osvojeni!S8="",Osvojeni!R8,Osvojeni!S8))</f>
        <v>0</v>
      </c>
      <c r="G8" s="16" t="str">
        <f>IF(Osvojeni!U8="","",Osvojeni!U8)</f>
        <v>F</v>
      </c>
    </row>
    <row r="9" spans="1:7" ht="15" customHeight="1">
      <c r="A9" s="27" t="s">
        <v>26</v>
      </c>
      <c r="B9" s="29" t="str">
        <f>Osvojeni!A9</f>
        <v>2/2019</v>
      </c>
      <c r="C9" s="54" t="str">
        <f>Osvojeni!B9</f>
        <v>Jelena Đorđević</v>
      </c>
      <c r="D9" s="55"/>
      <c r="E9" s="15">
        <f>IF(AND(Osvojeni!O9="",Osvojeni!C9=""),"",SUM(Osvojeni!O9,Osvojeni!C9))</f>
        <v>0</v>
      </c>
      <c r="F9" s="15">
        <f>IF(AND(Osvojeni!R9="",Osvojeni!S9=""),"",IF(Osvojeni!S9="",Osvojeni!R9,Osvojeni!S9))</f>
        <v>8</v>
      </c>
      <c r="G9" s="16" t="str">
        <f>IF(Osvojeni!U9="","",Osvojeni!U9)</f>
        <v>F</v>
      </c>
    </row>
    <row r="10" spans="1:7" ht="15" customHeight="1">
      <c r="A10" s="27" t="s">
        <v>27</v>
      </c>
      <c r="B10" s="29" t="str">
        <f>Osvojeni!A10</f>
        <v>3/2019</v>
      </c>
      <c r="C10" s="54" t="str">
        <f>Osvojeni!B10</f>
        <v>Lejla Višnjić</v>
      </c>
      <c r="D10" s="55"/>
      <c r="E10" s="15">
        <f>IF(AND(Osvojeni!O10="",Osvojeni!C10=""),"",SUM(Osvojeni!O10,Osvojeni!C10))</f>
        <v>9</v>
      </c>
      <c r="F10" s="15" t="str">
        <f>IF(AND(Osvojeni!R10="",Osvojeni!S10=""),"",IF(Osvojeni!S10="",Osvojeni!R10,Osvojeni!S10))</f>
        <v/>
      </c>
      <c r="G10" s="16" t="str">
        <f>IF(Osvojeni!U10="","",Osvojeni!U10)</f>
        <v>F</v>
      </c>
    </row>
    <row r="11" spans="1:7" ht="15" customHeight="1">
      <c r="A11" s="27" t="s">
        <v>28</v>
      </c>
      <c r="B11" s="29" t="str">
        <f>Osvojeni!A11</f>
        <v>4/2019</v>
      </c>
      <c r="C11" s="54" t="str">
        <f>Osvojeni!B11</f>
        <v>Aleksandra Vešović</v>
      </c>
      <c r="D11" s="55"/>
      <c r="E11" s="15">
        <f>IF(AND(Osvojeni!O11="",Osvojeni!C11=""),"",SUM(Osvojeni!O11,Osvojeni!C11))</f>
        <v>8</v>
      </c>
      <c r="F11" s="15">
        <f>IF(AND(Osvojeni!R11="",Osvojeni!S11=""),"",IF(Osvojeni!S11="",Osvojeni!R11,Osvojeni!S11))</f>
        <v>20.5</v>
      </c>
      <c r="G11" s="16" t="str">
        <f>IF(Osvojeni!U11="","",Osvojeni!U11)</f>
        <v>F</v>
      </c>
    </row>
    <row r="12" spans="1:7" ht="15" customHeight="1">
      <c r="A12" s="27" t="s">
        <v>29</v>
      </c>
      <c r="B12" s="29" t="str">
        <f>Osvojeni!A12</f>
        <v>5/2019</v>
      </c>
      <c r="C12" s="54" t="str">
        <f>Osvojeni!B12</f>
        <v>Miloš Radović</v>
      </c>
      <c r="D12" s="55"/>
      <c r="E12" s="15">
        <f>IF(AND(Osvojeni!O12="",Osvojeni!C12=""),"",SUM(Osvojeni!O12,Osvojeni!C12))</f>
        <v>0</v>
      </c>
      <c r="F12" s="15" t="str">
        <f>IF(AND(Osvojeni!R12="",Osvojeni!S12=""),"",IF(Osvojeni!S12="",Osvojeni!R12,Osvojeni!S12))</f>
        <v/>
      </c>
      <c r="G12" s="16" t="str">
        <f>IF(Osvojeni!U12="","",Osvojeni!U12)</f>
        <v>F</v>
      </c>
    </row>
    <row r="13" spans="1:7" ht="15" customHeight="1">
      <c r="A13" s="27" t="s">
        <v>30</v>
      </c>
      <c r="B13" s="29" t="str">
        <f>Osvojeni!A13</f>
        <v>6/2019</v>
      </c>
      <c r="C13" s="54" t="str">
        <f>Osvojeni!B13</f>
        <v>Sanja Tešović</v>
      </c>
      <c r="D13" s="55"/>
      <c r="E13" s="15">
        <f>IF(AND(Osvojeni!O13="",Osvojeni!C13=""),"",SUM(Osvojeni!O13,Osvojeni!C13))</f>
        <v>0</v>
      </c>
      <c r="F13" s="15">
        <f>IF(AND(Osvojeni!R13="",Osvojeni!S13=""),"",IF(Osvojeni!S13="",Osvojeni!R13,Osvojeni!S13))</f>
        <v>9.5</v>
      </c>
      <c r="G13" s="16" t="str">
        <f>IF(Osvojeni!U13="","",Osvojeni!U13)</f>
        <v>F</v>
      </c>
    </row>
    <row r="14" spans="1:7" ht="15" customHeight="1">
      <c r="A14" s="27" t="s">
        <v>31</v>
      </c>
      <c r="B14" s="29" t="str">
        <f>Osvojeni!A14</f>
        <v>7/2019</v>
      </c>
      <c r="C14" s="54" t="str">
        <f>Osvojeni!B14</f>
        <v>Anđela Martinović</v>
      </c>
      <c r="D14" s="55"/>
      <c r="E14" s="15">
        <f>IF(AND(Osvojeni!O14="",Osvojeni!C14=""),"",SUM(Osvojeni!O14,Osvojeni!C14))</f>
        <v>43</v>
      </c>
      <c r="F14" s="15">
        <f>IF(AND(Osvojeni!R14="",Osvojeni!S14=""),"",IF(Osvojeni!S14="",Osvojeni!R14,Osvojeni!S14))</f>
        <v>17.5</v>
      </c>
      <c r="G14" s="16" t="str">
        <f>IF(Osvojeni!U14="","",Osvojeni!U14)</f>
        <v>D</v>
      </c>
    </row>
    <row r="15" spans="1:7" ht="15" customHeight="1">
      <c r="A15" s="27" t="s">
        <v>32</v>
      </c>
      <c r="B15" s="29" t="str">
        <f>Osvojeni!A15</f>
        <v>9/2019</v>
      </c>
      <c r="C15" s="54" t="str">
        <f>Osvojeni!B15</f>
        <v>Šćepan Popović</v>
      </c>
      <c r="D15" s="55"/>
      <c r="E15" s="15">
        <f>IF(AND(Osvojeni!O15="",Osvojeni!C15=""),"",SUM(Osvojeni!O15,Osvojeni!C15))</f>
        <v>9</v>
      </c>
      <c r="F15" s="15">
        <f>IF(AND(Osvojeni!R15="",Osvojeni!S15=""),"",IF(Osvojeni!S15="",Osvojeni!R15,Osvojeni!S15))</f>
        <v>10.5</v>
      </c>
      <c r="G15" s="16" t="str">
        <f>IF(Osvojeni!U15="","",Osvojeni!U15)</f>
        <v>F</v>
      </c>
    </row>
    <row r="16" spans="1:7" ht="15" customHeight="1">
      <c r="A16" s="27" t="s">
        <v>33</v>
      </c>
      <c r="B16" s="29" t="str">
        <f>Osvojeni!A16</f>
        <v>10/2019</v>
      </c>
      <c r="C16" s="54" t="str">
        <f>Osvojeni!B16</f>
        <v>Antiana Kaplanbegu</v>
      </c>
      <c r="D16" s="55"/>
      <c r="E16" s="15">
        <f>IF(AND(Osvojeni!O16="",Osvojeni!C16=""),"",SUM(Osvojeni!O16,Osvojeni!C16))</f>
        <v>10</v>
      </c>
      <c r="F16" s="15" t="str">
        <f>IF(AND(Osvojeni!R16="",Osvojeni!S16=""),"",IF(Osvojeni!S16="",Osvojeni!R16,Osvojeni!S16))</f>
        <v/>
      </c>
      <c r="G16" s="16" t="str">
        <f>IF(Osvojeni!U16="","",Osvojeni!U16)</f>
        <v>F</v>
      </c>
    </row>
    <row r="17" spans="1:7" ht="15" customHeight="1">
      <c r="A17" s="27" t="s">
        <v>34</v>
      </c>
      <c r="B17" s="29" t="str">
        <f>Osvojeni!A17</f>
        <v>11/2019</v>
      </c>
      <c r="C17" s="54" t="str">
        <f>Osvojeni!B17</f>
        <v>Elma Zoronjić</v>
      </c>
      <c r="D17" s="55"/>
      <c r="E17" s="15">
        <f>IF(AND(Osvojeni!O17="",Osvojeni!C17=""),"",SUM(Osvojeni!O17,Osvojeni!C17))</f>
        <v>17</v>
      </c>
      <c r="F17" s="15" t="str">
        <f>IF(AND(Osvojeni!R17="",Osvojeni!S17=""),"",IF(Osvojeni!S17="",Osvojeni!R17,Osvojeni!S17))</f>
        <v/>
      </c>
      <c r="G17" s="16" t="str">
        <f>IF(Osvojeni!U17="","",Osvojeni!U17)</f>
        <v>F</v>
      </c>
    </row>
    <row r="18" spans="1:7" ht="15" customHeight="1">
      <c r="A18" s="27" t="s">
        <v>35</v>
      </c>
      <c r="B18" s="29" t="str">
        <f>Osvojeni!A18</f>
        <v>12/2019</v>
      </c>
      <c r="C18" s="54" t="str">
        <f>Osvojeni!B18</f>
        <v>Ilinka Lalatović</v>
      </c>
      <c r="D18" s="55"/>
      <c r="E18" s="15">
        <f>IF(AND(Osvojeni!O18="",Osvojeni!C18=""),"",SUM(Osvojeni!O18,Osvojeni!C18))</f>
        <v>8</v>
      </c>
      <c r="F18" s="15">
        <f>IF(AND(Osvojeni!R18="",Osvojeni!S18=""),"",IF(Osvojeni!S18="",Osvojeni!R18,Osvojeni!S18))</f>
        <v>0</v>
      </c>
      <c r="G18" s="16" t="str">
        <f>IF(Osvojeni!U18="","",Osvojeni!U18)</f>
        <v>F</v>
      </c>
    </row>
    <row r="19" spans="1:7" ht="15" customHeight="1">
      <c r="A19" s="27" t="s">
        <v>36</v>
      </c>
      <c r="B19" s="29" t="str">
        <f>Osvojeni!A19</f>
        <v>13/2019</v>
      </c>
      <c r="C19" s="54" t="str">
        <f>Osvojeni!B19</f>
        <v>Tijana Otović</v>
      </c>
      <c r="D19" s="55"/>
      <c r="E19" s="15">
        <f>IF(AND(Osvojeni!O19="",Osvojeni!C19=""),"",SUM(Osvojeni!O19,Osvojeni!C19))</f>
        <v>6</v>
      </c>
      <c r="F19" s="15">
        <f>IF(AND(Osvojeni!R19="",Osvojeni!S19=""),"",IF(Osvojeni!S19="",Osvojeni!R19,Osvojeni!S19))</f>
        <v>0</v>
      </c>
      <c r="G19" s="16" t="str">
        <f>IF(Osvojeni!U19="","",Osvojeni!U19)</f>
        <v>F</v>
      </c>
    </row>
    <row r="20" spans="1:7" ht="15" customHeight="1">
      <c r="A20" s="27" t="s">
        <v>37</v>
      </c>
      <c r="B20" s="29" t="str">
        <f>Osvojeni!A20</f>
        <v>14/2019</v>
      </c>
      <c r="C20" s="54" t="str">
        <f>Osvojeni!B20</f>
        <v>Jovan Milikić</v>
      </c>
      <c r="D20" s="55"/>
      <c r="E20" s="15">
        <f>IF(AND(Osvojeni!O20="",Osvojeni!C20=""),"",SUM(Osvojeni!O20,Osvojeni!C20))</f>
        <v>0</v>
      </c>
      <c r="F20" s="15" t="str">
        <f>IF(AND(Osvojeni!R20="",Osvojeni!S20=""),"",IF(Osvojeni!S20="",Osvojeni!R20,Osvojeni!S20))</f>
        <v/>
      </c>
      <c r="G20" s="16" t="str">
        <f>IF(Osvojeni!U20="","",Osvojeni!U20)</f>
        <v>F</v>
      </c>
    </row>
    <row r="21" spans="1:7" ht="15" customHeight="1">
      <c r="A21" s="27" t="s">
        <v>38</v>
      </c>
      <c r="B21" s="29" t="str">
        <f>Osvojeni!A21</f>
        <v>15/2019</v>
      </c>
      <c r="C21" s="54" t="str">
        <f>Osvojeni!B21</f>
        <v>Martin Camaj</v>
      </c>
      <c r="D21" s="55"/>
      <c r="E21" s="15">
        <f>IF(AND(Osvojeni!O21="",Osvojeni!C21=""),"",SUM(Osvojeni!O21,Osvojeni!C21))</f>
        <v>21</v>
      </c>
      <c r="F21" s="15" t="str">
        <f>IF(AND(Osvojeni!R21="",Osvojeni!S21=""),"",IF(Osvojeni!S21="",Osvojeni!R21,Osvojeni!S21))</f>
        <v/>
      </c>
      <c r="G21" s="16" t="str">
        <f>IF(Osvojeni!U21="","",Osvojeni!U21)</f>
        <v>F</v>
      </c>
    </row>
    <row r="22" spans="1:7" ht="15" customHeight="1">
      <c r="A22" s="27" t="s">
        <v>39</v>
      </c>
      <c r="B22" s="29" t="str">
        <f>Osvojeni!A22</f>
        <v>16/2019</v>
      </c>
      <c r="C22" s="54" t="str">
        <f>Osvojeni!B22</f>
        <v>Tara Tarailo</v>
      </c>
      <c r="D22" s="55"/>
      <c r="E22" s="15">
        <f>IF(AND(Osvojeni!O22="",Osvojeni!C22=""),"",SUM(Osvojeni!O22,Osvojeni!C22))</f>
        <v>25</v>
      </c>
      <c r="F22" s="15">
        <f>IF(AND(Osvojeni!R22="",Osvojeni!S22=""),"",IF(Osvojeni!S22="",Osvojeni!R22,Osvojeni!S22))</f>
        <v>14.5</v>
      </c>
      <c r="G22" s="16" t="str">
        <f>IF(Osvojeni!U22="","",Osvojeni!U22)</f>
        <v>F</v>
      </c>
    </row>
    <row r="23" spans="1:7" ht="15" customHeight="1">
      <c r="A23" s="27" t="s">
        <v>40</v>
      </c>
      <c r="B23" s="29" t="str">
        <f>Osvojeni!A23</f>
        <v>18/2019</v>
      </c>
      <c r="C23" s="54" t="str">
        <f>Osvojeni!B23</f>
        <v>Veselin Popović</v>
      </c>
      <c r="D23" s="55"/>
      <c r="E23" s="15">
        <f>IF(AND(Osvojeni!O23="",Osvojeni!C23=""),"",SUM(Osvojeni!O23,Osvojeni!C23))</f>
        <v>0</v>
      </c>
      <c r="F23" s="15" t="str">
        <f>IF(AND(Osvojeni!R23="",Osvojeni!S23=""),"",IF(Osvojeni!S23="",Osvojeni!R23,Osvojeni!S23))</f>
        <v/>
      </c>
      <c r="G23" s="16" t="str">
        <f>IF(Osvojeni!U23="","",Osvojeni!U23)</f>
        <v>F</v>
      </c>
    </row>
    <row r="24" spans="1:7" ht="15" customHeight="1">
      <c r="A24" s="27" t="s">
        <v>41</v>
      </c>
      <c r="B24" s="29" t="str">
        <f>Osvojeni!A24</f>
        <v>19/2019</v>
      </c>
      <c r="C24" s="54" t="str">
        <f>Osvojeni!B24</f>
        <v>Darja Vujović</v>
      </c>
      <c r="D24" s="55"/>
      <c r="E24" s="15">
        <f>IF(AND(Osvojeni!O24="",Osvojeni!C24=""),"",SUM(Osvojeni!O24,Osvojeni!C24))</f>
        <v>37</v>
      </c>
      <c r="F24" s="15" t="str">
        <f>IF(AND(Osvojeni!R24="",Osvojeni!S24=""),"",IF(Osvojeni!S24="",Osvojeni!R24,Osvojeni!S24))</f>
        <v/>
      </c>
      <c r="G24" s="16" t="str">
        <f>IF(Osvojeni!U24="","",Osvojeni!U24)</f>
        <v>F</v>
      </c>
    </row>
    <row r="25" spans="1:7" ht="15" customHeight="1">
      <c r="A25" s="27" t="s">
        <v>42</v>
      </c>
      <c r="B25" s="29" t="str">
        <f>Osvojeni!A25</f>
        <v>20/2019</v>
      </c>
      <c r="C25" s="54" t="str">
        <f>Osvojeni!B25</f>
        <v>Marko Đurić</v>
      </c>
      <c r="D25" s="55"/>
      <c r="E25" s="15">
        <f>IF(AND(Osvojeni!O25="",Osvojeni!C25=""),"",SUM(Osvojeni!O25,Osvojeni!C25))</f>
        <v>48</v>
      </c>
      <c r="F25" s="15">
        <f>IF(AND(Osvojeni!R25="",Osvojeni!S25=""),"",IF(Osvojeni!S25="",Osvojeni!R25,Osvojeni!S25))</f>
        <v>23</v>
      </c>
      <c r="G25" s="16" t="str">
        <f>IF(Osvojeni!U25="","",Osvojeni!U25)</f>
        <v>C</v>
      </c>
    </row>
    <row r="26" spans="1:7" ht="15" customHeight="1">
      <c r="A26" s="27" t="s">
        <v>43</v>
      </c>
      <c r="B26" s="29" t="str">
        <f>Osvojeni!A26</f>
        <v>21/2019</v>
      </c>
      <c r="C26" s="54" t="str">
        <f>Osvojeni!B26</f>
        <v>Nikolina Cvijović</v>
      </c>
      <c r="D26" s="55"/>
      <c r="E26" s="15">
        <f>IF(AND(Osvojeni!O26="",Osvojeni!C26=""),"",SUM(Osvojeni!O26,Osvojeni!C26))</f>
        <v>17</v>
      </c>
      <c r="F26" s="15">
        <f>IF(AND(Osvojeni!R26="",Osvojeni!S26=""),"",IF(Osvojeni!S26="",Osvojeni!R26,Osvojeni!S26))</f>
        <v>15</v>
      </c>
      <c r="G26" s="16" t="str">
        <f>IF(Osvojeni!U26="","",Osvojeni!U26)</f>
        <v>F</v>
      </c>
    </row>
    <row r="27" spans="1:7" ht="15" customHeight="1">
      <c r="A27" s="27" t="s">
        <v>44</v>
      </c>
      <c r="B27" s="29" t="str">
        <f>Osvojeni!A27</f>
        <v>22/2019</v>
      </c>
      <c r="C27" s="54" t="str">
        <f>Osvojeni!B27</f>
        <v>Paola Iritano</v>
      </c>
      <c r="D27" s="55"/>
      <c r="E27" s="15">
        <f>IF(AND(Osvojeni!O27="",Osvojeni!C27=""),"",SUM(Osvojeni!O27,Osvojeni!C27))</f>
        <v>1</v>
      </c>
      <c r="F27" s="15">
        <f>IF(AND(Osvojeni!R27="",Osvojeni!S27=""),"",IF(Osvojeni!S27="",Osvojeni!R27,Osvojeni!S27))</f>
        <v>10.5</v>
      </c>
      <c r="G27" s="16" t="str">
        <f>IF(Osvojeni!U27="","",Osvojeni!U27)</f>
        <v>F</v>
      </c>
    </row>
    <row r="28" spans="1:7" ht="15" customHeight="1">
      <c r="A28" s="27" t="s">
        <v>45</v>
      </c>
      <c r="B28" s="29" t="str">
        <f>Osvojeni!A28</f>
        <v>25/2019</v>
      </c>
      <c r="C28" s="54" t="str">
        <f>Osvojeni!B28</f>
        <v>Irina Kusovac</v>
      </c>
      <c r="D28" s="55"/>
      <c r="E28" s="15">
        <f>IF(AND(Osvojeni!O28="",Osvojeni!C28=""),"",SUM(Osvojeni!O28,Osvojeni!C28))</f>
        <v>29</v>
      </c>
      <c r="F28" s="15">
        <f>IF(AND(Osvojeni!R28="",Osvojeni!S28=""),"",IF(Osvojeni!S28="",Osvojeni!R28,Osvojeni!S28))</f>
        <v>13</v>
      </c>
      <c r="G28" s="16" t="str">
        <f>IF(Osvojeni!U28="","",Osvojeni!U28)</f>
        <v>F</v>
      </c>
    </row>
    <row r="29" spans="1:7" ht="15" customHeight="1">
      <c r="A29" s="27" t="s">
        <v>46</v>
      </c>
      <c r="B29" s="29" t="str">
        <f>Osvojeni!A29</f>
        <v>27/2019</v>
      </c>
      <c r="C29" s="54" t="str">
        <f>Osvojeni!B29</f>
        <v>Sara Stijepović</v>
      </c>
      <c r="D29" s="55"/>
      <c r="E29" s="15">
        <f>IF(AND(Osvojeni!O29="",Osvojeni!C29=""),"",SUM(Osvojeni!O29,Osvojeni!C29))</f>
        <v>17</v>
      </c>
      <c r="F29" s="15">
        <f>IF(AND(Osvojeni!R29="",Osvojeni!S29=""),"",IF(Osvojeni!S29="",Osvojeni!R29,Osvojeni!S29))</f>
        <v>25.5</v>
      </c>
      <c r="G29" s="16" t="str">
        <f>IF(Osvojeni!U29="","",Osvojeni!U29)</f>
        <v>F</v>
      </c>
    </row>
    <row r="30" spans="1:7" ht="15" customHeight="1">
      <c r="A30" s="27" t="s">
        <v>47</v>
      </c>
      <c r="B30" s="29" t="str">
        <f>Osvojeni!A30</f>
        <v>28/2019</v>
      </c>
      <c r="C30" s="54" t="str">
        <f>Osvojeni!B30</f>
        <v>Filip Vuković</v>
      </c>
      <c r="D30" s="55"/>
      <c r="E30" s="15">
        <f>IF(AND(Osvojeni!O30="",Osvojeni!C30=""),"",SUM(Osvojeni!O30,Osvojeni!C30))</f>
        <v>31</v>
      </c>
      <c r="F30" s="15">
        <f>IF(AND(Osvojeni!R30="",Osvojeni!S30=""),"",IF(Osvojeni!S30="",Osvojeni!R30,Osvojeni!S30))</f>
        <v>3</v>
      </c>
      <c r="G30" s="16" t="str">
        <f>IF(Osvojeni!U30="","",Osvojeni!U30)</f>
        <v>F</v>
      </c>
    </row>
    <row r="31" spans="1:7" ht="15" customHeight="1">
      <c r="A31" s="27" t="s">
        <v>48</v>
      </c>
      <c r="B31" s="29" t="str">
        <f>Osvojeni!A31</f>
        <v>29/2019</v>
      </c>
      <c r="C31" s="54" t="str">
        <f>Osvojeni!B31</f>
        <v>Lazar Leposavić</v>
      </c>
      <c r="D31" s="55"/>
      <c r="E31" s="15">
        <f>IF(AND(Osvojeni!O31="",Osvojeni!C31=""),"",SUM(Osvojeni!O31,Osvojeni!C31))</f>
        <v>30</v>
      </c>
      <c r="F31" s="15">
        <f>IF(AND(Osvojeni!R31="",Osvojeni!S31=""),"",IF(Osvojeni!S31="",Osvojeni!R31,Osvojeni!S31))</f>
        <v>4</v>
      </c>
      <c r="G31" s="16" t="str">
        <f>IF(Osvojeni!U31="","",Osvojeni!U31)</f>
        <v>F</v>
      </c>
    </row>
    <row r="32" spans="1:7" ht="15" customHeight="1">
      <c r="A32" s="27" t="s">
        <v>49</v>
      </c>
      <c r="B32" s="29" t="str">
        <f>Osvojeni!A32</f>
        <v>30/2019</v>
      </c>
      <c r="C32" s="54" t="str">
        <f>Osvojeni!B32</f>
        <v>Ksenija Jokić</v>
      </c>
      <c r="D32" s="55"/>
      <c r="E32" s="15">
        <f>IF(AND(Osvojeni!O32="",Osvojeni!C32=""),"",SUM(Osvojeni!O32,Osvojeni!C32))</f>
        <v>30</v>
      </c>
      <c r="F32" s="15">
        <f>IF(AND(Osvojeni!R32="",Osvojeni!S32=""),"",IF(Osvojeni!S32="",Osvojeni!R32,Osvojeni!S32))</f>
        <v>9.5</v>
      </c>
      <c r="G32" s="16" t="str">
        <f>IF(Osvojeni!U32="","",Osvojeni!U32)</f>
        <v>F</v>
      </c>
    </row>
    <row r="33" spans="1:7" ht="15" customHeight="1">
      <c r="A33" s="27" t="s">
        <v>50</v>
      </c>
      <c r="B33" s="29" t="str">
        <f>Osvojeni!A33</f>
        <v>31/2019</v>
      </c>
      <c r="C33" s="54" t="str">
        <f>Osvojeni!B33</f>
        <v>Jelena Zec</v>
      </c>
      <c r="D33" s="55"/>
      <c r="E33" s="15">
        <f>IF(AND(Osvojeni!O33="",Osvojeni!C33=""),"",SUM(Osvojeni!O33,Osvojeni!C33))</f>
        <v>3</v>
      </c>
      <c r="F33" s="15" t="str">
        <f>IF(AND(Osvojeni!R33="",Osvojeni!S33=""),"",IF(Osvojeni!S33="",Osvojeni!R33,Osvojeni!S33))</f>
        <v/>
      </c>
      <c r="G33" s="16" t="str">
        <f>IF(Osvojeni!U33="","",Osvojeni!U33)</f>
        <v>F</v>
      </c>
    </row>
    <row r="34" spans="1:7" ht="15" customHeight="1">
      <c r="A34" s="27" t="s">
        <v>51</v>
      </c>
      <c r="B34" s="29" t="str">
        <f>Osvojeni!A34</f>
        <v>32/2019</v>
      </c>
      <c r="C34" s="54" t="str">
        <f>Osvojeni!B34</f>
        <v>Nikola Zvizdić</v>
      </c>
      <c r="D34" s="55"/>
      <c r="E34" s="15">
        <f>IF(AND(Osvojeni!O34="",Osvojeni!C34=""),"",SUM(Osvojeni!O34,Osvojeni!C34))</f>
        <v>0</v>
      </c>
      <c r="F34" s="15" t="str">
        <f>IF(AND(Osvojeni!R34="",Osvojeni!S34=""),"",IF(Osvojeni!S34="",Osvojeni!R34,Osvojeni!S34))</f>
        <v/>
      </c>
      <c r="G34" s="16" t="str">
        <f>IF(Osvojeni!U34="","",Osvojeni!U34)</f>
        <v>F</v>
      </c>
    </row>
    <row r="35" spans="1:7" ht="15" customHeight="1">
      <c r="A35" s="27" t="s">
        <v>52</v>
      </c>
      <c r="B35" s="29" t="str">
        <f>Osvojeni!A35</f>
        <v>34/2019</v>
      </c>
      <c r="C35" s="54" t="str">
        <f>Osvojeni!B35</f>
        <v>Jovana Kruščić</v>
      </c>
      <c r="D35" s="55"/>
      <c r="E35" s="15">
        <f>IF(AND(Osvojeni!O35="",Osvojeni!C35=""),"",SUM(Osvojeni!O35,Osvojeni!C35))</f>
        <v>0</v>
      </c>
      <c r="F35" s="15" t="str">
        <f>IF(AND(Osvojeni!R35="",Osvojeni!S35=""),"",IF(Osvojeni!S35="",Osvojeni!R35,Osvojeni!S35))</f>
        <v/>
      </c>
      <c r="G35" s="16" t="str">
        <f>IF(Osvojeni!U35="","",Osvojeni!U35)</f>
        <v>F</v>
      </c>
    </row>
    <row r="36" spans="1:7" ht="15" customHeight="1">
      <c r="A36" s="27" t="s">
        <v>53</v>
      </c>
      <c r="B36" s="29" t="str">
        <f>Osvojeni!A36</f>
        <v>35/2019</v>
      </c>
      <c r="C36" s="54" t="str">
        <f>Osvojeni!B36</f>
        <v>Marijana Rovčanin</v>
      </c>
      <c r="D36" s="55"/>
      <c r="E36" s="15">
        <f>IF(AND(Osvojeni!O36="",Osvojeni!C36=""),"",SUM(Osvojeni!O36,Osvojeni!C36))</f>
        <v>24</v>
      </c>
      <c r="F36" s="15" t="str">
        <f>IF(AND(Osvojeni!R36="",Osvojeni!S36=""),"",IF(Osvojeni!S36="",Osvojeni!R36,Osvojeni!S36))</f>
        <v/>
      </c>
      <c r="G36" s="16" t="str">
        <f>IF(Osvojeni!U36="","",Osvojeni!U36)</f>
        <v>F</v>
      </c>
    </row>
    <row r="37" spans="1:7" ht="15" customHeight="1">
      <c r="A37" s="27" t="s">
        <v>54</v>
      </c>
      <c r="B37" s="29" t="str">
        <f>Osvojeni!A37</f>
        <v>36/2019</v>
      </c>
      <c r="C37" s="54" t="str">
        <f>Osvojeni!B37</f>
        <v>Filip Ružić</v>
      </c>
      <c r="D37" s="55"/>
      <c r="E37" s="15">
        <f>IF(AND(Osvojeni!O37="",Osvojeni!C37=""),"",SUM(Osvojeni!O37,Osvojeni!C37))</f>
        <v>22</v>
      </c>
      <c r="F37" s="15">
        <f>IF(AND(Osvojeni!R37="",Osvojeni!S37=""),"",IF(Osvojeni!S37="",Osvojeni!R37,Osvojeni!S37))</f>
        <v>18.5</v>
      </c>
      <c r="G37" s="16" t="str">
        <f>IF(Osvojeni!U37="","",Osvojeni!U37)</f>
        <v>F</v>
      </c>
    </row>
    <row r="38" spans="1:7" ht="15" customHeight="1">
      <c r="A38" s="27" t="s">
        <v>55</v>
      </c>
      <c r="B38" s="29" t="str">
        <f>Osvojeni!A38</f>
        <v>37/2019</v>
      </c>
      <c r="C38" s="54" t="str">
        <f>Osvojeni!B38</f>
        <v>Jovana Nikolić</v>
      </c>
      <c r="D38" s="55"/>
      <c r="E38" s="15" t="str">
        <f>IF(AND(Osvojeni!O38="",Osvojeni!C38=""),"",SUM(Osvojeni!O38,Osvojeni!C38))</f>
        <v/>
      </c>
      <c r="F38" s="15" t="str">
        <f>IF(AND(Osvojeni!R38="",Osvojeni!S38=""),"",IF(Osvojeni!S38="",Osvojeni!R38,Osvojeni!S38))</f>
        <v/>
      </c>
      <c r="G38" s="16" t="str">
        <f>IF(Osvojeni!U38="","",Osvojeni!U38)</f>
        <v/>
      </c>
    </row>
    <row r="39" spans="1:7" ht="15" customHeight="1">
      <c r="A39" s="27" t="s">
        <v>56</v>
      </c>
      <c r="B39" s="29" t="str">
        <f>Osvojeni!A39</f>
        <v>38/2019</v>
      </c>
      <c r="C39" s="54" t="str">
        <f>Osvojeni!B39</f>
        <v>Ivana Tasić</v>
      </c>
      <c r="D39" s="55"/>
      <c r="E39" s="15">
        <f>IF(AND(Osvojeni!O39="",Osvojeni!C39=""),"",SUM(Osvojeni!O39,Osvojeni!C39))</f>
        <v>30</v>
      </c>
      <c r="F39" s="15">
        <f>IF(AND(Osvojeni!R39="",Osvojeni!S39=""),"",IF(Osvojeni!S39="",Osvojeni!R39,Osvojeni!S39))</f>
        <v>9.5</v>
      </c>
      <c r="G39" s="16" t="str">
        <f>IF(Osvojeni!U39="","",Osvojeni!U39)</f>
        <v>F</v>
      </c>
    </row>
    <row r="40" spans="1:7" ht="15" customHeight="1">
      <c r="A40" s="27" t="s">
        <v>57</v>
      </c>
      <c r="B40" s="29" t="str">
        <f>Osvojeni!A40</f>
        <v>41/2019</v>
      </c>
      <c r="C40" s="54" t="str">
        <f>Osvojeni!B40</f>
        <v>Jasmina Rujović</v>
      </c>
      <c r="D40" s="55"/>
      <c r="E40" s="15">
        <f>IF(AND(Osvojeni!O40="",Osvojeni!C40=""),"",SUM(Osvojeni!O40,Osvojeni!C40))</f>
        <v>3</v>
      </c>
      <c r="F40" s="15" t="str">
        <f>IF(AND(Osvojeni!R40="",Osvojeni!S40=""),"",IF(Osvojeni!S40="",Osvojeni!R40,Osvojeni!S40))</f>
        <v/>
      </c>
      <c r="G40" s="16" t="str">
        <f>IF(Osvojeni!U40="","",Osvojeni!U40)</f>
        <v>F</v>
      </c>
    </row>
    <row r="41" spans="1:7" ht="15" customHeight="1">
      <c r="A41" s="27" t="s">
        <v>58</v>
      </c>
      <c r="B41" s="29" t="str">
        <f>Osvojeni!A41</f>
        <v>42/2019</v>
      </c>
      <c r="C41" s="54" t="str">
        <f>Osvojeni!B41</f>
        <v>Dejana Zindović</v>
      </c>
      <c r="D41" s="55"/>
      <c r="E41" s="15">
        <f>IF(AND(Osvojeni!O41="",Osvojeni!C41=""),"",SUM(Osvojeni!O41,Osvojeni!C41))</f>
        <v>5</v>
      </c>
      <c r="F41" s="15">
        <f>IF(AND(Osvojeni!R41="",Osvojeni!S41=""),"",IF(Osvojeni!S41="",Osvojeni!R41,Osvojeni!S41))</f>
        <v>2</v>
      </c>
      <c r="G41" s="16" t="str">
        <f>IF(Osvojeni!U41="","",Osvojeni!U41)</f>
        <v>F</v>
      </c>
    </row>
    <row r="42" spans="1:7" ht="15" customHeight="1">
      <c r="A42" s="27" t="s">
        <v>59</v>
      </c>
      <c r="B42" s="29" t="str">
        <f>Osvojeni!A42</f>
        <v>46/2019</v>
      </c>
      <c r="C42" s="54" t="str">
        <f>Osvojeni!B42</f>
        <v>Jelena Milićević</v>
      </c>
      <c r="D42" s="55"/>
      <c r="E42" s="15">
        <f>IF(AND(Osvojeni!O42="",Osvojeni!C42=""),"",SUM(Osvojeni!O42,Osvojeni!C42))</f>
        <v>39</v>
      </c>
      <c r="F42" s="15">
        <f>IF(AND(Osvojeni!R42="",Osvojeni!S42=""),"",IF(Osvojeni!S42="",Osvojeni!R42,Osvojeni!S42))</f>
        <v>0</v>
      </c>
      <c r="G42" s="16" t="str">
        <f>IF(Osvojeni!U42="","",Osvojeni!U42)</f>
        <v>F</v>
      </c>
    </row>
    <row r="43" spans="1:7" ht="15" customHeight="1">
      <c r="A43" s="27" t="s">
        <v>60</v>
      </c>
      <c r="B43" s="29" t="str">
        <f>Osvojeni!A43</f>
        <v>47/2019</v>
      </c>
      <c r="C43" s="54" t="str">
        <f>Osvojeni!B43</f>
        <v>Ismet Batilović</v>
      </c>
      <c r="D43" s="55"/>
      <c r="E43" s="15">
        <f>IF(AND(Osvojeni!O43="",Osvojeni!C43=""),"",SUM(Osvojeni!O43,Osvojeni!C43))</f>
        <v>18</v>
      </c>
      <c r="F43" s="15">
        <f>IF(AND(Osvojeni!R43="",Osvojeni!S43=""),"",IF(Osvojeni!S43="",Osvojeni!R43,Osvojeni!S43))</f>
        <v>11</v>
      </c>
      <c r="G43" s="16" t="str">
        <f>IF(Osvojeni!U43="","",Osvojeni!U43)</f>
        <v>F</v>
      </c>
    </row>
    <row r="44" spans="1:7" ht="15" customHeight="1">
      <c r="A44" s="27" t="s">
        <v>61</v>
      </c>
      <c r="B44" s="29" t="str">
        <f>Osvojeni!A44</f>
        <v>49/2019</v>
      </c>
      <c r="C44" s="54" t="str">
        <f>Osvojeni!B44</f>
        <v>Andrija Femić</v>
      </c>
      <c r="D44" s="55"/>
      <c r="E44" s="15">
        <f>IF(AND(Osvojeni!O44="",Osvojeni!C44=""),"",SUM(Osvojeni!O44,Osvojeni!C44))</f>
        <v>6</v>
      </c>
      <c r="F44" s="15">
        <f>IF(AND(Osvojeni!R44="",Osvojeni!S44=""),"",IF(Osvojeni!S44="",Osvojeni!R44,Osvojeni!S44))</f>
        <v>0</v>
      </c>
      <c r="G44" s="16" t="str">
        <f>IF(Osvojeni!U44="","",Osvojeni!U44)</f>
        <v>F</v>
      </c>
    </row>
    <row r="45" spans="1:7" ht="15" customHeight="1">
      <c r="A45" s="27" t="s">
        <v>62</v>
      </c>
      <c r="B45" s="29" t="str">
        <f>Osvojeni!A45</f>
        <v>50/2019</v>
      </c>
      <c r="C45" s="54" t="str">
        <f>Osvojeni!B45</f>
        <v>Mirza Mrkulić</v>
      </c>
      <c r="D45" s="55"/>
      <c r="E45" s="15">
        <f>IF(AND(Osvojeni!O45="",Osvojeni!C45=""),"",SUM(Osvojeni!O45,Osvojeni!C45))</f>
        <v>7</v>
      </c>
      <c r="F45" s="15" t="str">
        <f>IF(AND(Osvojeni!R45="",Osvojeni!S45=""),"",IF(Osvojeni!S45="",Osvojeni!R45,Osvojeni!S45))</f>
        <v/>
      </c>
      <c r="G45" s="16" t="str">
        <f>IF(Osvojeni!U45="","",Osvojeni!U45)</f>
        <v>F</v>
      </c>
    </row>
    <row r="46" spans="1:7" ht="15" customHeight="1">
      <c r="A46" s="27" t="s">
        <v>63</v>
      </c>
      <c r="B46" s="29" t="str">
        <f>Osvojeni!A46</f>
        <v>51/2019</v>
      </c>
      <c r="C46" s="54" t="str">
        <f>Osvojeni!B46</f>
        <v>Marija Zečević</v>
      </c>
      <c r="D46" s="55"/>
      <c r="E46" s="15">
        <f>IF(AND(Osvojeni!O46="",Osvojeni!C46=""),"",SUM(Osvojeni!O46,Osvojeni!C46))</f>
        <v>1</v>
      </c>
      <c r="F46" s="15" t="str">
        <f>IF(AND(Osvojeni!R46="",Osvojeni!S46=""),"",IF(Osvojeni!S46="",Osvojeni!R46,Osvojeni!S46))</f>
        <v/>
      </c>
      <c r="G46" s="16" t="str">
        <f>IF(Osvojeni!U46="","",Osvojeni!U46)</f>
        <v>F</v>
      </c>
    </row>
    <row r="47" spans="1:7" ht="15" customHeight="1">
      <c r="A47" s="27" t="s">
        <v>64</v>
      </c>
      <c r="B47" s="29" t="str">
        <f>Osvojeni!A47</f>
        <v>52/2019</v>
      </c>
      <c r="C47" s="54" t="str">
        <f>Osvojeni!B47</f>
        <v>Tripko Janjić</v>
      </c>
      <c r="D47" s="55"/>
      <c r="E47" s="15">
        <f>IF(AND(Osvojeni!O47="",Osvojeni!C47=""),"",SUM(Osvojeni!O47,Osvojeni!C47))</f>
        <v>0</v>
      </c>
      <c r="F47" s="15" t="str">
        <f>IF(AND(Osvojeni!R47="",Osvojeni!S47=""),"",IF(Osvojeni!S47="",Osvojeni!R47,Osvojeni!S47))</f>
        <v/>
      </c>
      <c r="G47" s="16" t="str">
        <f>IF(Osvojeni!U47="","",Osvojeni!U47)</f>
        <v>F</v>
      </c>
    </row>
    <row r="48" spans="1:7" ht="15" customHeight="1">
      <c r="A48" s="27" t="s">
        <v>65</v>
      </c>
      <c r="B48" s="29" t="str">
        <f>Osvojeni!A48</f>
        <v>53/2019</v>
      </c>
      <c r="C48" s="54" t="str">
        <f>Osvojeni!B48</f>
        <v>Luka Vuković</v>
      </c>
      <c r="D48" s="55"/>
      <c r="E48" s="15">
        <f>IF(AND(Osvojeni!O48="",Osvojeni!C48=""),"",SUM(Osvojeni!O48,Osvojeni!C48))</f>
        <v>9</v>
      </c>
      <c r="F48" s="15">
        <f>IF(AND(Osvojeni!R48="",Osvojeni!S48=""),"",IF(Osvojeni!S48="",Osvojeni!R48,Osvojeni!S48))</f>
        <v>0</v>
      </c>
      <c r="G48" s="16" t="str">
        <f>IF(Osvojeni!U48="","",Osvojeni!U48)</f>
        <v>F</v>
      </c>
    </row>
    <row r="49" spans="1:7" ht="15" customHeight="1">
      <c r="A49" s="27" t="s">
        <v>66</v>
      </c>
      <c r="B49" s="29" t="str">
        <f>Osvojeni!A49</f>
        <v>57/2019</v>
      </c>
      <c r="C49" s="54" t="str">
        <f>Osvojeni!B49</f>
        <v>Tamara Gojković</v>
      </c>
      <c r="D49" s="55"/>
      <c r="E49" s="15" t="str">
        <f>IF(AND(Osvojeni!O49="",Osvojeni!C49=""),"",SUM(Osvojeni!O49,Osvojeni!C49))</f>
        <v/>
      </c>
      <c r="F49" s="15" t="str">
        <f>IF(AND(Osvojeni!R49="",Osvojeni!S49=""),"",IF(Osvojeni!S49="",Osvojeni!R49,Osvojeni!S49))</f>
        <v/>
      </c>
      <c r="G49" s="16" t="str">
        <f>IF(Osvojeni!U49="","",Osvojeni!U49)</f>
        <v/>
      </c>
    </row>
    <row r="50" spans="1:7" ht="15" customHeight="1">
      <c r="A50" s="27" t="s">
        <v>67</v>
      </c>
      <c r="B50" s="29" t="str">
        <f>Osvojeni!A50</f>
        <v>58/2019</v>
      </c>
      <c r="C50" s="54" t="str">
        <f>Osvojeni!B50</f>
        <v>Ksenija Aligrudić</v>
      </c>
      <c r="D50" s="55"/>
      <c r="E50" s="15">
        <f>IF(AND(Osvojeni!O50="",Osvojeni!C50=""),"",SUM(Osvojeni!O50,Osvojeni!C50))</f>
        <v>0</v>
      </c>
      <c r="F50" s="15">
        <f>IF(AND(Osvojeni!R50="",Osvojeni!S50=""),"",IF(Osvojeni!S50="",Osvojeni!R50,Osvojeni!S50))</f>
        <v>1</v>
      </c>
      <c r="G50" s="16" t="str">
        <f>IF(Osvojeni!U50="","",Osvojeni!U50)</f>
        <v>F</v>
      </c>
    </row>
    <row r="51" spans="1:7" ht="15" customHeight="1">
      <c r="A51" s="27" t="s">
        <v>68</v>
      </c>
      <c r="B51" s="29" t="str">
        <f>Osvojeni!A51</f>
        <v>59/2019</v>
      </c>
      <c r="C51" s="54" t="str">
        <f>Osvojeni!B51</f>
        <v>Filip Nikolić</v>
      </c>
      <c r="D51" s="55"/>
      <c r="E51" s="15">
        <f>IF(AND(Osvojeni!O51="",Osvojeni!C51=""),"",SUM(Osvojeni!O51,Osvojeni!C51))</f>
        <v>0</v>
      </c>
      <c r="F51" s="15" t="str">
        <f>IF(AND(Osvojeni!R51="",Osvojeni!S51=""),"",IF(Osvojeni!S51="",Osvojeni!R51,Osvojeni!S51))</f>
        <v/>
      </c>
      <c r="G51" s="16" t="str">
        <f>IF(Osvojeni!U51="","",Osvojeni!U51)</f>
        <v>F</v>
      </c>
    </row>
    <row r="52" spans="1:7" ht="15" customHeight="1">
      <c r="A52" s="27" t="s">
        <v>69</v>
      </c>
      <c r="B52" s="29" t="str">
        <f>Osvojeni!A52</f>
        <v>61/2019</v>
      </c>
      <c r="C52" s="54" t="str">
        <f>Osvojeni!B52</f>
        <v>Marija Vujisić</v>
      </c>
      <c r="D52" s="55"/>
      <c r="E52" s="15">
        <f>IF(AND(Osvojeni!O52="",Osvojeni!C52=""),"",SUM(Osvojeni!O52,Osvojeni!C52))</f>
        <v>0</v>
      </c>
      <c r="F52" s="15" t="str">
        <f>IF(AND(Osvojeni!R52="",Osvojeni!S52=""),"",IF(Osvojeni!S52="",Osvojeni!R52,Osvojeni!S52))</f>
        <v/>
      </c>
      <c r="G52" s="16" t="str">
        <f>IF(Osvojeni!U52="","",Osvojeni!U52)</f>
        <v>F</v>
      </c>
    </row>
    <row r="53" spans="1:7" ht="15" customHeight="1">
      <c r="A53" s="27" t="s">
        <v>70</v>
      </c>
      <c r="B53" s="29" t="str">
        <f>Osvojeni!A53</f>
        <v>63/2019</v>
      </c>
      <c r="C53" s="54" t="str">
        <f>Osvojeni!B53</f>
        <v>Tara Šćepanović</v>
      </c>
      <c r="D53" s="55"/>
      <c r="E53" s="15" t="str">
        <f>IF(AND(Osvojeni!O53="",Osvojeni!C53=""),"",SUM(Osvojeni!O53,Osvojeni!C53))</f>
        <v/>
      </c>
      <c r="F53" s="15" t="str">
        <f>IF(AND(Osvojeni!R53="",Osvojeni!S53=""),"",IF(Osvojeni!S53="",Osvojeni!R53,Osvojeni!S53))</f>
        <v/>
      </c>
      <c r="G53" s="16" t="str">
        <f>IF(Osvojeni!U53="","",Osvojeni!U53)</f>
        <v/>
      </c>
    </row>
    <row r="54" spans="1:7" ht="15" customHeight="1">
      <c r="A54" s="27" t="s">
        <v>71</v>
      </c>
      <c r="B54" s="29" t="str">
        <f>Osvojeni!A54</f>
        <v>1/2018</v>
      </c>
      <c r="C54" s="54" t="str">
        <f>Osvojeni!B54</f>
        <v>Jelena Vućić</v>
      </c>
      <c r="D54" s="55"/>
      <c r="E54" s="15">
        <f>IF(AND(Osvojeni!O54="",Osvojeni!C54=""),"",SUM(Osvojeni!O54,Osvojeni!C54))</f>
        <v>18</v>
      </c>
      <c r="F54" s="15">
        <f>IF(AND(Osvojeni!R54="",Osvojeni!S54=""),"",IF(Osvojeni!S54="",Osvojeni!R54,Osvojeni!S54))</f>
        <v>25</v>
      </c>
      <c r="G54" s="16" t="str">
        <f>IF(Osvojeni!U54="","",Osvojeni!U54)</f>
        <v>F</v>
      </c>
    </row>
    <row r="55" spans="1:7" ht="15" customHeight="1">
      <c r="A55" s="27" t="s">
        <v>72</v>
      </c>
      <c r="B55" s="29" t="str">
        <f>Osvojeni!A55</f>
        <v>3/2018</v>
      </c>
      <c r="C55" s="54" t="str">
        <f>Osvojeni!B55</f>
        <v>Iva Šaletić</v>
      </c>
      <c r="D55" s="55"/>
      <c r="E55" s="15">
        <f>IF(AND(Osvojeni!O55="",Osvojeni!C55=""),"",SUM(Osvojeni!O55,Osvojeni!C55))</f>
        <v>0</v>
      </c>
      <c r="F55" s="15" t="str">
        <f>IF(AND(Osvojeni!R55="",Osvojeni!S55=""),"",IF(Osvojeni!S55="",Osvojeni!R55,Osvojeni!S55))</f>
        <v/>
      </c>
      <c r="G55" s="16" t="str">
        <f>IF(Osvojeni!U55="","",Osvojeni!U55)</f>
        <v>F</v>
      </c>
    </row>
    <row r="56" spans="1:7" ht="15" customHeight="1">
      <c r="A56" s="27" t="s">
        <v>73</v>
      </c>
      <c r="B56" s="29" t="str">
        <f>Osvojeni!A56</f>
        <v>8/2018</v>
      </c>
      <c r="C56" s="54" t="str">
        <f>Osvojeni!B56</f>
        <v>Anja Vujošević</v>
      </c>
      <c r="D56" s="55"/>
      <c r="E56" s="15" t="str">
        <f>IF(AND(Osvojeni!O56="",Osvojeni!C56=""),"",SUM(Osvojeni!O56,Osvojeni!C56))</f>
        <v/>
      </c>
      <c r="F56" s="15" t="str">
        <f>IF(AND(Osvojeni!R56="",Osvojeni!S56=""),"",IF(Osvojeni!S56="",Osvojeni!R56,Osvojeni!S56))</f>
        <v/>
      </c>
      <c r="G56" s="16" t="str">
        <f>IF(Osvojeni!U56="","",Osvojeni!U56)</f>
        <v/>
      </c>
    </row>
    <row r="57" spans="1:7" ht="15" customHeight="1">
      <c r="A57" s="27" t="s">
        <v>74</v>
      </c>
      <c r="B57" s="29" t="str">
        <f>Osvojeni!A57</f>
        <v>11/2018</v>
      </c>
      <c r="C57" s="54" t="str">
        <f>Osvojeni!B57</f>
        <v>Milica Dragović</v>
      </c>
      <c r="D57" s="55"/>
      <c r="E57" s="15">
        <f>IF(AND(Osvojeni!O57="",Osvojeni!C57=""),"",SUM(Osvojeni!O57,Osvojeni!C57))</f>
        <v>7</v>
      </c>
      <c r="F57" s="15" t="str">
        <f>IF(AND(Osvojeni!R57="",Osvojeni!S57=""),"",IF(Osvojeni!S57="",Osvojeni!R57,Osvojeni!S57))</f>
        <v/>
      </c>
      <c r="G57" s="16" t="str">
        <f>IF(Osvojeni!U57="","",Osvojeni!U57)</f>
        <v>F</v>
      </c>
    </row>
    <row r="58" spans="1:7" ht="15" customHeight="1">
      <c r="A58" s="27" t="s">
        <v>75</v>
      </c>
      <c r="B58" s="29" t="str">
        <f>Osvojeni!A58</f>
        <v>12/2018</v>
      </c>
      <c r="C58" s="54" t="str">
        <f>Osvojeni!B58</f>
        <v>Lazar Šipčić</v>
      </c>
      <c r="D58" s="55"/>
      <c r="E58" s="15" t="str">
        <f>IF(AND(Osvojeni!O58="",Osvojeni!C58=""),"",SUM(Osvojeni!O58,Osvojeni!C58))</f>
        <v/>
      </c>
      <c r="F58" s="15" t="str">
        <f>IF(AND(Osvojeni!R58="",Osvojeni!S58=""),"",IF(Osvojeni!S58="",Osvojeni!R58,Osvojeni!S58))</f>
        <v/>
      </c>
      <c r="G58" s="16" t="str">
        <f>IF(Osvojeni!U58="","",Osvojeni!U58)</f>
        <v/>
      </c>
    </row>
    <row r="59" spans="1:7" ht="15" customHeight="1">
      <c r="A59" s="27" t="s">
        <v>76</v>
      </c>
      <c r="B59" s="29" t="str">
        <f>Osvojeni!A59</f>
        <v>15/2018</v>
      </c>
      <c r="C59" s="54" t="str">
        <f>Osvojeni!B59</f>
        <v>Predrag Marsenić</v>
      </c>
      <c r="D59" s="55"/>
      <c r="E59" s="15">
        <f>IF(AND(Osvojeni!O59="",Osvojeni!C59=""),"",SUM(Osvojeni!O59,Osvojeni!C59))</f>
        <v>29</v>
      </c>
      <c r="F59" s="15">
        <f>IF(AND(Osvojeni!R59="",Osvojeni!S59=""),"",IF(Osvojeni!S59="",Osvojeni!R59,Osvojeni!S59))</f>
        <v>6.5</v>
      </c>
      <c r="G59" s="16" t="str">
        <f>IF(Osvojeni!U59="","",Osvojeni!U59)</f>
        <v>F</v>
      </c>
    </row>
    <row r="60" spans="1:7" ht="15" customHeight="1">
      <c r="A60" s="27" t="s">
        <v>77</v>
      </c>
      <c r="B60" s="29" t="str">
        <f>Osvojeni!A60</f>
        <v>20/2018</v>
      </c>
      <c r="C60" s="54" t="str">
        <f>Osvojeni!B60</f>
        <v>Jovo Čeprnić</v>
      </c>
      <c r="D60" s="55"/>
      <c r="E60" s="15" t="str">
        <f>IF(AND(Osvojeni!O60="",Osvojeni!C60=""),"",SUM(Osvojeni!O60,Osvojeni!C60))</f>
        <v/>
      </c>
      <c r="F60" s="15">
        <f>IF(AND(Osvojeni!R60="",Osvojeni!S60=""),"",IF(Osvojeni!S60="",Osvojeni!R60,Osvojeni!S60))</f>
        <v>0</v>
      </c>
      <c r="G60" s="16" t="str">
        <f>IF(Osvojeni!U60="","",Osvojeni!U60)</f>
        <v>F</v>
      </c>
    </row>
    <row r="61" spans="1:7" ht="15" customHeight="1">
      <c r="A61" s="27" t="s">
        <v>78</v>
      </c>
      <c r="B61" s="29" t="str">
        <f>Osvojeni!A61</f>
        <v>21/2018</v>
      </c>
      <c r="C61" s="54" t="str">
        <f>Osvojeni!B61</f>
        <v>Nataša Raonić</v>
      </c>
      <c r="D61" s="55"/>
      <c r="E61" s="15">
        <f>IF(AND(Osvojeni!O61="",Osvojeni!C61=""),"",SUM(Osvojeni!O61,Osvojeni!C61))</f>
        <v>23</v>
      </c>
      <c r="F61" s="15">
        <f>IF(AND(Osvojeni!R61="",Osvojeni!S61=""),"",IF(Osvojeni!S61="",Osvojeni!R61,Osvojeni!S61))</f>
        <v>3.5</v>
      </c>
      <c r="G61" s="16" t="str">
        <f>IF(Osvojeni!U61="","",Osvojeni!U61)</f>
        <v>F</v>
      </c>
    </row>
    <row r="62" spans="1:7" ht="15" customHeight="1">
      <c r="A62" s="27" t="s">
        <v>79</v>
      </c>
      <c r="B62" s="29" t="str">
        <f>Osvojeni!A62</f>
        <v>25/2018</v>
      </c>
      <c r="C62" s="54" t="str">
        <f>Osvojeni!B62</f>
        <v>Rema Ciriković</v>
      </c>
      <c r="D62" s="55"/>
      <c r="E62" s="15" t="str">
        <f>IF(AND(Osvojeni!O62="",Osvojeni!C62=""),"",SUM(Osvojeni!O62,Osvojeni!C62))</f>
        <v/>
      </c>
      <c r="F62" s="15" t="str">
        <f>IF(AND(Osvojeni!R62="",Osvojeni!S62=""),"",IF(Osvojeni!S62="",Osvojeni!R62,Osvojeni!S62))</f>
        <v/>
      </c>
      <c r="G62" s="16" t="str">
        <f>IF(Osvojeni!U62="","",Osvojeni!U62)</f>
        <v/>
      </c>
    </row>
    <row r="63" spans="1:7" ht="15" customHeight="1">
      <c r="A63" s="27" t="s">
        <v>80</v>
      </c>
      <c r="B63" s="29" t="str">
        <f>Osvojeni!A63</f>
        <v>28/2018</v>
      </c>
      <c r="C63" s="54" t="str">
        <f>Osvojeni!B63</f>
        <v>Tamara Marstjepović</v>
      </c>
      <c r="D63" s="55"/>
      <c r="E63" s="15" t="str">
        <f>IF(AND(Osvojeni!O63="",Osvojeni!C63=""),"",SUM(Osvojeni!O63,Osvojeni!C63))</f>
        <v/>
      </c>
      <c r="F63" s="15" t="str">
        <f>IF(AND(Osvojeni!R63="",Osvojeni!S63=""),"",IF(Osvojeni!S63="",Osvojeni!R63,Osvojeni!S63))</f>
        <v/>
      </c>
      <c r="G63" s="16" t="str">
        <f>IF(Osvojeni!U63="","",Osvojeni!U63)</f>
        <v/>
      </c>
    </row>
    <row r="64" spans="1:7" ht="15" customHeight="1">
      <c r="A64" s="27" t="s">
        <v>81</v>
      </c>
      <c r="B64" s="29" t="str">
        <f>Osvojeni!A64</f>
        <v>30/2018</v>
      </c>
      <c r="C64" s="54" t="str">
        <f>Osvojeni!B64</f>
        <v>Žaklina Laketić</v>
      </c>
      <c r="D64" s="55"/>
      <c r="E64" s="15">
        <f>IF(AND(Osvojeni!O64="",Osvojeni!C64=""),"",SUM(Osvojeni!O64,Osvojeni!C64))</f>
        <v>25</v>
      </c>
      <c r="F64" s="15">
        <f>IF(AND(Osvojeni!R64="",Osvojeni!S64=""),"",IF(Osvojeni!S64="",Osvojeni!R64,Osvojeni!S64))</f>
        <v>29.5</v>
      </c>
      <c r="G64" s="16" t="str">
        <f>IF(Osvojeni!U64="","",Osvojeni!U64)</f>
        <v>E</v>
      </c>
    </row>
    <row r="65" spans="1:7" ht="15" customHeight="1">
      <c r="A65" s="27" t="s">
        <v>82</v>
      </c>
      <c r="B65" s="29" t="str">
        <f>Osvojeni!A65</f>
        <v>35/2018</v>
      </c>
      <c r="C65" s="54" t="str">
        <f>Osvojeni!B65</f>
        <v>Ivana Tomović</v>
      </c>
      <c r="D65" s="55"/>
      <c r="E65" s="15" t="str">
        <f>IF(AND(Osvojeni!O65="",Osvojeni!C65=""),"",SUM(Osvojeni!O65,Osvojeni!C65))</f>
        <v/>
      </c>
      <c r="F65" s="15" t="str">
        <f>IF(AND(Osvojeni!R65="",Osvojeni!S65=""),"",IF(Osvojeni!S65="",Osvojeni!R65,Osvojeni!S65))</f>
        <v/>
      </c>
      <c r="G65" s="16" t="str">
        <f>IF(Osvojeni!U65="","",Osvojeni!U65)</f>
        <v/>
      </c>
    </row>
    <row r="66" spans="1:7" ht="15" customHeight="1">
      <c r="A66" s="27" t="s">
        <v>83</v>
      </c>
      <c r="B66" s="29" t="str">
        <f>Osvojeni!A66</f>
        <v>40/2018</v>
      </c>
      <c r="C66" s="54" t="str">
        <f>Osvojeni!B66</f>
        <v>Ksenija Gaković</v>
      </c>
      <c r="D66" s="55"/>
      <c r="E66" s="15" t="str">
        <f>IF(AND(Osvojeni!O66="",Osvojeni!C66=""),"",SUM(Osvojeni!O66,Osvojeni!C66))</f>
        <v/>
      </c>
      <c r="F66" s="15" t="str">
        <f>IF(AND(Osvojeni!R66="",Osvojeni!S66=""),"",IF(Osvojeni!S66="",Osvojeni!R66,Osvojeni!S66))</f>
        <v/>
      </c>
      <c r="G66" s="16" t="str">
        <f>IF(Osvojeni!U66="","",Osvojeni!U66)</f>
        <v/>
      </c>
    </row>
    <row r="67" spans="1:7" ht="15" customHeight="1">
      <c r="A67" s="27" t="s">
        <v>84</v>
      </c>
      <c r="B67" s="29" t="str">
        <f>Osvojeni!A67</f>
        <v>41/2018</v>
      </c>
      <c r="C67" s="54" t="str">
        <f>Osvojeni!B67</f>
        <v>Nikolina Tešović</v>
      </c>
      <c r="D67" s="55"/>
      <c r="E67" s="15">
        <f>IF(AND(Osvojeni!O67="",Osvojeni!C67=""),"",SUM(Osvojeni!O67,Osvojeni!C67))</f>
        <v>10</v>
      </c>
      <c r="F67" s="15" t="str">
        <f>IF(AND(Osvojeni!R67="",Osvojeni!S67=""),"",IF(Osvojeni!S67="",Osvojeni!R67,Osvojeni!S67))</f>
        <v/>
      </c>
      <c r="G67" s="16" t="str">
        <f>IF(Osvojeni!U67="","",Osvojeni!U67)</f>
        <v>F</v>
      </c>
    </row>
    <row r="68" spans="1:7" ht="15" customHeight="1">
      <c r="A68" s="27" t="s">
        <v>85</v>
      </c>
      <c r="B68" s="29" t="str">
        <f>Osvojeni!A68</f>
        <v>45/2018</v>
      </c>
      <c r="C68" s="54" t="str">
        <f>Osvojeni!B68</f>
        <v>Marija Šutović</v>
      </c>
      <c r="D68" s="55"/>
      <c r="E68" s="15" t="str">
        <f>IF(AND(Osvojeni!O68="",Osvojeni!C68=""),"",SUM(Osvojeni!O68,Osvojeni!C68))</f>
        <v/>
      </c>
      <c r="F68" s="15" t="str">
        <f>IF(AND(Osvojeni!R68="",Osvojeni!S68=""),"",IF(Osvojeni!S68="",Osvojeni!R68,Osvojeni!S68))</f>
        <v/>
      </c>
      <c r="G68" s="16" t="str">
        <f>IF(Osvojeni!U68="","",Osvojeni!U68)</f>
        <v/>
      </c>
    </row>
    <row r="69" spans="1:7" ht="15" customHeight="1">
      <c r="A69" s="27" t="s">
        <v>86</v>
      </c>
      <c r="B69" s="29" t="str">
        <f>Osvojeni!A69</f>
        <v>46/2018</v>
      </c>
      <c r="C69" s="54" t="str">
        <f>Osvojeni!B69</f>
        <v>Elena Simović</v>
      </c>
      <c r="D69" s="55"/>
      <c r="E69" s="15" t="str">
        <f>IF(AND(Osvojeni!O69="",Osvojeni!C69=""),"",SUM(Osvojeni!O69,Osvojeni!C69))</f>
        <v/>
      </c>
      <c r="F69" s="15" t="str">
        <f>IF(AND(Osvojeni!R69="",Osvojeni!S69=""),"",IF(Osvojeni!S69="",Osvojeni!R69,Osvojeni!S69))</f>
        <v/>
      </c>
      <c r="G69" s="16" t="str">
        <f>IF(Osvojeni!U69="","",Osvojeni!U69)</f>
        <v/>
      </c>
    </row>
    <row r="70" spans="1:7" ht="15" customHeight="1">
      <c r="A70" s="27" t="s">
        <v>87</v>
      </c>
      <c r="B70" s="29" t="str">
        <f>Osvojeni!A70</f>
        <v>50/2018</v>
      </c>
      <c r="C70" s="54" t="str">
        <f>Osvojeni!B70</f>
        <v>Milica Vučeljić</v>
      </c>
      <c r="D70" s="55"/>
      <c r="E70" s="15">
        <f>IF(AND(Osvojeni!O70="",Osvojeni!C70=""),"",SUM(Osvojeni!O70,Osvojeni!C70))</f>
        <v>21</v>
      </c>
      <c r="F70" s="15" t="str">
        <f>IF(AND(Osvojeni!R70="",Osvojeni!S70=""),"",IF(Osvojeni!S70="",Osvojeni!R70,Osvojeni!S70))</f>
        <v/>
      </c>
      <c r="G70" s="16" t="str">
        <f>IF(Osvojeni!U70="","",Osvojeni!U70)</f>
        <v>F</v>
      </c>
    </row>
    <row r="71" spans="1:7" ht="15" customHeight="1">
      <c r="A71" s="27" t="s">
        <v>88</v>
      </c>
      <c r="B71" s="29" t="str">
        <f>Osvojeni!A71</f>
        <v>51/2018</v>
      </c>
      <c r="C71" s="54" t="str">
        <f>Osvojeni!B71</f>
        <v>Nela Banda</v>
      </c>
      <c r="D71" s="55"/>
      <c r="E71" s="15">
        <f>IF(AND(Osvojeni!O71="",Osvojeni!C71=""),"",SUM(Osvojeni!O71,Osvojeni!C71))</f>
        <v>0</v>
      </c>
      <c r="F71" s="15" t="str">
        <f>IF(AND(Osvojeni!R71="",Osvojeni!S71=""),"",IF(Osvojeni!S71="",Osvojeni!R71,Osvojeni!S71))</f>
        <v/>
      </c>
      <c r="G71" s="16" t="str">
        <f>IF(Osvojeni!U71="","",Osvojeni!U71)</f>
        <v>F</v>
      </c>
    </row>
    <row r="72" spans="1:7" ht="15" customHeight="1">
      <c r="A72" s="27" t="s">
        <v>89</v>
      </c>
      <c r="B72" s="29" t="str">
        <f>Osvojeni!A72</f>
        <v>52/2018</v>
      </c>
      <c r="C72" s="54" t="str">
        <f>Osvojeni!B72</f>
        <v>Luka Spalević</v>
      </c>
      <c r="D72" s="55"/>
      <c r="E72" s="15" t="str">
        <f>IF(AND(Osvojeni!O72="",Osvojeni!C72=""),"",SUM(Osvojeni!O72,Osvojeni!C72))</f>
        <v/>
      </c>
      <c r="F72" s="15" t="str">
        <f>IF(AND(Osvojeni!R72="",Osvojeni!S72=""),"",IF(Osvojeni!S72="",Osvojeni!R72,Osvojeni!S72))</f>
        <v/>
      </c>
      <c r="G72" s="16" t="str">
        <f>IF(Osvojeni!U72="","",Osvojeni!U72)</f>
        <v/>
      </c>
    </row>
    <row r="73" spans="1:7" ht="15" customHeight="1">
      <c r="A73" s="27" t="s">
        <v>90</v>
      </c>
      <c r="B73" s="29" t="str">
        <f>Osvojeni!A73</f>
        <v>53/2018</v>
      </c>
      <c r="C73" s="54" t="str">
        <f>Osvojeni!B73</f>
        <v>Elma Ećo</v>
      </c>
      <c r="D73" s="55"/>
      <c r="E73" s="15">
        <f>IF(AND(Osvojeni!O73="",Osvojeni!C73=""),"",SUM(Osvojeni!O73,Osvojeni!C73))</f>
        <v>3</v>
      </c>
      <c r="F73" s="15" t="str">
        <f>IF(AND(Osvojeni!R73="",Osvojeni!S73=""),"",IF(Osvojeni!S73="",Osvojeni!R73,Osvojeni!S73))</f>
        <v/>
      </c>
      <c r="G73" s="16" t="str">
        <f>IF(Osvojeni!U73="","",Osvojeni!U73)</f>
        <v>F</v>
      </c>
    </row>
    <row r="74" spans="1:7" ht="15" customHeight="1">
      <c r="A74" s="27" t="s">
        <v>91</v>
      </c>
      <c r="B74" s="29" t="str">
        <f>Osvojeni!A74</f>
        <v>54/2018</v>
      </c>
      <c r="C74" s="54" t="str">
        <f>Osvojeni!B74</f>
        <v>Marija Furtula</v>
      </c>
      <c r="D74" s="55"/>
      <c r="E74" s="15" t="str">
        <f>IF(AND(Osvojeni!O74="",Osvojeni!C74=""),"",SUM(Osvojeni!O74,Osvojeni!C74))</f>
        <v/>
      </c>
      <c r="F74" s="15" t="str">
        <f>IF(AND(Osvojeni!R74="",Osvojeni!S74=""),"",IF(Osvojeni!S74="",Osvojeni!R74,Osvojeni!S74))</f>
        <v/>
      </c>
      <c r="G74" s="16" t="str">
        <f>IF(Osvojeni!U74="","",Osvojeni!U74)</f>
        <v/>
      </c>
    </row>
    <row r="75" spans="1:7" ht="15" customHeight="1">
      <c r="A75" s="27" t="s">
        <v>121</v>
      </c>
      <c r="B75" s="29" t="str">
        <f>Osvojeni!A75</f>
        <v>55/2018</v>
      </c>
      <c r="C75" s="54" t="str">
        <f>Osvojeni!B75</f>
        <v>Tijana Bošković</v>
      </c>
      <c r="D75" s="55"/>
      <c r="E75" s="15" t="str">
        <f>IF(AND(Osvojeni!O75="",Osvojeni!C75=""),"",SUM(Osvojeni!O75,Osvojeni!C75))</f>
        <v/>
      </c>
      <c r="F75" s="15" t="str">
        <f>IF(AND(Osvojeni!R75="",Osvojeni!S75=""),"",IF(Osvojeni!S75="",Osvojeni!R75,Osvojeni!S75))</f>
        <v/>
      </c>
      <c r="G75" s="16" t="str">
        <f>IF(Osvojeni!U75="","",Osvojeni!U75)</f>
        <v/>
      </c>
    </row>
    <row r="76" spans="1:7" ht="15" customHeight="1">
      <c r="A76" s="27" t="s">
        <v>122</v>
      </c>
      <c r="B76" s="29" t="str">
        <f>Osvojeni!A76</f>
        <v>57/2018</v>
      </c>
      <c r="C76" s="54" t="str">
        <f>Osvojeni!B76</f>
        <v>Aleksa Todorović</v>
      </c>
      <c r="D76" s="55"/>
      <c r="E76" s="15">
        <f>IF(AND(Osvojeni!O76="",Osvojeni!C76=""),"",SUM(Osvojeni!O76,Osvojeni!C76))</f>
        <v>22</v>
      </c>
      <c r="F76" s="15" t="str">
        <f>IF(AND(Osvojeni!R76="",Osvojeni!S76=""),"",IF(Osvojeni!S76="",Osvojeni!R76,Osvojeni!S76))</f>
        <v/>
      </c>
      <c r="G76" s="16" t="str">
        <f>IF(Osvojeni!U76="","",Osvojeni!U76)</f>
        <v>F</v>
      </c>
    </row>
    <row r="77" spans="1:7" ht="15" customHeight="1">
      <c r="A77" s="27" t="s">
        <v>123</v>
      </c>
      <c r="B77" s="29" t="str">
        <f>Osvojeni!A77</f>
        <v>60/2018</v>
      </c>
      <c r="C77" s="54" t="str">
        <f>Osvojeni!B77</f>
        <v>Ana Stanojević</v>
      </c>
      <c r="D77" s="55"/>
      <c r="E77" s="15" t="str">
        <f>IF(AND(Osvojeni!O77="",Osvojeni!C77=""),"",SUM(Osvojeni!O77,Osvojeni!C77))</f>
        <v/>
      </c>
      <c r="F77" s="15" t="str">
        <f>IF(AND(Osvojeni!R77="",Osvojeni!S77=""),"",IF(Osvojeni!S77="",Osvojeni!R77,Osvojeni!S77))</f>
        <v/>
      </c>
      <c r="G77" s="16" t="str">
        <f>IF(Osvojeni!U77="","",Osvojeni!U77)</f>
        <v/>
      </c>
    </row>
    <row r="78" spans="1:7" ht="15" customHeight="1">
      <c r="A78" s="27" t="s">
        <v>124</v>
      </c>
      <c r="B78" s="29" t="str">
        <f>Osvojeni!A78</f>
        <v>61/2018</v>
      </c>
      <c r="C78" s="54" t="str">
        <f>Osvojeni!B78</f>
        <v>Branka Zečević</v>
      </c>
      <c r="D78" s="55"/>
      <c r="E78" s="15">
        <f>IF(AND(Osvojeni!O78="",Osvojeni!C78=""),"",SUM(Osvojeni!O78,Osvojeni!C78))</f>
        <v>22</v>
      </c>
      <c r="F78" s="15">
        <f>IF(AND(Osvojeni!R78="",Osvojeni!S78=""),"",IF(Osvojeni!S78="",Osvojeni!R78,Osvojeni!S78))</f>
        <v>7</v>
      </c>
      <c r="G78" s="16" t="str">
        <f>IF(Osvojeni!U78="","",Osvojeni!U78)</f>
        <v>F</v>
      </c>
    </row>
    <row r="79" spans="1:7" ht="15" customHeight="1">
      <c r="A79" s="27" t="s">
        <v>125</v>
      </c>
      <c r="B79" s="29" t="str">
        <f>Osvojeni!A79</f>
        <v>1/2017</v>
      </c>
      <c r="C79" s="54" t="str">
        <f>Osvojeni!B79</f>
        <v>Bogoljub Radović</v>
      </c>
      <c r="D79" s="55"/>
      <c r="E79" s="15">
        <f>IF(AND(Osvojeni!O79="",Osvojeni!C79=""),"",SUM(Osvojeni!O79,Osvojeni!C79))</f>
        <v>24</v>
      </c>
      <c r="F79" s="15" t="str">
        <f>IF(AND(Osvojeni!R79="",Osvojeni!S79=""),"",IF(Osvojeni!S79="",Osvojeni!R79,Osvojeni!S79))</f>
        <v/>
      </c>
      <c r="G79" s="16" t="str">
        <f>IF(Osvojeni!U79="","",Osvojeni!U79)</f>
        <v>F</v>
      </c>
    </row>
    <row r="80" spans="1:7" ht="15" customHeight="1">
      <c r="A80" s="27" t="s">
        <v>126</v>
      </c>
      <c r="B80" s="29" t="str">
        <f>Osvojeni!A80</f>
        <v>2/2017</v>
      </c>
      <c r="C80" s="54" t="str">
        <f>Osvojeni!B80</f>
        <v>Yeva Stazilova</v>
      </c>
      <c r="D80" s="55"/>
      <c r="E80" s="15">
        <f>IF(AND(Osvojeni!O80="",Osvojeni!C80=""),"",SUM(Osvojeni!O80,Osvojeni!C80))</f>
        <v>32</v>
      </c>
      <c r="F80" s="15" t="str">
        <f>IF(AND(Osvojeni!R80="",Osvojeni!S80=""),"",IF(Osvojeni!S80="",Osvojeni!R80,Osvojeni!S80))</f>
        <v/>
      </c>
      <c r="G80" s="16" t="str">
        <f>IF(Osvojeni!U80="","",Osvojeni!U80)</f>
        <v>F</v>
      </c>
    </row>
    <row r="81" spans="1:7" ht="15" customHeight="1">
      <c r="A81" s="27" t="s">
        <v>127</v>
      </c>
      <c r="B81" s="29" t="str">
        <f>Osvojeni!A81</f>
        <v>3/2017</v>
      </c>
      <c r="C81" s="54" t="str">
        <f>Osvojeni!B81</f>
        <v>Lazar Betić</v>
      </c>
      <c r="D81" s="55"/>
      <c r="E81" s="15">
        <f>IF(AND(Osvojeni!O81="",Osvojeni!C81=""),"",SUM(Osvojeni!O81,Osvojeni!C81))</f>
        <v>41</v>
      </c>
      <c r="F81" s="15">
        <f>IF(AND(Osvojeni!R81="",Osvojeni!S81=""),"",IF(Osvojeni!S81="",Osvojeni!R81,Osvojeni!S81))</f>
        <v>24.5</v>
      </c>
      <c r="G81" s="16" t="str">
        <f>IF(Osvojeni!U81="","",Osvojeni!U81)</f>
        <v>D</v>
      </c>
    </row>
    <row r="82" spans="1:7" ht="15" customHeight="1">
      <c r="A82" s="27" t="s">
        <v>128</v>
      </c>
      <c r="B82" s="29" t="str">
        <f>Osvojeni!A82</f>
        <v>6/2017</v>
      </c>
      <c r="C82" s="54" t="str">
        <f>Osvojeni!B82</f>
        <v>Tijana Ostojić</v>
      </c>
      <c r="D82" s="55"/>
      <c r="E82" s="15">
        <f>IF(AND(Osvojeni!O82="",Osvojeni!C82=""),"",SUM(Osvojeni!O82,Osvojeni!C82))</f>
        <v>33</v>
      </c>
      <c r="F82" s="15" t="str">
        <f>IF(AND(Osvojeni!R82="",Osvojeni!S82=""),"",IF(Osvojeni!S82="",Osvojeni!R82,Osvojeni!S82))</f>
        <v/>
      </c>
      <c r="G82" s="16" t="str">
        <f>IF(Osvojeni!U82="","",Osvojeni!U82)</f>
        <v>F</v>
      </c>
    </row>
    <row r="83" spans="1:7" ht="15" customHeight="1">
      <c r="A83" s="27" t="s">
        <v>129</v>
      </c>
      <c r="B83" s="29" t="str">
        <f>Osvojeni!A83</f>
        <v>9/2017</v>
      </c>
      <c r="C83" s="54" t="str">
        <f>Osvojeni!B83</f>
        <v>Martina Tasić</v>
      </c>
      <c r="D83" s="55"/>
      <c r="E83" s="15">
        <f>IF(AND(Osvojeni!O83="",Osvojeni!C83=""),"",SUM(Osvojeni!O83,Osvojeni!C83))</f>
        <v>44</v>
      </c>
      <c r="F83" s="15">
        <f>IF(AND(Osvojeni!R83="",Osvojeni!S83=""),"",IF(Osvojeni!S83="",Osvojeni!R83,Osvojeni!S83))</f>
        <v>21</v>
      </c>
      <c r="G83" s="16" t="str">
        <f>IF(Osvojeni!U83="","",Osvojeni!U83)</f>
        <v>D</v>
      </c>
    </row>
    <row r="84" spans="1:7" ht="15" customHeight="1">
      <c r="A84" s="27" t="s">
        <v>130</v>
      </c>
      <c r="B84" s="29" t="str">
        <f>Osvojeni!A84</f>
        <v>13/2017</v>
      </c>
      <c r="C84" s="54" t="str">
        <f>Osvojeni!B84</f>
        <v>Ivana Kažić</v>
      </c>
      <c r="D84" s="55"/>
      <c r="E84" s="15">
        <f>IF(AND(Osvojeni!O84="",Osvojeni!C84=""),"",SUM(Osvojeni!O84,Osvojeni!C84))</f>
        <v>23</v>
      </c>
      <c r="F84" s="15">
        <f>IF(AND(Osvojeni!R84="",Osvojeni!S84=""),"",IF(Osvojeni!S84="",Osvojeni!R84,Osvojeni!S84))</f>
        <v>10.5</v>
      </c>
      <c r="G84" s="16" t="str">
        <f>IF(Osvojeni!U84="","",Osvojeni!U84)</f>
        <v>F</v>
      </c>
    </row>
    <row r="85" spans="1:7" ht="15" customHeight="1">
      <c r="A85" s="27" t="s">
        <v>131</v>
      </c>
      <c r="B85" s="29" t="str">
        <f>Osvojeni!A85</f>
        <v>18/2017</v>
      </c>
      <c r="C85" s="54" t="str">
        <f>Osvojeni!B85</f>
        <v>Arijeta Feka</v>
      </c>
      <c r="D85" s="55"/>
      <c r="E85" s="15">
        <f>IF(AND(Osvojeni!O85="",Osvojeni!C85=""),"",SUM(Osvojeni!O85,Osvojeni!C85))</f>
        <v>0</v>
      </c>
      <c r="F85" s="15" t="str">
        <f>IF(AND(Osvojeni!R85="",Osvojeni!S85=""),"",IF(Osvojeni!S85="",Osvojeni!R85,Osvojeni!S85))</f>
        <v/>
      </c>
      <c r="G85" s="16" t="str">
        <f>IF(Osvojeni!U85="","",Osvojeni!U85)</f>
        <v>F</v>
      </c>
    </row>
    <row r="86" spans="1:7" ht="15" customHeight="1">
      <c r="A86" s="27" t="s">
        <v>132</v>
      </c>
      <c r="B86" s="29" t="str">
        <f>Osvojeni!A86</f>
        <v>25/2017</v>
      </c>
      <c r="C86" s="54" t="str">
        <f>Osvojeni!B86</f>
        <v>Elma Mulić</v>
      </c>
      <c r="D86" s="55"/>
      <c r="E86" s="15">
        <f>IF(AND(Osvojeni!O86="",Osvojeni!C86=""),"",SUM(Osvojeni!O86,Osvojeni!C86))</f>
        <v>43</v>
      </c>
      <c r="F86" s="15">
        <f>IF(AND(Osvojeni!R86="",Osvojeni!S86=""),"",IF(Osvojeni!S86="",Osvojeni!R86,Osvojeni!S86))</f>
        <v>11</v>
      </c>
      <c r="G86" s="16" t="str">
        <f>IF(Osvojeni!U86="","",Osvojeni!U86)</f>
        <v>E</v>
      </c>
    </row>
    <row r="87" spans="1:7" ht="15" customHeight="1">
      <c r="A87" s="27" t="s">
        <v>133</v>
      </c>
      <c r="B87" s="29" t="str">
        <f>Osvojeni!A87</f>
        <v>28/2017</v>
      </c>
      <c r="C87" s="54" t="str">
        <f>Osvojeni!B87</f>
        <v>Zorana Kruščić</v>
      </c>
      <c r="D87" s="55"/>
      <c r="E87" s="15">
        <f>IF(AND(Osvojeni!O87="",Osvojeni!C87=""),"",SUM(Osvojeni!O87,Osvojeni!C87))</f>
        <v>29</v>
      </c>
      <c r="F87" s="15" t="str">
        <f>IF(AND(Osvojeni!R87="",Osvojeni!S87=""),"",IF(Osvojeni!S87="",Osvojeni!R87,Osvojeni!S87))</f>
        <v/>
      </c>
      <c r="G87" s="16" t="str">
        <f>IF(Osvojeni!U87="","",Osvojeni!U87)</f>
        <v>F</v>
      </c>
    </row>
    <row r="88" spans="1:7" ht="15" customHeight="1">
      <c r="A88" s="27" t="s">
        <v>134</v>
      </c>
      <c r="B88" s="29" t="str">
        <f>Osvojeni!A88</f>
        <v>29/2017</v>
      </c>
      <c r="C88" s="54" t="str">
        <f>Osvojeni!B88</f>
        <v>Irena Radulović</v>
      </c>
      <c r="D88" s="55"/>
      <c r="E88" s="15">
        <f>IF(AND(Osvojeni!O88="",Osvojeni!C88=""),"",SUM(Osvojeni!O88,Osvojeni!C88))</f>
        <v>21</v>
      </c>
      <c r="F88" s="15">
        <f>IF(AND(Osvojeni!R88="",Osvojeni!S88=""),"",IF(Osvojeni!S88="",Osvojeni!R88,Osvojeni!S88))</f>
        <v>8</v>
      </c>
      <c r="G88" s="16" t="str">
        <f>IF(Osvojeni!U88="","",Osvojeni!U88)</f>
        <v>F</v>
      </c>
    </row>
    <row r="89" spans="1:7" ht="15" customHeight="1">
      <c r="A89" s="27" t="s">
        <v>135</v>
      </c>
      <c r="B89" s="29" t="str">
        <f>Osvojeni!A89</f>
        <v>31/2017</v>
      </c>
      <c r="C89" s="54" t="str">
        <f>Osvojeni!B89</f>
        <v>Bojan Đapić</v>
      </c>
      <c r="D89" s="55"/>
      <c r="E89" s="15" t="str">
        <f>IF(AND(Osvojeni!O89="",Osvojeni!C89=""),"",SUM(Osvojeni!O89,Osvojeni!C89))</f>
        <v/>
      </c>
      <c r="F89" s="15" t="str">
        <f>IF(AND(Osvojeni!R89="",Osvojeni!S89=""),"",IF(Osvojeni!S89="",Osvojeni!R89,Osvojeni!S89))</f>
        <v/>
      </c>
      <c r="G89" s="16" t="str">
        <f>IF(Osvojeni!U89="","",Osvojeni!U89)</f>
        <v/>
      </c>
    </row>
    <row r="90" spans="1:7" ht="15" customHeight="1">
      <c r="A90" s="27" t="s">
        <v>136</v>
      </c>
      <c r="B90" s="29" t="str">
        <f>Osvojeni!A90</f>
        <v>32/2017</v>
      </c>
      <c r="C90" s="54" t="str">
        <f>Osvojeni!B90</f>
        <v>Jelena Petrović</v>
      </c>
      <c r="D90" s="55"/>
      <c r="E90" s="15" t="str">
        <f>IF(AND(Osvojeni!O90="",Osvojeni!C90=""),"",SUM(Osvojeni!O90,Osvojeni!C90))</f>
        <v/>
      </c>
      <c r="F90" s="15" t="str">
        <f>IF(AND(Osvojeni!R90="",Osvojeni!S90=""),"",IF(Osvojeni!S90="",Osvojeni!R90,Osvojeni!S90))</f>
        <v/>
      </c>
      <c r="G90" s="16" t="str">
        <f>IF(Osvojeni!U90="","",Osvojeni!U90)</f>
        <v/>
      </c>
    </row>
    <row r="91" spans="1:7" ht="15" customHeight="1">
      <c r="A91" s="27" t="s">
        <v>137</v>
      </c>
      <c r="B91" s="29" t="str">
        <f>Osvojeni!A91</f>
        <v>35/2017</v>
      </c>
      <c r="C91" s="54" t="str">
        <f>Osvojeni!B91</f>
        <v>Jovana Savić</v>
      </c>
      <c r="D91" s="55"/>
      <c r="E91" s="15">
        <f>IF(AND(Osvojeni!O91="",Osvojeni!C91=""),"",SUM(Osvojeni!O91,Osvojeni!C91))</f>
        <v>20</v>
      </c>
      <c r="F91" s="15" t="str">
        <f>IF(AND(Osvojeni!R91="",Osvojeni!S91=""),"",IF(Osvojeni!S91="",Osvojeni!R91,Osvojeni!S91))</f>
        <v/>
      </c>
      <c r="G91" s="16" t="str">
        <f>IF(Osvojeni!U91="","",Osvojeni!U91)</f>
        <v>F</v>
      </c>
    </row>
    <row r="92" spans="1:7" ht="15" customHeight="1">
      <c r="A92" s="27" t="s">
        <v>138</v>
      </c>
      <c r="B92" s="29" t="str">
        <f>Osvojeni!A92</f>
        <v>39/2017</v>
      </c>
      <c r="C92" s="54" t="str">
        <f>Osvojeni!B92</f>
        <v>Branislav Šćepanović</v>
      </c>
      <c r="D92" s="55"/>
      <c r="E92" s="15">
        <f>IF(AND(Osvojeni!O92="",Osvojeni!C92=""),"",SUM(Osvojeni!O92,Osvojeni!C92))</f>
        <v>38</v>
      </c>
      <c r="F92" s="15">
        <f>IF(AND(Osvojeni!R92="",Osvojeni!S92=""),"",IF(Osvojeni!S92="",Osvojeni!R92,Osvojeni!S92))</f>
        <v>1.5</v>
      </c>
      <c r="G92" s="16" t="str">
        <f>IF(Osvojeni!U92="","",Osvojeni!U92)</f>
        <v>F</v>
      </c>
    </row>
    <row r="93" spans="1:7" ht="15" customHeight="1">
      <c r="A93" s="27" t="s">
        <v>139</v>
      </c>
      <c r="B93" s="29" t="str">
        <f>Osvojeni!A93</f>
        <v>40/2017</v>
      </c>
      <c r="C93" s="54" t="str">
        <f>Osvojeni!B93</f>
        <v>Jelena Radanović</v>
      </c>
      <c r="D93" s="55"/>
      <c r="E93" s="15">
        <f>IF(AND(Osvojeni!O93="",Osvojeni!C93=""),"",SUM(Osvojeni!O93,Osvojeni!C93))</f>
        <v>30</v>
      </c>
      <c r="F93" s="15" t="str">
        <f>IF(AND(Osvojeni!R93="",Osvojeni!S93=""),"",IF(Osvojeni!S93="",Osvojeni!R93,Osvojeni!S93))</f>
        <v/>
      </c>
      <c r="G93" s="16" t="str">
        <f>IF(Osvojeni!U93="","",Osvojeni!U93)</f>
        <v>F</v>
      </c>
    </row>
    <row r="94" spans="1:7" ht="12.75" customHeight="1">
      <c r="A94" s="28"/>
    </row>
  </sheetData>
  <sheetProtection selectLockedCells="1" selectUnlockedCells="1"/>
  <mergeCells count="100">
    <mergeCell ref="C82:D82"/>
    <mergeCell ref="C83:D83"/>
    <mergeCell ref="C84:D84"/>
    <mergeCell ref="C85:D85"/>
    <mergeCell ref="C86:D86"/>
    <mergeCell ref="C92:D92"/>
    <mergeCell ref="C93:D93"/>
    <mergeCell ref="C87:D87"/>
    <mergeCell ref="C88:D88"/>
    <mergeCell ref="C89:D89"/>
    <mergeCell ref="C90:D90"/>
    <mergeCell ref="C91:D91"/>
    <mergeCell ref="E3:G3"/>
    <mergeCell ref="A2:C2"/>
    <mergeCell ref="E2:G2"/>
    <mergeCell ref="C75:D75"/>
    <mergeCell ref="C76:D76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43:D43"/>
    <mergeCell ref="C77:D77"/>
    <mergeCell ref="C78:D78"/>
    <mergeCell ref="C79:D79"/>
    <mergeCell ref="C80:D80"/>
    <mergeCell ref="C81:D81"/>
    <mergeCell ref="C33:D33"/>
    <mergeCell ref="C34:D34"/>
    <mergeCell ref="C35:D35"/>
    <mergeCell ref="C36:D36"/>
    <mergeCell ref="C37:D37"/>
    <mergeCell ref="C47:D47"/>
    <mergeCell ref="C38:D38"/>
    <mergeCell ref="C39:D39"/>
    <mergeCell ref="C40:D40"/>
    <mergeCell ref="C41:D41"/>
    <mergeCell ref="C42:D42"/>
    <mergeCell ref="C44:D44"/>
    <mergeCell ref="C45:D45"/>
    <mergeCell ref="C46:D46"/>
    <mergeCell ref="C31:D31"/>
    <mergeCell ref="C32:D32"/>
    <mergeCell ref="C23:D23"/>
    <mergeCell ref="C24:D24"/>
    <mergeCell ref="C25:D25"/>
    <mergeCell ref="C26:D26"/>
    <mergeCell ref="C27:D27"/>
    <mergeCell ref="C16:D16"/>
    <mergeCell ref="C17:D17"/>
    <mergeCell ref="C28:D28"/>
    <mergeCell ref="C29:D29"/>
    <mergeCell ref="C30:D30"/>
    <mergeCell ref="C62:D62"/>
    <mergeCell ref="C63:D63"/>
    <mergeCell ref="C64:D64"/>
    <mergeCell ref="C65:D65"/>
    <mergeCell ref="C8:D8"/>
    <mergeCell ref="C9:D9"/>
    <mergeCell ref="C10:D10"/>
    <mergeCell ref="C11:D11"/>
    <mergeCell ref="C12:D12"/>
    <mergeCell ref="C18:D18"/>
    <mergeCell ref="C19:D19"/>
    <mergeCell ref="C20:D20"/>
    <mergeCell ref="C21:D21"/>
    <mergeCell ref="C22:D22"/>
    <mergeCell ref="C13:D13"/>
    <mergeCell ref="C14:D14"/>
    <mergeCell ref="A1:G1"/>
    <mergeCell ref="C58:D58"/>
    <mergeCell ref="C59:D59"/>
    <mergeCell ref="C60:D60"/>
    <mergeCell ref="C61:D61"/>
    <mergeCell ref="A6:A7"/>
    <mergeCell ref="E6:F6"/>
    <mergeCell ref="E4:G4"/>
    <mergeCell ref="A3:C3"/>
    <mergeCell ref="A4:D4"/>
    <mergeCell ref="B6:B7"/>
    <mergeCell ref="C6:D7"/>
    <mergeCell ref="G6:G7"/>
    <mergeCell ref="B5:D5"/>
    <mergeCell ref="E5:G5"/>
    <mergeCell ref="C15:D15"/>
    <mergeCell ref="C66:D66"/>
    <mergeCell ref="C67:D67"/>
    <mergeCell ref="C73:D73"/>
    <mergeCell ref="C74:D74"/>
    <mergeCell ref="C68:D68"/>
    <mergeCell ref="C69:D69"/>
    <mergeCell ref="C70:D70"/>
    <mergeCell ref="C71:D71"/>
    <mergeCell ref="C72:D72"/>
  </mergeCells>
  <phoneticPr fontId="24" type="noConversion"/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&amp;L
DATUM:
__________________________&amp;C
&amp;RPRODEKAN ZA NASTAVU
__________________________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16"/>
  <sheetViews>
    <sheetView zoomScaleNormal="165" workbookViewId="0">
      <pane ySplit="7" topLeftCell="A8" activePane="bottomLeft" state="frozen"/>
      <selection pane="bottomLeft" activeCell="R16" sqref="R16"/>
    </sheetView>
  </sheetViews>
  <sheetFormatPr defaultRowHeight="12.75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20" max="20" width="6.28515625" customWidth="1"/>
    <col min="21" max="21" width="5.85546875" customWidth="1"/>
  </cols>
  <sheetData>
    <row r="1" spans="1:21" ht="40.5" customHeight="1">
      <c r="A1" s="37" t="s">
        <v>349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</row>
    <row r="2" spans="1:21" ht="19.5" customHeight="1">
      <c r="A2" s="33" t="s">
        <v>98</v>
      </c>
      <c r="B2" s="34"/>
      <c r="C2" s="33" t="s">
        <v>99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41" t="s">
        <v>146</v>
      </c>
      <c r="P2" s="42"/>
      <c r="Q2" s="42"/>
      <c r="R2" s="42"/>
      <c r="S2" s="42"/>
      <c r="T2" s="42"/>
      <c r="U2" s="42"/>
    </row>
    <row r="3" spans="1:21" ht="24.75" customHeight="1">
      <c r="A3" s="30" t="s">
        <v>102</v>
      </c>
      <c r="B3" s="31"/>
      <c r="C3" s="31"/>
      <c r="D3" s="32" t="s">
        <v>140</v>
      </c>
      <c r="E3" s="32"/>
      <c r="F3" s="32"/>
      <c r="G3" s="32"/>
      <c r="H3" s="43" t="s">
        <v>101</v>
      </c>
      <c r="I3" s="44"/>
      <c r="J3" s="44"/>
      <c r="K3" s="44"/>
      <c r="L3" s="44"/>
      <c r="M3" s="44"/>
      <c r="N3" s="44"/>
      <c r="O3" s="44"/>
      <c r="P3" s="44"/>
      <c r="Q3" s="45" t="s">
        <v>0</v>
      </c>
      <c r="R3" s="46"/>
      <c r="S3" s="46"/>
      <c r="T3" s="46"/>
      <c r="U3" s="46"/>
    </row>
    <row r="4" spans="1:21" ht="6.75" customHeight="1">
      <c r="D4" s="1"/>
      <c r="E4" s="1"/>
      <c r="F4" s="1"/>
      <c r="G4" s="1"/>
      <c r="H4" s="1"/>
    </row>
    <row r="5" spans="1:21" ht="21" customHeight="1" thickBot="1">
      <c r="A5" s="49" t="s">
        <v>1</v>
      </c>
      <c r="B5" s="51" t="s">
        <v>2</v>
      </c>
      <c r="C5" s="52" t="s">
        <v>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 t="s">
        <v>4</v>
      </c>
      <c r="U5" s="47" t="s">
        <v>5</v>
      </c>
    </row>
    <row r="6" spans="1:21" ht="21" customHeight="1" thickTop="1" thickBot="1">
      <c r="A6" s="49"/>
      <c r="B6" s="51"/>
      <c r="C6" s="2"/>
      <c r="D6" s="48" t="s">
        <v>6</v>
      </c>
      <c r="E6" s="48"/>
      <c r="F6" s="48"/>
      <c r="G6" s="48"/>
      <c r="H6" s="48"/>
      <c r="I6" s="48" t="s">
        <v>7</v>
      </c>
      <c r="J6" s="48"/>
      <c r="K6" s="48"/>
      <c r="L6" s="48" t="s">
        <v>8</v>
      </c>
      <c r="M6" s="48"/>
      <c r="N6" s="48"/>
      <c r="O6" s="48" t="s">
        <v>9</v>
      </c>
      <c r="P6" s="48"/>
      <c r="Q6" s="48"/>
      <c r="R6" s="48" t="s">
        <v>10</v>
      </c>
      <c r="S6" s="48"/>
      <c r="T6" s="53"/>
      <c r="U6" s="47"/>
    </row>
    <row r="7" spans="1:21" ht="21" customHeight="1" thickTop="1" thickBot="1">
      <c r="A7" s="50"/>
      <c r="B7" s="51"/>
      <c r="C7" s="3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  <c r="I7" s="4" t="s">
        <v>12</v>
      </c>
      <c r="J7" s="4" t="s">
        <v>13</v>
      </c>
      <c r="K7" s="4" t="s">
        <v>14</v>
      </c>
      <c r="L7" s="4" t="s">
        <v>12</v>
      </c>
      <c r="M7" s="4" t="s">
        <v>13</v>
      </c>
      <c r="N7" s="4" t="s">
        <v>14</v>
      </c>
      <c r="O7" s="4" t="s">
        <v>12</v>
      </c>
      <c r="P7" s="4" t="s">
        <v>13</v>
      </c>
      <c r="Q7" s="4" t="s">
        <v>14</v>
      </c>
      <c r="R7" s="4" t="s">
        <v>17</v>
      </c>
      <c r="S7" s="4" t="s">
        <v>18</v>
      </c>
      <c r="T7" s="53"/>
      <c r="U7" s="47"/>
    </row>
    <row r="8" spans="1:21" ht="15" thickTop="1">
      <c r="A8" s="14" t="s">
        <v>103</v>
      </c>
      <c r="B8" s="14" t="s">
        <v>104</v>
      </c>
      <c r="C8" s="1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2" t="s">
        <v>348</v>
      </c>
      <c r="P8" s="22"/>
      <c r="Q8" s="22"/>
      <c r="R8" s="25"/>
      <c r="S8" s="25"/>
      <c r="T8" s="25" t="str">
        <f t="shared" ref="T8:T16" si="0">IF(AND(C8="",O8="",R8="",S8=""),"",SUM(C8,O8,IF(S8="",R8,S8)))</f>
        <v/>
      </c>
      <c r="U8" s="12" t="str">
        <f t="shared" ref="U8:U16" si="1">IF(T8="","",IF(T8&gt;89,"A",IF(T8&gt;79,"B",IF(T8&gt;69,"C",IF(T8&gt;59,"D",IF(T8&gt;49,"E","F"))))))</f>
        <v/>
      </c>
    </row>
    <row r="9" spans="1:21" ht="14.25">
      <c r="A9" s="14" t="s">
        <v>105</v>
      </c>
      <c r="B9" s="14" t="s">
        <v>106</v>
      </c>
      <c r="C9" s="1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2">
        <v>24</v>
      </c>
      <c r="P9" s="22"/>
      <c r="Q9" s="22"/>
      <c r="R9" s="25"/>
      <c r="S9" s="25"/>
      <c r="T9" s="25">
        <f t="shared" si="0"/>
        <v>24</v>
      </c>
      <c r="U9" s="12" t="str">
        <f t="shared" si="1"/>
        <v>F</v>
      </c>
    </row>
    <row r="10" spans="1:21" ht="14.25">
      <c r="A10" s="14" t="s">
        <v>107</v>
      </c>
      <c r="B10" s="14" t="s">
        <v>108</v>
      </c>
      <c r="C10" s="1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2">
        <v>18</v>
      </c>
      <c r="P10" s="22"/>
      <c r="Q10" s="22"/>
      <c r="R10" s="25">
        <v>1</v>
      </c>
      <c r="S10" s="25"/>
      <c r="T10" s="25">
        <f t="shared" si="0"/>
        <v>19</v>
      </c>
      <c r="U10" s="12" t="str">
        <f t="shared" si="1"/>
        <v>F</v>
      </c>
    </row>
    <row r="11" spans="1:21" ht="14.25">
      <c r="A11" s="14" t="s">
        <v>109</v>
      </c>
      <c r="B11" s="14" t="s">
        <v>110</v>
      </c>
      <c r="C11" s="1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2" t="s">
        <v>348</v>
      </c>
      <c r="P11" s="22"/>
      <c r="Q11" s="22"/>
      <c r="R11" s="25"/>
      <c r="S11" s="25"/>
      <c r="T11" s="25" t="str">
        <f t="shared" si="0"/>
        <v/>
      </c>
      <c r="U11" s="12" t="str">
        <f t="shared" si="1"/>
        <v/>
      </c>
    </row>
    <row r="12" spans="1:21" ht="14.25">
      <c r="A12" s="14" t="s">
        <v>111</v>
      </c>
      <c r="B12" s="14" t="s">
        <v>112</v>
      </c>
      <c r="C12" s="1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2">
        <v>26</v>
      </c>
      <c r="P12" s="22"/>
      <c r="Q12" s="22"/>
      <c r="R12" s="25">
        <v>0</v>
      </c>
      <c r="S12" s="25"/>
      <c r="T12" s="25">
        <f t="shared" si="0"/>
        <v>26</v>
      </c>
      <c r="U12" s="12" t="str">
        <f t="shared" si="1"/>
        <v>F</v>
      </c>
    </row>
    <row r="13" spans="1:21" ht="14.25">
      <c r="A13" s="14" t="s">
        <v>113</v>
      </c>
      <c r="B13" s="14" t="s">
        <v>114</v>
      </c>
      <c r="C13" s="1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2" t="s">
        <v>348</v>
      </c>
      <c r="P13" s="22"/>
      <c r="Q13" s="22"/>
      <c r="R13" s="25"/>
      <c r="S13" s="25"/>
      <c r="T13" s="25" t="str">
        <f t="shared" si="0"/>
        <v/>
      </c>
      <c r="U13" s="12" t="str">
        <f t="shared" si="1"/>
        <v/>
      </c>
    </row>
    <row r="14" spans="1:21" ht="14.25">
      <c r="A14" s="14" t="s">
        <v>115</v>
      </c>
      <c r="B14" s="14" t="s">
        <v>116</v>
      </c>
      <c r="C14" s="1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2" t="s">
        <v>348</v>
      </c>
      <c r="P14" s="22"/>
      <c r="Q14" s="22"/>
      <c r="R14" s="25"/>
      <c r="S14" s="25"/>
      <c r="T14" s="25" t="str">
        <f t="shared" si="0"/>
        <v/>
      </c>
      <c r="U14" s="12" t="str">
        <f t="shared" si="1"/>
        <v/>
      </c>
    </row>
    <row r="15" spans="1:21" ht="14.25">
      <c r="A15" s="14" t="s">
        <v>117</v>
      </c>
      <c r="B15" s="14" t="s">
        <v>118</v>
      </c>
      <c r="C15" s="1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2">
        <v>16</v>
      </c>
      <c r="P15" s="22"/>
      <c r="Q15" s="22"/>
      <c r="R15" s="25">
        <v>7.5</v>
      </c>
      <c r="S15" s="25"/>
      <c r="T15" s="25">
        <f t="shared" si="0"/>
        <v>23.5</v>
      </c>
      <c r="U15" s="12" t="str">
        <f t="shared" si="1"/>
        <v>F</v>
      </c>
    </row>
    <row r="16" spans="1:21" ht="14.25">
      <c r="A16" s="14" t="s">
        <v>119</v>
      </c>
      <c r="B16" s="14" t="s">
        <v>120</v>
      </c>
      <c r="C16" s="1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2" t="s">
        <v>348</v>
      </c>
      <c r="P16" s="22"/>
      <c r="Q16" s="22"/>
      <c r="R16" s="25"/>
      <c r="S16" s="25"/>
      <c r="T16" s="25" t="str">
        <f t="shared" si="0"/>
        <v/>
      </c>
      <c r="U16" s="12" t="str">
        <f t="shared" si="1"/>
        <v/>
      </c>
    </row>
  </sheetData>
  <sheetProtection selectLockedCells="1" selectUnlockedCells="1"/>
  <mergeCells count="18"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U1"/>
    <mergeCell ref="A2:B2"/>
    <mergeCell ref="C2:N2"/>
    <mergeCell ref="O2:U2"/>
    <mergeCell ref="A3:C3"/>
    <mergeCell ref="D3:G3"/>
    <mergeCell ref="H3:P3"/>
    <mergeCell ref="Q3:U3"/>
  </mergeCells>
  <pageMargins left="0.35433070866141736" right="0.27559055118110237" top="0.78740157480314965" bottom="0.98425196850393704" header="0.51181102362204722" footer="0.51181102362204722"/>
  <pageSetup paperSize="9" firstPageNumber="0" orientation="landscape" horizontalDpi="300" verticalDpi="300" r:id="rId1"/>
  <headerFooter alignWithMargins="0">
    <oddFooter>&amp;RPOTPIS NASTAVNIKA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16"/>
  <sheetViews>
    <sheetView zoomScaleNormal="165" workbookViewId="0">
      <pane ySplit="7" topLeftCell="A8" activePane="bottomLeft" state="frozen"/>
      <selection pane="bottomLeft" activeCell="A17" sqref="A17"/>
    </sheetView>
  </sheetViews>
  <sheetFormatPr defaultRowHeight="12.75" customHeight="1"/>
  <cols>
    <col min="1" max="1" width="7.28515625" style="7" customWidth="1"/>
    <col min="2" max="2" width="10" style="7" customWidth="1"/>
    <col min="3" max="3" width="24" style="7" customWidth="1"/>
    <col min="4" max="4" width="0.28515625" style="7" customWidth="1"/>
    <col min="5" max="5" width="14.85546875" style="7" customWidth="1"/>
    <col min="6" max="6" width="14.140625" style="7" customWidth="1"/>
    <col min="7" max="7" width="14.28515625" style="7" customWidth="1"/>
    <col min="8" max="16384" width="9.140625" style="7"/>
  </cols>
  <sheetData>
    <row r="1" spans="1:7" s="8" customFormat="1" ht="28.5" customHeight="1">
      <c r="A1" s="56" t="s">
        <v>350</v>
      </c>
      <c r="B1" s="57"/>
      <c r="C1" s="57"/>
      <c r="D1" s="57"/>
      <c r="E1" s="57"/>
      <c r="F1" s="57"/>
      <c r="G1" s="34"/>
    </row>
    <row r="2" spans="1:7" ht="22.5" customHeight="1">
      <c r="A2" s="75" t="s">
        <v>95</v>
      </c>
      <c r="B2" s="76"/>
      <c r="C2" s="77"/>
      <c r="D2" s="21"/>
      <c r="E2" s="78" t="s">
        <v>96</v>
      </c>
      <c r="F2" s="76"/>
      <c r="G2" s="77"/>
    </row>
    <row r="3" spans="1:7" ht="27" customHeight="1">
      <c r="A3" s="63" t="s">
        <v>93</v>
      </c>
      <c r="B3" s="64"/>
      <c r="C3" s="64"/>
      <c r="D3" s="20"/>
      <c r="E3" s="72" t="s">
        <v>94</v>
      </c>
      <c r="F3" s="73"/>
      <c r="G3" s="74"/>
    </row>
    <row r="4" spans="1:7" ht="17.25" customHeight="1">
      <c r="A4" s="65" t="s">
        <v>143</v>
      </c>
      <c r="B4" s="66"/>
      <c r="C4" s="66"/>
      <c r="D4" s="66"/>
      <c r="E4" s="62" t="s">
        <v>141</v>
      </c>
      <c r="F4" s="62"/>
      <c r="G4" s="62"/>
    </row>
    <row r="5" spans="1:7" ht="4.5" customHeight="1">
      <c r="B5" s="71"/>
      <c r="C5" s="71"/>
      <c r="D5" s="71"/>
      <c r="E5" s="71"/>
      <c r="F5" s="71"/>
      <c r="G5" s="71"/>
    </row>
    <row r="6" spans="1:7" s="9" customFormat="1" ht="25.5" customHeight="1" thickBot="1">
      <c r="A6" s="58" t="s">
        <v>24</v>
      </c>
      <c r="B6" s="67" t="s">
        <v>1</v>
      </c>
      <c r="C6" s="69" t="s">
        <v>19</v>
      </c>
      <c r="D6" s="69"/>
      <c r="E6" s="60" t="s">
        <v>20</v>
      </c>
      <c r="F6" s="61"/>
      <c r="G6" s="69" t="s">
        <v>21</v>
      </c>
    </row>
    <row r="7" spans="1:7" s="9" customFormat="1" ht="42" customHeight="1" thickTop="1" thickBot="1">
      <c r="A7" s="59"/>
      <c r="B7" s="68"/>
      <c r="C7" s="70"/>
      <c r="D7" s="70"/>
      <c r="E7" s="19" t="s">
        <v>22</v>
      </c>
      <c r="F7" s="10" t="s">
        <v>23</v>
      </c>
      <c r="G7" s="69"/>
    </row>
    <row r="8" spans="1:7" ht="15" customHeight="1" thickTop="1">
      <c r="A8" s="17" t="s">
        <v>25</v>
      </c>
      <c r="B8" s="18" t="str">
        <f>Osvojeni2!A8</f>
        <v>12/2016</v>
      </c>
      <c r="C8" s="54" t="str">
        <f>Osvojeni2!B8</f>
        <v>Gačević Tijana</v>
      </c>
      <c r="D8" s="55"/>
      <c r="E8" s="15" t="str">
        <f>IF(AND(Osvojeni2!O8="",Osvojeni2!C8=""),"",SUM(Osvojeni2!O8,Osvojeni2!C8))</f>
        <v/>
      </c>
      <c r="F8" s="26" t="str">
        <f>IF(AND(Osvojeni2!R8="",Osvojeni2!S8=""),"",IF(Osvojeni2!S8="",Osvojeni2!R8,Osvojeni2!S8))</f>
        <v/>
      </c>
      <c r="G8" s="16" t="str">
        <f>IF(Osvojeni2!U8="","",Osvojeni2!U8)</f>
        <v/>
      </c>
    </row>
    <row r="9" spans="1:7" ht="15" customHeight="1">
      <c r="A9" s="17" t="s">
        <v>26</v>
      </c>
      <c r="B9" s="18" t="str">
        <f>Osvojeni2!A9</f>
        <v>28/2016</v>
      </c>
      <c r="C9" s="54" t="str">
        <f>Osvojeni2!B9</f>
        <v>Pavićević Anđela</v>
      </c>
      <c r="D9" s="55"/>
      <c r="E9" s="15">
        <f>IF(AND(Osvojeni2!O9="",Osvojeni2!C9=""),"",SUM(Osvojeni2!O9,Osvojeni2!C9))</f>
        <v>24</v>
      </c>
      <c r="F9" s="26" t="str">
        <f>IF(AND(Osvojeni2!R9="",Osvojeni2!S9=""),"",IF(Osvojeni2!S9="",Osvojeni2!R9,Osvojeni2!S9))</f>
        <v/>
      </c>
      <c r="G9" s="16" t="str">
        <f>IF(Osvojeni2!U9="","",Osvojeni2!U9)</f>
        <v>F</v>
      </c>
    </row>
    <row r="10" spans="1:7" ht="15" customHeight="1">
      <c r="A10" s="17" t="s">
        <v>27</v>
      </c>
      <c r="B10" s="18" t="str">
        <f>Osvojeni2!A10</f>
        <v>31/2016</v>
      </c>
      <c r="C10" s="54" t="str">
        <f>Osvojeni2!B10</f>
        <v>Šćepanović Đorđe</v>
      </c>
      <c r="D10" s="55"/>
      <c r="E10" s="15">
        <f>IF(AND(Osvojeni2!O10="",Osvojeni2!C10=""),"",SUM(Osvojeni2!O10,Osvojeni2!C10))</f>
        <v>18</v>
      </c>
      <c r="F10" s="26">
        <f>IF(AND(Osvojeni2!R10="",Osvojeni2!S10=""),"",IF(Osvojeni2!S10="",Osvojeni2!R10,Osvojeni2!S10))</f>
        <v>1</v>
      </c>
      <c r="G10" s="16" t="str">
        <f>IF(Osvojeni2!U10="","",Osvojeni2!U10)</f>
        <v>F</v>
      </c>
    </row>
    <row r="11" spans="1:7" ht="15" customHeight="1">
      <c r="A11" s="17" t="s">
        <v>28</v>
      </c>
      <c r="B11" s="18" t="str">
        <f>Osvojeni2!A11</f>
        <v>32/2016</v>
      </c>
      <c r="C11" s="54" t="str">
        <f>Osvojeni2!B11</f>
        <v>Dragišić Anđela</v>
      </c>
      <c r="D11" s="55"/>
      <c r="E11" s="15" t="str">
        <f>IF(AND(Osvojeni2!O11="",Osvojeni2!C11=""),"",SUM(Osvojeni2!O11,Osvojeni2!C11))</f>
        <v/>
      </c>
      <c r="F11" s="26" t="str">
        <f>IF(AND(Osvojeni2!R11="",Osvojeni2!S11=""),"",IF(Osvojeni2!S11="",Osvojeni2!R11,Osvojeni2!S11))</f>
        <v/>
      </c>
      <c r="G11" s="16" t="str">
        <f>IF(Osvojeni2!U11="","",Osvojeni2!U11)</f>
        <v/>
      </c>
    </row>
    <row r="12" spans="1:7" ht="15" customHeight="1">
      <c r="A12" s="17" t="s">
        <v>29</v>
      </c>
      <c r="B12" s="18" t="str">
        <f>Osvojeni2!A12</f>
        <v>37/2016</v>
      </c>
      <c r="C12" s="54" t="str">
        <f>Osvojeni2!B12</f>
        <v>Vlahović Dušan</v>
      </c>
      <c r="D12" s="55"/>
      <c r="E12" s="15">
        <f>IF(AND(Osvojeni2!O12="",Osvojeni2!C12=""),"",SUM(Osvojeni2!O12,Osvojeni2!C12))</f>
        <v>26</v>
      </c>
      <c r="F12" s="26">
        <f>IF(AND(Osvojeni2!R12="",Osvojeni2!S12=""),"",IF(Osvojeni2!S12="",Osvojeni2!R12,Osvojeni2!S12))</f>
        <v>0</v>
      </c>
      <c r="G12" s="16" t="str">
        <f>IF(Osvojeni2!U12="","",Osvojeni2!U12)</f>
        <v>F</v>
      </c>
    </row>
    <row r="13" spans="1:7" ht="15" customHeight="1">
      <c r="A13" s="17" t="s">
        <v>30</v>
      </c>
      <c r="B13" s="18" t="str">
        <f>Osvojeni2!A13</f>
        <v>41/2016</v>
      </c>
      <c r="C13" s="54" t="str">
        <f>Osvojeni2!B13</f>
        <v>Mekić Anes</v>
      </c>
      <c r="D13" s="55"/>
      <c r="E13" s="15" t="str">
        <f>IF(AND(Osvojeni2!O13="",Osvojeni2!C13=""),"",SUM(Osvojeni2!O13,Osvojeni2!C13))</f>
        <v/>
      </c>
      <c r="F13" s="26" t="str">
        <f>IF(AND(Osvojeni2!R13="",Osvojeni2!S13=""),"",IF(Osvojeni2!S13="",Osvojeni2!R13,Osvojeni2!S13))</f>
        <v/>
      </c>
      <c r="G13" s="16" t="str">
        <f>IF(Osvojeni2!U13="","",Osvojeni2!U13)</f>
        <v/>
      </c>
    </row>
    <row r="14" spans="1:7" ht="15" customHeight="1">
      <c r="A14" s="17" t="s">
        <v>31</v>
      </c>
      <c r="B14" s="18" t="str">
        <f>Osvojeni2!A14</f>
        <v>43/2016</v>
      </c>
      <c r="C14" s="54" t="str">
        <f>Osvojeni2!B14</f>
        <v>Aković Slađana</v>
      </c>
      <c r="D14" s="55"/>
      <c r="E14" s="15" t="str">
        <f>IF(AND(Osvojeni2!O14="",Osvojeni2!C14=""),"",SUM(Osvojeni2!O14,Osvojeni2!C14))</f>
        <v/>
      </c>
      <c r="F14" s="26" t="str">
        <f>IF(AND(Osvojeni2!R14="",Osvojeni2!S14=""),"",IF(Osvojeni2!S14="",Osvojeni2!R14,Osvojeni2!S14))</f>
        <v/>
      </c>
      <c r="G14" s="16" t="str">
        <f>IF(Osvojeni2!U14="","",Osvojeni2!U14)</f>
        <v/>
      </c>
    </row>
    <row r="15" spans="1:7" ht="15" customHeight="1">
      <c r="A15" s="17" t="s">
        <v>32</v>
      </c>
      <c r="B15" s="18" t="str">
        <f>Osvojeni2!A15</f>
        <v>44/2016</v>
      </c>
      <c r="C15" s="54" t="str">
        <f>Osvojeni2!B15</f>
        <v>Husiq Fahrije</v>
      </c>
      <c r="D15" s="55"/>
      <c r="E15" s="15">
        <f>IF(AND(Osvojeni2!O15="",Osvojeni2!C15=""),"",SUM(Osvojeni2!O15,Osvojeni2!C15))</f>
        <v>16</v>
      </c>
      <c r="F15" s="26">
        <f>IF(AND(Osvojeni2!R15="",Osvojeni2!S15=""),"",IF(Osvojeni2!S15="",Osvojeni2!R15,Osvojeni2!S15))</f>
        <v>7.5</v>
      </c>
      <c r="G15" s="16" t="str">
        <f>IF(Osvojeni2!U15="","",Osvojeni2!U15)</f>
        <v>F</v>
      </c>
    </row>
    <row r="16" spans="1:7" ht="15" customHeight="1">
      <c r="A16" s="17" t="s">
        <v>33</v>
      </c>
      <c r="B16" s="18" t="str">
        <f>Osvojeni2!A16</f>
        <v>54/2016</v>
      </c>
      <c r="C16" s="54" t="str">
        <f>Osvojeni2!B16</f>
        <v>Popadić Marija</v>
      </c>
      <c r="D16" s="55"/>
      <c r="E16" s="15" t="str">
        <f>IF(AND(Osvojeni2!O16="",Osvojeni2!C16=""),"",SUM(Osvojeni2!O16,Osvojeni2!C16))</f>
        <v/>
      </c>
      <c r="F16" s="26" t="str">
        <f>IF(AND(Osvojeni2!R16="",Osvojeni2!S16=""),"",IF(Osvojeni2!S16="",Osvojeni2!R16,Osvojeni2!S16))</f>
        <v/>
      </c>
      <c r="G16" s="16" t="str">
        <f>IF(Osvojeni2!U16="","",Osvojeni2!U16)</f>
        <v/>
      </c>
    </row>
  </sheetData>
  <sheetProtection selectLockedCells="1" selectUnlockedCells="1"/>
  <mergeCells count="23">
    <mergeCell ref="C13:D13"/>
    <mergeCell ref="C14:D14"/>
    <mergeCell ref="C15:D15"/>
    <mergeCell ref="C16:D16"/>
    <mergeCell ref="C8:D8"/>
    <mergeCell ref="C9:D9"/>
    <mergeCell ref="C10:D10"/>
    <mergeCell ref="C11:D11"/>
    <mergeCell ref="C12:D12"/>
    <mergeCell ref="B5:D5"/>
    <mergeCell ref="E5:G5"/>
    <mergeCell ref="A6:A7"/>
    <mergeCell ref="B6:B7"/>
    <mergeCell ref="C6:D7"/>
    <mergeCell ref="E6:F6"/>
    <mergeCell ref="G6:G7"/>
    <mergeCell ref="A4:D4"/>
    <mergeCell ref="E4:G4"/>
    <mergeCell ref="A1:G1"/>
    <mergeCell ref="A2:C2"/>
    <mergeCell ref="E2:G2"/>
    <mergeCell ref="A3:C3"/>
    <mergeCell ref="E3:G3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&amp;L
DATUM:
__________________________&amp;C
&amp;RPRODEKAN ZA NASTAVU
__________________________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U21"/>
  <sheetViews>
    <sheetView zoomScaleNormal="165" workbookViewId="0">
      <pane ySplit="7" topLeftCell="A8" activePane="bottomLeft" state="frozen"/>
      <selection pane="bottomLeft" activeCell="R14" sqref="R14"/>
    </sheetView>
  </sheetViews>
  <sheetFormatPr defaultRowHeight="12.75"/>
  <cols>
    <col min="1" max="1" width="8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20" max="20" width="7.140625" customWidth="1"/>
    <col min="21" max="21" width="5.85546875" customWidth="1"/>
  </cols>
  <sheetData>
    <row r="1" spans="1:21" ht="40.5" customHeight="1">
      <c r="A1" s="37" t="s">
        <v>349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  <c r="T1" s="39"/>
      <c r="U1" s="40"/>
    </row>
    <row r="2" spans="1:21" ht="19.5" customHeight="1">
      <c r="A2" s="33" t="s">
        <v>98</v>
      </c>
      <c r="B2" s="34"/>
      <c r="C2" s="33" t="s">
        <v>144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41" t="s">
        <v>146</v>
      </c>
      <c r="P2" s="42"/>
      <c r="Q2" s="42"/>
      <c r="R2" s="42"/>
      <c r="S2" s="42"/>
      <c r="T2" s="42"/>
      <c r="U2" s="42"/>
    </row>
    <row r="3" spans="1:21" ht="24.75" customHeight="1">
      <c r="A3" s="30" t="s">
        <v>102</v>
      </c>
      <c r="B3" s="31"/>
      <c r="C3" s="31"/>
      <c r="D3" s="32" t="s">
        <v>142</v>
      </c>
      <c r="E3" s="32"/>
      <c r="F3" s="32"/>
      <c r="G3" s="32"/>
      <c r="H3" s="43" t="s">
        <v>101</v>
      </c>
      <c r="I3" s="44"/>
      <c r="J3" s="44"/>
      <c r="K3" s="44"/>
      <c r="L3" s="44"/>
      <c r="M3" s="44"/>
      <c r="N3" s="44"/>
      <c r="O3" s="44"/>
      <c r="P3" s="44"/>
      <c r="Q3" s="45" t="s">
        <v>0</v>
      </c>
      <c r="R3" s="46"/>
      <c r="S3" s="46"/>
      <c r="T3" s="46"/>
      <c r="U3" s="46"/>
    </row>
    <row r="4" spans="1:21" ht="6.75" customHeight="1">
      <c r="D4" s="1"/>
      <c r="E4" s="1"/>
      <c r="F4" s="1"/>
      <c r="G4" s="1"/>
      <c r="H4" s="1"/>
    </row>
    <row r="5" spans="1:21" ht="21" customHeight="1" thickBot="1">
      <c r="A5" s="49" t="s">
        <v>1</v>
      </c>
      <c r="B5" s="51" t="s">
        <v>2</v>
      </c>
      <c r="C5" s="52" t="s">
        <v>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 t="s">
        <v>4</v>
      </c>
      <c r="U5" s="47" t="s">
        <v>5</v>
      </c>
    </row>
    <row r="6" spans="1:21" ht="21" customHeight="1" thickTop="1" thickBot="1">
      <c r="A6" s="49"/>
      <c r="B6" s="51"/>
      <c r="C6" s="2"/>
      <c r="D6" s="48" t="s">
        <v>6</v>
      </c>
      <c r="E6" s="48"/>
      <c r="F6" s="48"/>
      <c r="G6" s="48"/>
      <c r="H6" s="48"/>
      <c r="I6" s="48" t="s">
        <v>7</v>
      </c>
      <c r="J6" s="48"/>
      <c r="K6" s="48"/>
      <c r="L6" s="48" t="s">
        <v>8</v>
      </c>
      <c r="M6" s="48"/>
      <c r="N6" s="48"/>
      <c r="O6" s="48" t="s">
        <v>9</v>
      </c>
      <c r="P6" s="48"/>
      <c r="Q6" s="48"/>
      <c r="R6" s="48" t="s">
        <v>10</v>
      </c>
      <c r="S6" s="48"/>
      <c r="T6" s="53"/>
      <c r="U6" s="47"/>
    </row>
    <row r="7" spans="1:21" ht="21" customHeight="1" thickTop="1" thickBot="1">
      <c r="A7" s="50"/>
      <c r="B7" s="51"/>
      <c r="C7" s="3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16</v>
      </c>
      <c r="I7" s="4" t="s">
        <v>12</v>
      </c>
      <c r="J7" s="4" t="s">
        <v>13</v>
      </c>
      <c r="K7" s="4" t="s">
        <v>14</v>
      </c>
      <c r="L7" s="4" t="s">
        <v>12</v>
      </c>
      <c r="M7" s="4" t="s">
        <v>13</v>
      </c>
      <c r="N7" s="4" t="s">
        <v>14</v>
      </c>
      <c r="O7" s="4" t="s">
        <v>12</v>
      </c>
      <c r="P7" s="4" t="s">
        <v>13</v>
      </c>
      <c r="Q7" s="4" t="s">
        <v>14</v>
      </c>
      <c r="R7" s="4" t="s">
        <v>17</v>
      </c>
      <c r="S7" s="4" t="s">
        <v>18</v>
      </c>
      <c r="T7" s="53"/>
      <c r="U7" s="47"/>
    </row>
    <row r="8" spans="1:21" ht="15" customHeight="1" thickTop="1">
      <c r="A8" s="23" t="s">
        <v>319</v>
      </c>
      <c r="B8" s="14" t="s">
        <v>333</v>
      </c>
      <c r="C8" s="12"/>
      <c r="D8" s="5"/>
      <c r="E8" s="5"/>
      <c r="F8" s="5"/>
      <c r="G8" s="5"/>
      <c r="H8" s="5"/>
      <c r="I8" s="6"/>
      <c r="J8" s="6"/>
      <c r="K8" s="6"/>
      <c r="L8" s="6"/>
      <c r="M8" s="6"/>
      <c r="N8" s="6"/>
      <c r="O8" s="12">
        <v>34</v>
      </c>
      <c r="P8" s="12"/>
      <c r="Q8" s="11"/>
      <c r="R8" s="25">
        <v>17</v>
      </c>
      <c r="S8" s="25"/>
      <c r="T8" s="25">
        <f t="shared" ref="T8:T21" si="0">IF(AND(C8="",O8="",R8="",S8=""),"",SUM(C8,O8,IF(S8="",R8,S8)))</f>
        <v>51</v>
      </c>
      <c r="U8" s="12" t="str">
        <f t="shared" ref="U8:U21" si="1">IF(T8="","",IF(T8&gt;89,"A",IF(T8&gt;79,"B",IF(T8&gt;69,"C",IF(T8&gt;59,"D",IF(T8&gt;49,"E","F"))))))</f>
        <v>E</v>
      </c>
    </row>
    <row r="9" spans="1:21" ht="15" customHeight="1">
      <c r="A9" s="23" t="s">
        <v>320</v>
      </c>
      <c r="B9" s="14" t="s">
        <v>334</v>
      </c>
      <c r="C9" s="12"/>
      <c r="D9" s="5"/>
      <c r="E9" s="5"/>
      <c r="F9" s="5"/>
      <c r="G9" s="5"/>
      <c r="H9" s="5"/>
      <c r="I9" s="6"/>
      <c r="J9" s="6"/>
      <c r="K9" s="6"/>
      <c r="L9" s="6"/>
      <c r="M9" s="6"/>
      <c r="N9" s="6"/>
      <c r="O9" s="12" t="s">
        <v>348</v>
      </c>
      <c r="P9" s="12"/>
      <c r="Q9" s="11"/>
      <c r="R9" s="25"/>
      <c r="S9" s="25"/>
      <c r="T9" s="25" t="str">
        <f t="shared" si="0"/>
        <v/>
      </c>
      <c r="U9" s="12" t="str">
        <f t="shared" si="1"/>
        <v/>
      </c>
    </row>
    <row r="10" spans="1:21" ht="15" customHeight="1">
      <c r="A10" s="23" t="s">
        <v>321</v>
      </c>
      <c r="B10" s="14" t="s">
        <v>335</v>
      </c>
      <c r="C10" s="12"/>
      <c r="D10" s="5"/>
      <c r="E10" s="5"/>
      <c r="F10" s="5"/>
      <c r="G10" s="5"/>
      <c r="H10" s="5"/>
      <c r="I10" s="6"/>
      <c r="J10" s="6"/>
      <c r="K10" s="6"/>
      <c r="L10" s="6"/>
      <c r="M10" s="6"/>
      <c r="N10" s="6"/>
      <c r="O10" s="12">
        <v>0</v>
      </c>
      <c r="P10" s="12"/>
      <c r="Q10" s="11"/>
      <c r="R10" s="25">
        <v>0</v>
      </c>
      <c r="S10" s="25"/>
      <c r="T10" s="25">
        <f t="shared" si="0"/>
        <v>0</v>
      </c>
      <c r="U10" s="12" t="str">
        <f t="shared" si="1"/>
        <v>F</v>
      </c>
    </row>
    <row r="11" spans="1:21" ht="15" customHeight="1">
      <c r="A11" s="23" t="s">
        <v>322</v>
      </c>
      <c r="B11" s="14" t="s">
        <v>336</v>
      </c>
      <c r="C11" s="12"/>
      <c r="D11" s="5"/>
      <c r="E11" s="5"/>
      <c r="F11" s="5"/>
      <c r="G11" s="5"/>
      <c r="H11" s="5"/>
      <c r="I11" s="6"/>
      <c r="J11" s="6"/>
      <c r="K11" s="6"/>
      <c r="L11" s="6"/>
      <c r="M11" s="6"/>
      <c r="N11" s="6"/>
      <c r="O11" s="12">
        <v>4</v>
      </c>
      <c r="P11" s="12"/>
      <c r="Q11" s="11"/>
      <c r="R11" s="25">
        <v>4.5</v>
      </c>
      <c r="S11" s="25"/>
      <c r="T11" s="25">
        <f t="shared" si="0"/>
        <v>8.5</v>
      </c>
      <c r="U11" s="12" t="str">
        <f t="shared" si="1"/>
        <v>F</v>
      </c>
    </row>
    <row r="12" spans="1:21" ht="15" customHeight="1">
      <c r="A12" s="23" t="s">
        <v>323</v>
      </c>
      <c r="B12" s="14" t="s">
        <v>337</v>
      </c>
      <c r="C12" s="12">
        <v>2</v>
      </c>
      <c r="D12" s="5"/>
      <c r="E12" s="5"/>
      <c r="F12" s="5"/>
      <c r="G12" s="5"/>
      <c r="H12" s="5"/>
      <c r="I12" s="6"/>
      <c r="J12" s="6"/>
      <c r="K12" s="6"/>
      <c r="L12" s="6"/>
      <c r="M12" s="6"/>
      <c r="N12" s="6"/>
      <c r="O12" s="12">
        <v>32</v>
      </c>
      <c r="P12" s="12"/>
      <c r="Q12" s="11"/>
      <c r="R12" s="25">
        <v>16.5</v>
      </c>
      <c r="S12" s="25"/>
      <c r="T12" s="25">
        <f t="shared" si="0"/>
        <v>50.5</v>
      </c>
      <c r="U12" s="12" t="str">
        <f t="shared" si="1"/>
        <v>E</v>
      </c>
    </row>
    <row r="13" spans="1:21" ht="15" customHeight="1">
      <c r="A13" s="23" t="s">
        <v>324</v>
      </c>
      <c r="B13" s="14" t="s">
        <v>338</v>
      </c>
      <c r="C13" s="12"/>
      <c r="D13" s="5"/>
      <c r="E13" s="5"/>
      <c r="F13" s="5"/>
      <c r="G13" s="5"/>
      <c r="H13" s="5"/>
      <c r="I13" s="6"/>
      <c r="J13" s="6"/>
      <c r="K13" s="6"/>
      <c r="L13" s="6"/>
      <c r="M13" s="6"/>
      <c r="N13" s="6"/>
      <c r="O13" s="12">
        <v>23</v>
      </c>
      <c r="P13" s="12"/>
      <c r="Q13" s="11"/>
      <c r="R13" s="25">
        <v>14.5</v>
      </c>
      <c r="S13" s="25"/>
      <c r="T13" s="25">
        <f t="shared" si="0"/>
        <v>37.5</v>
      </c>
      <c r="U13" s="12" t="str">
        <f t="shared" si="1"/>
        <v>F</v>
      </c>
    </row>
    <row r="14" spans="1:21" ht="15" customHeight="1">
      <c r="A14" s="23" t="s">
        <v>325</v>
      </c>
      <c r="B14" s="14" t="s">
        <v>339</v>
      </c>
      <c r="C14" s="12">
        <v>2</v>
      </c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12">
        <v>44</v>
      </c>
      <c r="P14" s="12"/>
      <c r="Q14" s="11"/>
      <c r="R14" s="25">
        <v>4</v>
      </c>
      <c r="S14" s="25"/>
      <c r="T14" s="25">
        <f t="shared" si="0"/>
        <v>50</v>
      </c>
      <c r="U14" s="12" t="str">
        <f t="shared" si="1"/>
        <v>E</v>
      </c>
    </row>
    <row r="15" spans="1:21" ht="15" customHeight="1">
      <c r="A15" s="23" t="s">
        <v>326</v>
      </c>
      <c r="B15" s="14" t="s">
        <v>340</v>
      </c>
      <c r="C15" s="12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12">
        <v>35</v>
      </c>
      <c r="P15" s="12"/>
      <c r="Q15" s="11"/>
      <c r="R15" s="25">
        <v>16</v>
      </c>
      <c r="S15" s="25"/>
      <c r="T15" s="25">
        <f t="shared" si="0"/>
        <v>51</v>
      </c>
      <c r="U15" s="12" t="str">
        <f t="shared" si="1"/>
        <v>E</v>
      </c>
    </row>
    <row r="16" spans="1:21" ht="15" customHeight="1">
      <c r="A16" s="23" t="s">
        <v>327</v>
      </c>
      <c r="B16" s="14" t="s">
        <v>341</v>
      </c>
      <c r="C16" s="12"/>
      <c r="D16" s="5"/>
      <c r="E16" s="5"/>
      <c r="F16" s="5"/>
      <c r="G16" s="5"/>
      <c r="H16" s="5"/>
      <c r="I16" s="6"/>
      <c r="J16" s="6"/>
      <c r="K16" s="6"/>
      <c r="L16" s="6"/>
      <c r="M16" s="6"/>
      <c r="N16" s="6"/>
      <c r="O16" s="12">
        <v>27</v>
      </c>
      <c r="P16" s="12"/>
      <c r="Q16" s="11"/>
      <c r="R16" s="25"/>
      <c r="S16" s="25"/>
      <c r="T16" s="25">
        <f t="shared" si="0"/>
        <v>27</v>
      </c>
      <c r="U16" s="12" t="str">
        <f t="shared" si="1"/>
        <v>F</v>
      </c>
    </row>
    <row r="17" spans="1:21" ht="15" customHeight="1">
      <c r="A17" s="23" t="s">
        <v>328</v>
      </c>
      <c r="B17" s="14" t="s">
        <v>342</v>
      </c>
      <c r="C17" s="12"/>
      <c r="D17" s="5"/>
      <c r="E17" s="5"/>
      <c r="F17" s="5"/>
      <c r="G17" s="5"/>
      <c r="H17" s="5"/>
      <c r="I17" s="6"/>
      <c r="J17" s="6"/>
      <c r="K17" s="6"/>
      <c r="L17" s="6"/>
      <c r="M17" s="6"/>
      <c r="N17" s="6"/>
      <c r="O17" s="12">
        <v>30</v>
      </c>
      <c r="P17" s="12"/>
      <c r="Q17" s="11"/>
      <c r="R17" s="25">
        <v>3</v>
      </c>
      <c r="S17" s="25"/>
      <c r="T17" s="25">
        <f t="shared" si="0"/>
        <v>33</v>
      </c>
      <c r="U17" s="12" t="str">
        <f t="shared" si="1"/>
        <v>F</v>
      </c>
    </row>
    <row r="18" spans="1:21" ht="15" customHeight="1">
      <c r="A18" s="23" t="s">
        <v>329</v>
      </c>
      <c r="B18" s="14" t="s">
        <v>343</v>
      </c>
      <c r="C18" s="12"/>
      <c r="D18" s="5"/>
      <c r="E18" s="5"/>
      <c r="F18" s="5"/>
      <c r="G18" s="5"/>
      <c r="H18" s="5"/>
      <c r="I18" s="6"/>
      <c r="J18" s="6"/>
      <c r="K18" s="6"/>
      <c r="L18" s="6"/>
      <c r="M18" s="6"/>
      <c r="N18" s="6"/>
      <c r="O18" s="12">
        <v>15</v>
      </c>
      <c r="P18" s="12"/>
      <c r="Q18" s="11"/>
      <c r="R18" s="25">
        <v>9</v>
      </c>
      <c r="S18" s="25"/>
      <c r="T18" s="25">
        <f t="shared" si="0"/>
        <v>24</v>
      </c>
      <c r="U18" s="12" t="str">
        <f t="shared" si="1"/>
        <v>F</v>
      </c>
    </row>
    <row r="19" spans="1:21" ht="15" customHeight="1">
      <c r="A19" s="23" t="s">
        <v>330</v>
      </c>
      <c r="B19" s="14" t="s">
        <v>344</v>
      </c>
      <c r="C19" s="12"/>
      <c r="D19" s="5"/>
      <c r="E19" s="5"/>
      <c r="F19" s="5"/>
      <c r="G19" s="5"/>
      <c r="H19" s="5"/>
      <c r="I19" s="6"/>
      <c r="J19" s="6"/>
      <c r="K19" s="6"/>
      <c r="L19" s="6"/>
      <c r="M19" s="6"/>
      <c r="N19" s="6"/>
      <c r="O19" s="12">
        <v>6</v>
      </c>
      <c r="P19" s="12"/>
      <c r="Q19" s="11"/>
      <c r="R19" s="25">
        <v>0</v>
      </c>
      <c r="S19" s="25"/>
      <c r="T19" s="25">
        <f t="shared" si="0"/>
        <v>6</v>
      </c>
      <c r="U19" s="12" t="str">
        <f t="shared" si="1"/>
        <v>F</v>
      </c>
    </row>
    <row r="20" spans="1:21" ht="15" customHeight="1">
      <c r="A20" s="23" t="s">
        <v>331</v>
      </c>
      <c r="B20" s="14" t="s">
        <v>345</v>
      </c>
      <c r="C20" s="12"/>
      <c r="D20" s="5"/>
      <c r="E20" s="5"/>
      <c r="F20" s="5"/>
      <c r="G20" s="5"/>
      <c r="H20" s="5"/>
      <c r="I20" s="6"/>
      <c r="J20" s="6"/>
      <c r="K20" s="6"/>
      <c r="L20" s="6"/>
      <c r="M20" s="6"/>
      <c r="N20" s="6"/>
      <c r="O20" s="12">
        <v>0</v>
      </c>
      <c r="P20" s="12"/>
      <c r="Q20" s="11"/>
      <c r="R20" s="25"/>
      <c r="S20" s="25"/>
      <c r="T20" s="25">
        <f t="shared" si="0"/>
        <v>0</v>
      </c>
      <c r="U20" s="12" t="str">
        <f t="shared" si="1"/>
        <v>F</v>
      </c>
    </row>
    <row r="21" spans="1:21" ht="15" customHeight="1">
      <c r="A21" s="23" t="s">
        <v>332</v>
      </c>
      <c r="B21" s="14" t="s">
        <v>346</v>
      </c>
      <c r="C21" s="12"/>
      <c r="D21" s="5"/>
      <c r="E21" s="5"/>
      <c r="F21" s="5"/>
      <c r="G21" s="5"/>
      <c r="H21" s="5"/>
      <c r="I21" s="6"/>
      <c r="J21" s="6"/>
      <c r="K21" s="6"/>
      <c r="L21" s="6"/>
      <c r="M21" s="6"/>
      <c r="N21" s="6"/>
      <c r="O21" s="12" t="s">
        <v>348</v>
      </c>
      <c r="P21" s="12"/>
      <c r="Q21" s="11"/>
      <c r="R21" s="25"/>
      <c r="S21" s="25"/>
      <c r="T21" s="25" t="str">
        <f t="shared" si="0"/>
        <v/>
      </c>
      <c r="U21" s="12" t="str">
        <f t="shared" si="1"/>
        <v/>
      </c>
    </row>
  </sheetData>
  <sheetProtection selectLockedCells="1" selectUnlockedCells="1"/>
  <mergeCells count="18">
    <mergeCell ref="A5:A7"/>
    <mergeCell ref="B5:B7"/>
    <mergeCell ref="C5:S5"/>
    <mergeCell ref="T5:T7"/>
    <mergeCell ref="U5:U7"/>
    <mergeCell ref="D6:H6"/>
    <mergeCell ref="I6:K6"/>
    <mergeCell ref="L6:N6"/>
    <mergeCell ref="O6:Q6"/>
    <mergeCell ref="R6:S6"/>
    <mergeCell ref="A1:U1"/>
    <mergeCell ref="A2:B2"/>
    <mergeCell ref="C2:N2"/>
    <mergeCell ref="O2:U2"/>
    <mergeCell ref="A3:C3"/>
    <mergeCell ref="D3:G3"/>
    <mergeCell ref="H3:P3"/>
    <mergeCell ref="Q3:U3"/>
  </mergeCells>
  <pageMargins left="0.35433070866141736" right="0.27559055118110237" top="0.78740157480314965" bottom="0.98425196850393704" header="0.51181102362204722" footer="0.51181102362204722"/>
  <pageSetup paperSize="9" firstPageNumber="0" orientation="landscape" horizontalDpi="300" verticalDpi="300" r:id="rId1"/>
  <headerFooter alignWithMargins="0">
    <oddFooter>&amp;RPOTPIS NASTAVNIKA
___________________________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1"/>
  <sheetViews>
    <sheetView zoomScaleNormal="165" workbookViewId="0">
      <pane ySplit="7" topLeftCell="A8" activePane="bottomLeft" state="frozen"/>
      <selection pane="bottomLeft" activeCell="A22" sqref="A22"/>
    </sheetView>
  </sheetViews>
  <sheetFormatPr defaultRowHeight="12.75" customHeight="1"/>
  <cols>
    <col min="1" max="1" width="7.28515625" style="7" customWidth="1"/>
    <col min="2" max="2" width="10.5703125" style="7" customWidth="1"/>
    <col min="3" max="3" width="24" style="7" customWidth="1"/>
    <col min="4" max="4" width="0.28515625" style="7" customWidth="1"/>
    <col min="5" max="5" width="14.85546875" style="7" customWidth="1"/>
    <col min="6" max="6" width="14.140625" style="7" customWidth="1"/>
    <col min="7" max="7" width="14.28515625" style="7" customWidth="1"/>
    <col min="8" max="16384" width="9.140625" style="7"/>
  </cols>
  <sheetData>
    <row r="1" spans="1:7" s="8" customFormat="1" ht="28.5" customHeight="1">
      <c r="A1" s="56" t="s">
        <v>350</v>
      </c>
      <c r="B1" s="57"/>
      <c r="C1" s="57"/>
      <c r="D1" s="57"/>
      <c r="E1" s="57"/>
      <c r="F1" s="57"/>
      <c r="G1" s="34"/>
    </row>
    <row r="2" spans="1:7" ht="22.5" customHeight="1">
      <c r="A2" s="75" t="s">
        <v>95</v>
      </c>
      <c r="B2" s="76"/>
      <c r="C2" s="77"/>
      <c r="D2" s="21"/>
      <c r="E2" s="78" t="s">
        <v>145</v>
      </c>
      <c r="F2" s="76"/>
      <c r="G2" s="77"/>
    </row>
    <row r="3" spans="1:7" ht="27" customHeight="1">
      <c r="A3" s="63" t="s">
        <v>93</v>
      </c>
      <c r="B3" s="64"/>
      <c r="C3" s="64"/>
      <c r="D3" s="20"/>
      <c r="E3" s="72" t="s">
        <v>94</v>
      </c>
      <c r="F3" s="73"/>
      <c r="G3" s="74"/>
    </row>
    <row r="4" spans="1:7" ht="17.25" customHeight="1">
      <c r="A4" s="65" t="s">
        <v>92</v>
      </c>
      <c r="B4" s="66"/>
      <c r="C4" s="66"/>
      <c r="D4" s="66"/>
      <c r="E4" s="62" t="s">
        <v>347</v>
      </c>
      <c r="F4" s="62"/>
      <c r="G4" s="62"/>
    </row>
    <row r="5" spans="1:7" ht="4.5" customHeight="1">
      <c r="B5" s="71"/>
      <c r="C5" s="71"/>
      <c r="D5" s="71"/>
      <c r="E5" s="71"/>
      <c r="F5" s="71"/>
      <c r="G5" s="71"/>
    </row>
    <row r="6" spans="1:7" s="9" customFormat="1" ht="25.5" customHeight="1" thickBot="1">
      <c r="A6" s="58" t="s">
        <v>24</v>
      </c>
      <c r="B6" s="67" t="s">
        <v>1</v>
      </c>
      <c r="C6" s="69" t="s">
        <v>19</v>
      </c>
      <c r="D6" s="69"/>
      <c r="E6" s="60" t="s">
        <v>20</v>
      </c>
      <c r="F6" s="61"/>
      <c r="G6" s="69" t="s">
        <v>21</v>
      </c>
    </row>
    <row r="7" spans="1:7" s="9" customFormat="1" ht="42" customHeight="1" thickTop="1" thickBot="1">
      <c r="A7" s="59"/>
      <c r="B7" s="68"/>
      <c r="C7" s="70"/>
      <c r="D7" s="70"/>
      <c r="E7" s="19" t="s">
        <v>22</v>
      </c>
      <c r="F7" s="10" t="s">
        <v>23</v>
      </c>
      <c r="G7" s="69"/>
    </row>
    <row r="8" spans="1:7" ht="15" customHeight="1" thickTop="1">
      <c r="A8" s="17" t="s">
        <v>25</v>
      </c>
      <c r="B8" s="24" t="str">
        <f>Osvojeni3!A8</f>
        <v>25/2015</v>
      </c>
      <c r="C8" s="54" t="str">
        <f>Osvojeni3!B8</f>
        <v>Petar Drašković</v>
      </c>
      <c r="D8" s="55"/>
      <c r="E8" s="15">
        <f>IF(AND(Osvojeni3!O8="",Osvojeni3!C8=""),"",SUM(Osvojeni3!O8,Osvojeni3!C8))</f>
        <v>34</v>
      </c>
      <c r="F8" s="26">
        <f>IF(AND(Osvojeni3!R8="",Osvojeni3!S8=""),"",IF(Osvojeni3!S8="",Osvojeni3!R8,Osvojeni3!S8))</f>
        <v>17</v>
      </c>
      <c r="G8" s="16" t="str">
        <f>IF(Osvojeni3!U8="","",Osvojeni3!U8)</f>
        <v>E</v>
      </c>
    </row>
    <row r="9" spans="1:7" ht="15" customHeight="1">
      <c r="A9" s="17" t="s">
        <v>26</v>
      </c>
      <c r="B9" s="24" t="str">
        <f>Osvojeni3!A9</f>
        <v>40/2015</v>
      </c>
      <c r="C9" s="54" t="str">
        <f>Osvojeni3!B9</f>
        <v>Nikola Slavković</v>
      </c>
      <c r="D9" s="55"/>
      <c r="E9" s="15" t="str">
        <f>IF(AND(Osvojeni3!O9="",Osvojeni3!C9=""),"",SUM(Osvojeni3!O9,Osvojeni3!C9))</f>
        <v/>
      </c>
      <c r="F9" s="26" t="str">
        <f>IF(AND(Osvojeni3!R9="",Osvojeni3!S9=""),"",IF(Osvojeni3!S9="",Osvojeni3!R9,Osvojeni3!S9))</f>
        <v/>
      </c>
      <c r="G9" s="16" t="str">
        <f>IF(Osvojeni3!U9="","",Osvojeni3!U9)</f>
        <v/>
      </c>
    </row>
    <row r="10" spans="1:7" ht="15" customHeight="1">
      <c r="A10" s="17" t="s">
        <v>27</v>
      </c>
      <c r="B10" s="24" t="str">
        <f>Osvojeni3!A10</f>
        <v>43/2015</v>
      </c>
      <c r="C10" s="54" t="str">
        <f>Osvojeni3!B10</f>
        <v>Danilo Đurišić</v>
      </c>
      <c r="D10" s="55"/>
      <c r="E10" s="15">
        <f>IF(AND(Osvojeni3!O10="",Osvojeni3!C10=""),"",SUM(Osvojeni3!O10,Osvojeni3!C10))</f>
        <v>0</v>
      </c>
      <c r="F10" s="26">
        <f>IF(AND(Osvojeni3!R10="",Osvojeni3!S10=""),"",IF(Osvojeni3!S10="",Osvojeni3!R10,Osvojeni3!S10))</f>
        <v>0</v>
      </c>
      <c r="G10" s="16" t="str">
        <f>IF(Osvojeni3!U10="","",Osvojeni3!U10)</f>
        <v>F</v>
      </c>
    </row>
    <row r="11" spans="1:7" ht="15" customHeight="1">
      <c r="A11" s="17" t="s">
        <v>28</v>
      </c>
      <c r="B11" s="24" t="str">
        <f>Osvojeni3!A11</f>
        <v>50/2015</v>
      </c>
      <c r="C11" s="54" t="str">
        <f>Osvojeni3!B11</f>
        <v>Vaso Babović</v>
      </c>
      <c r="D11" s="55"/>
      <c r="E11" s="15">
        <f>IF(AND(Osvojeni3!O11="",Osvojeni3!C11=""),"",SUM(Osvojeni3!O11,Osvojeni3!C11))</f>
        <v>4</v>
      </c>
      <c r="F11" s="26">
        <f>IF(AND(Osvojeni3!R11="",Osvojeni3!S11=""),"",IF(Osvojeni3!S11="",Osvojeni3!R11,Osvojeni3!S11))</f>
        <v>4.5</v>
      </c>
      <c r="G11" s="16" t="str">
        <f>IF(Osvojeni3!U11="","",Osvojeni3!U11)</f>
        <v>F</v>
      </c>
    </row>
    <row r="12" spans="1:7" ht="15" customHeight="1">
      <c r="A12" s="17" t="s">
        <v>29</v>
      </c>
      <c r="B12" s="24" t="str">
        <f>Osvojeni3!A12</f>
        <v>26/2014</v>
      </c>
      <c r="C12" s="54" t="str">
        <f>Osvojeni3!B12</f>
        <v>Mikan Vujović</v>
      </c>
      <c r="D12" s="55"/>
      <c r="E12" s="15">
        <f>IF(AND(Osvojeni3!O12="",Osvojeni3!C12=""),"",SUM(Osvojeni3!O12,Osvojeni3!C12))</f>
        <v>34</v>
      </c>
      <c r="F12" s="26">
        <f>IF(AND(Osvojeni3!R12="",Osvojeni3!S12=""),"",IF(Osvojeni3!S12="",Osvojeni3!R12,Osvojeni3!S12))</f>
        <v>16.5</v>
      </c>
      <c r="G12" s="16" t="str">
        <f>IF(Osvojeni3!U12="","",Osvojeni3!U12)</f>
        <v>E</v>
      </c>
    </row>
    <row r="13" spans="1:7" ht="15" customHeight="1">
      <c r="A13" s="17" t="s">
        <v>30</v>
      </c>
      <c r="B13" s="24" t="str">
        <f>Osvojeni3!A13</f>
        <v>28/2014</v>
      </c>
      <c r="C13" s="54" t="str">
        <f>Osvojeni3!B13</f>
        <v>Nina Šćekić</v>
      </c>
      <c r="D13" s="55"/>
      <c r="E13" s="15">
        <f>IF(AND(Osvojeni3!O13="",Osvojeni3!C13=""),"",SUM(Osvojeni3!O13,Osvojeni3!C13))</f>
        <v>23</v>
      </c>
      <c r="F13" s="26">
        <f>IF(AND(Osvojeni3!R13="",Osvojeni3!S13=""),"",IF(Osvojeni3!S13="",Osvojeni3!R13,Osvojeni3!S13))</f>
        <v>14.5</v>
      </c>
      <c r="G13" s="16" t="str">
        <f>IF(Osvojeni3!U13="","",Osvojeni3!U13)</f>
        <v>F</v>
      </c>
    </row>
    <row r="14" spans="1:7" ht="15" customHeight="1">
      <c r="A14" s="17" t="s">
        <v>31</v>
      </c>
      <c r="B14" s="24" t="str">
        <f>Osvojeni3!A14</f>
        <v>34/2014</v>
      </c>
      <c r="C14" s="54" t="str">
        <f>Osvojeni3!B14</f>
        <v>Nikoleta Kažić</v>
      </c>
      <c r="D14" s="55"/>
      <c r="E14" s="15">
        <f>IF(AND(Osvojeni3!O14="",Osvojeni3!C14=""),"",SUM(Osvojeni3!O14,Osvojeni3!C14))</f>
        <v>46</v>
      </c>
      <c r="F14" s="26">
        <f>IF(AND(Osvojeni3!R14="",Osvojeni3!S14=""),"",IF(Osvojeni3!S14="",Osvojeni3!R14,Osvojeni3!S14))</f>
        <v>4</v>
      </c>
      <c r="G14" s="16" t="str">
        <f>IF(Osvojeni3!U14="","",Osvojeni3!U14)</f>
        <v>E</v>
      </c>
    </row>
    <row r="15" spans="1:7" ht="15" customHeight="1">
      <c r="A15" s="17" t="s">
        <v>32</v>
      </c>
      <c r="B15" s="24" t="str">
        <f>Osvojeni3!A15</f>
        <v>38/2014</v>
      </c>
      <c r="C15" s="54" t="str">
        <f>Osvojeni3!B15</f>
        <v>Vojislav Dragović</v>
      </c>
      <c r="D15" s="55"/>
      <c r="E15" s="15">
        <f>IF(AND(Osvojeni3!O15="",Osvojeni3!C15=""),"",SUM(Osvojeni3!O15,Osvojeni3!C15))</f>
        <v>35</v>
      </c>
      <c r="F15" s="26">
        <f>IF(AND(Osvojeni3!R15="",Osvojeni3!S15=""),"",IF(Osvojeni3!S15="",Osvojeni3!R15,Osvojeni3!S15))</f>
        <v>16</v>
      </c>
      <c r="G15" s="16" t="str">
        <f>IF(Osvojeni3!U15="","",Osvojeni3!U15)</f>
        <v>E</v>
      </c>
    </row>
    <row r="16" spans="1:7" ht="15" customHeight="1">
      <c r="A16" s="17" t="s">
        <v>33</v>
      </c>
      <c r="B16" s="24" t="str">
        <f>Osvojeni3!A16</f>
        <v>45/2014</v>
      </c>
      <c r="C16" s="54" t="str">
        <f>Osvojeni3!B16</f>
        <v>Milica Dmitrić</v>
      </c>
      <c r="D16" s="55"/>
      <c r="E16" s="15">
        <f>IF(AND(Osvojeni3!O16="",Osvojeni3!C16=""),"",SUM(Osvojeni3!O16,Osvojeni3!C16))</f>
        <v>27</v>
      </c>
      <c r="F16" s="26" t="str">
        <f>IF(AND(Osvojeni3!R16="",Osvojeni3!S16=""),"",IF(Osvojeni3!S16="",Osvojeni3!R16,Osvojeni3!S16))</f>
        <v/>
      </c>
      <c r="G16" s="16" t="str">
        <f>IF(Osvojeni3!U16="","",Osvojeni3!U16)</f>
        <v>F</v>
      </c>
    </row>
    <row r="17" spans="1:7" ht="15" customHeight="1">
      <c r="A17" s="17" t="s">
        <v>34</v>
      </c>
      <c r="B17" s="24" t="str">
        <f>Osvojeni3!A17</f>
        <v>57/2014</v>
      </c>
      <c r="C17" s="54" t="str">
        <f>Osvojeni3!B17</f>
        <v>Filip Kažić</v>
      </c>
      <c r="D17" s="55"/>
      <c r="E17" s="15">
        <f>IF(AND(Osvojeni3!O17="",Osvojeni3!C17=""),"",SUM(Osvojeni3!O17,Osvojeni3!C17))</f>
        <v>30</v>
      </c>
      <c r="F17" s="26">
        <f>IF(AND(Osvojeni3!R17="",Osvojeni3!S17=""),"",IF(Osvojeni3!S17="",Osvojeni3!R17,Osvojeni3!S17))</f>
        <v>3</v>
      </c>
      <c r="G17" s="16" t="str">
        <f>IF(Osvojeni3!U17="","",Osvojeni3!U17)</f>
        <v>F</v>
      </c>
    </row>
    <row r="18" spans="1:7" ht="15" customHeight="1">
      <c r="A18" s="17" t="s">
        <v>35</v>
      </c>
      <c r="B18" s="24" t="str">
        <f>Osvojeni3!A18</f>
        <v>27/2013</v>
      </c>
      <c r="C18" s="54" t="str">
        <f>Osvojeni3!B18</f>
        <v>Ognjen Sredanović</v>
      </c>
      <c r="D18" s="55"/>
      <c r="E18" s="15">
        <f>IF(AND(Osvojeni3!O18="",Osvojeni3!C18=""),"",SUM(Osvojeni3!O18,Osvojeni3!C18))</f>
        <v>15</v>
      </c>
      <c r="F18" s="26">
        <f>IF(AND(Osvojeni3!R18="",Osvojeni3!S18=""),"",IF(Osvojeni3!S18="",Osvojeni3!R18,Osvojeni3!S18))</f>
        <v>9</v>
      </c>
      <c r="G18" s="16" t="str">
        <f>IF(Osvojeni3!U18="","",Osvojeni3!U18)</f>
        <v>F</v>
      </c>
    </row>
    <row r="19" spans="1:7" ht="15" customHeight="1">
      <c r="A19" s="17" t="s">
        <v>36</v>
      </c>
      <c r="B19" s="24" t="str">
        <f>Osvojeni3!A19</f>
        <v>63/2011</v>
      </c>
      <c r="C19" s="54" t="str">
        <f>Osvojeni3!B19</f>
        <v>Vuk Zečević</v>
      </c>
      <c r="D19" s="55"/>
      <c r="E19" s="15">
        <f>IF(AND(Osvojeni3!O19="",Osvojeni3!C19=""),"",SUM(Osvojeni3!O19,Osvojeni3!C19))</f>
        <v>6</v>
      </c>
      <c r="F19" s="26">
        <f>IF(AND(Osvojeni3!R19="",Osvojeni3!S19=""),"",IF(Osvojeni3!S19="",Osvojeni3!R19,Osvojeni3!S19))</f>
        <v>0</v>
      </c>
      <c r="G19" s="16" t="str">
        <f>IF(Osvojeni3!U19="","",Osvojeni3!U19)</f>
        <v>F</v>
      </c>
    </row>
    <row r="20" spans="1:7" ht="15" customHeight="1">
      <c r="A20" s="17" t="s">
        <v>37</v>
      </c>
      <c r="B20" s="24" t="str">
        <f>Osvojeni3!A20</f>
        <v>58/2010</v>
      </c>
      <c r="C20" s="54" t="str">
        <f>Osvojeni3!B20</f>
        <v>Maja Drašković</v>
      </c>
      <c r="D20" s="55"/>
      <c r="E20" s="15">
        <f>IF(AND(Osvojeni3!O20="",Osvojeni3!C20=""),"",SUM(Osvojeni3!O20,Osvojeni3!C20))</f>
        <v>0</v>
      </c>
      <c r="F20" s="26" t="str">
        <f>IF(AND(Osvojeni3!R20="",Osvojeni3!S20=""),"",IF(Osvojeni3!S20="",Osvojeni3!R20,Osvojeni3!S20))</f>
        <v/>
      </c>
      <c r="G20" s="16" t="str">
        <f>IF(Osvojeni3!U20="","",Osvojeni3!U20)</f>
        <v>F</v>
      </c>
    </row>
    <row r="21" spans="1:7" ht="15" customHeight="1">
      <c r="A21" s="17" t="s">
        <v>38</v>
      </c>
      <c r="B21" s="24" t="str">
        <f>Osvojeni3!A21</f>
        <v>39/2008</v>
      </c>
      <c r="C21" s="54" t="str">
        <f>Osvojeni3!B21</f>
        <v>Ivana Planinić</v>
      </c>
      <c r="D21" s="55"/>
      <c r="E21" s="15" t="str">
        <f>IF(AND(Osvojeni3!O21="",Osvojeni3!C21=""),"",SUM(Osvojeni3!O21,Osvojeni3!C21))</f>
        <v/>
      </c>
      <c r="F21" s="26" t="str">
        <f>IF(AND(Osvojeni3!R21="",Osvojeni3!S21=""),"",IF(Osvojeni3!S21="",Osvojeni3!R21,Osvojeni3!S21))</f>
        <v/>
      </c>
      <c r="G21" s="16" t="str">
        <f>IF(Osvojeni3!U21="","",Osvojeni3!U21)</f>
        <v/>
      </c>
    </row>
  </sheetData>
  <sheetProtection selectLockedCells="1" selectUnlockedCells="1"/>
  <mergeCells count="28">
    <mergeCell ref="C18:D18"/>
    <mergeCell ref="C19:D19"/>
    <mergeCell ref="C20:D20"/>
    <mergeCell ref="C21:D21"/>
    <mergeCell ref="C13:D13"/>
    <mergeCell ref="C14:D14"/>
    <mergeCell ref="C15:D15"/>
    <mergeCell ref="C16:D16"/>
    <mergeCell ref="C17:D17"/>
    <mergeCell ref="C12:D12"/>
    <mergeCell ref="B5:D5"/>
    <mergeCell ref="E5:G5"/>
    <mergeCell ref="A6:A7"/>
    <mergeCell ref="B6:B7"/>
    <mergeCell ref="C6:D7"/>
    <mergeCell ref="E6:F6"/>
    <mergeCell ref="G6:G7"/>
    <mergeCell ref="C8:D8"/>
    <mergeCell ref="C9:D9"/>
    <mergeCell ref="C10:D10"/>
    <mergeCell ref="C11:D11"/>
    <mergeCell ref="A4:D4"/>
    <mergeCell ref="E4:G4"/>
    <mergeCell ref="A1:G1"/>
    <mergeCell ref="A2:C2"/>
    <mergeCell ref="E2:G2"/>
    <mergeCell ref="A3:C3"/>
    <mergeCell ref="E3:G3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Footer>&amp;L
DATUM:
__________________________&amp;C
&amp;RPRODEKAN ZA NASTAVU
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Osvojeni</vt:lpstr>
      <vt:lpstr>Zakljucne</vt:lpstr>
      <vt:lpstr>Osvojeni2</vt:lpstr>
      <vt:lpstr>Zakljucne2</vt:lpstr>
      <vt:lpstr>Osvojeni3</vt:lpstr>
      <vt:lpstr>Zakljucne3</vt:lpstr>
      <vt:lpstr>Osvojeni!Print_Titles</vt:lpstr>
      <vt:lpstr>Osvojeni2!Print_Titles</vt:lpstr>
      <vt:lpstr>Osvojeni3!Print_Titles</vt:lpstr>
      <vt:lpstr>Zakljucne!Print_Titles</vt:lpstr>
      <vt:lpstr>Zakljucne2!Print_Titles</vt:lpstr>
      <vt:lpstr>Zakljucne3!Print_Titles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PC</cp:lastModifiedBy>
  <cp:revision>20</cp:revision>
  <cp:lastPrinted>2020-02-05T16:05:38Z</cp:lastPrinted>
  <dcterms:created xsi:type="dcterms:W3CDTF">2005-10-19T21:32:06Z</dcterms:created>
  <dcterms:modified xsi:type="dcterms:W3CDTF">2020-09-08T14:50:27Z</dcterms:modified>
</cp:coreProperties>
</file>