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E11" i="5" l="1"/>
  <c r="E8" i="5"/>
  <c r="E91" i="5"/>
  <c r="F91" i="5"/>
  <c r="G91" i="5"/>
  <c r="H91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F23" i="5"/>
  <c r="E24" i="5"/>
  <c r="F24" i="5"/>
  <c r="G24" i="5"/>
  <c r="H24" i="5"/>
  <c r="E25" i="5"/>
  <c r="F25" i="5"/>
  <c r="G25" i="5"/>
  <c r="H25" i="5"/>
  <c r="E26" i="5"/>
  <c r="F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G39" i="5"/>
  <c r="H39" i="5"/>
  <c r="E40" i="5"/>
  <c r="F40" i="5"/>
  <c r="G40" i="5"/>
  <c r="H40" i="5"/>
  <c r="F41" i="5"/>
  <c r="E43" i="5"/>
  <c r="F43" i="5"/>
  <c r="G43" i="5"/>
  <c r="H43" i="5"/>
  <c r="E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F49" i="5"/>
  <c r="E50" i="5"/>
  <c r="F50" i="5"/>
  <c r="G50" i="5"/>
  <c r="H50" i="5"/>
  <c r="E51" i="5"/>
  <c r="F51" i="5"/>
  <c r="G51" i="5"/>
  <c r="H51" i="5"/>
  <c r="E53" i="5"/>
  <c r="F53" i="5"/>
  <c r="G53" i="5"/>
  <c r="H53" i="5"/>
  <c r="E54" i="5"/>
  <c r="F54" i="5"/>
  <c r="G54" i="5"/>
  <c r="H54" i="5"/>
  <c r="E55" i="5"/>
  <c r="F55" i="5"/>
  <c r="G55" i="5"/>
  <c r="H55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E60" i="5"/>
  <c r="F60" i="5"/>
  <c r="G60" i="5"/>
  <c r="H60" i="5"/>
  <c r="E61" i="5"/>
  <c r="F61" i="5"/>
  <c r="G61" i="5"/>
  <c r="H61" i="5"/>
  <c r="E62" i="5"/>
  <c r="F62" i="5"/>
  <c r="G62" i="5"/>
  <c r="H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F69" i="5"/>
  <c r="E70" i="5"/>
  <c r="F70" i="5"/>
  <c r="G70" i="5"/>
  <c r="H70" i="5"/>
  <c r="E71" i="5"/>
  <c r="F71" i="5"/>
  <c r="G71" i="5"/>
  <c r="H71" i="5"/>
  <c r="F72" i="5"/>
  <c r="E73" i="5"/>
  <c r="F73" i="5"/>
  <c r="G73" i="5"/>
  <c r="H73" i="5"/>
  <c r="E74" i="5"/>
  <c r="F74" i="5"/>
  <c r="G74" i="5"/>
  <c r="H74" i="5"/>
  <c r="E75" i="5"/>
  <c r="F75" i="5"/>
  <c r="G75" i="5"/>
  <c r="H75" i="5"/>
  <c r="E76" i="5"/>
  <c r="F76" i="5"/>
  <c r="G76" i="5"/>
  <c r="H76" i="5"/>
  <c r="E77" i="5"/>
  <c r="F77" i="5"/>
  <c r="G77" i="5"/>
  <c r="H77" i="5"/>
  <c r="E78" i="5"/>
  <c r="F78" i="5"/>
  <c r="G78" i="5"/>
  <c r="H78" i="5"/>
  <c r="E79" i="5"/>
  <c r="F79" i="5"/>
  <c r="G79" i="5"/>
  <c r="H79" i="5"/>
  <c r="E80" i="5"/>
  <c r="F80" i="5"/>
  <c r="G80" i="5"/>
  <c r="H80" i="5"/>
  <c r="E81" i="5"/>
  <c r="F81" i="5"/>
  <c r="G81" i="5"/>
  <c r="H81" i="5"/>
  <c r="E82" i="5"/>
  <c r="F82" i="5"/>
  <c r="G82" i="5"/>
  <c r="H82" i="5"/>
  <c r="E83" i="5"/>
  <c r="F83" i="5"/>
  <c r="G83" i="5"/>
  <c r="H83" i="5"/>
  <c r="E84" i="5"/>
  <c r="F84" i="5"/>
  <c r="G84" i="5"/>
  <c r="H84" i="5"/>
  <c r="E85" i="5"/>
  <c r="F85" i="5"/>
  <c r="G85" i="5"/>
  <c r="H85" i="5"/>
  <c r="E86" i="5"/>
  <c r="F86" i="5"/>
  <c r="G86" i="5"/>
  <c r="H86" i="5"/>
  <c r="E87" i="5"/>
  <c r="F87" i="5"/>
  <c r="G87" i="5"/>
  <c r="H87" i="5"/>
  <c r="E90" i="5"/>
  <c r="F90" i="5"/>
  <c r="G90" i="5"/>
  <c r="H90" i="5"/>
  <c r="F10" i="5"/>
  <c r="F11" i="5"/>
  <c r="G11" i="5"/>
  <c r="H11" i="5"/>
  <c r="E12" i="5"/>
  <c r="F12" i="5"/>
  <c r="G12" i="5"/>
  <c r="H12" i="5"/>
  <c r="F13" i="5"/>
  <c r="E14" i="5"/>
  <c r="F14" i="5"/>
  <c r="G14" i="5"/>
  <c r="H14" i="5"/>
  <c r="E15" i="5"/>
  <c r="F15" i="5"/>
  <c r="G15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3" i="3"/>
  <c r="S24" i="3"/>
  <c r="S25" i="3"/>
  <c r="S27" i="3"/>
  <c r="S28" i="3"/>
  <c r="S29" i="3"/>
  <c r="S30" i="3"/>
  <c r="S31" i="3"/>
  <c r="S32" i="3"/>
  <c r="S36" i="3"/>
  <c r="S37" i="3"/>
  <c r="S38" i="3"/>
  <c r="S39" i="3"/>
  <c r="S40" i="3"/>
  <c r="S41" i="3"/>
  <c r="S43" i="3"/>
  <c r="S45" i="3"/>
  <c r="S46" i="3"/>
  <c r="S47" i="3"/>
  <c r="S48" i="3"/>
  <c r="S49" i="3"/>
  <c r="S50" i="3"/>
  <c r="S51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90" i="3"/>
  <c r="S9" i="3"/>
  <c r="F9" i="5" s="1"/>
  <c r="S10" i="3"/>
  <c r="S11" i="3"/>
  <c r="S12" i="3"/>
  <c r="S13" i="3"/>
  <c r="S14" i="3"/>
  <c r="S15" i="3"/>
  <c r="S16" i="3"/>
  <c r="S17" i="3"/>
  <c r="S18" i="3"/>
  <c r="S8" i="3"/>
  <c r="A9" i="3"/>
  <c r="B9" i="3"/>
  <c r="D9" i="3"/>
  <c r="E9" i="3"/>
  <c r="R9" i="3"/>
  <c r="A10" i="3"/>
  <c r="B10" i="3"/>
  <c r="D10" i="3"/>
  <c r="E10" i="3"/>
  <c r="R10" i="3"/>
  <c r="A11" i="3"/>
  <c r="B11" i="3"/>
  <c r="D11" i="3"/>
  <c r="E11" i="3"/>
  <c r="O11" i="3"/>
  <c r="R11" i="3"/>
  <c r="T11" i="3"/>
  <c r="U11" i="3"/>
  <c r="A12" i="3"/>
  <c r="B12" i="3"/>
  <c r="D12" i="3"/>
  <c r="E12" i="3"/>
  <c r="O12" i="3"/>
  <c r="R12" i="3"/>
  <c r="T12" i="3"/>
  <c r="U12" i="3"/>
  <c r="A13" i="3"/>
  <c r="B13" i="3"/>
  <c r="D13" i="3"/>
  <c r="E13" i="3"/>
  <c r="R13" i="3"/>
  <c r="A14" i="3"/>
  <c r="B14" i="3"/>
  <c r="D14" i="3"/>
  <c r="E14" i="3"/>
  <c r="O14" i="3"/>
  <c r="R14" i="3"/>
  <c r="T14" i="3"/>
  <c r="U14" i="3"/>
  <c r="A15" i="3"/>
  <c r="B15" i="3"/>
  <c r="D15" i="3"/>
  <c r="E15" i="3"/>
  <c r="O15" i="3"/>
  <c r="R15" i="3"/>
  <c r="T15" i="3"/>
  <c r="U15" i="3"/>
  <c r="A16" i="3"/>
  <c r="B16" i="3"/>
  <c r="D16" i="3"/>
  <c r="E16" i="3"/>
  <c r="O16" i="3"/>
  <c r="R16" i="3"/>
  <c r="T16" i="3"/>
  <c r="U16" i="3"/>
  <c r="A17" i="3"/>
  <c r="B17" i="3"/>
  <c r="D17" i="3"/>
  <c r="E17" i="3"/>
  <c r="O17" i="3"/>
  <c r="R17" i="3"/>
  <c r="T17" i="3"/>
  <c r="U17" i="3"/>
  <c r="A18" i="3"/>
  <c r="B18" i="3"/>
  <c r="D18" i="3"/>
  <c r="E18" i="3"/>
  <c r="O18" i="3"/>
  <c r="R18" i="3"/>
  <c r="T18" i="3"/>
  <c r="U18" i="3"/>
  <c r="A19" i="3"/>
  <c r="B19" i="3"/>
  <c r="D19" i="3"/>
  <c r="E19" i="3"/>
  <c r="O19" i="3"/>
  <c r="R19" i="3"/>
  <c r="T19" i="3"/>
  <c r="U19" i="3"/>
  <c r="A20" i="3"/>
  <c r="B20" i="3"/>
  <c r="D20" i="3"/>
  <c r="E20" i="3"/>
  <c r="O20" i="3"/>
  <c r="R20" i="3"/>
  <c r="T20" i="3"/>
  <c r="U20" i="3"/>
  <c r="A21" i="3"/>
  <c r="B21" i="3"/>
  <c r="D21" i="3"/>
  <c r="E21" i="3"/>
  <c r="O21" i="3"/>
  <c r="R21" i="3"/>
  <c r="T21" i="3"/>
  <c r="U21" i="3"/>
  <c r="A22" i="3"/>
  <c r="B22" i="3"/>
  <c r="D22" i="3"/>
  <c r="E22" i="3"/>
  <c r="R22" i="3"/>
  <c r="A23" i="3"/>
  <c r="B23" i="3"/>
  <c r="D23" i="3"/>
  <c r="E23" i="3"/>
  <c r="R23" i="3"/>
  <c r="A24" i="3"/>
  <c r="B24" i="3"/>
  <c r="D24" i="3"/>
  <c r="E24" i="3"/>
  <c r="O24" i="3"/>
  <c r="R24" i="3"/>
  <c r="T24" i="3"/>
  <c r="U24" i="3"/>
  <c r="A25" i="3"/>
  <c r="B25" i="3"/>
  <c r="D25" i="3"/>
  <c r="E25" i="3"/>
  <c r="O25" i="3"/>
  <c r="R25" i="3"/>
  <c r="T25" i="3"/>
  <c r="U25" i="3"/>
  <c r="A26" i="3"/>
  <c r="B26" i="3"/>
  <c r="D26" i="3"/>
  <c r="E26" i="3"/>
  <c r="O26" i="3"/>
  <c r="R26" i="3"/>
  <c r="A27" i="3"/>
  <c r="B27" i="3"/>
  <c r="D27" i="3"/>
  <c r="E27" i="3"/>
  <c r="R27" i="3"/>
  <c r="A28" i="3"/>
  <c r="B28" i="3"/>
  <c r="D28" i="3"/>
  <c r="E28" i="3"/>
  <c r="O28" i="3"/>
  <c r="R28" i="3"/>
  <c r="T28" i="3"/>
  <c r="U28" i="3"/>
  <c r="A29" i="3"/>
  <c r="B29" i="3"/>
  <c r="D29" i="3"/>
  <c r="E29" i="3"/>
  <c r="O29" i="3"/>
  <c r="R29" i="3"/>
  <c r="T29" i="3"/>
  <c r="U29" i="3"/>
  <c r="A30" i="3"/>
  <c r="B30" i="3"/>
  <c r="D30" i="3"/>
  <c r="E30" i="3"/>
  <c r="O30" i="3"/>
  <c r="R30" i="3"/>
  <c r="T30" i="3"/>
  <c r="U30" i="3"/>
  <c r="A31" i="3"/>
  <c r="B31" i="3"/>
  <c r="D31" i="3"/>
  <c r="E31" i="3"/>
  <c r="O31" i="3"/>
  <c r="R31" i="3"/>
  <c r="T31" i="3"/>
  <c r="U31" i="3"/>
  <c r="A32" i="3"/>
  <c r="B32" i="3"/>
  <c r="D32" i="3"/>
  <c r="E32" i="3"/>
  <c r="O32" i="3"/>
  <c r="R32" i="3"/>
  <c r="T32" i="3"/>
  <c r="U32" i="3"/>
  <c r="A33" i="3"/>
  <c r="B33" i="3"/>
  <c r="D33" i="3"/>
  <c r="E33" i="3"/>
  <c r="R33" i="3"/>
  <c r="A34" i="3"/>
  <c r="B34" i="3"/>
  <c r="D34" i="3"/>
  <c r="E34" i="3"/>
  <c r="R34" i="3"/>
  <c r="A35" i="3"/>
  <c r="B35" i="3"/>
  <c r="D35" i="3"/>
  <c r="E35" i="3"/>
  <c r="R35" i="3"/>
  <c r="A36" i="3"/>
  <c r="B36" i="3"/>
  <c r="D36" i="3"/>
  <c r="E36" i="3"/>
  <c r="O36" i="3"/>
  <c r="R36" i="3"/>
  <c r="T36" i="3"/>
  <c r="U36" i="3"/>
  <c r="A37" i="3"/>
  <c r="B37" i="3"/>
  <c r="D37" i="3"/>
  <c r="E37" i="3"/>
  <c r="O37" i="3"/>
  <c r="R37" i="3"/>
  <c r="T37" i="3"/>
  <c r="U37" i="3"/>
  <c r="A38" i="3"/>
  <c r="B38" i="3"/>
  <c r="D38" i="3"/>
  <c r="E38" i="3"/>
  <c r="O38" i="3"/>
  <c r="R38" i="3"/>
  <c r="T38" i="3"/>
  <c r="U38" i="3"/>
  <c r="A39" i="3"/>
  <c r="B39" i="3"/>
  <c r="D39" i="3"/>
  <c r="E39" i="3"/>
  <c r="O39" i="3"/>
  <c r="R39" i="3"/>
  <c r="T39" i="3"/>
  <c r="U39" i="3"/>
  <c r="A40" i="3"/>
  <c r="B40" i="3"/>
  <c r="D40" i="3"/>
  <c r="E40" i="3"/>
  <c r="O40" i="3"/>
  <c r="R40" i="3"/>
  <c r="T40" i="3"/>
  <c r="U40" i="3"/>
  <c r="A41" i="3"/>
  <c r="B41" i="3"/>
  <c r="D41" i="3"/>
  <c r="E41" i="3"/>
  <c r="R41" i="3"/>
  <c r="A42" i="3"/>
  <c r="B42" i="3"/>
  <c r="D42" i="3"/>
  <c r="E42" i="3"/>
  <c r="R42" i="3"/>
  <c r="A43" i="3"/>
  <c r="B43" i="3"/>
  <c r="D43" i="3"/>
  <c r="E43" i="3"/>
  <c r="O43" i="3"/>
  <c r="R43" i="3"/>
  <c r="T43" i="3"/>
  <c r="U43" i="3"/>
  <c r="A44" i="3"/>
  <c r="B44" i="3"/>
  <c r="D44" i="3"/>
  <c r="E44" i="3"/>
  <c r="O44" i="3"/>
  <c r="R44" i="3"/>
  <c r="A45" i="3"/>
  <c r="B45" i="3"/>
  <c r="D45" i="3"/>
  <c r="E45" i="3"/>
  <c r="O45" i="3"/>
  <c r="R45" i="3"/>
  <c r="T45" i="3"/>
  <c r="U45" i="3"/>
  <c r="A46" i="3"/>
  <c r="B46" i="3"/>
  <c r="D46" i="3"/>
  <c r="E46" i="3"/>
  <c r="O46" i="3"/>
  <c r="R46" i="3"/>
  <c r="T46" i="3"/>
  <c r="U46" i="3"/>
  <c r="A47" i="3"/>
  <c r="B47" i="3"/>
  <c r="D47" i="3"/>
  <c r="E47" i="3"/>
  <c r="O47" i="3"/>
  <c r="R47" i="3"/>
  <c r="T47" i="3"/>
  <c r="U47" i="3"/>
  <c r="A48" i="3"/>
  <c r="B48" i="3"/>
  <c r="D48" i="3"/>
  <c r="E48" i="3"/>
  <c r="O48" i="3"/>
  <c r="R48" i="3"/>
  <c r="T48" i="3"/>
  <c r="U48" i="3"/>
  <c r="A49" i="3"/>
  <c r="B49" i="3"/>
  <c r="D49" i="3"/>
  <c r="E49" i="3"/>
  <c r="O49" i="3"/>
  <c r="E49" i="5" s="1"/>
  <c r="R49" i="3"/>
  <c r="A50" i="3"/>
  <c r="B50" i="3"/>
  <c r="D50" i="3"/>
  <c r="E50" i="3"/>
  <c r="O50" i="3"/>
  <c r="R50" i="3"/>
  <c r="T50" i="3"/>
  <c r="U50" i="3"/>
  <c r="A51" i="3"/>
  <c r="B51" i="3"/>
  <c r="D51" i="3"/>
  <c r="E51" i="3"/>
  <c r="O51" i="3"/>
  <c r="R51" i="3"/>
  <c r="T51" i="3"/>
  <c r="U51" i="3"/>
  <c r="A52" i="3"/>
  <c r="B52" i="3"/>
  <c r="D52" i="3"/>
  <c r="E52" i="3"/>
  <c r="R52" i="3"/>
  <c r="A53" i="3"/>
  <c r="B53" i="3"/>
  <c r="D53" i="3"/>
  <c r="E53" i="3"/>
  <c r="O53" i="3"/>
  <c r="R53" i="3"/>
  <c r="T53" i="3"/>
  <c r="U53" i="3"/>
  <c r="A54" i="3"/>
  <c r="B54" i="3"/>
  <c r="D54" i="3"/>
  <c r="E54" i="3"/>
  <c r="O54" i="3"/>
  <c r="R54" i="3"/>
  <c r="T54" i="3"/>
  <c r="U54" i="3"/>
  <c r="A55" i="3"/>
  <c r="B55" i="3"/>
  <c r="D55" i="3"/>
  <c r="E55" i="3"/>
  <c r="O55" i="3"/>
  <c r="R55" i="3"/>
  <c r="T55" i="3"/>
  <c r="U55" i="3"/>
  <c r="A56" i="3"/>
  <c r="B56" i="3"/>
  <c r="D56" i="3"/>
  <c r="E56" i="3"/>
  <c r="O56" i="3"/>
  <c r="R56" i="3"/>
  <c r="T56" i="3"/>
  <c r="U56" i="3"/>
  <c r="A57" i="3"/>
  <c r="B57" i="3"/>
  <c r="D57" i="3"/>
  <c r="E57" i="3"/>
  <c r="O57" i="3"/>
  <c r="R57" i="3"/>
  <c r="T57" i="3"/>
  <c r="U57" i="3"/>
  <c r="A58" i="3"/>
  <c r="B58" i="3"/>
  <c r="D58" i="3"/>
  <c r="E58" i="3"/>
  <c r="O58" i="3"/>
  <c r="R58" i="3"/>
  <c r="T58" i="3"/>
  <c r="U58" i="3"/>
  <c r="A59" i="3"/>
  <c r="B59" i="3"/>
  <c r="D59" i="3"/>
  <c r="E59" i="3"/>
  <c r="O59" i="3"/>
  <c r="R59" i="3"/>
  <c r="T59" i="3"/>
  <c r="U59" i="3"/>
  <c r="A60" i="3"/>
  <c r="B60" i="3"/>
  <c r="D60" i="3"/>
  <c r="E60" i="3"/>
  <c r="O60" i="3"/>
  <c r="R60" i="3"/>
  <c r="T60" i="3"/>
  <c r="U60" i="3"/>
  <c r="A61" i="3"/>
  <c r="B61" i="3"/>
  <c r="D61" i="3"/>
  <c r="E61" i="3"/>
  <c r="O61" i="3"/>
  <c r="R61" i="3"/>
  <c r="T61" i="3"/>
  <c r="U61" i="3"/>
  <c r="A62" i="3"/>
  <c r="B62" i="3"/>
  <c r="D62" i="3"/>
  <c r="E62" i="3"/>
  <c r="O62" i="3"/>
  <c r="R62" i="3"/>
  <c r="T62" i="3"/>
  <c r="U62" i="3"/>
  <c r="A63" i="3"/>
  <c r="B63" i="3"/>
  <c r="D63" i="3"/>
  <c r="E63" i="3"/>
  <c r="O63" i="3"/>
  <c r="R63" i="3"/>
  <c r="T63" i="3"/>
  <c r="U63" i="3"/>
  <c r="A64" i="3"/>
  <c r="B64" i="3"/>
  <c r="D64" i="3"/>
  <c r="E64" i="3"/>
  <c r="O64" i="3"/>
  <c r="R64" i="3"/>
  <c r="T64" i="3"/>
  <c r="U64" i="3"/>
  <c r="A65" i="3"/>
  <c r="B65" i="3"/>
  <c r="D65" i="3"/>
  <c r="E65" i="3"/>
  <c r="O65" i="3"/>
  <c r="R65" i="3"/>
  <c r="T65" i="3"/>
  <c r="U65" i="3"/>
  <c r="A66" i="3"/>
  <c r="B66" i="3"/>
  <c r="D66" i="3"/>
  <c r="E66" i="3"/>
  <c r="O66" i="3"/>
  <c r="R66" i="3"/>
  <c r="T66" i="3"/>
  <c r="U66" i="3"/>
  <c r="A67" i="3"/>
  <c r="B67" i="3"/>
  <c r="D67" i="3"/>
  <c r="E67" i="3"/>
  <c r="O67" i="3"/>
  <c r="R67" i="3"/>
  <c r="T67" i="3"/>
  <c r="U67" i="3"/>
  <c r="A68" i="3"/>
  <c r="B68" i="3"/>
  <c r="D68" i="3"/>
  <c r="E68" i="3"/>
  <c r="O68" i="3"/>
  <c r="R68" i="3"/>
  <c r="T68" i="3"/>
  <c r="U68" i="3"/>
  <c r="A69" i="3"/>
  <c r="B69" i="3"/>
  <c r="D69" i="3"/>
  <c r="E69" i="3"/>
  <c r="R69" i="3"/>
  <c r="A70" i="3"/>
  <c r="B70" i="3"/>
  <c r="D70" i="3"/>
  <c r="E70" i="3"/>
  <c r="O70" i="3"/>
  <c r="R70" i="3"/>
  <c r="T70" i="3"/>
  <c r="U70" i="3"/>
  <c r="A71" i="3"/>
  <c r="B71" i="3"/>
  <c r="D71" i="3"/>
  <c r="E71" i="3"/>
  <c r="O71" i="3"/>
  <c r="R71" i="3"/>
  <c r="T71" i="3"/>
  <c r="U71" i="3"/>
  <c r="A72" i="3"/>
  <c r="B72" i="3"/>
  <c r="D72" i="3"/>
  <c r="E72" i="3"/>
  <c r="O72" i="3"/>
  <c r="E72" i="5" s="1"/>
  <c r="R72" i="3"/>
  <c r="A73" i="3"/>
  <c r="B73" i="3"/>
  <c r="D73" i="3"/>
  <c r="E73" i="3"/>
  <c r="O73" i="3"/>
  <c r="R73" i="3"/>
  <c r="T73" i="3"/>
  <c r="U73" i="3"/>
  <c r="A74" i="3"/>
  <c r="B74" i="3"/>
  <c r="D74" i="3"/>
  <c r="E74" i="3"/>
  <c r="O74" i="3"/>
  <c r="R74" i="3"/>
  <c r="T74" i="3"/>
  <c r="U74" i="3"/>
  <c r="A75" i="3"/>
  <c r="B75" i="3"/>
  <c r="D75" i="3"/>
  <c r="E75" i="3"/>
  <c r="O75" i="3"/>
  <c r="R75" i="3"/>
  <c r="T75" i="3"/>
  <c r="U75" i="3"/>
  <c r="A76" i="3"/>
  <c r="B76" i="3"/>
  <c r="D76" i="3"/>
  <c r="E76" i="3"/>
  <c r="O76" i="3"/>
  <c r="R76" i="3"/>
  <c r="T76" i="3"/>
  <c r="U76" i="3"/>
  <c r="A77" i="3"/>
  <c r="B77" i="3"/>
  <c r="D77" i="3"/>
  <c r="E77" i="3"/>
  <c r="O77" i="3"/>
  <c r="R77" i="3"/>
  <c r="T77" i="3"/>
  <c r="U77" i="3"/>
  <c r="A78" i="3"/>
  <c r="B78" i="3"/>
  <c r="D78" i="3"/>
  <c r="E78" i="3"/>
  <c r="O78" i="3"/>
  <c r="R78" i="3"/>
  <c r="T78" i="3"/>
  <c r="U78" i="3"/>
  <c r="A79" i="3"/>
  <c r="B79" i="3"/>
  <c r="D79" i="3"/>
  <c r="E79" i="3"/>
  <c r="O79" i="3"/>
  <c r="R79" i="3"/>
  <c r="T79" i="3"/>
  <c r="U79" i="3"/>
  <c r="A80" i="3"/>
  <c r="B80" i="3"/>
  <c r="D80" i="3"/>
  <c r="E80" i="3"/>
  <c r="O80" i="3"/>
  <c r="R80" i="3"/>
  <c r="T80" i="3"/>
  <c r="U80" i="3"/>
  <c r="A81" i="3"/>
  <c r="B81" i="3"/>
  <c r="D81" i="3"/>
  <c r="E81" i="3"/>
  <c r="O81" i="3"/>
  <c r="R81" i="3"/>
  <c r="T81" i="3"/>
  <c r="U81" i="3"/>
  <c r="A82" i="3"/>
  <c r="B82" i="3"/>
  <c r="D82" i="3"/>
  <c r="E82" i="3"/>
  <c r="O82" i="3"/>
  <c r="R82" i="3"/>
  <c r="T82" i="3"/>
  <c r="U82" i="3"/>
  <c r="A83" i="3"/>
  <c r="B83" i="3"/>
  <c r="D83" i="3"/>
  <c r="E83" i="3"/>
  <c r="O83" i="3"/>
  <c r="R83" i="3"/>
  <c r="T83" i="3"/>
  <c r="U83" i="3"/>
  <c r="A84" i="3"/>
  <c r="B84" i="3"/>
  <c r="D84" i="3"/>
  <c r="E84" i="3"/>
  <c r="O84" i="3"/>
  <c r="R84" i="3"/>
  <c r="T84" i="3"/>
  <c r="U84" i="3"/>
  <c r="A85" i="3"/>
  <c r="B85" i="3"/>
  <c r="D85" i="3"/>
  <c r="E85" i="3"/>
  <c r="O85" i="3"/>
  <c r="R85" i="3"/>
  <c r="T85" i="3"/>
  <c r="U85" i="3"/>
  <c r="A86" i="3"/>
  <c r="B86" i="3"/>
  <c r="D86" i="3"/>
  <c r="E86" i="3"/>
  <c r="O86" i="3"/>
  <c r="R86" i="3"/>
  <c r="T86" i="3"/>
  <c r="U86" i="3"/>
  <c r="A87" i="3"/>
  <c r="B87" i="3"/>
  <c r="D87" i="3"/>
  <c r="E87" i="3"/>
  <c r="O87" i="3"/>
  <c r="R87" i="3"/>
  <c r="T87" i="3"/>
  <c r="U87" i="3"/>
  <c r="A88" i="3"/>
  <c r="B88" i="3"/>
  <c r="D88" i="3"/>
  <c r="E88" i="3"/>
  <c r="R88" i="3"/>
  <c r="A89" i="3"/>
  <c r="B89" i="3"/>
  <c r="D89" i="3"/>
  <c r="E89" i="3"/>
  <c r="R89" i="3"/>
  <c r="A90" i="3"/>
  <c r="B90" i="3"/>
  <c r="D90" i="3"/>
  <c r="E90" i="3"/>
  <c r="O90" i="3"/>
  <c r="R90" i="3"/>
  <c r="T90" i="3"/>
  <c r="U90" i="3"/>
  <c r="A91" i="3"/>
  <c r="B91" i="3"/>
  <c r="D91" i="3"/>
  <c r="E91" i="3"/>
  <c r="O91" i="3"/>
  <c r="R91" i="3"/>
  <c r="T91" i="3"/>
  <c r="U91" i="3"/>
  <c r="L34" i="1"/>
  <c r="L35" i="1"/>
  <c r="L36" i="1"/>
  <c r="O41" i="3" s="1"/>
  <c r="E41" i="5" s="1"/>
  <c r="L37" i="1"/>
  <c r="O42" i="3" s="1"/>
  <c r="E42" i="5" s="1"/>
  <c r="L38" i="1"/>
  <c r="L39" i="1"/>
  <c r="L40" i="1"/>
  <c r="L41" i="1"/>
  <c r="L42" i="1"/>
  <c r="L43" i="1"/>
  <c r="L44" i="1"/>
  <c r="L45" i="1"/>
  <c r="L46" i="1"/>
  <c r="L47" i="1"/>
  <c r="O52" i="3" s="1"/>
  <c r="E52" i="5" s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O69" i="3" s="1"/>
  <c r="E69" i="5" s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O88" i="3" s="1"/>
  <c r="E88" i="5" s="1"/>
  <c r="L84" i="1"/>
  <c r="O89" i="3" s="1"/>
  <c r="E89" i="5" s="1"/>
  <c r="L85" i="1"/>
  <c r="L28" i="1"/>
  <c r="O33" i="3" s="1"/>
  <c r="E33" i="5" s="1"/>
  <c r="L29" i="1"/>
  <c r="O34" i="3" s="1"/>
  <c r="E34" i="5" s="1"/>
  <c r="L30" i="1"/>
  <c r="O35" i="3" s="1"/>
  <c r="E35" i="5" s="1"/>
  <c r="L31" i="1"/>
  <c r="L32" i="1"/>
  <c r="L33" i="1"/>
  <c r="L4" i="1"/>
  <c r="O9" i="3" s="1"/>
  <c r="E9" i="5" s="1"/>
  <c r="L5" i="1"/>
  <c r="O10" i="3" s="1"/>
  <c r="E10" i="5" s="1"/>
  <c r="L6" i="1"/>
  <c r="L7" i="1"/>
  <c r="L8" i="1"/>
  <c r="O13" i="3" s="1"/>
  <c r="E13" i="5" s="1"/>
  <c r="L9" i="1"/>
  <c r="L10" i="1"/>
  <c r="L11" i="1"/>
  <c r="L12" i="1"/>
  <c r="L13" i="1"/>
  <c r="L14" i="1"/>
  <c r="L15" i="1"/>
  <c r="L16" i="1"/>
  <c r="L17" i="1"/>
  <c r="O22" i="3" s="1"/>
  <c r="E22" i="5" s="1"/>
  <c r="L18" i="1"/>
  <c r="O23" i="3" s="1"/>
  <c r="E23" i="5" s="1"/>
  <c r="L19" i="1"/>
  <c r="L20" i="1"/>
  <c r="L21" i="1"/>
  <c r="L22" i="1"/>
  <c r="O27" i="3" s="1"/>
  <c r="E27" i="5" s="1"/>
  <c r="L23" i="1"/>
  <c r="L24" i="1"/>
  <c r="L25" i="1"/>
  <c r="L26" i="1"/>
  <c r="L27" i="1"/>
  <c r="S26" i="1"/>
  <c r="S27" i="1"/>
  <c r="S28" i="1"/>
  <c r="S33" i="3" s="1"/>
  <c r="F33" i="5" s="1"/>
  <c r="S29" i="1"/>
  <c r="S34" i="3" s="1"/>
  <c r="F34" i="5" s="1"/>
  <c r="S30" i="1"/>
  <c r="S35" i="3" s="1"/>
  <c r="F35" i="5" s="1"/>
  <c r="S31" i="1"/>
  <c r="S32" i="1"/>
  <c r="S33" i="1"/>
  <c r="S34" i="1"/>
  <c r="S35" i="1"/>
  <c r="S36" i="1"/>
  <c r="S37" i="1"/>
  <c r="S42" i="3" s="1"/>
  <c r="F42" i="5" s="1"/>
  <c r="S38" i="1"/>
  <c r="S39" i="1"/>
  <c r="S44" i="3" s="1"/>
  <c r="F44" i="5" s="1"/>
  <c r="S40" i="1"/>
  <c r="S41" i="1"/>
  <c r="S42" i="1"/>
  <c r="S43" i="1"/>
  <c r="S44" i="1"/>
  <c r="S45" i="1"/>
  <c r="S46" i="1"/>
  <c r="S47" i="1"/>
  <c r="S52" i="3" s="1"/>
  <c r="F52" i="5" s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8" i="3" s="1"/>
  <c r="F88" i="5" s="1"/>
  <c r="S84" i="1"/>
  <c r="S89" i="3" s="1"/>
  <c r="F89" i="5" s="1"/>
  <c r="S85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22" i="3" s="1"/>
  <c r="F22" i="5" s="1"/>
  <c r="S18" i="1"/>
  <c r="S19" i="1"/>
  <c r="S20" i="1"/>
  <c r="S21" i="1"/>
  <c r="S26" i="3" s="1"/>
  <c r="F26" i="5" s="1"/>
  <c r="S22" i="1"/>
  <c r="S23" i="1"/>
  <c r="S24" i="1"/>
  <c r="S25" i="1"/>
  <c r="S3" i="1"/>
  <c r="L3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3" i="1"/>
  <c r="R4" i="1"/>
  <c r="R5" i="1"/>
  <c r="R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3" i="1"/>
  <c r="H4" i="1"/>
  <c r="H5" i="1"/>
  <c r="H6" i="1"/>
  <c r="C8" i="5"/>
  <c r="B8" i="5"/>
  <c r="T33" i="1" l="1"/>
  <c r="T84" i="1"/>
  <c r="T89" i="3" s="1"/>
  <c r="G89" i="5" s="1"/>
  <c r="T5" i="1"/>
  <c r="T10" i="3" s="1"/>
  <c r="G10" i="5" s="1"/>
  <c r="T76" i="1"/>
  <c r="T79" i="1"/>
  <c r="T74" i="1"/>
  <c r="T60" i="1"/>
  <c r="T48" i="1"/>
  <c r="T32" i="1"/>
  <c r="T54" i="1"/>
  <c r="T26" i="1"/>
  <c r="T23" i="1"/>
  <c r="T63" i="1"/>
  <c r="T40" i="1"/>
  <c r="T6" i="1"/>
  <c r="T66" i="1"/>
  <c r="T46" i="1"/>
  <c r="T16" i="1"/>
  <c r="T73" i="1"/>
  <c r="T14" i="1"/>
  <c r="T72" i="1"/>
  <c r="T53" i="1"/>
  <c r="T34" i="1"/>
  <c r="T44" i="1"/>
  <c r="T49" i="3" s="1"/>
  <c r="G49" i="5" s="1"/>
  <c r="T52" i="1"/>
  <c r="T78" i="1"/>
  <c r="T82" i="1"/>
  <c r="T58" i="1"/>
  <c r="T49" i="1"/>
  <c r="T7" i="1"/>
  <c r="T50" i="1"/>
  <c r="T65" i="1"/>
  <c r="T43" i="1"/>
  <c r="T15" i="1"/>
  <c r="T69" i="1"/>
  <c r="T71" i="1"/>
  <c r="T68" i="1"/>
  <c r="T38" i="1"/>
  <c r="T35" i="1"/>
  <c r="E8" i="3"/>
  <c r="D8" i="3"/>
  <c r="T17" i="1" l="1"/>
  <c r="T22" i="3" s="1"/>
  <c r="G22" i="5" s="1"/>
  <c r="T83" i="1"/>
  <c r="T88" i="3" s="1"/>
  <c r="G88" i="5" s="1"/>
  <c r="T18" i="1"/>
  <c r="T23" i="3" s="1"/>
  <c r="G23" i="5" s="1"/>
  <c r="T77" i="1"/>
  <c r="T20" i="1"/>
  <c r="T80" i="1"/>
  <c r="T29" i="1"/>
  <c r="T34" i="3" s="1"/>
  <c r="G34" i="5" s="1"/>
  <c r="T28" i="1"/>
  <c r="T33" i="3" s="1"/>
  <c r="G33" i="5" s="1"/>
  <c r="T39" i="1"/>
  <c r="T44" i="3" s="1"/>
  <c r="G44" i="5" s="1"/>
  <c r="T70" i="1"/>
  <c r="T67" i="1"/>
  <c r="T72" i="3" s="1"/>
  <c r="G72" i="5" s="1"/>
  <c r="T42" i="1"/>
  <c r="T81" i="1"/>
  <c r="T61" i="1"/>
  <c r="T8" i="1"/>
  <c r="T13" i="3" s="1"/>
  <c r="G13" i="5" s="1"/>
  <c r="T85" i="1"/>
  <c r="T64" i="1"/>
  <c r="T69" i="3" s="1"/>
  <c r="G69" i="5" s="1"/>
  <c r="T22" i="1"/>
  <c r="T27" i="3" s="1"/>
  <c r="G27" i="5" s="1"/>
  <c r="T25" i="1"/>
  <c r="T51" i="1"/>
  <c r="T56" i="1"/>
  <c r="T11" i="1"/>
  <c r="T27" i="1"/>
  <c r="T55" i="1"/>
  <c r="T41" i="1"/>
  <c r="T19" i="1"/>
  <c r="T12" i="1"/>
  <c r="T59" i="1"/>
  <c r="T3" i="1"/>
  <c r="T9" i="1"/>
  <c r="T13" i="1"/>
  <c r="T31" i="1"/>
  <c r="T36" i="1"/>
  <c r="T41" i="3" s="1"/>
  <c r="G41" i="5" s="1"/>
  <c r="T4" i="1"/>
  <c r="T9" i="3" s="1"/>
  <c r="G9" i="5" s="1"/>
  <c r="T10" i="1"/>
  <c r="T37" i="1"/>
  <c r="T42" i="3" s="1"/>
  <c r="G42" i="5" s="1"/>
  <c r="T47" i="1"/>
  <c r="T52" i="3" s="1"/>
  <c r="G52" i="5" s="1"/>
  <c r="T75" i="1"/>
  <c r="T57" i="1"/>
  <c r="T21" i="1"/>
  <c r="T26" i="3" s="1"/>
  <c r="G26" i="5" s="1"/>
  <c r="T24" i="1"/>
  <c r="T45" i="1"/>
  <c r="T30" i="1"/>
  <c r="T35" i="3" s="1"/>
  <c r="G35" i="5" s="1"/>
  <c r="T62" i="1"/>
  <c r="U25" i="1" l="1"/>
  <c r="U33" i="1"/>
  <c r="U34" i="1"/>
  <c r="U35" i="1"/>
  <c r="U38" i="1"/>
  <c r="U44" i="1"/>
  <c r="U49" i="3" s="1"/>
  <c r="H49" i="5" s="1"/>
  <c r="U49" i="1"/>
  <c r="U50" i="1"/>
  <c r="U52" i="1"/>
  <c r="U53" i="1"/>
  <c r="U58" i="1"/>
  <c r="U65" i="1"/>
  <c r="U66" i="1"/>
  <c r="U68" i="1"/>
  <c r="U69" i="1"/>
  <c r="U71" i="1"/>
  <c r="U72" i="1"/>
  <c r="U73" i="1"/>
  <c r="U78" i="1"/>
  <c r="U84" i="1"/>
  <c r="U89" i="3" s="1"/>
  <c r="H89" i="5" s="1"/>
  <c r="U57" i="1" l="1"/>
  <c r="U21" i="1"/>
  <c r="U26" i="3" s="1"/>
  <c r="H26" i="5" s="1"/>
  <c r="U43" i="1"/>
  <c r="U40" i="1"/>
  <c r="U19" i="1"/>
  <c r="U46" i="1"/>
  <c r="U82" i="1"/>
  <c r="U83" i="1"/>
  <c r="U88" i="3" s="1"/>
  <c r="H88" i="5" s="1"/>
  <c r="U79" i="1"/>
  <c r="U24" i="1"/>
  <c r="U42" i="1"/>
  <c r="U31" i="1"/>
  <c r="B8" i="3"/>
  <c r="A8" i="3"/>
  <c r="U81" i="1" l="1"/>
  <c r="U64" i="1"/>
  <c r="U69" i="3" s="1"/>
  <c r="H69" i="5" s="1"/>
  <c r="U75" i="1"/>
  <c r="U62" i="1"/>
  <c r="U18" i="1"/>
  <c r="U23" i="3" s="1"/>
  <c r="H23" i="5" s="1"/>
  <c r="U41" i="1"/>
  <c r="U55" i="1"/>
  <c r="U76" i="1"/>
  <c r="U80" i="1"/>
  <c r="U77" i="1"/>
  <c r="U20" i="1"/>
  <c r="U70" i="1"/>
  <c r="U51" i="1"/>
  <c r="U54" i="1"/>
  <c r="U56" i="1"/>
  <c r="U32" i="1"/>
  <c r="U28" i="1"/>
  <c r="U33" i="3" s="1"/>
  <c r="H33" i="5" s="1"/>
  <c r="U61" i="1"/>
  <c r="U37" i="1"/>
  <c r="U42" i="3" s="1"/>
  <c r="H42" i="5" s="1"/>
  <c r="U47" i="1"/>
  <c r="U52" i="3" s="1"/>
  <c r="H52" i="5" s="1"/>
  <c r="U26" i="1"/>
  <c r="U36" i="1"/>
  <c r="U41" i="3" s="1"/>
  <c r="H41" i="5" s="1"/>
  <c r="U39" i="1"/>
  <c r="U44" i="3" s="1"/>
  <c r="H44" i="5" s="1"/>
  <c r="U29" i="1"/>
  <c r="U34" i="3" s="1"/>
  <c r="H34" i="5" s="1"/>
  <c r="U22" i="1"/>
  <c r="U27" i="3" s="1"/>
  <c r="H27" i="5" s="1"/>
  <c r="U74" i="1"/>
  <c r="U63" i="1"/>
  <c r="U45" i="1"/>
  <c r="U48" i="1"/>
  <c r="U60" i="1"/>
  <c r="U27" i="1"/>
  <c r="U67" i="1"/>
  <c r="U72" i="3" s="1"/>
  <c r="H72" i="5" s="1"/>
  <c r="U59" i="1"/>
  <c r="U30" i="1"/>
  <c r="U35" i="3" s="1"/>
  <c r="H35" i="5" s="1"/>
  <c r="U23" i="1"/>
  <c r="R8" i="3"/>
  <c r="F8" i="5" l="1"/>
  <c r="O8" i="3"/>
  <c r="U14" i="1"/>
  <c r="U12" i="1"/>
  <c r="U11" i="1" l="1"/>
  <c r="T8" i="3"/>
  <c r="G8" i="5" s="1"/>
  <c r="U9" i="1"/>
  <c r="U10" i="1"/>
  <c r="U7" i="1"/>
  <c r="U17" i="1"/>
  <c r="U22" i="3" s="1"/>
  <c r="H22" i="5" s="1"/>
  <c r="U15" i="1"/>
  <c r="U8" i="1"/>
  <c r="U13" i="3" s="1"/>
  <c r="H13" i="5" s="1"/>
  <c r="U13" i="1"/>
  <c r="U16" i="1"/>
  <c r="U3" i="1" l="1"/>
  <c r="U8" i="3" s="1"/>
  <c r="H8" i="5" s="1"/>
  <c r="U6" i="1"/>
  <c r="U5" i="1"/>
  <c r="U10" i="3" s="1"/>
  <c r="H10" i="5" s="1"/>
  <c r="U4" i="1"/>
  <c r="U9" i="3" s="1"/>
  <c r="H9" i="5" s="1"/>
</calcChain>
</file>

<file path=xl/sharedStrings.xml><?xml version="1.0" encoding="utf-8"?>
<sst xmlns="http://schemas.openxmlformats.org/spreadsheetml/2006/main" count="245" uniqueCount="234">
  <si>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</si>
  <si>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</si>
  <si>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</si>
  <si>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</si>
  <si>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</si>
  <si>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</si>
  <si>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</si>
  <si>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</si>
  <si>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</si>
  <si>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</si>
  <si>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</si>
  <si>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</si>
  <si>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</si>
  <si>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</si>
  <si>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</si>
  <si>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</si>
  <si>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</si>
  <si>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</si>
  <si>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</si>
  <si>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</si>
  <si>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</si>
  <si>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</si>
  <si>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</si>
  <si>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</si>
  <si>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</si>
  <si>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</si>
  <si>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</si>
  <si>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</si>
  <si>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</si>
  <si>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</si>
  <si>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</si>
  <si>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</si>
  <si>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</si>
  <si>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</si>
  <si>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</si>
  <si>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</si>
  <si>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</si>
  <si>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</si>
  <si>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</si>
  <si>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</si>
  <si>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</si>
  <si>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</si>
  <si>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</si>
  <si>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</si>
  <si>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</si>
  <si>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7/2018</t>
  </si>
  <si>
    <t>Mulić Monika</t>
  </si>
  <si>
    <t>10/2018</t>
  </si>
  <si>
    <t>Crnovršanin Edita</t>
  </si>
  <si>
    <t>11/2018</t>
  </si>
  <si>
    <t>Krvavac Anđela</t>
  </si>
  <si>
    <t>12/2018</t>
  </si>
  <si>
    <t>Stojković Đina</t>
  </si>
  <si>
    <t>21/2018</t>
  </si>
  <si>
    <t>Drpljanin Edin</t>
  </si>
  <si>
    <t>23/2018</t>
  </si>
  <si>
    <t>Baltić Veselin</t>
  </si>
  <si>
    <t>25/2018</t>
  </si>
  <si>
    <t>Kovačević Miloš</t>
  </si>
  <si>
    <t>30/2018</t>
  </si>
  <si>
    <t>Ećo Denis</t>
  </si>
  <si>
    <t>32/2018</t>
  </si>
  <si>
    <t>Sokolović Amel</t>
  </si>
  <si>
    <t>33/2018</t>
  </si>
  <si>
    <t>Kandić Edita</t>
  </si>
  <si>
    <t>35/2018</t>
  </si>
  <si>
    <t>Bjeletić Nikola</t>
  </si>
  <si>
    <t>36/2018</t>
  </si>
  <si>
    <t>Blečić Andrej</t>
  </si>
  <si>
    <t>37/2018</t>
  </si>
  <si>
    <t>Đurović Nikola</t>
  </si>
  <si>
    <t>39/2018</t>
  </si>
  <si>
    <t>Perišić Anja</t>
  </si>
  <si>
    <t>51/2018</t>
  </si>
  <si>
    <t>Đurović Ivan</t>
  </si>
  <si>
    <t>54/2018</t>
  </si>
  <si>
    <t>Demirović Alen</t>
  </si>
  <si>
    <t>59/2018</t>
  </si>
  <si>
    <t>Mrdak Balša</t>
  </si>
  <si>
    <t>62/2018</t>
  </si>
  <si>
    <t>Demić Adis</t>
  </si>
  <si>
    <t>71/2018</t>
  </si>
  <si>
    <t>Drljača Gojko</t>
  </si>
  <si>
    <t>72/2018</t>
  </si>
  <si>
    <t>Vučurović Jovana</t>
  </si>
  <si>
    <t>73/2018</t>
  </si>
  <si>
    <t>Ralević Dražen</t>
  </si>
  <si>
    <t>77/2018</t>
  </si>
  <si>
    <t>Bakrač Uroš</t>
  </si>
  <si>
    <t>78/2018</t>
  </si>
  <si>
    <t>Ćetković Gabrijela</t>
  </si>
  <si>
    <t>84/2018</t>
  </si>
  <si>
    <t>Svičević Vojislav</t>
  </si>
  <si>
    <t>85/2018</t>
  </si>
  <si>
    <t>Svičević Petar</t>
  </si>
  <si>
    <t>86/2018</t>
  </si>
  <si>
    <t>Beha Aleksandra</t>
  </si>
  <si>
    <t>92/2018</t>
  </si>
  <si>
    <t>Vujisić Ranko</t>
  </si>
  <si>
    <t>95/2018</t>
  </si>
  <si>
    <t>Jošović Maša</t>
  </si>
  <si>
    <t>3/2017</t>
  </si>
  <si>
    <t>Minić Luka</t>
  </si>
  <si>
    <t>16/2017</t>
  </si>
  <si>
    <t>Cimbaljević Jana</t>
  </si>
  <si>
    <t>19/2017</t>
  </si>
  <si>
    <t>Muzurović Adin</t>
  </si>
  <si>
    <t>27/2017</t>
  </si>
  <si>
    <t>Ječmenica Anđela</t>
  </si>
  <si>
    <t>32/2017</t>
  </si>
  <si>
    <t>Golubović Vasilije</t>
  </si>
  <si>
    <t>36/2017</t>
  </si>
  <si>
    <t>Tomić Ivana</t>
  </si>
  <si>
    <t>62/2017</t>
  </si>
  <si>
    <t>Husović Alen</t>
  </si>
  <si>
    <t>65/2017</t>
  </si>
  <si>
    <t>Konjević Ratko</t>
  </si>
  <si>
    <t>71/2017</t>
  </si>
  <si>
    <t>Peruničić Jelena</t>
  </si>
  <si>
    <t>74/2017</t>
  </si>
  <si>
    <t>Karadžić Katarina</t>
  </si>
  <si>
    <t>80/2017</t>
  </si>
  <si>
    <t>Redžematović Muhamed</t>
  </si>
  <si>
    <t>83/2017</t>
  </si>
  <si>
    <t>Jevrić Nikola</t>
  </si>
  <si>
    <t>91/2017</t>
  </si>
  <si>
    <t>Đurović Milica</t>
  </si>
  <si>
    <t>95/2017</t>
  </si>
  <si>
    <t>Rajović Željko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</si>
  <si>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</si>
  <si>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</si>
  <si>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</si>
  <si>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</si>
  <si>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</si>
  <si>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</si>
  <si>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</si>
  <si>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Radovan</t>
  </si>
  <si>
    <t>11/2016</t>
  </si>
  <si>
    <t>Šljivančanin Svetozar</t>
  </si>
  <si>
    <t>22/2016</t>
  </si>
  <si>
    <t>Bakić Jelena</t>
  </si>
  <si>
    <t>28/2016</t>
  </si>
  <si>
    <t>Zečević Janko</t>
  </si>
  <si>
    <t>37/2016</t>
  </si>
  <si>
    <t>Koprivica Rajko</t>
  </si>
  <si>
    <t>47/2016</t>
  </si>
  <si>
    <t>Mračević Tamara</t>
  </si>
  <si>
    <t>48/2016</t>
  </si>
  <si>
    <t>Džanković Haris</t>
  </si>
  <si>
    <t>70/2016</t>
  </si>
  <si>
    <t>Muratović Damir</t>
  </si>
  <si>
    <t>72/2016</t>
  </si>
  <si>
    <t>Krivokapić Vladan</t>
  </si>
  <si>
    <t>87/2016</t>
  </si>
  <si>
    <t>Pavlović Goran</t>
  </si>
  <si>
    <t>9/2015</t>
  </si>
  <si>
    <t>Popović Andrija</t>
  </si>
  <si>
    <t>26/2015</t>
  </si>
  <si>
    <t>Ćetković Nikoleta</t>
  </si>
  <si>
    <t>75/2015</t>
  </si>
  <si>
    <t>Bibić Ernes</t>
  </si>
  <si>
    <t>94/2015</t>
  </si>
  <si>
    <t>Đurković Ljilja</t>
  </si>
  <si>
    <t>37/2014</t>
  </si>
  <si>
    <t>Pešić Anastasija</t>
  </si>
  <si>
    <t>46/2014</t>
  </si>
  <si>
    <t>Popović Monika</t>
  </si>
  <si>
    <t>58/2014</t>
  </si>
  <si>
    <t>Mitrić Pavle</t>
  </si>
  <si>
    <t>71/2014</t>
  </si>
  <si>
    <t>Kočan Armin</t>
  </si>
  <si>
    <t>120/2014</t>
  </si>
  <si>
    <t>Čolović Armin</t>
  </si>
  <si>
    <t>124/2014</t>
  </si>
  <si>
    <t>Topalović Stefan</t>
  </si>
  <si>
    <t>132/2014</t>
  </si>
  <si>
    <t>Kise Marko</t>
  </si>
  <si>
    <t>133/2014</t>
  </si>
  <si>
    <t>Šutović Miloš</t>
  </si>
  <si>
    <t>138/2014</t>
  </si>
  <si>
    <t>Medojević Srđan</t>
  </si>
  <si>
    <t>145/2014</t>
  </si>
  <si>
    <t>Jeftović Tamara</t>
  </si>
  <si>
    <t>64/2013</t>
  </si>
  <si>
    <t>Camaj Danjel</t>
  </si>
  <si>
    <t>74/2013</t>
  </si>
  <si>
    <t>Kalač Arjan</t>
  </si>
  <si>
    <t>78/2013</t>
  </si>
  <si>
    <t>Pepić Ersan</t>
  </si>
  <si>
    <t>115/2013</t>
  </si>
  <si>
    <t>Gutović Vuk</t>
  </si>
  <si>
    <t>124/2013</t>
  </si>
  <si>
    <t>Marojević Aleksandra</t>
  </si>
  <si>
    <t>126/2013</t>
  </si>
  <si>
    <t>Ivanović Milica</t>
  </si>
  <si>
    <t>140/2013</t>
  </si>
  <si>
    <t>Šarović Ana</t>
  </si>
  <si>
    <t>149/2013</t>
  </si>
  <si>
    <t>Bulatović Bojana</t>
  </si>
  <si>
    <t>42/2012</t>
  </si>
  <si>
    <t>Tagić Nataša</t>
  </si>
  <si>
    <t>80/2012</t>
  </si>
  <si>
    <t>Perović Novak</t>
  </si>
  <si>
    <t>101/2012</t>
  </si>
  <si>
    <t>Mijanović Stefan</t>
  </si>
  <si>
    <t>33/2011</t>
  </si>
  <si>
    <t>Kostić Dragana</t>
  </si>
  <si>
    <t>37/2011</t>
  </si>
  <si>
    <t>Gusinjac Enis</t>
  </si>
  <si>
    <t>105/2010</t>
  </si>
  <si>
    <t>Femić Jelena</t>
  </si>
  <si>
    <t>D1</t>
  </si>
  <si>
    <t>D2</t>
  </si>
  <si>
    <t>K1Z</t>
  </si>
  <si>
    <t>K1T</t>
  </si>
  <si>
    <t>PK1Z</t>
  </si>
  <si>
    <t>PK1T</t>
  </si>
  <si>
    <t>59/2010</t>
  </si>
  <si>
    <t>Pešić Nikola</t>
  </si>
  <si>
    <t>F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</si>
  <si>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</si>
  <si>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</si>
  <si>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</si>
  <si>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</si>
  <si>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</si>
  <si>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</si>
  <si>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</si>
  <si>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</si>
  <si>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</si>
  <si>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SS</t>
  </si>
  <si>
    <t>Avg_I_kol</t>
  </si>
  <si>
    <t>Avg_I_z</t>
  </si>
  <si>
    <t>Avg_II_k</t>
  </si>
  <si>
    <t>Avg_II_z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</si>
</sst>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1" fillId="0" borderId="17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1" fillId="0" borderId="17" xfId="38" applyNumberFormat="1" applyFont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4" fillId="0" borderId="0" xfId="39" applyFont="1" applyBorder="1"/>
    <xf numFmtId="0" fontId="34" fillId="0" borderId="0" xfId="39" applyFont="1" applyBorder="1" applyAlignment="1" applyProtection="1">
      <alignment horizontal="center"/>
      <protection hidden="1"/>
    </xf>
    <xf numFmtId="0" fontId="34" fillId="0" borderId="0" xfId="39" applyFont="1" applyBorder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14" xfId="0" applyFont="1" applyBorder="1" applyProtection="1"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14" xfId="0" applyFont="1" applyBorder="1"/>
    <xf numFmtId="0" fontId="34" fillId="0" borderId="0" xfId="0" applyFont="1"/>
    <xf numFmtId="0" fontId="34" fillId="0" borderId="14" xfId="0" applyFont="1" applyFill="1" applyBorder="1"/>
    <xf numFmtId="0" fontId="34" fillId="0" borderId="0" xfId="0" applyFont="1" applyProtection="1">
      <protection locked="0"/>
    </xf>
    <xf numFmtId="0" fontId="42" fillId="0" borderId="0" xfId="0" applyFont="1"/>
    <xf numFmtId="0" fontId="34" fillId="0" borderId="10" xfId="0" applyFont="1" applyFill="1" applyBorder="1" applyProtection="1">
      <protection locked="0"/>
    </xf>
    <xf numFmtId="0" fontId="34" fillId="0" borderId="10" xfId="0" applyFont="1" applyBorder="1" applyProtection="1">
      <protection hidden="1"/>
    </xf>
    <xf numFmtId="0" fontId="34" fillId="0" borderId="15" xfId="0" applyFont="1" applyBorder="1" applyProtection="1">
      <protection hidden="1"/>
    </xf>
    <xf numFmtId="0" fontId="34" fillId="0" borderId="14" xfId="0" applyFont="1" applyFill="1" applyBorder="1" applyProtection="1">
      <protection locked="0"/>
    </xf>
    <xf numFmtId="0" fontId="34" fillId="0" borderId="20" xfId="0" applyFont="1" applyBorder="1" applyProtection="1">
      <protection hidden="1"/>
    </xf>
    <xf numFmtId="0" fontId="34" fillId="0" borderId="14" xfId="0" applyFont="1" applyBorder="1" applyAlignment="1">
      <alignment horizontal="center"/>
    </xf>
    <xf numFmtId="164" fontId="34" fillId="0" borderId="16" xfId="0" applyNumberFormat="1" applyFont="1" applyBorder="1" applyAlignment="1" applyProtection="1">
      <alignment vertical="center"/>
      <protection locked="0"/>
    </xf>
    <xf numFmtId="0" fontId="34" fillId="0" borderId="26" xfId="0" applyFont="1" applyFill="1" applyBorder="1"/>
    <xf numFmtId="0" fontId="34" fillId="0" borderId="26" xfId="0" applyFont="1" applyBorder="1"/>
    <xf numFmtId="0" fontId="34" fillId="0" borderId="26" xfId="0" applyFont="1" applyBorder="1" applyProtection="1">
      <protection hidden="1"/>
    </xf>
    <xf numFmtId="0" fontId="34" fillId="0" borderId="21" xfId="0" applyFont="1" applyBorder="1" applyProtection="1">
      <protection hidden="1"/>
    </xf>
    <xf numFmtId="0" fontId="34" fillId="0" borderId="27" xfId="0" applyFont="1" applyBorder="1" applyProtection="1">
      <protection hidden="1"/>
    </xf>
    <xf numFmtId="164" fontId="34" fillId="0" borderId="28" xfId="0" applyNumberFormat="1" applyFont="1" applyBorder="1" applyAlignment="1" applyProtection="1">
      <alignment vertical="center"/>
      <protection locked="0"/>
    </xf>
    <xf numFmtId="0" fontId="34" fillId="0" borderId="26" xfId="0" applyFont="1" applyBorder="1" applyAlignment="1" applyProtection="1">
      <alignment horizontal="center"/>
      <protection hidden="1"/>
    </xf>
    <xf numFmtId="164" fontId="34" fillId="0" borderId="14" xfId="0" applyNumberFormat="1" applyFont="1" applyBorder="1" applyAlignment="1" applyProtection="1">
      <alignment vertical="center"/>
      <protection locked="0"/>
    </xf>
    <xf numFmtId="0" fontId="34" fillId="0" borderId="14" xfId="0" applyFont="1" applyBorder="1" applyAlignment="1">
      <alignment horizontal="right"/>
    </xf>
    <xf numFmtId="0" fontId="34" fillId="0" borderId="26" xfId="0" applyFont="1" applyBorder="1" applyAlignment="1">
      <alignment horizontal="right"/>
    </xf>
    <xf numFmtId="0" fontId="34" fillId="0" borderId="25" xfId="0" applyFont="1" applyBorder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left" wrapText="1"/>
    </xf>
    <xf numFmtId="0" fontId="25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1" fillId="0" borderId="21" xfId="38" applyFont="1" applyBorder="1" applyAlignment="1">
      <alignment horizontal="center" vertical="center" wrapText="1"/>
    </xf>
    <xf numFmtId="0" fontId="15" fillId="0" borderId="24" xfId="38" applyBorder="1" applyAlignment="1">
      <alignment horizontal="center" vertical="center" wrapText="1"/>
    </xf>
    <xf numFmtId="0" fontId="31" fillId="0" borderId="15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1" fillId="0" borderId="10" xfId="38" applyFont="1" applyBorder="1" applyAlignment="1">
      <alignment vertical="center" wrapText="1"/>
    </xf>
    <xf numFmtId="0" fontId="44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38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0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1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18" xfId="38" applyFont="1" applyBorder="1" applyAlignment="1">
      <alignment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6"/>
  <sheetViews>
    <sheetView tabSelected="1" topLeftCell="B1" zoomScale="110" zoomScaleNormal="110" workbookViewId="0">
      <pane ySplit="2" topLeftCell="A3" activePane="bottomLeft" state="frozen"/>
      <selection pane="bottomLeft" activeCell="W21" sqref="W21"/>
    </sheetView>
  </sheetViews>
  <sheetFormatPr defaultRowHeight="12.75" x14ac:dyDescent="0.2"/>
  <cols>
    <col min="1" max="1" width="8.85546875" style="30" customWidth="1"/>
    <col min="2" max="2" width="9.140625" style="30"/>
    <col min="3" max="3" width="20" style="30" customWidth="1"/>
    <col min="4" max="4" width="5.140625" style="30" customWidth="1"/>
    <col min="5" max="5" width="5.85546875" style="30" customWidth="1"/>
    <col min="6" max="8" width="5.140625" style="30" customWidth="1"/>
    <col min="9" max="11" width="5.7109375" style="30" customWidth="1"/>
    <col min="12" max="12" width="5.85546875" style="30" customWidth="1"/>
    <col min="13" max="13" width="5" style="30" customWidth="1"/>
    <col min="14" max="14" width="4.42578125" style="30" customWidth="1"/>
    <col min="15" max="15" width="4.5703125" style="30" bestFit="1" customWidth="1"/>
    <col min="16" max="16" width="5.140625" style="30" customWidth="1"/>
    <col min="17" max="18" width="5.28515625" style="30" customWidth="1"/>
    <col min="19" max="19" width="6.5703125" style="30" customWidth="1"/>
    <col min="20" max="16384" width="9.140625" style="30"/>
  </cols>
  <sheetData>
    <row r="1" spans="1:25" ht="12.7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5" ht="12.75" customHeight="1" x14ac:dyDescent="0.2">
      <c r="A2" s="20" t="s">
        <v>0</v>
      </c>
      <c r="B2" s="21" t="s">
        <v>1</v>
      </c>
      <c r="C2" s="22" t="s">
        <v>2</v>
      </c>
      <c r="D2" s="22" t="s">
        <v>211</v>
      </c>
      <c r="E2" s="22" t="s">
        <v>212</v>
      </c>
      <c r="F2" s="23" t="s">
        <v>213</v>
      </c>
      <c r="G2" s="23" t="s">
        <v>214</v>
      </c>
      <c r="H2" s="23" t="s">
        <v>3</v>
      </c>
      <c r="I2" s="23" t="s">
        <v>215</v>
      </c>
      <c r="J2" s="23" t="s">
        <v>216</v>
      </c>
      <c r="K2" s="23" t="s">
        <v>4</v>
      </c>
      <c r="L2" s="23" t="s">
        <v>38</v>
      </c>
      <c r="M2" s="24" t="s">
        <v>34</v>
      </c>
      <c r="N2" s="23" t="s">
        <v>35</v>
      </c>
      <c r="O2" s="23" t="s">
        <v>5</v>
      </c>
      <c r="P2" s="23" t="s">
        <v>36</v>
      </c>
      <c r="Q2" s="23" t="s">
        <v>37</v>
      </c>
      <c r="R2" s="23" t="s">
        <v>6</v>
      </c>
      <c r="S2" s="23" t="s">
        <v>39</v>
      </c>
      <c r="T2" s="23" t="s">
        <v>7</v>
      </c>
      <c r="U2" s="23" t="s">
        <v>8</v>
      </c>
      <c r="V2" s="30" t="s">
        <v>230</v>
      </c>
      <c r="W2" s="30" t="s">
        <v>231</v>
      </c>
      <c r="X2" s="30" t="s">
        <v>232</v>
      </c>
      <c r="Y2" s="30" t="s">
        <v>233</v>
      </c>
    </row>
    <row r="3" spans="1:25" x14ac:dyDescent="0.2">
      <c r="A3" s="25" t="s">
        <v>229</v>
      </c>
      <c r="B3" s="26" t="s">
        <v>45</v>
      </c>
      <c r="C3" s="26" t="s">
        <v>46</v>
      </c>
      <c r="D3" s="31">
        <v>5</v>
      </c>
      <c r="E3" s="31">
        <v>5</v>
      </c>
      <c r="F3" s="27">
        <v>1.5</v>
      </c>
      <c r="G3" s="27">
        <v>9</v>
      </c>
      <c r="H3" s="27">
        <f t="shared" ref="H3:H21" si="0">IF(AND(F3="",G3=""),"",SUM(F3,G3))</f>
        <v>10.5</v>
      </c>
      <c r="I3" s="27">
        <v>12</v>
      </c>
      <c r="J3" s="27">
        <v>14</v>
      </c>
      <c r="K3" s="27">
        <f t="shared" ref="K3:K21" si="1">IF(AND(I3="", J3=""),"",SUM(I3,J3))</f>
        <v>26</v>
      </c>
      <c r="L3" s="27">
        <f>IF(AND(F3="",G3="",I3="",J3="",V3="",X3=""),"",MAX(H3,K3,V3,X3))</f>
        <v>26</v>
      </c>
      <c r="M3" s="37"/>
      <c r="N3" s="38"/>
      <c r="O3" s="35" t="str">
        <f t="shared" ref="O3:O21" si="2">IF(AND(M3="",N3=""),"",SUM(M3,N3))</f>
        <v/>
      </c>
      <c r="P3" s="35">
        <v>2.5</v>
      </c>
      <c r="Q3" s="35">
        <v>7</v>
      </c>
      <c r="R3" s="36">
        <f t="shared" ref="R3:R21" si="3">IF(AND(P3="",Q3=""),"",SUM(P3,Q3))</f>
        <v>9.5</v>
      </c>
      <c r="S3" s="27">
        <f>IF(AND(M3="",N3="",O3="",P3="",W3="",Y3=""),"",MAX(O3,R3,W3,Y3))</f>
        <v>9.5</v>
      </c>
      <c r="T3" s="40">
        <f t="shared" ref="T3:T21" si="4">IF(AND(D3="",E3="",L3="",S3=""),"",SUM(D3,E3,L3,S3))</f>
        <v>45.5</v>
      </c>
      <c r="U3" s="28" t="str">
        <f t="shared" ref="U3:U6" si="5">IF(AND(D3="",E3="",L3="",S3=""),"",IF(T3&gt;89,"A",IF(T3&gt;79,"B",IF(T3&gt;69,"C",IF(T3&gt;59,"D",IF(T3&gt;49,"E","F"))))))</f>
        <v>F</v>
      </c>
      <c r="V3" s="49"/>
      <c r="W3" s="49"/>
      <c r="X3" s="49"/>
      <c r="Y3" s="49"/>
    </row>
    <row r="4" spans="1:25" x14ac:dyDescent="0.2">
      <c r="A4" s="25">
        <v>2</v>
      </c>
      <c r="B4" s="26" t="s">
        <v>47</v>
      </c>
      <c r="C4" s="26" t="s">
        <v>48</v>
      </c>
      <c r="D4" s="31">
        <v>5</v>
      </c>
      <c r="E4" s="31">
        <v>5</v>
      </c>
      <c r="F4" s="27">
        <v>0</v>
      </c>
      <c r="G4" s="27">
        <v>4</v>
      </c>
      <c r="H4" s="27">
        <f t="shared" si="0"/>
        <v>4</v>
      </c>
      <c r="I4" s="27">
        <v>1</v>
      </c>
      <c r="J4" s="27">
        <v>5</v>
      </c>
      <c r="K4" s="27">
        <f t="shared" si="1"/>
        <v>6</v>
      </c>
      <c r="L4" s="27">
        <f t="shared" ref="L4:L67" si="6">IF(AND(F4="",G4="",I4="",J4="",V4="",X4=""),"",MAX(H4,K4,V4,X4))</f>
        <v>12</v>
      </c>
      <c r="M4" s="37">
        <v>8</v>
      </c>
      <c r="N4" s="38">
        <v>0</v>
      </c>
      <c r="O4" s="35">
        <f t="shared" si="2"/>
        <v>8</v>
      </c>
      <c r="P4" s="35">
        <v>2.5</v>
      </c>
      <c r="Q4" s="35">
        <v>7</v>
      </c>
      <c r="R4" s="36">
        <f t="shared" si="3"/>
        <v>9.5</v>
      </c>
      <c r="S4" s="27">
        <f t="shared" ref="S4:S67" si="7">IF(AND(M4="",N4="",O4="",P4="",W4="",Y4=""),"",MAX(O4,R4,W4,Y4))</f>
        <v>25</v>
      </c>
      <c r="T4" s="40">
        <f t="shared" si="4"/>
        <v>47</v>
      </c>
      <c r="U4" s="28" t="str">
        <f t="shared" si="5"/>
        <v>F</v>
      </c>
      <c r="V4" s="49">
        <v>12</v>
      </c>
      <c r="W4" s="49">
        <v>25</v>
      </c>
      <c r="X4" s="49"/>
      <c r="Y4" s="49"/>
    </row>
    <row r="5" spans="1:25" x14ac:dyDescent="0.2">
      <c r="A5" s="25">
        <v>3</v>
      </c>
      <c r="B5" s="26" t="s">
        <v>49</v>
      </c>
      <c r="C5" s="26" t="s">
        <v>50</v>
      </c>
      <c r="D5" s="31">
        <v>5</v>
      </c>
      <c r="E5" s="31">
        <v>5</v>
      </c>
      <c r="F5" s="27"/>
      <c r="G5" s="27">
        <v>4</v>
      </c>
      <c r="H5" s="27">
        <f t="shared" si="0"/>
        <v>4</v>
      </c>
      <c r="I5" s="27"/>
      <c r="J5" s="27">
        <v>4</v>
      </c>
      <c r="K5" s="27">
        <f t="shared" si="1"/>
        <v>4</v>
      </c>
      <c r="L5" s="27">
        <f t="shared" si="6"/>
        <v>17.5</v>
      </c>
      <c r="M5" s="37"/>
      <c r="N5" s="38"/>
      <c r="O5" s="35" t="str">
        <f t="shared" si="2"/>
        <v/>
      </c>
      <c r="P5" s="35"/>
      <c r="Q5" s="35"/>
      <c r="R5" s="36" t="str">
        <f t="shared" si="3"/>
        <v/>
      </c>
      <c r="S5" s="27" t="str">
        <f t="shared" si="7"/>
        <v/>
      </c>
      <c r="T5" s="40">
        <f t="shared" si="4"/>
        <v>27.5</v>
      </c>
      <c r="U5" s="28" t="str">
        <f t="shared" si="5"/>
        <v>F</v>
      </c>
      <c r="V5" s="49">
        <v>17.5</v>
      </c>
      <c r="W5" s="49"/>
      <c r="X5" s="49"/>
      <c r="Y5" s="49"/>
    </row>
    <row r="6" spans="1:25" x14ac:dyDescent="0.2">
      <c r="A6" s="25">
        <v>4</v>
      </c>
      <c r="B6" s="26" t="s">
        <v>51</v>
      </c>
      <c r="C6" s="26" t="s">
        <v>52</v>
      </c>
      <c r="D6" s="31">
        <v>5</v>
      </c>
      <c r="E6" s="31">
        <v>5</v>
      </c>
      <c r="F6" s="27"/>
      <c r="G6" s="27">
        <v>2</v>
      </c>
      <c r="H6" s="27">
        <f t="shared" si="0"/>
        <v>2</v>
      </c>
      <c r="I6" s="27"/>
      <c r="J6" s="27"/>
      <c r="K6" s="27" t="str">
        <f t="shared" si="1"/>
        <v/>
      </c>
      <c r="L6" s="27">
        <f t="shared" si="6"/>
        <v>2</v>
      </c>
      <c r="M6" s="37"/>
      <c r="N6" s="38"/>
      <c r="O6" s="35" t="str">
        <f t="shared" si="2"/>
        <v/>
      </c>
      <c r="P6" s="35"/>
      <c r="Q6" s="35"/>
      <c r="R6" s="36" t="str">
        <f t="shared" si="3"/>
        <v/>
      </c>
      <c r="S6" s="27" t="str">
        <f t="shared" si="7"/>
        <v/>
      </c>
      <c r="T6" s="40">
        <f t="shared" si="4"/>
        <v>12</v>
      </c>
      <c r="U6" s="28" t="str">
        <f t="shared" si="5"/>
        <v>F</v>
      </c>
      <c r="V6" s="49"/>
      <c r="W6" s="49"/>
      <c r="X6" s="49"/>
      <c r="Y6" s="49"/>
    </row>
    <row r="7" spans="1:25" x14ac:dyDescent="0.2">
      <c r="A7" s="25">
        <v>5</v>
      </c>
      <c r="B7" s="26" t="s">
        <v>53</v>
      </c>
      <c r="C7" s="26" t="s">
        <v>54</v>
      </c>
      <c r="D7" s="31">
        <v>5</v>
      </c>
      <c r="E7" s="31"/>
      <c r="F7" s="27"/>
      <c r="G7" s="27"/>
      <c r="H7" s="27" t="str">
        <f t="shared" si="0"/>
        <v/>
      </c>
      <c r="I7" s="27"/>
      <c r="J7" s="27"/>
      <c r="K7" s="27" t="str">
        <f t="shared" si="1"/>
        <v/>
      </c>
      <c r="L7" s="27" t="str">
        <f t="shared" si="6"/>
        <v/>
      </c>
      <c r="M7" s="34"/>
      <c r="N7" s="35"/>
      <c r="O7" s="35" t="str">
        <f t="shared" si="2"/>
        <v/>
      </c>
      <c r="P7" s="35"/>
      <c r="Q7" s="35"/>
      <c r="R7" s="36" t="str">
        <f t="shared" si="3"/>
        <v/>
      </c>
      <c r="S7" s="27" t="str">
        <f t="shared" si="7"/>
        <v/>
      </c>
      <c r="T7" s="40">
        <f t="shared" si="4"/>
        <v>5</v>
      </c>
      <c r="U7" s="28" t="str">
        <f t="shared" ref="U7:U27" si="8">IF(AND(L7="",S7=""),"",IF(T7&gt;89,"A",IF(T7&gt;79,"B",IF(T7&gt;69,"C",IF(T7&gt;59,"D",IF(T7&gt;49,"E","F"))))))</f>
        <v/>
      </c>
      <c r="V7" s="49"/>
      <c r="W7" s="49"/>
      <c r="X7" s="49"/>
      <c r="Y7" s="49"/>
    </row>
    <row r="8" spans="1:25" x14ac:dyDescent="0.2">
      <c r="A8" s="25">
        <v>6</v>
      </c>
      <c r="B8" s="26" t="s">
        <v>55</v>
      </c>
      <c r="C8" s="26" t="s">
        <v>56</v>
      </c>
      <c r="D8" s="31">
        <v>5</v>
      </c>
      <c r="E8" s="31">
        <v>5</v>
      </c>
      <c r="F8" s="27">
        <v>1.5</v>
      </c>
      <c r="G8" s="27">
        <v>8</v>
      </c>
      <c r="H8" s="27">
        <f t="shared" si="0"/>
        <v>9.5</v>
      </c>
      <c r="I8" s="27">
        <v>0</v>
      </c>
      <c r="J8" s="27">
        <v>8</v>
      </c>
      <c r="K8" s="27">
        <f t="shared" si="1"/>
        <v>8</v>
      </c>
      <c r="L8" s="27">
        <f t="shared" si="6"/>
        <v>15</v>
      </c>
      <c r="M8" s="34">
        <v>1.5</v>
      </c>
      <c r="N8" s="35">
        <v>3</v>
      </c>
      <c r="O8" s="35">
        <f t="shared" si="2"/>
        <v>4.5</v>
      </c>
      <c r="P8" s="35">
        <v>3</v>
      </c>
      <c r="Q8" s="35">
        <v>17.5</v>
      </c>
      <c r="R8" s="36">
        <f t="shared" si="3"/>
        <v>20.5</v>
      </c>
      <c r="S8" s="27">
        <f t="shared" si="7"/>
        <v>20.5</v>
      </c>
      <c r="T8" s="40">
        <f t="shared" si="4"/>
        <v>45.5</v>
      </c>
      <c r="U8" s="28" t="str">
        <f t="shared" si="8"/>
        <v>F</v>
      </c>
      <c r="V8" s="49">
        <v>15</v>
      </c>
      <c r="W8" s="49"/>
      <c r="X8" s="49"/>
      <c r="Y8" s="49"/>
    </row>
    <row r="9" spans="1:25" x14ac:dyDescent="0.2">
      <c r="A9" s="25">
        <v>7</v>
      </c>
      <c r="B9" s="26" t="s">
        <v>57</v>
      </c>
      <c r="C9" s="26" t="s">
        <v>58</v>
      </c>
      <c r="D9" s="31">
        <v>5</v>
      </c>
      <c r="E9" s="31">
        <v>5</v>
      </c>
      <c r="F9" s="27"/>
      <c r="G9" s="27">
        <v>2</v>
      </c>
      <c r="H9" s="27">
        <f t="shared" si="0"/>
        <v>2</v>
      </c>
      <c r="I9" s="27">
        <v>2</v>
      </c>
      <c r="J9" s="27">
        <v>1</v>
      </c>
      <c r="K9" s="27">
        <f t="shared" si="1"/>
        <v>3</v>
      </c>
      <c r="L9" s="27">
        <f t="shared" si="6"/>
        <v>3</v>
      </c>
      <c r="M9" s="34"/>
      <c r="N9" s="35"/>
      <c r="O9" s="35" t="str">
        <f t="shared" si="2"/>
        <v/>
      </c>
      <c r="P9" s="35"/>
      <c r="Q9" s="35"/>
      <c r="R9" s="36" t="str">
        <f t="shared" si="3"/>
        <v/>
      </c>
      <c r="S9" s="27" t="str">
        <f t="shared" si="7"/>
        <v/>
      </c>
      <c r="T9" s="40">
        <f t="shared" si="4"/>
        <v>13</v>
      </c>
      <c r="U9" s="28" t="str">
        <f t="shared" si="8"/>
        <v>F</v>
      </c>
      <c r="V9" s="49"/>
      <c r="W9" s="49"/>
      <c r="X9" s="49"/>
      <c r="Y9" s="49"/>
    </row>
    <row r="10" spans="1:25" x14ac:dyDescent="0.2">
      <c r="A10" s="25">
        <v>8</v>
      </c>
      <c r="B10" s="26" t="s">
        <v>59</v>
      </c>
      <c r="C10" s="26" t="s">
        <v>60</v>
      </c>
      <c r="D10" s="31">
        <v>5</v>
      </c>
      <c r="E10" s="31">
        <v>5</v>
      </c>
      <c r="F10" s="27">
        <v>0</v>
      </c>
      <c r="G10" s="27">
        <v>6</v>
      </c>
      <c r="H10" s="27">
        <f t="shared" si="0"/>
        <v>6</v>
      </c>
      <c r="I10" s="27">
        <v>0.5</v>
      </c>
      <c r="J10" s="27"/>
      <c r="K10" s="27">
        <f t="shared" si="1"/>
        <v>0.5</v>
      </c>
      <c r="L10" s="27">
        <f t="shared" si="6"/>
        <v>6</v>
      </c>
      <c r="M10" s="34"/>
      <c r="N10" s="35"/>
      <c r="O10" s="35" t="str">
        <f t="shared" si="2"/>
        <v/>
      </c>
      <c r="P10" s="35">
        <v>0</v>
      </c>
      <c r="Q10" s="35">
        <v>6</v>
      </c>
      <c r="R10" s="36">
        <f t="shared" si="3"/>
        <v>6</v>
      </c>
      <c r="S10" s="27">
        <f t="shared" si="7"/>
        <v>6</v>
      </c>
      <c r="T10" s="40">
        <f t="shared" si="4"/>
        <v>22</v>
      </c>
      <c r="U10" s="28" t="str">
        <f t="shared" si="8"/>
        <v>F</v>
      </c>
      <c r="V10" s="49"/>
      <c r="W10" s="49"/>
      <c r="X10" s="49"/>
      <c r="Y10" s="49"/>
    </row>
    <row r="11" spans="1:25" x14ac:dyDescent="0.2">
      <c r="A11" s="25">
        <v>9</v>
      </c>
      <c r="B11" s="26" t="s">
        <v>61</v>
      </c>
      <c r="C11" s="26" t="s">
        <v>62</v>
      </c>
      <c r="D11" s="31">
        <v>5</v>
      </c>
      <c r="E11" s="31">
        <v>5</v>
      </c>
      <c r="F11" s="27">
        <v>12.5</v>
      </c>
      <c r="G11" s="27"/>
      <c r="H11" s="27">
        <f t="shared" si="0"/>
        <v>12.5</v>
      </c>
      <c r="I11" s="27"/>
      <c r="J11" s="27"/>
      <c r="K11" s="27" t="str">
        <f t="shared" si="1"/>
        <v/>
      </c>
      <c r="L11" s="27">
        <f t="shared" si="6"/>
        <v>12.5</v>
      </c>
      <c r="M11" s="34"/>
      <c r="N11" s="35"/>
      <c r="O11" s="35" t="str">
        <f t="shared" si="2"/>
        <v/>
      </c>
      <c r="P11" s="35"/>
      <c r="Q11" s="35"/>
      <c r="R11" s="36" t="str">
        <f t="shared" si="3"/>
        <v/>
      </c>
      <c r="S11" s="27" t="str">
        <f t="shared" si="7"/>
        <v/>
      </c>
      <c r="T11" s="40">
        <f t="shared" si="4"/>
        <v>22.5</v>
      </c>
      <c r="U11" s="28" t="str">
        <f t="shared" si="8"/>
        <v>F</v>
      </c>
      <c r="V11" s="49"/>
      <c r="W11" s="49"/>
      <c r="X11" s="49"/>
      <c r="Y11" s="49"/>
    </row>
    <row r="12" spans="1:25" x14ac:dyDescent="0.2">
      <c r="A12" s="25">
        <v>10</v>
      </c>
      <c r="B12" s="26" t="s">
        <v>63</v>
      </c>
      <c r="C12" s="26" t="s">
        <v>64</v>
      </c>
      <c r="D12" s="31">
        <v>5</v>
      </c>
      <c r="E12" s="31">
        <v>5</v>
      </c>
      <c r="F12" s="27">
        <v>0</v>
      </c>
      <c r="G12" s="27"/>
      <c r="H12" s="27">
        <f t="shared" si="0"/>
        <v>0</v>
      </c>
      <c r="I12" s="27"/>
      <c r="J12" s="27"/>
      <c r="K12" s="27" t="str">
        <f t="shared" si="1"/>
        <v/>
      </c>
      <c r="L12" s="27">
        <f t="shared" si="6"/>
        <v>0</v>
      </c>
      <c r="M12" s="34"/>
      <c r="N12" s="35"/>
      <c r="O12" s="35" t="str">
        <f t="shared" si="2"/>
        <v/>
      </c>
      <c r="P12" s="35"/>
      <c r="Q12" s="35"/>
      <c r="R12" s="36" t="str">
        <f t="shared" si="3"/>
        <v/>
      </c>
      <c r="S12" s="27" t="str">
        <f t="shared" si="7"/>
        <v/>
      </c>
      <c r="T12" s="40">
        <f t="shared" si="4"/>
        <v>10</v>
      </c>
      <c r="U12" s="28" t="str">
        <f t="shared" si="8"/>
        <v>F</v>
      </c>
      <c r="V12" s="49"/>
      <c r="W12" s="49"/>
      <c r="X12" s="49"/>
      <c r="Y12" s="49"/>
    </row>
    <row r="13" spans="1:25" x14ac:dyDescent="0.2">
      <c r="A13" s="25">
        <v>11</v>
      </c>
      <c r="B13" s="26" t="s">
        <v>65</v>
      </c>
      <c r="C13" s="26" t="s">
        <v>66</v>
      </c>
      <c r="D13" s="31">
        <v>5</v>
      </c>
      <c r="E13" s="31">
        <v>5</v>
      </c>
      <c r="F13" s="27"/>
      <c r="G13" s="27">
        <v>10</v>
      </c>
      <c r="H13" s="27">
        <f t="shared" si="0"/>
        <v>10</v>
      </c>
      <c r="I13" s="27">
        <v>3.5</v>
      </c>
      <c r="J13" s="27">
        <v>6</v>
      </c>
      <c r="K13" s="27">
        <f t="shared" si="1"/>
        <v>9.5</v>
      </c>
      <c r="L13" s="27">
        <f t="shared" si="6"/>
        <v>10</v>
      </c>
      <c r="M13" s="34">
        <v>4</v>
      </c>
      <c r="N13" s="35">
        <v>4</v>
      </c>
      <c r="O13" s="35">
        <f t="shared" si="2"/>
        <v>8</v>
      </c>
      <c r="P13" s="35">
        <v>4</v>
      </c>
      <c r="Q13" s="35">
        <v>16</v>
      </c>
      <c r="R13" s="36">
        <f t="shared" si="3"/>
        <v>20</v>
      </c>
      <c r="S13" s="27">
        <f t="shared" si="7"/>
        <v>20</v>
      </c>
      <c r="T13" s="40">
        <f t="shared" si="4"/>
        <v>40</v>
      </c>
      <c r="U13" s="28" t="str">
        <f t="shared" si="8"/>
        <v>F</v>
      </c>
      <c r="V13" s="49"/>
      <c r="W13" s="49"/>
      <c r="X13" s="49"/>
      <c r="Y13" s="49"/>
    </row>
    <row r="14" spans="1:25" x14ac:dyDescent="0.2">
      <c r="A14" s="25">
        <v>12</v>
      </c>
      <c r="B14" s="26" t="s">
        <v>67</v>
      </c>
      <c r="C14" s="26" t="s">
        <v>68</v>
      </c>
      <c r="D14" s="31"/>
      <c r="E14" s="31"/>
      <c r="F14" s="27"/>
      <c r="G14" s="27"/>
      <c r="H14" s="27" t="str">
        <f t="shared" si="0"/>
        <v/>
      </c>
      <c r="I14" s="27"/>
      <c r="J14" s="27"/>
      <c r="K14" s="27" t="str">
        <f t="shared" si="1"/>
        <v/>
      </c>
      <c r="L14" s="27" t="str">
        <f t="shared" si="6"/>
        <v/>
      </c>
      <c r="M14" s="34"/>
      <c r="N14" s="35"/>
      <c r="O14" s="35" t="str">
        <f t="shared" si="2"/>
        <v/>
      </c>
      <c r="P14" s="35"/>
      <c r="Q14" s="35"/>
      <c r="R14" s="36" t="str">
        <f t="shared" si="3"/>
        <v/>
      </c>
      <c r="S14" s="27" t="str">
        <f t="shared" si="7"/>
        <v/>
      </c>
      <c r="T14" s="40" t="str">
        <f t="shared" si="4"/>
        <v/>
      </c>
      <c r="U14" s="28" t="str">
        <f t="shared" si="8"/>
        <v/>
      </c>
      <c r="V14" s="49"/>
      <c r="W14" s="49"/>
      <c r="X14" s="49"/>
      <c r="Y14" s="49"/>
    </row>
    <row r="15" spans="1:25" x14ac:dyDescent="0.2">
      <c r="A15" s="25">
        <v>13</v>
      </c>
      <c r="B15" s="26" t="s">
        <v>69</v>
      </c>
      <c r="C15" s="26" t="s">
        <v>70</v>
      </c>
      <c r="D15" s="31"/>
      <c r="E15" s="31"/>
      <c r="F15" s="27"/>
      <c r="G15" s="27"/>
      <c r="H15" s="27" t="str">
        <f t="shared" si="0"/>
        <v/>
      </c>
      <c r="I15" s="27"/>
      <c r="J15" s="27"/>
      <c r="K15" s="27" t="str">
        <f t="shared" si="1"/>
        <v/>
      </c>
      <c r="L15" s="27" t="str">
        <f t="shared" si="6"/>
        <v/>
      </c>
      <c r="M15" s="34"/>
      <c r="N15" s="35"/>
      <c r="O15" s="35" t="str">
        <f t="shared" si="2"/>
        <v/>
      </c>
      <c r="P15" s="35"/>
      <c r="Q15" s="35"/>
      <c r="R15" s="36" t="str">
        <f t="shared" si="3"/>
        <v/>
      </c>
      <c r="S15" s="27" t="str">
        <f t="shared" si="7"/>
        <v/>
      </c>
      <c r="T15" s="40" t="str">
        <f t="shared" si="4"/>
        <v/>
      </c>
      <c r="U15" s="28" t="str">
        <f t="shared" si="8"/>
        <v/>
      </c>
      <c r="V15" s="49"/>
      <c r="W15" s="49"/>
      <c r="X15" s="49"/>
      <c r="Y15" s="49"/>
    </row>
    <row r="16" spans="1:25" x14ac:dyDescent="0.2">
      <c r="A16" s="25">
        <v>14</v>
      </c>
      <c r="B16" s="26" t="s">
        <v>71</v>
      </c>
      <c r="C16" s="26" t="s">
        <v>72</v>
      </c>
      <c r="D16" s="31">
        <v>5</v>
      </c>
      <c r="E16" s="31">
        <v>5</v>
      </c>
      <c r="F16" s="27"/>
      <c r="G16" s="27"/>
      <c r="H16" s="27" t="str">
        <f t="shared" si="0"/>
        <v/>
      </c>
      <c r="I16" s="27"/>
      <c r="J16" s="27"/>
      <c r="K16" s="27" t="str">
        <f t="shared" si="1"/>
        <v/>
      </c>
      <c r="L16" s="27" t="str">
        <f t="shared" si="6"/>
        <v/>
      </c>
      <c r="M16" s="34"/>
      <c r="N16" s="35"/>
      <c r="O16" s="35" t="str">
        <f t="shared" si="2"/>
        <v/>
      </c>
      <c r="P16" s="35"/>
      <c r="Q16" s="35"/>
      <c r="R16" s="36" t="str">
        <f t="shared" si="3"/>
        <v/>
      </c>
      <c r="S16" s="27" t="str">
        <f t="shared" si="7"/>
        <v/>
      </c>
      <c r="T16" s="40">
        <f t="shared" si="4"/>
        <v>10</v>
      </c>
      <c r="U16" s="28" t="str">
        <f t="shared" si="8"/>
        <v/>
      </c>
      <c r="V16" s="49"/>
      <c r="W16" s="49"/>
      <c r="X16" s="49"/>
      <c r="Y16" s="49"/>
    </row>
    <row r="17" spans="1:25" x14ac:dyDescent="0.2">
      <c r="A17" s="25">
        <v>15</v>
      </c>
      <c r="B17" s="26" t="s">
        <v>73</v>
      </c>
      <c r="C17" s="26" t="s">
        <v>74</v>
      </c>
      <c r="D17" s="31">
        <v>5</v>
      </c>
      <c r="E17" s="31">
        <v>5</v>
      </c>
      <c r="F17" s="27">
        <v>2.5</v>
      </c>
      <c r="G17" s="27">
        <v>1</v>
      </c>
      <c r="H17" s="27">
        <f t="shared" si="0"/>
        <v>3.5</v>
      </c>
      <c r="I17" s="27">
        <v>3.5</v>
      </c>
      <c r="J17" s="27">
        <v>1</v>
      </c>
      <c r="K17" s="27">
        <f t="shared" si="1"/>
        <v>4.5</v>
      </c>
      <c r="L17" s="27">
        <f t="shared" si="6"/>
        <v>9.5</v>
      </c>
      <c r="M17" s="37">
        <v>3</v>
      </c>
      <c r="N17" s="27">
        <v>0</v>
      </c>
      <c r="O17" s="35">
        <f t="shared" si="2"/>
        <v>3</v>
      </c>
      <c r="P17" s="27">
        <v>3</v>
      </c>
      <c r="Q17" s="27">
        <v>9</v>
      </c>
      <c r="R17" s="36">
        <f t="shared" si="3"/>
        <v>12</v>
      </c>
      <c r="S17" s="27">
        <f t="shared" si="7"/>
        <v>12</v>
      </c>
      <c r="T17" s="40">
        <f t="shared" si="4"/>
        <v>31.5</v>
      </c>
      <c r="U17" s="28" t="str">
        <f t="shared" si="8"/>
        <v>F</v>
      </c>
      <c r="V17" s="49">
        <v>9.5</v>
      </c>
      <c r="W17" s="49">
        <v>8</v>
      </c>
      <c r="X17" s="49"/>
      <c r="Y17" s="49"/>
    </row>
    <row r="18" spans="1:25" x14ac:dyDescent="0.2">
      <c r="A18" s="25">
        <v>16</v>
      </c>
      <c r="B18" s="26" t="s">
        <v>75</v>
      </c>
      <c r="C18" s="26" t="s">
        <v>76</v>
      </c>
      <c r="D18" s="31">
        <v>5</v>
      </c>
      <c r="E18" s="31">
        <v>5</v>
      </c>
      <c r="F18" s="29">
        <v>0</v>
      </c>
      <c r="G18" s="29">
        <v>4</v>
      </c>
      <c r="H18" s="27">
        <f t="shared" si="0"/>
        <v>4</v>
      </c>
      <c r="I18" s="29">
        <v>1.5</v>
      </c>
      <c r="J18" s="29">
        <v>6</v>
      </c>
      <c r="K18" s="27">
        <f t="shared" si="1"/>
        <v>7.5</v>
      </c>
      <c r="L18" s="27">
        <f t="shared" si="6"/>
        <v>22.5</v>
      </c>
      <c r="M18" s="29">
        <v>1.5</v>
      </c>
      <c r="N18" s="29"/>
      <c r="O18" s="35">
        <f t="shared" si="2"/>
        <v>1.5</v>
      </c>
      <c r="P18" s="29">
        <v>1</v>
      </c>
      <c r="Q18" s="29">
        <v>13</v>
      </c>
      <c r="R18" s="36">
        <f t="shared" si="3"/>
        <v>14</v>
      </c>
      <c r="S18" s="27">
        <f t="shared" si="7"/>
        <v>14</v>
      </c>
      <c r="T18" s="40">
        <f t="shared" si="4"/>
        <v>46.5</v>
      </c>
      <c r="U18" s="28" t="str">
        <f t="shared" si="8"/>
        <v>F</v>
      </c>
      <c r="V18" s="49">
        <v>22.5</v>
      </c>
      <c r="W18" s="49"/>
      <c r="X18" s="49"/>
      <c r="Y18" s="49"/>
    </row>
    <row r="19" spans="1:25" x14ac:dyDescent="0.2">
      <c r="A19" s="25">
        <v>17</v>
      </c>
      <c r="B19" s="26" t="s">
        <v>77</v>
      </c>
      <c r="C19" s="26" t="s">
        <v>78</v>
      </c>
      <c r="D19" s="31">
        <v>5</v>
      </c>
      <c r="E19" s="31">
        <v>5</v>
      </c>
      <c r="F19" s="29">
        <v>5</v>
      </c>
      <c r="G19" s="29"/>
      <c r="H19" s="27">
        <f t="shared" si="0"/>
        <v>5</v>
      </c>
      <c r="I19" s="29">
        <v>8</v>
      </c>
      <c r="J19" s="29">
        <v>7</v>
      </c>
      <c r="K19" s="27">
        <f t="shared" si="1"/>
        <v>15</v>
      </c>
      <c r="L19" s="27">
        <f t="shared" si="6"/>
        <v>15</v>
      </c>
      <c r="M19" s="29"/>
      <c r="N19" s="29">
        <v>0</v>
      </c>
      <c r="O19" s="35">
        <f t="shared" si="2"/>
        <v>0</v>
      </c>
      <c r="P19" s="29"/>
      <c r="Q19" s="29">
        <v>13</v>
      </c>
      <c r="R19" s="36">
        <f t="shared" si="3"/>
        <v>13</v>
      </c>
      <c r="S19" s="27">
        <f t="shared" si="7"/>
        <v>13</v>
      </c>
      <c r="T19" s="40">
        <f t="shared" si="4"/>
        <v>38</v>
      </c>
      <c r="U19" s="28" t="str">
        <f t="shared" si="8"/>
        <v>F</v>
      </c>
      <c r="V19" s="49"/>
      <c r="W19" s="49"/>
      <c r="X19" s="49"/>
      <c r="Y19" s="49"/>
    </row>
    <row r="20" spans="1:25" x14ac:dyDescent="0.2">
      <c r="A20" s="25">
        <v>18</v>
      </c>
      <c r="B20" s="26" t="s">
        <v>79</v>
      </c>
      <c r="C20" s="26" t="s">
        <v>80</v>
      </c>
      <c r="D20" s="31"/>
      <c r="E20" s="31"/>
      <c r="F20" s="29">
        <v>0</v>
      </c>
      <c r="G20" s="29"/>
      <c r="H20" s="27">
        <f t="shared" si="0"/>
        <v>0</v>
      </c>
      <c r="I20" s="29"/>
      <c r="J20" s="29"/>
      <c r="K20" s="27" t="str">
        <f t="shared" si="1"/>
        <v/>
      </c>
      <c r="L20" s="27">
        <f t="shared" si="6"/>
        <v>0</v>
      </c>
      <c r="M20" s="29"/>
      <c r="N20" s="29"/>
      <c r="O20" s="35" t="str">
        <f t="shared" si="2"/>
        <v/>
      </c>
      <c r="P20" s="29"/>
      <c r="Q20" s="29"/>
      <c r="R20" s="36" t="str">
        <f t="shared" si="3"/>
        <v/>
      </c>
      <c r="S20" s="27" t="str">
        <f t="shared" si="7"/>
        <v/>
      </c>
      <c r="T20" s="40">
        <f t="shared" si="4"/>
        <v>0</v>
      </c>
      <c r="U20" s="28" t="str">
        <f t="shared" si="8"/>
        <v>F</v>
      </c>
      <c r="V20" s="49"/>
      <c r="W20" s="49"/>
      <c r="X20" s="49"/>
      <c r="Y20" s="49"/>
    </row>
    <row r="21" spans="1:25" x14ac:dyDescent="0.2">
      <c r="A21" s="25">
        <v>19</v>
      </c>
      <c r="B21" s="26" t="s">
        <v>81</v>
      </c>
      <c r="C21" s="26" t="s">
        <v>82</v>
      </c>
      <c r="D21" s="31">
        <v>5</v>
      </c>
      <c r="E21" s="31">
        <v>5</v>
      </c>
      <c r="F21" s="29">
        <v>2.5</v>
      </c>
      <c r="G21" s="29">
        <v>13</v>
      </c>
      <c r="H21" s="27">
        <f t="shared" si="0"/>
        <v>15.5</v>
      </c>
      <c r="I21" s="29"/>
      <c r="J21" s="29"/>
      <c r="K21" s="27" t="str">
        <f t="shared" si="1"/>
        <v/>
      </c>
      <c r="L21" s="27">
        <f t="shared" si="6"/>
        <v>15.5</v>
      </c>
      <c r="M21" s="29">
        <v>4</v>
      </c>
      <c r="N21" s="29"/>
      <c r="O21" s="35">
        <f t="shared" si="2"/>
        <v>4</v>
      </c>
      <c r="P21" s="29">
        <v>3</v>
      </c>
      <c r="Q21" s="29"/>
      <c r="R21" s="36">
        <f t="shared" si="3"/>
        <v>3</v>
      </c>
      <c r="S21" s="27">
        <f t="shared" si="7"/>
        <v>20.5</v>
      </c>
      <c r="T21" s="40">
        <f t="shared" si="4"/>
        <v>46</v>
      </c>
      <c r="U21" s="28" t="str">
        <f t="shared" si="8"/>
        <v>F</v>
      </c>
      <c r="V21" s="49"/>
      <c r="W21" s="49">
        <v>20.5</v>
      </c>
      <c r="X21" s="49"/>
      <c r="Y21" s="49"/>
    </row>
    <row r="22" spans="1:25" x14ac:dyDescent="0.2">
      <c r="A22" s="25">
        <v>20</v>
      </c>
      <c r="B22" s="26" t="s">
        <v>83</v>
      </c>
      <c r="C22" s="26" t="s">
        <v>84</v>
      </c>
      <c r="D22" s="31">
        <v>5</v>
      </c>
      <c r="E22" s="31">
        <v>5</v>
      </c>
      <c r="F22" s="29"/>
      <c r="G22" s="29"/>
      <c r="H22" s="27" t="str">
        <f t="shared" ref="H22:H52" si="9">IF(AND(F22="",G22=""),"",SUM(F22,G22))</f>
        <v/>
      </c>
      <c r="I22" s="29">
        <v>2.5</v>
      </c>
      <c r="J22" s="29">
        <v>2</v>
      </c>
      <c r="K22" s="27">
        <f t="shared" ref="K22:K52" si="10">IF(AND(I22="", J22=""),"",SUM(I22,J22))</f>
        <v>4.5</v>
      </c>
      <c r="L22" s="27">
        <f t="shared" si="6"/>
        <v>14</v>
      </c>
      <c r="M22" s="29"/>
      <c r="N22" s="29"/>
      <c r="O22" s="35" t="str">
        <f t="shared" ref="O22:O52" si="11">IF(AND(M22="",N22=""),"",SUM(M22,N22))</f>
        <v/>
      </c>
      <c r="P22" s="29"/>
      <c r="Q22" s="29"/>
      <c r="R22" s="36" t="str">
        <f t="shared" ref="R22:R52" si="12">IF(AND(P22="",Q22=""),"",SUM(P22,Q22))</f>
        <v/>
      </c>
      <c r="S22" s="27" t="str">
        <f t="shared" si="7"/>
        <v/>
      </c>
      <c r="T22" s="40">
        <f t="shared" ref="T22:T52" si="13">IF(AND(D22="",E22="",L22="",S22=""),"",SUM(D22,E22,L22,S22))</f>
        <v>24</v>
      </c>
      <c r="U22" s="28" t="str">
        <f t="shared" si="8"/>
        <v>F</v>
      </c>
      <c r="V22" s="49">
        <v>14</v>
      </c>
      <c r="W22" s="49"/>
      <c r="X22" s="49"/>
      <c r="Y22" s="49"/>
    </row>
    <row r="23" spans="1:25" x14ac:dyDescent="0.2">
      <c r="A23" s="25">
        <v>21</v>
      </c>
      <c r="B23" s="26" t="s">
        <v>85</v>
      </c>
      <c r="C23" s="26" t="s">
        <v>86</v>
      </c>
      <c r="D23" s="31">
        <v>5</v>
      </c>
      <c r="E23" s="31">
        <v>5</v>
      </c>
      <c r="F23" s="29">
        <v>0</v>
      </c>
      <c r="G23" s="29">
        <v>4</v>
      </c>
      <c r="H23" s="27">
        <f t="shared" si="9"/>
        <v>4</v>
      </c>
      <c r="I23" s="29"/>
      <c r="J23" s="29">
        <v>2</v>
      </c>
      <c r="K23" s="27">
        <f t="shared" si="10"/>
        <v>2</v>
      </c>
      <c r="L23" s="27">
        <f t="shared" si="6"/>
        <v>4</v>
      </c>
      <c r="M23" s="29"/>
      <c r="N23" s="29"/>
      <c r="O23" s="35" t="str">
        <f t="shared" si="11"/>
        <v/>
      </c>
      <c r="P23" s="29"/>
      <c r="Q23" s="29"/>
      <c r="R23" s="36" t="str">
        <f t="shared" si="12"/>
        <v/>
      </c>
      <c r="S23" s="27" t="str">
        <f t="shared" si="7"/>
        <v/>
      </c>
      <c r="T23" s="40">
        <f t="shared" si="13"/>
        <v>14</v>
      </c>
      <c r="U23" s="28" t="str">
        <f t="shared" si="8"/>
        <v>F</v>
      </c>
      <c r="V23" s="49"/>
      <c r="W23" s="49"/>
      <c r="X23" s="49"/>
      <c r="Y23" s="49"/>
    </row>
    <row r="24" spans="1:25" x14ac:dyDescent="0.2">
      <c r="A24" s="25">
        <v>22</v>
      </c>
      <c r="B24" s="26" t="s">
        <v>87</v>
      </c>
      <c r="C24" s="26" t="s">
        <v>88</v>
      </c>
      <c r="D24" s="31">
        <v>5</v>
      </c>
      <c r="E24" s="31">
        <v>5</v>
      </c>
      <c r="F24" s="29">
        <v>2.5</v>
      </c>
      <c r="G24" s="29">
        <v>5</v>
      </c>
      <c r="H24" s="27">
        <f t="shared" si="9"/>
        <v>7.5</v>
      </c>
      <c r="I24" s="29">
        <v>6.5</v>
      </c>
      <c r="J24" s="29">
        <v>9</v>
      </c>
      <c r="K24" s="27">
        <f t="shared" si="10"/>
        <v>15.5</v>
      </c>
      <c r="L24" s="27">
        <f t="shared" si="6"/>
        <v>15.5</v>
      </c>
      <c r="M24" s="29">
        <v>3</v>
      </c>
      <c r="N24" s="29">
        <v>10</v>
      </c>
      <c r="O24" s="35">
        <f t="shared" si="11"/>
        <v>13</v>
      </c>
      <c r="P24" s="29">
        <v>2.5</v>
      </c>
      <c r="Q24" s="29">
        <v>12</v>
      </c>
      <c r="R24" s="36">
        <f t="shared" si="12"/>
        <v>14.5</v>
      </c>
      <c r="S24" s="27">
        <f t="shared" si="7"/>
        <v>14.5</v>
      </c>
      <c r="T24" s="40">
        <f t="shared" si="13"/>
        <v>40</v>
      </c>
      <c r="U24" s="28" t="str">
        <f t="shared" si="8"/>
        <v>F</v>
      </c>
      <c r="V24" s="49"/>
      <c r="W24" s="49"/>
      <c r="X24" s="49"/>
      <c r="Y24" s="49"/>
    </row>
    <row r="25" spans="1:25" x14ac:dyDescent="0.2">
      <c r="A25" s="25">
        <v>23</v>
      </c>
      <c r="B25" s="26" t="s">
        <v>89</v>
      </c>
      <c r="C25" s="26" t="s">
        <v>90</v>
      </c>
      <c r="D25" s="31">
        <v>5</v>
      </c>
      <c r="E25" s="31">
        <v>5</v>
      </c>
      <c r="F25" s="29"/>
      <c r="G25" s="29"/>
      <c r="H25" s="27" t="str">
        <f t="shared" si="9"/>
        <v/>
      </c>
      <c r="I25" s="29">
        <v>0.5</v>
      </c>
      <c r="J25" s="29">
        <v>7</v>
      </c>
      <c r="K25" s="27">
        <f t="shared" si="10"/>
        <v>7.5</v>
      </c>
      <c r="L25" s="27">
        <f t="shared" si="6"/>
        <v>7.5</v>
      </c>
      <c r="M25" s="29"/>
      <c r="N25" s="29"/>
      <c r="O25" s="35" t="str">
        <f t="shared" si="11"/>
        <v/>
      </c>
      <c r="P25" s="29"/>
      <c r="Q25" s="29"/>
      <c r="R25" s="36" t="str">
        <f t="shared" si="12"/>
        <v/>
      </c>
      <c r="S25" s="27" t="str">
        <f t="shared" si="7"/>
        <v/>
      </c>
      <c r="T25" s="40">
        <f t="shared" si="13"/>
        <v>17.5</v>
      </c>
      <c r="U25" s="28" t="str">
        <f t="shared" si="8"/>
        <v>F</v>
      </c>
      <c r="V25" s="49"/>
      <c r="W25" s="49"/>
      <c r="X25" s="49"/>
      <c r="Y25" s="49"/>
    </row>
    <row r="26" spans="1:25" x14ac:dyDescent="0.2">
      <c r="A26" s="25">
        <v>24</v>
      </c>
      <c r="B26" s="26" t="s">
        <v>91</v>
      </c>
      <c r="C26" s="26" t="s">
        <v>92</v>
      </c>
      <c r="D26" s="31">
        <v>5</v>
      </c>
      <c r="E26" s="31"/>
      <c r="F26" s="29">
        <v>4.5</v>
      </c>
      <c r="G26" s="29">
        <v>2</v>
      </c>
      <c r="H26" s="27">
        <f t="shared" si="9"/>
        <v>6.5</v>
      </c>
      <c r="I26" s="29"/>
      <c r="J26" s="29"/>
      <c r="K26" s="27" t="str">
        <f t="shared" si="10"/>
        <v/>
      </c>
      <c r="L26" s="27">
        <f t="shared" si="6"/>
        <v>6.5</v>
      </c>
      <c r="M26" s="29"/>
      <c r="N26" s="29"/>
      <c r="O26" s="35" t="str">
        <f t="shared" si="11"/>
        <v/>
      </c>
      <c r="P26" s="29"/>
      <c r="Q26" s="29"/>
      <c r="R26" s="36" t="str">
        <f t="shared" si="12"/>
        <v/>
      </c>
      <c r="S26" s="27" t="str">
        <f t="shared" si="7"/>
        <v/>
      </c>
      <c r="T26" s="40">
        <f t="shared" si="13"/>
        <v>11.5</v>
      </c>
      <c r="U26" s="28" t="str">
        <f t="shared" si="8"/>
        <v>F</v>
      </c>
      <c r="V26" s="49"/>
      <c r="W26" s="49"/>
      <c r="X26" s="49"/>
      <c r="Y26" s="49"/>
    </row>
    <row r="27" spans="1:25" x14ac:dyDescent="0.2">
      <c r="A27" s="25">
        <v>25</v>
      </c>
      <c r="B27" s="26" t="s">
        <v>93</v>
      </c>
      <c r="C27" s="26" t="s">
        <v>94</v>
      </c>
      <c r="D27" s="31">
        <v>5</v>
      </c>
      <c r="E27" s="31"/>
      <c r="F27" s="29">
        <v>0</v>
      </c>
      <c r="G27" s="29"/>
      <c r="H27" s="27">
        <f t="shared" si="9"/>
        <v>0</v>
      </c>
      <c r="I27" s="29"/>
      <c r="J27" s="29"/>
      <c r="K27" s="27" t="str">
        <f t="shared" si="10"/>
        <v/>
      </c>
      <c r="L27" s="27">
        <f t="shared" si="6"/>
        <v>0</v>
      </c>
      <c r="M27" s="29"/>
      <c r="N27" s="29"/>
      <c r="O27" s="35" t="str">
        <f t="shared" si="11"/>
        <v/>
      </c>
      <c r="P27" s="29"/>
      <c r="Q27" s="29"/>
      <c r="R27" s="36" t="str">
        <f t="shared" si="12"/>
        <v/>
      </c>
      <c r="S27" s="27" t="str">
        <f t="shared" si="7"/>
        <v/>
      </c>
      <c r="T27" s="40">
        <f t="shared" si="13"/>
        <v>5</v>
      </c>
      <c r="U27" s="28" t="str">
        <f t="shared" si="8"/>
        <v>F</v>
      </c>
      <c r="V27" s="49"/>
      <c r="W27" s="49"/>
      <c r="X27" s="49"/>
      <c r="Y27" s="49"/>
    </row>
    <row r="28" spans="1:25" x14ac:dyDescent="0.2">
      <c r="A28" s="25">
        <v>26</v>
      </c>
      <c r="B28" s="26" t="s">
        <v>95</v>
      </c>
      <c r="C28" s="26" t="s">
        <v>96</v>
      </c>
      <c r="D28" s="31">
        <v>5</v>
      </c>
      <c r="E28" s="31">
        <v>5</v>
      </c>
      <c r="F28" s="29">
        <v>1</v>
      </c>
      <c r="G28" s="29">
        <v>1</v>
      </c>
      <c r="H28" s="27">
        <f t="shared" si="9"/>
        <v>2</v>
      </c>
      <c r="I28" s="29">
        <v>2</v>
      </c>
      <c r="J28" s="29">
        <v>1</v>
      </c>
      <c r="K28" s="27">
        <f t="shared" si="10"/>
        <v>3</v>
      </c>
      <c r="L28" s="27">
        <f>IF(AND(F28="",G28="",I28="",J28="",V28="",X28=""),"",MAX(H28,K28,V28,X28))</f>
        <v>4</v>
      </c>
      <c r="M28" s="29"/>
      <c r="N28" s="29"/>
      <c r="O28" s="35" t="str">
        <f t="shared" si="11"/>
        <v/>
      </c>
      <c r="P28" s="29">
        <v>0</v>
      </c>
      <c r="Q28" s="29">
        <v>1</v>
      </c>
      <c r="R28" s="36">
        <f t="shared" si="12"/>
        <v>1</v>
      </c>
      <c r="S28" s="27">
        <f t="shared" si="7"/>
        <v>1</v>
      </c>
      <c r="T28" s="40">
        <f t="shared" si="13"/>
        <v>15</v>
      </c>
      <c r="U28" s="28" t="str">
        <f t="shared" ref="U28:U56" si="14">IF(AND(L28="",S28=""),"",IF(T28&gt;89,"A",IF(T28&gt;79,"B",IF(T28&gt;69,"C",IF(T28&gt;59,"D",IF(T28&gt;49,"E","F"))))))</f>
        <v>F</v>
      </c>
      <c r="V28" s="49">
        <v>4</v>
      </c>
      <c r="W28" s="49">
        <v>0</v>
      </c>
      <c r="X28" s="49"/>
      <c r="Y28" s="49"/>
    </row>
    <row r="29" spans="1:25" ht="16.5" customHeight="1" x14ac:dyDescent="0.2">
      <c r="A29" s="25">
        <v>27</v>
      </c>
      <c r="B29" s="26" t="s">
        <v>97</v>
      </c>
      <c r="C29" s="26" t="s">
        <v>98</v>
      </c>
      <c r="D29" s="31">
        <v>5</v>
      </c>
      <c r="E29" s="31">
        <v>5</v>
      </c>
      <c r="F29" s="29">
        <v>0.5</v>
      </c>
      <c r="G29" s="29">
        <v>2</v>
      </c>
      <c r="H29" s="27">
        <f t="shared" si="9"/>
        <v>2.5</v>
      </c>
      <c r="I29" s="29">
        <v>4.5</v>
      </c>
      <c r="J29" s="29">
        <v>4</v>
      </c>
      <c r="K29" s="27">
        <f t="shared" si="10"/>
        <v>8.5</v>
      </c>
      <c r="L29" s="27">
        <f t="shared" si="6"/>
        <v>8.5</v>
      </c>
      <c r="M29" s="29"/>
      <c r="N29" s="29"/>
      <c r="O29" s="35" t="str">
        <f t="shared" si="11"/>
        <v/>
      </c>
      <c r="P29" s="29">
        <v>0</v>
      </c>
      <c r="Q29" s="29">
        <v>15</v>
      </c>
      <c r="R29" s="36">
        <f t="shared" si="12"/>
        <v>15</v>
      </c>
      <c r="S29" s="27">
        <f t="shared" si="7"/>
        <v>15</v>
      </c>
      <c r="T29" s="40">
        <f t="shared" si="13"/>
        <v>33.5</v>
      </c>
      <c r="U29" s="28" t="str">
        <f t="shared" si="14"/>
        <v>F</v>
      </c>
      <c r="V29" s="49">
        <v>3.5</v>
      </c>
      <c r="W29" s="49">
        <v>1</v>
      </c>
      <c r="X29" s="49"/>
      <c r="Y29" s="49"/>
    </row>
    <row r="30" spans="1:25" ht="15.75" customHeight="1" x14ac:dyDescent="0.2">
      <c r="A30" s="25">
        <v>28</v>
      </c>
      <c r="B30" s="26" t="s">
        <v>99</v>
      </c>
      <c r="C30" s="26" t="s">
        <v>100</v>
      </c>
      <c r="D30" s="31">
        <v>5</v>
      </c>
      <c r="E30" s="31"/>
      <c r="F30" s="29">
        <v>0</v>
      </c>
      <c r="G30" s="29"/>
      <c r="H30" s="27">
        <f t="shared" si="9"/>
        <v>0</v>
      </c>
      <c r="I30" s="29"/>
      <c r="J30" s="29"/>
      <c r="K30" s="27" t="str">
        <f t="shared" si="10"/>
        <v/>
      </c>
      <c r="L30" s="27">
        <f t="shared" si="6"/>
        <v>12</v>
      </c>
      <c r="M30" s="29"/>
      <c r="N30" s="29"/>
      <c r="O30" s="35" t="str">
        <f t="shared" si="11"/>
        <v/>
      </c>
      <c r="P30" s="29"/>
      <c r="Q30" s="29"/>
      <c r="R30" s="36" t="str">
        <f t="shared" si="12"/>
        <v/>
      </c>
      <c r="S30" s="27">
        <f t="shared" si="7"/>
        <v>4</v>
      </c>
      <c r="T30" s="40">
        <f t="shared" si="13"/>
        <v>21</v>
      </c>
      <c r="U30" s="28" t="str">
        <f t="shared" si="14"/>
        <v>F</v>
      </c>
      <c r="V30" s="49">
        <v>12</v>
      </c>
      <c r="W30" s="49">
        <v>4</v>
      </c>
      <c r="X30" s="49"/>
      <c r="Y30" s="49"/>
    </row>
    <row r="31" spans="1:25" ht="15.75" customHeight="1" x14ac:dyDescent="0.2">
      <c r="A31" s="25">
        <v>29</v>
      </c>
      <c r="B31" s="26" t="s">
        <v>101</v>
      </c>
      <c r="C31" s="26" t="s">
        <v>102</v>
      </c>
      <c r="D31" s="31"/>
      <c r="E31" s="31">
        <v>5</v>
      </c>
      <c r="F31" s="29">
        <v>5</v>
      </c>
      <c r="G31" s="29">
        <v>10</v>
      </c>
      <c r="H31" s="27">
        <f t="shared" si="9"/>
        <v>15</v>
      </c>
      <c r="I31" s="29"/>
      <c r="J31" s="29"/>
      <c r="K31" s="27" t="str">
        <f t="shared" si="10"/>
        <v/>
      </c>
      <c r="L31" s="27">
        <f t="shared" si="6"/>
        <v>15</v>
      </c>
      <c r="M31" s="29"/>
      <c r="N31" s="29"/>
      <c r="O31" s="35" t="str">
        <f t="shared" si="11"/>
        <v/>
      </c>
      <c r="P31" s="29"/>
      <c r="Q31" s="29"/>
      <c r="R31" s="36" t="str">
        <f t="shared" si="12"/>
        <v/>
      </c>
      <c r="S31" s="27" t="str">
        <f t="shared" si="7"/>
        <v/>
      </c>
      <c r="T31" s="40">
        <f t="shared" si="13"/>
        <v>20</v>
      </c>
      <c r="U31" s="28" t="str">
        <f t="shared" si="14"/>
        <v>F</v>
      </c>
      <c r="V31" s="49"/>
      <c r="W31" s="49"/>
      <c r="X31" s="49"/>
      <c r="Y31" s="49"/>
    </row>
    <row r="32" spans="1:25" ht="15.75" customHeight="1" x14ac:dyDescent="0.2">
      <c r="A32" s="25">
        <v>30</v>
      </c>
      <c r="B32" s="26" t="s">
        <v>103</v>
      </c>
      <c r="C32" s="26" t="s">
        <v>104</v>
      </c>
      <c r="D32" s="31">
        <v>5</v>
      </c>
      <c r="E32" s="31">
        <v>5</v>
      </c>
      <c r="F32" s="29"/>
      <c r="G32" s="29"/>
      <c r="H32" s="27" t="str">
        <f t="shared" si="9"/>
        <v/>
      </c>
      <c r="I32" s="29">
        <v>1</v>
      </c>
      <c r="J32" s="29">
        <v>2</v>
      </c>
      <c r="K32" s="27">
        <f t="shared" si="10"/>
        <v>3</v>
      </c>
      <c r="L32" s="27">
        <f t="shared" si="6"/>
        <v>3</v>
      </c>
      <c r="M32" s="29"/>
      <c r="N32" s="29"/>
      <c r="O32" s="35" t="str">
        <f t="shared" si="11"/>
        <v/>
      </c>
      <c r="P32" s="29"/>
      <c r="Q32" s="29"/>
      <c r="R32" s="36" t="str">
        <f t="shared" si="12"/>
        <v/>
      </c>
      <c r="S32" s="27" t="str">
        <f t="shared" si="7"/>
        <v/>
      </c>
      <c r="T32" s="40">
        <f t="shared" si="13"/>
        <v>13</v>
      </c>
      <c r="U32" s="28" t="str">
        <f t="shared" si="14"/>
        <v>F</v>
      </c>
      <c r="V32" s="49"/>
      <c r="W32" s="49"/>
      <c r="X32" s="49"/>
      <c r="Y32" s="49"/>
    </row>
    <row r="33" spans="1:25" ht="15.75" customHeight="1" x14ac:dyDescent="0.2">
      <c r="A33" s="25">
        <v>31</v>
      </c>
      <c r="B33" s="26" t="s">
        <v>105</v>
      </c>
      <c r="C33" s="26" t="s">
        <v>106</v>
      </c>
      <c r="D33" s="31"/>
      <c r="E33" s="31"/>
      <c r="F33" s="29"/>
      <c r="G33" s="29"/>
      <c r="H33" s="27" t="str">
        <f t="shared" si="9"/>
        <v/>
      </c>
      <c r="I33" s="29"/>
      <c r="J33" s="29"/>
      <c r="K33" s="27" t="str">
        <f t="shared" si="10"/>
        <v/>
      </c>
      <c r="L33" s="27" t="str">
        <f t="shared" si="6"/>
        <v/>
      </c>
      <c r="M33" s="29"/>
      <c r="N33" s="29"/>
      <c r="O33" s="35" t="str">
        <f t="shared" si="11"/>
        <v/>
      </c>
      <c r="P33" s="29"/>
      <c r="Q33" s="29"/>
      <c r="R33" s="36" t="str">
        <f t="shared" si="12"/>
        <v/>
      </c>
      <c r="S33" s="27" t="str">
        <f t="shared" si="7"/>
        <v/>
      </c>
      <c r="T33" s="40" t="str">
        <f t="shared" si="13"/>
        <v/>
      </c>
      <c r="U33" s="28" t="str">
        <f t="shared" si="14"/>
        <v/>
      </c>
      <c r="V33" s="49"/>
      <c r="W33" s="49"/>
      <c r="X33" s="49"/>
      <c r="Y33" s="49"/>
    </row>
    <row r="34" spans="1:25" ht="15.75" customHeight="1" x14ac:dyDescent="0.2">
      <c r="A34" s="25">
        <v>32</v>
      </c>
      <c r="B34" s="26" t="s">
        <v>107</v>
      </c>
      <c r="C34" s="26" t="s">
        <v>108</v>
      </c>
      <c r="D34" s="31">
        <v>5</v>
      </c>
      <c r="E34" s="31">
        <v>5</v>
      </c>
      <c r="F34" s="29"/>
      <c r="G34" s="29"/>
      <c r="H34" s="27" t="str">
        <f t="shared" si="9"/>
        <v/>
      </c>
      <c r="I34" s="29"/>
      <c r="J34" s="29"/>
      <c r="K34" s="27" t="str">
        <f t="shared" si="10"/>
        <v/>
      </c>
      <c r="L34" s="27" t="str">
        <f t="shared" si="6"/>
        <v/>
      </c>
      <c r="M34" s="29"/>
      <c r="N34" s="29"/>
      <c r="O34" s="35" t="str">
        <f t="shared" si="11"/>
        <v/>
      </c>
      <c r="P34" s="29"/>
      <c r="Q34" s="29"/>
      <c r="R34" s="36" t="str">
        <f t="shared" si="12"/>
        <v/>
      </c>
      <c r="S34" s="27" t="str">
        <f t="shared" si="7"/>
        <v/>
      </c>
      <c r="T34" s="40">
        <f t="shared" si="13"/>
        <v>10</v>
      </c>
      <c r="U34" s="28" t="str">
        <f t="shared" si="14"/>
        <v/>
      </c>
      <c r="V34" s="49"/>
      <c r="W34" s="49"/>
      <c r="X34" s="49"/>
      <c r="Y34" s="49"/>
    </row>
    <row r="35" spans="1:25" x14ac:dyDescent="0.2">
      <c r="A35" s="25">
        <v>33</v>
      </c>
      <c r="B35" s="26" t="s">
        <v>109</v>
      </c>
      <c r="C35" s="26" t="s">
        <v>110</v>
      </c>
      <c r="D35" s="31">
        <v>5</v>
      </c>
      <c r="E35" s="31"/>
      <c r="F35" s="29"/>
      <c r="G35" s="29"/>
      <c r="H35" s="27" t="str">
        <f t="shared" si="9"/>
        <v/>
      </c>
      <c r="I35" s="29"/>
      <c r="J35" s="29"/>
      <c r="K35" s="27" t="str">
        <f t="shared" si="10"/>
        <v/>
      </c>
      <c r="L35" s="27" t="str">
        <f t="shared" si="6"/>
        <v/>
      </c>
      <c r="M35" s="29"/>
      <c r="N35" s="29"/>
      <c r="O35" s="35" t="str">
        <f t="shared" si="11"/>
        <v/>
      </c>
      <c r="P35" s="29"/>
      <c r="Q35" s="29"/>
      <c r="R35" s="36" t="str">
        <f t="shared" si="12"/>
        <v/>
      </c>
      <c r="S35" s="27" t="str">
        <f t="shared" si="7"/>
        <v/>
      </c>
      <c r="T35" s="40">
        <f t="shared" si="13"/>
        <v>5</v>
      </c>
      <c r="U35" s="28" t="str">
        <f t="shared" si="14"/>
        <v/>
      </c>
      <c r="V35" s="49"/>
      <c r="W35" s="49"/>
      <c r="X35" s="49"/>
      <c r="Y35" s="49"/>
    </row>
    <row r="36" spans="1:25" x14ac:dyDescent="0.2">
      <c r="A36" s="25">
        <v>34</v>
      </c>
      <c r="B36" s="26" t="s">
        <v>111</v>
      </c>
      <c r="C36" s="26" t="s">
        <v>112</v>
      </c>
      <c r="D36" s="31">
        <v>5</v>
      </c>
      <c r="E36" s="31">
        <v>5</v>
      </c>
      <c r="F36" s="29"/>
      <c r="G36" s="29"/>
      <c r="H36" s="27" t="str">
        <f t="shared" si="9"/>
        <v/>
      </c>
      <c r="I36" s="29"/>
      <c r="J36" s="29">
        <v>0</v>
      </c>
      <c r="K36" s="27">
        <f t="shared" si="10"/>
        <v>0</v>
      </c>
      <c r="L36" s="27">
        <f t="shared" si="6"/>
        <v>7</v>
      </c>
      <c r="M36" s="29"/>
      <c r="N36" s="29">
        <v>0</v>
      </c>
      <c r="O36" s="35">
        <f t="shared" si="11"/>
        <v>0</v>
      </c>
      <c r="P36" s="29"/>
      <c r="Q36" s="29"/>
      <c r="R36" s="36" t="str">
        <f t="shared" si="12"/>
        <v/>
      </c>
      <c r="S36" s="27">
        <f t="shared" si="7"/>
        <v>0</v>
      </c>
      <c r="T36" s="40">
        <f t="shared" si="13"/>
        <v>17</v>
      </c>
      <c r="U36" s="28" t="str">
        <f t="shared" si="14"/>
        <v>F</v>
      </c>
      <c r="V36" s="49">
        <v>7</v>
      </c>
      <c r="W36" s="49"/>
      <c r="X36" s="49"/>
      <c r="Y36" s="49"/>
    </row>
    <row r="37" spans="1:25" x14ac:dyDescent="0.2">
      <c r="A37" s="25">
        <v>35</v>
      </c>
      <c r="B37" s="26" t="s">
        <v>113</v>
      </c>
      <c r="C37" s="26" t="s">
        <v>114</v>
      </c>
      <c r="D37" s="31">
        <v>5</v>
      </c>
      <c r="E37" s="31">
        <v>5</v>
      </c>
      <c r="F37" s="29">
        <v>0.5</v>
      </c>
      <c r="G37" s="29">
        <v>2</v>
      </c>
      <c r="H37" s="27">
        <f t="shared" si="9"/>
        <v>2.5</v>
      </c>
      <c r="I37" s="29">
        <v>1.5</v>
      </c>
      <c r="J37" s="29">
        <v>8</v>
      </c>
      <c r="K37" s="27">
        <f t="shared" si="10"/>
        <v>9.5</v>
      </c>
      <c r="L37" s="27">
        <f t="shared" si="6"/>
        <v>9.5</v>
      </c>
      <c r="M37" s="29"/>
      <c r="N37" s="29">
        <v>0</v>
      </c>
      <c r="O37" s="35">
        <f t="shared" si="11"/>
        <v>0</v>
      </c>
      <c r="P37" s="29">
        <v>7.5</v>
      </c>
      <c r="Q37" s="29">
        <v>9</v>
      </c>
      <c r="R37" s="36">
        <f t="shared" si="12"/>
        <v>16.5</v>
      </c>
      <c r="S37" s="27">
        <f t="shared" si="7"/>
        <v>20.5</v>
      </c>
      <c r="T37" s="40">
        <f t="shared" si="13"/>
        <v>40</v>
      </c>
      <c r="U37" s="28" t="str">
        <f t="shared" si="14"/>
        <v>F</v>
      </c>
      <c r="V37" s="49">
        <v>1</v>
      </c>
      <c r="W37" s="49">
        <v>20.5</v>
      </c>
      <c r="X37" s="49"/>
      <c r="Y37" s="49"/>
    </row>
    <row r="38" spans="1:25" x14ac:dyDescent="0.2">
      <c r="A38" s="25">
        <v>36</v>
      </c>
      <c r="B38" s="26" t="s">
        <v>115</v>
      </c>
      <c r="C38" s="26" t="s">
        <v>116</v>
      </c>
      <c r="D38" s="31"/>
      <c r="E38" s="31"/>
      <c r="F38" s="29"/>
      <c r="G38" s="29"/>
      <c r="H38" s="27" t="str">
        <f t="shared" si="9"/>
        <v/>
      </c>
      <c r="I38" s="29"/>
      <c r="J38" s="29"/>
      <c r="K38" s="27" t="str">
        <f t="shared" si="10"/>
        <v/>
      </c>
      <c r="L38" s="27" t="str">
        <f t="shared" si="6"/>
        <v/>
      </c>
      <c r="M38" s="29"/>
      <c r="N38" s="29"/>
      <c r="O38" s="35" t="str">
        <f t="shared" si="11"/>
        <v/>
      </c>
      <c r="P38" s="29"/>
      <c r="Q38" s="29"/>
      <c r="R38" s="36" t="str">
        <f t="shared" si="12"/>
        <v/>
      </c>
      <c r="S38" s="27" t="str">
        <f t="shared" si="7"/>
        <v/>
      </c>
      <c r="T38" s="40" t="str">
        <f t="shared" si="13"/>
        <v/>
      </c>
      <c r="U38" s="28" t="str">
        <f t="shared" si="14"/>
        <v/>
      </c>
      <c r="V38" s="49"/>
      <c r="W38" s="49"/>
      <c r="X38" s="49"/>
      <c r="Y38" s="49"/>
    </row>
    <row r="39" spans="1:25" x14ac:dyDescent="0.2">
      <c r="A39" s="25">
        <v>37</v>
      </c>
      <c r="B39" s="26" t="s">
        <v>117</v>
      </c>
      <c r="C39" s="26" t="s">
        <v>118</v>
      </c>
      <c r="D39" s="31">
        <v>5</v>
      </c>
      <c r="E39" s="31">
        <v>5</v>
      </c>
      <c r="F39" s="29">
        <v>7</v>
      </c>
      <c r="G39" s="29">
        <v>10</v>
      </c>
      <c r="H39" s="27">
        <f t="shared" si="9"/>
        <v>17</v>
      </c>
      <c r="I39" s="29">
        <v>3</v>
      </c>
      <c r="J39" s="29">
        <v>12</v>
      </c>
      <c r="K39" s="27">
        <f t="shared" si="10"/>
        <v>15</v>
      </c>
      <c r="L39" s="27">
        <f t="shared" si="6"/>
        <v>17</v>
      </c>
      <c r="M39" s="29">
        <v>5</v>
      </c>
      <c r="N39" s="29">
        <v>1</v>
      </c>
      <c r="O39" s="35">
        <f t="shared" si="11"/>
        <v>6</v>
      </c>
      <c r="P39" s="29">
        <v>2</v>
      </c>
      <c r="Q39" s="29">
        <v>6</v>
      </c>
      <c r="R39" s="36">
        <f t="shared" si="12"/>
        <v>8</v>
      </c>
      <c r="S39" s="27">
        <f t="shared" si="7"/>
        <v>30</v>
      </c>
      <c r="T39" s="40">
        <f t="shared" si="13"/>
        <v>57</v>
      </c>
      <c r="U39" s="28" t="str">
        <f t="shared" si="14"/>
        <v>E</v>
      </c>
      <c r="V39" s="49"/>
      <c r="W39" s="49">
        <v>30</v>
      </c>
      <c r="X39" s="49"/>
      <c r="Y39" s="49"/>
    </row>
    <row r="40" spans="1:25" x14ac:dyDescent="0.2">
      <c r="A40" s="25">
        <v>38</v>
      </c>
      <c r="B40" s="26" t="s">
        <v>119</v>
      </c>
      <c r="C40" s="26" t="s">
        <v>120</v>
      </c>
      <c r="D40" s="31">
        <v>5</v>
      </c>
      <c r="E40" s="31">
        <v>5</v>
      </c>
      <c r="F40" s="29">
        <v>0</v>
      </c>
      <c r="G40" s="29"/>
      <c r="H40" s="27">
        <f t="shared" si="9"/>
        <v>0</v>
      </c>
      <c r="I40" s="29">
        <v>0</v>
      </c>
      <c r="J40" s="29">
        <v>0</v>
      </c>
      <c r="K40" s="27">
        <f t="shared" si="10"/>
        <v>0</v>
      </c>
      <c r="L40" s="27">
        <f t="shared" si="6"/>
        <v>0</v>
      </c>
      <c r="M40" s="29"/>
      <c r="N40" s="29"/>
      <c r="O40" s="35" t="str">
        <f t="shared" si="11"/>
        <v/>
      </c>
      <c r="P40" s="29"/>
      <c r="Q40" s="29"/>
      <c r="R40" s="36" t="str">
        <f t="shared" si="12"/>
        <v/>
      </c>
      <c r="S40" s="27" t="str">
        <f t="shared" si="7"/>
        <v/>
      </c>
      <c r="T40" s="40">
        <f t="shared" si="13"/>
        <v>10</v>
      </c>
      <c r="U40" s="28" t="str">
        <f t="shared" si="14"/>
        <v>F</v>
      </c>
      <c r="V40" s="49"/>
      <c r="W40" s="49"/>
      <c r="X40" s="49"/>
      <c r="Y40" s="49"/>
    </row>
    <row r="41" spans="1:25" x14ac:dyDescent="0.2">
      <c r="A41" s="25">
        <v>39</v>
      </c>
      <c r="B41" s="26" t="s">
        <v>121</v>
      </c>
      <c r="C41" s="26" t="s">
        <v>122</v>
      </c>
      <c r="D41" s="31"/>
      <c r="E41" s="31">
        <v>5</v>
      </c>
      <c r="F41" s="29"/>
      <c r="G41" s="29"/>
      <c r="H41" s="27" t="str">
        <f t="shared" si="9"/>
        <v/>
      </c>
      <c r="I41" s="29">
        <v>0</v>
      </c>
      <c r="J41" s="29">
        <v>6</v>
      </c>
      <c r="K41" s="27">
        <f t="shared" si="10"/>
        <v>6</v>
      </c>
      <c r="L41" s="27">
        <f t="shared" si="6"/>
        <v>6</v>
      </c>
      <c r="M41" s="29">
        <v>0</v>
      </c>
      <c r="N41" s="29">
        <v>0</v>
      </c>
      <c r="O41" s="35">
        <f t="shared" si="11"/>
        <v>0</v>
      </c>
      <c r="P41" s="29">
        <v>0</v>
      </c>
      <c r="Q41" s="29"/>
      <c r="R41" s="36">
        <f t="shared" si="12"/>
        <v>0</v>
      </c>
      <c r="S41" s="27">
        <f t="shared" si="7"/>
        <v>0</v>
      </c>
      <c r="T41" s="40">
        <f t="shared" si="13"/>
        <v>11</v>
      </c>
      <c r="U41" s="28" t="str">
        <f t="shared" si="14"/>
        <v>F</v>
      </c>
      <c r="V41" s="49"/>
      <c r="W41" s="49"/>
      <c r="X41" s="49"/>
      <c r="Y41" s="49"/>
    </row>
    <row r="42" spans="1:25" x14ac:dyDescent="0.2">
      <c r="A42" s="25">
        <v>40</v>
      </c>
      <c r="B42" s="26" t="s">
        <v>123</v>
      </c>
      <c r="C42" s="26" t="s">
        <v>124</v>
      </c>
      <c r="D42" s="31">
        <v>5</v>
      </c>
      <c r="E42" s="31">
        <v>5</v>
      </c>
      <c r="F42" s="29">
        <v>0</v>
      </c>
      <c r="G42" s="29">
        <v>4</v>
      </c>
      <c r="H42" s="27">
        <f t="shared" si="9"/>
        <v>4</v>
      </c>
      <c r="I42" s="29">
        <v>11.5</v>
      </c>
      <c r="J42" s="29">
        <v>7</v>
      </c>
      <c r="K42" s="27">
        <f t="shared" si="10"/>
        <v>18.5</v>
      </c>
      <c r="L42" s="27">
        <f t="shared" si="6"/>
        <v>18.5</v>
      </c>
      <c r="M42" s="29">
        <v>0.5</v>
      </c>
      <c r="N42" s="29"/>
      <c r="O42" s="35">
        <f t="shared" si="11"/>
        <v>0.5</v>
      </c>
      <c r="P42" s="29">
        <v>0</v>
      </c>
      <c r="Q42" s="29">
        <v>0</v>
      </c>
      <c r="R42" s="36">
        <f t="shared" si="12"/>
        <v>0</v>
      </c>
      <c r="S42" s="27">
        <f t="shared" si="7"/>
        <v>0.5</v>
      </c>
      <c r="T42" s="40">
        <f t="shared" si="13"/>
        <v>29</v>
      </c>
      <c r="U42" s="28" t="str">
        <f t="shared" si="14"/>
        <v>F</v>
      </c>
      <c r="V42" s="49"/>
      <c r="W42" s="49"/>
      <c r="X42" s="49"/>
      <c r="Y42" s="49"/>
    </row>
    <row r="43" spans="1:25" x14ac:dyDescent="0.2">
      <c r="A43" s="25">
        <v>41</v>
      </c>
      <c r="B43" s="26" t="s">
        <v>125</v>
      </c>
      <c r="C43" s="26" t="s">
        <v>126</v>
      </c>
      <c r="D43" s="31"/>
      <c r="E43" s="31">
        <v>5</v>
      </c>
      <c r="F43" s="29"/>
      <c r="G43" s="29"/>
      <c r="H43" s="27" t="str">
        <f t="shared" si="9"/>
        <v/>
      </c>
      <c r="I43" s="29"/>
      <c r="J43" s="29"/>
      <c r="K43" s="27" t="str">
        <f t="shared" si="10"/>
        <v/>
      </c>
      <c r="L43" s="27" t="str">
        <f t="shared" si="6"/>
        <v/>
      </c>
      <c r="M43" s="29">
        <v>2</v>
      </c>
      <c r="N43" s="29">
        <v>2</v>
      </c>
      <c r="O43" s="35">
        <f t="shared" si="11"/>
        <v>4</v>
      </c>
      <c r="P43" s="29"/>
      <c r="Q43" s="29"/>
      <c r="R43" s="36" t="str">
        <f t="shared" si="12"/>
        <v/>
      </c>
      <c r="S43" s="27">
        <f t="shared" si="7"/>
        <v>4</v>
      </c>
      <c r="T43" s="40">
        <f t="shared" si="13"/>
        <v>9</v>
      </c>
      <c r="U43" s="28" t="str">
        <f t="shared" si="14"/>
        <v>F</v>
      </c>
      <c r="V43" s="49"/>
      <c r="W43" s="49"/>
      <c r="X43" s="49"/>
      <c r="Y43" s="49"/>
    </row>
    <row r="44" spans="1:25" x14ac:dyDescent="0.2">
      <c r="A44" s="25">
        <v>42</v>
      </c>
      <c r="B44" s="26" t="s">
        <v>127</v>
      </c>
      <c r="C44" s="26" t="s">
        <v>128</v>
      </c>
      <c r="D44" s="31">
        <v>5</v>
      </c>
      <c r="E44" s="31"/>
      <c r="F44" s="29"/>
      <c r="G44" s="29"/>
      <c r="H44" s="27" t="str">
        <f t="shared" si="9"/>
        <v/>
      </c>
      <c r="I44" s="29"/>
      <c r="J44" s="29"/>
      <c r="K44" s="27" t="str">
        <f t="shared" si="10"/>
        <v/>
      </c>
      <c r="L44" s="27">
        <f t="shared" si="6"/>
        <v>0</v>
      </c>
      <c r="M44" s="29"/>
      <c r="N44" s="29"/>
      <c r="O44" s="35" t="str">
        <f t="shared" si="11"/>
        <v/>
      </c>
      <c r="P44" s="29"/>
      <c r="Q44" s="29"/>
      <c r="R44" s="36" t="str">
        <f t="shared" si="12"/>
        <v/>
      </c>
      <c r="S44" s="27" t="str">
        <f t="shared" si="7"/>
        <v/>
      </c>
      <c r="T44" s="40">
        <f t="shared" si="13"/>
        <v>5</v>
      </c>
      <c r="U44" s="28" t="str">
        <f t="shared" si="14"/>
        <v>F</v>
      </c>
      <c r="V44" s="49">
        <v>0</v>
      </c>
      <c r="W44" s="49"/>
      <c r="X44" s="49"/>
      <c r="Y44" s="49"/>
    </row>
    <row r="45" spans="1:25" x14ac:dyDescent="0.2">
      <c r="A45" s="25">
        <v>43</v>
      </c>
      <c r="B45" s="26" t="s">
        <v>129</v>
      </c>
      <c r="C45" s="26" t="s">
        <v>130</v>
      </c>
      <c r="D45" s="31">
        <v>5</v>
      </c>
      <c r="E45" s="31"/>
      <c r="F45" s="29"/>
      <c r="G45" s="29">
        <v>0</v>
      </c>
      <c r="H45" s="27">
        <f t="shared" si="9"/>
        <v>0</v>
      </c>
      <c r="I45" s="29"/>
      <c r="J45" s="29"/>
      <c r="K45" s="27" t="str">
        <f t="shared" si="10"/>
        <v/>
      </c>
      <c r="L45" s="27">
        <f t="shared" si="6"/>
        <v>0</v>
      </c>
      <c r="M45" s="29"/>
      <c r="N45" s="29"/>
      <c r="O45" s="35" t="str">
        <f t="shared" si="11"/>
        <v/>
      </c>
      <c r="P45" s="29"/>
      <c r="Q45" s="29"/>
      <c r="R45" s="36" t="str">
        <f t="shared" si="12"/>
        <v/>
      </c>
      <c r="S45" s="27" t="str">
        <f t="shared" si="7"/>
        <v/>
      </c>
      <c r="T45" s="40">
        <f t="shared" si="13"/>
        <v>5</v>
      </c>
      <c r="U45" s="28" t="str">
        <f t="shared" si="14"/>
        <v>F</v>
      </c>
      <c r="V45" s="49"/>
      <c r="W45" s="49"/>
      <c r="X45" s="49"/>
      <c r="Y45" s="49"/>
    </row>
    <row r="46" spans="1:25" x14ac:dyDescent="0.2">
      <c r="A46" s="25">
        <v>44</v>
      </c>
      <c r="B46" s="26" t="s">
        <v>131</v>
      </c>
      <c r="C46" s="26" t="s">
        <v>132</v>
      </c>
      <c r="D46" s="31"/>
      <c r="E46" s="31"/>
      <c r="F46" s="29"/>
      <c r="G46" s="29"/>
      <c r="H46" s="27" t="str">
        <f t="shared" si="9"/>
        <v/>
      </c>
      <c r="I46" s="29"/>
      <c r="J46" s="29"/>
      <c r="K46" s="27" t="str">
        <f t="shared" si="10"/>
        <v/>
      </c>
      <c r="L46" s="27" t="str">
        <f t="shared" si="6"/>
        <v/>
      </c>
      <c r="M46" s="29"/>
      <c r="N46" s="29"/>
      <c r="O46" s="35" t="str">
        <f t="shared" si="11"/>
        <v/>
      </c>
      <c r="P46" s="29"/>
      <c r="Q46" s="29"/>
      <c r="R46" s="36" t="str">
        <f t="shared" si="12"/>
        <v/>
      </c>
      <c r="S46" s="27" t="str">
        <f t="shared" si="7"/>
        <v/>
      </c>
      <c r="T46" s="40" t="str">
        <f t="shared" si="13"/>
        <v/>
      </c>
      <c r="U46" s="28" t="str">
        <f t="shared" si="14"/>
        <v/>
      </c>
      <c r="V46" s="49"/>
      <c r="W46" s="49"/>
      <c r="X46" s="49"/>
      <c r="Y46" s="49"/>
    </row>
    <row r="47" spans="1:25" x14ac:dyDescent="0.2">
      <c r="A47" s="25">
        <v>45</v>
      </c>
      <c r="B47" s="26" t="s">
        <v>133</v>
      </c>
      <c r="C47" s="26" t="s">
        <v>134</v>
      </c>
      <c r="D47" s="31">
        <v>5</v>
      </c>
      <c r="E47" s="31">
        <v>5</v>
      </c>
      <c r="F47" s="29">
        <v>2.5</v>
      </c>
      <c r="G47" s="29">
        <v>9</v>
      </c>
      <c r="H47" s="27">
        <f t="shared" si="9"/>
        <v>11.5</v>
      </c>
      <c r="I47" s="29"/>
      <c r="J47" s="29">
        <v>10</v>
      </c>
      <c r="K47" s="27">
        <f t="shared" si="10"/>
        <v>10</v>
      </c>
      <c r="L47" s="27">
        <f t="shared" si="6"/>
        <v>11.5</v>
      </c>
      <c r="M47" s="29">
        <v>9.5</v>
      </c>
      <c r="N47" s="29"/>
      <c r="O47" s="35">
        <f t="shared" si="11"/>
        <v>9.5</v>
      </c>
      <c r="P47" s="29"/>
      <c r="Q47" s="29">
        <v>9</v>
      </c>
      <c r="R47" s="36">
        <f t="shared" si="12"/>
        <v>9</v>
      </c>
      <c r="S47" s="27">
        <f t="shared" si="7"/>
        <v>9.5</v>
      </c>
      <c r="T47" s="40">
        <f t="shared" si="13"/>
        <v>31</v>
      </c>
      <c r="U47" s="28" t="str">
        <f t="shared" si="14"/>
        <v>F</v>
      </c>
      <c r="V47" s="49">
        <v>9.5</v>
      </c>
      <c r="W47" s="49">
        <v>7.5</v>
      </c>
      <c r="X47" s="49"/>
      <c r="Y47" s="49"/>
    </row>
    <row r="48" spans="1:25" x14ac:dyDescent="0.2">
      <c r="A48" s="25">
        <v>46</v>
      </c>
      <c r="B48" s="26" t="s">
        <v>135</v>
      </c>
      <c r="C48" s="26" t="s">
        <v>136</v>
      </c>
      <c r="D48" s="31">
        <v>5</v>
      </c>
      <c r="E48" s="31"/>
      <c r="F48" s="29">
        <v>0.5</v>
      </c>
      <c r="G48" s="29">
        <v>2</v>
      </c>
      <c r="H48" s="27">
        <f t="shared" si="9"/>
        <v>2.5</v>
      </c>
      <c r="I48" s="29"/>
      <c r="J48" s="29"/>
      <c r="K48" s="27" t="str">
        <f t="shared" si="10"/>
        <v/>
      </c>
      <c r="L48" s="27">
        <f t="shared" si="6"/>
        <v>2.5</v>
      </c>
      <c r="M48" s="29"/>
      <c r="N48" s="29"/>
      <c r="O48" s="35" t="str">
        <f t="shared" si="11"/>
        <v/>
      </c>
      <c r="P48" s="29"/>
      <c r="Q48" s="29"/>
      <c r="R48" s="36" t="str">
        <f t="shared" si="12"/>
        <v/>
      </c>
      <c r="S48" s="27" t="str">
        <f t="shared" si="7"/>
        <v/>
      </c>
      <c r="T48" s="40">
        <f t="shared" si="13"/>
        <v>7.5</v>
      </c>
      <c r="U48" s="28" t="str">
        <f t="shared" si="14"/>
        <v>F</v>
      </c>
      <c r="V48" s="49"/>
      <c r="W48" s="49"/>
      <c r="X48" s="49"/>
      <c r="Y48" s="49"/>
    </row>
    <row r="49" spans="1:25" x14ac:dyDescent="0.2">
      <c r="A49" s="25">
        <v>47</v>
      </c>
      <c r="B49" s="26" t="s">
        <v>137</v>
      </c>
      <c r="C49" s="26" t="s">
        <v>138</v>
      </c>
      <c r="D49" s="31"/>
      <c r="E49" s="31"/>
      <c r="F49" s="29"/>
      <c r="G49" s="29"/>
      <c r="H49" s="27" t="str">
        <f t="shared" si="9"/>
        <v/>
      </c>
      <c r="I49" s="29"/>
      <c r="J49" s="29"/>
      <c r="K49" s="27" t="str">
        <f t="shared" si="10"/>
        <v/>
      </c>
      <c r="L49" s="27" t="str">
        <f t="shared" si="6"/>
        <v/>
      </c>
      <c r="M49" s="29"/>
      <c r="N49" s="29"/>
      <c r="O49" s="35" t="str">
        <f t="shared" si="11"/>
        <v/>
      </c>
      <c r="P49" s="29"/>
      <c r="Q49" s="29"/>
      <c r="R49" s="36" t="str">
        <f t="shared" si="12"/>
        <v/>
      </c>
      <c r="S49" s="27" t="str">
        <f t="shared" si="7"/>
        <v/>
      </c>
      <c r="T49" s="40" t="str">
        <f t="shared" si="13"/>
        <v/>
      </c>
      <c r="U49" s="28" t="str">
        <f t="shared" si="14"/>
        <v/>
      </c>
      <c r="V49" s="49"/>
      <c r="W49" s="49"/>
      <c r="X49" s="49"/>
      <c r="Y49" s="49"/>
    </row>
    <row r="50" spans="1:25" x14ac:dyDescent="0.2">
      <c r="A50" s="25">
        <v>48</v>
      </c>
      <c r="B50" s="26" t="s">
        <v>139</v>
      </c>
      <c r="C50" s="26" t="s">
        <v>140</v>
      </c>
      <c r="D50" s="31"/>
      <c r="E50" s="31"/>
      <c r="F50" s="29"/>
      <c r="G50" s="29"/>
      <c r="H50" s="27" t="str">
        <f t="shared" si="9"/>
        <v/>
      </c>
      <c r="I50" s="29"/>
      <c r="J50" s="29"/>
      <c r="K50" s="27" t="str">
        <f t="shared" si="10"/>
        <v/>
      </c>
      <c r="L50" s="27" t="str">
        <f t="shared" si="6"/>
        <v/>
      </c>
      <c r="M50" s="29"/>
      <c r="N50" s="29"/>
      <c r="O50" s="35" t="str">
        <f t="shared" si="11"/>
        <v/>
      </c>
      <c r="P50" s="29"/>
      <c r="Q50" s="29"/>
      <c r="R50" s="36" t="str">
        <f t="shared" si="12"/>
        <v/>
      </c>
      <c r="S50" s="27" t="str">
        <f t="shared" si="7"/>
        <v/>
      </c>
      <c r="T50" s="40" t="str">
        <f t="shared" si="13"/>
        <v/>
      </c>
      <c r="U50" s="28" t="str">
        <f t="shared" si="14"/>
        <v/>
      </c>
      <c r="V50" s="49"/>
      <c r="W50" s="49"/>
      <c r="X50" s="49"/>
      <c r="Y50" s="49"/>
    </row>
    <row r="51" spans="1:25" x14ac:dyDescent="0.2">
      <c r="A51" s="25">
        <v>49</v>
      </c>
      <c r="B51" s="26" t="s">
        <v>141</v>
      </c>
      <c r="C51" s="26" t="s">
        <v>142</v>
      </c>
      <c r="D51" s="31">
        <v>5</v>
      </c>
      <c r="E51" s="31">
        <v>5</v>
      </c>
      <c r="F51" s="29"/>
      <c r="G51" s="29">
        <v>5</v>
      </c>
      <c r="H51" s="27">
        <f t="shared" si="9"/>
        <v>5</v>
      </c>
      <c r="I51" s="29"/>
      <c r="J51" s="29"/>
      <c r="K51" s="27" t="str">
        <f t="shared" si="10"/>
        <v/>
      </c>
      <c r="L51" s="27">
        <f t="shared" si="6"/>
        <v>5</v>
      </c>
      <c r="M51" s="29"/>
      <c r="N51" s="29"/>
      <c r="O51" s="35" t="str">
        <f t="shared" si="11"/>
        <v/>
      </c>
      <c r="P51" s="29">
        <v>0</v>
      </c>
      <c r="Q51" s="29"/>
      <c r="R51" s="36">
        <f t="shared" si="12"/>
        <v>0</v>
      </c>
      <c r="S51" s="27">
        <f t="shared" si="7"/>
        <v>0</v>
      </c>
      <c r="T51" s="40">
        <f t="shared" si="13"/>
        <v>15</v>
      </c>
      <c r="U51" s="28" t="str">
        <f t="shared" si="14"/>
        <v>F</v>
      </c>
      <c r="V51" s="49"/>
      <c r="W51" s="49"/>
      <c r="X51" s="49"/>
      <c r="Y51" s="49"/>
    </row>
    <row r="52" spans="1:25" x14ac:dyDescent="0.2">
      <c r="A52" s="25">
        <v>50</v>
      </c>
      <c r="B52" s="26" t="s">
        <v>143</v>
      </c>
      <c r="C52" s="26" t="s">
        <v>144</v>
      </c>
      <c r="D52" s="31"/>
      <c r="E52" s="31"/>
      <c r="F52" s="29"/>
      <c r="G52" s="29"/>
      <c r="H52" s="27" t="str">
        <f t="shared" si="9"/>
        <v/>
      </c>
      <c r="I52" s="29"/>
      <c r="J52" s="29"/>
      <c r="K52" s="27" t="str">
        <f t="shared" si="10"/>
        <v/>
      </c>
      <c r="L52" s="27" t="str">
        <f t="shared" si="6"/>
        <v/>
      </c>
      <c r="M52" s="29"/>
      <c r="N52" s="29"/>
      <c r="O52" s="35" t="str">
        <f t="shared" si="11"/>
        <v/>
      </c>
      <c r="P52" s="29"/>
      <c r="Q52" s="29"/>
      <c r="R52" s="36" t="str">
        <f t="shared" si="12"/>
        <v/>
      </c>
      <c r="S52" s="27" t="str">
        <f t="shared" si="7"/>
        <v/>
      </c>
      <c r="T52" s="40" t="str">
        <f t="shared" si="13"/>
        <v/>
      </c>
      <c r="U52" s="28" t="str">
        <f t="shared" si="14"/>
        <v/>
      </c>
      <c r="V52" s="49"/>
      <c r="W52" s="49"/>
      <c r="X52" s="49"/>
      <c r="Y52" s="49"/>
    </row>
    <row r="53" spans="1:25" x14ac:dyDescent="0.2">
      <c r="A53" s="25">
        <v>51</v>
      </c>
      <c r="B53" s="26" t="s">
        <v>145</v>
      </c>
      <c r="C53" s="26" t="s">
        <v>146</v>
      </c>
      <c r="D53" s="31"/>
      <c r="E53" s="31"/>
      <c r="F53" s="29"/>
      <c r="G53" s="29"/>
      <c r="H53" s="27" t="str">
        <f t="shared" ref="H53:H84" si="15">IF(AND(F53="",G53=""),"",SUM(F53,G53))</f>
        <v/>
      </c>
      <c r="I53" s="29"/>
      <c r="J53" s="29"/>
      <c r="K53" s="27" t="str">
        <f t="shared" ref="K53:K84" si="16">IF(AND(I53="", J53=""),"",SUM(I53,J53))</f>
        <v/>
      </c>
      <c r="L53" s="27" t="str">
        <f t="shared" si="6"/>
        <v/>
      </c>
      <c r="M53" s="29"/>
      <c r="N53" s="29"/>
      <c r="O53" s="35" t="str">
        <f t="shared" ref="O53:O84" si="17">IF(AND(M53="",N53=""),"",SUM(M53,N53))</f>
        <v/>
      </c>
      <c r="P53" s="29"/>
      <c r="Q53" s="29"/>
      <c r="R53" s="36" t="str">
        <f t="shared" ref="R53:R84" si="18">IF(AND(P53="",Q53=""),"",SUM(P53,Q53))</f>
        <v/>
      </c>
      <c r="S53" s="27" t="str">
        <f t="shared" si="7"/>
        <v/>
      </c>
      <c r="T53" s="40" t="str">
        <f t="shared" ref="T53:T84" si="19">IF(AND(D53="",E53="",L53="",S53=""),"",SUM(D53,E53,L53,S53))</f>
        <v/>
      </c>
      <c r="U53" s="28" t="str">
        <f t="shared" si="14"/>
        <v/>
      </c>
      <c r="V53" s="49"/>
      <c r="W53" s="49"/>
      <c r="X53" s="49"/>
      <c r="Y53" s="49"/>
    </row>
    <row r="54" spans="1:25" x14ac:dyDescent="0.2">
      <c r="A54" s="25">
        <v>52</v>
      </c>
      <c r="B54" s="26" t="s">
        <v>147</v>
      </c>
      <c r="C54" s="26" t="s">
        <v>148</v>
      </c>
      <c r="D54" s="31"/>
      <c r="E54" s="31">
        <v>5</v>
      </c>
      <c r="F54" s="29"/>
      <c r="G54" s="29">
        <v>11</v>
      </c>
      <c r="H54" s="27">
        <f t="shared" si="15"/>
        <v>11</v>
      </c>
      <c r="I54" s="29"/>
      <c r="J54" s="29"/>
      <c r="K54" s="27" t="str">
        <f t="shared" si="16"/>
        <v/>
      </c>
      <c r="L54" s="27">
        <f t="shared" si="6"/>
        <v>11</v>
      </c>
      <c r="M54" s="29"/>
      <c r="N54" s="29"/>
      <c r="O54" s="35" t="str">
        <f t="shared" si="17"/>
        <v/>
      </c>
      <c r="P54" s="29"/>
      <c r="Q54" s="29"/>
      <c r="R54" s="36" t="str">
        <f t="shared" si="18"/>
        <v/>
      </c>
      <c r="S54" s="27" t="str">
        <f t="shared" si="7"/>
        <v/>
      </c>
      <c r="T54" s="40">
        <f t="shared" si="19"/>
        <v>16</v>
      </c>
      <c r="U54" s="28" t="str">
        <f t="shared" si="14"/>
        <v>F</v>
      </c>
      <c r="V54" s="49"/>
      <c r="W54" s="49"/>
      <c r="X54" s="49"/>
      <c r="Y54" s="49"/>
    </row>
    <row r="55" spans="1:25" x14ac:dyDescent="0.2">
      <c r="A55" s="25">
        <v>53</v>
      </c>
      <c r="B55" s="26" t="s">
        <v>149</v>
      </c>
      <c r="C55" s="26" t="s">
        <v>150</v>
      </c>
      <c r="D55" s="31">
        <v>5</v>
      </c>
      <c r="E55" s="31">
        <v>5</v>
      </c>
      <c r="F55" s="29">
        <v>3</v>
      </c>
      <c r="G55" s="29">
        <v>5</v>
      </c>
      <c r="H55" s="27">
        <f t="shared" si="15"/>
        <v>8</v>
      </c>
      <c r="I55" s="29">
        <v>4</v>
      </c>
      <c r="J55" s="29">
        <v>5</v>
      </c>
      <c r="K55" s="27">
        <f t="shared" si="16"/>
        <v>9</v>
      </c>
      <c r="L55" s="27">
        <f t="shared" si="6"/>
        <v>9</v>
      </c>
      <c r="M55" s="29">
        <v>2.5</v>
      </c>
      <c r="N55" s="29">
        <v>0</v>
      </c>
      <c r="O55" s="35">
        <f t="shared" si="17"/>
        <v>2.5</v>
      </c>
      <c r="P55" s="29">
        <v>7</v>
      </c>
      <c r="Q55" s="29">
        <v>12</v>
      </c>
      <c r="R55" s="36">
        <f t="shared" si="18"/>
        <v>19</v>
      </c>
      <c r="S55" s="27">
        <f t="shared" si="7"/>
        <v>19</v>
      </c>
      <c r="T55" s="40">
        <f t="shared" si="19"/>
        <v>38</v>
      </c>
      <c r="U55" s="28" t="str">
        <f t="shared" si="14"/>
        <v>F</v>
      </c>
      <c r="V55" s="49"/>
      <c r="W55" s="49"/>
      <c r="X55" s="49"/>
      <c r="Y55" s="49"/>
    </row>
    <row r="56" spans="1:25" x14ac:dyDescent="0.2">
      <c r="A56" s="25">
        <v>54</v>
      </c>
      <c r="B56" s="26" t="s">
        <v>151</v>
      </c>
      <c r="C56" s="26" t="s">
        <v>152</v>
      </c>
      <c r="D56" s="31">
        <v>5</v>
      </c>
      <c r="E56" s="31">
        <v>5</v>
      </c>
      <c r="F56" s="29">
        <v>12</v>
      </c>
      <c r="G56" s="29">
        <v>6</v>
      </c>
      <c r="H56" s="27">
        <f t="shared" si="15"/>
        <v>18</v>
      </c>
      <c r="I56" s="29"/>
      <c r="J56" s="29">
        <v>9</v>
      </c>
      <c r="K56" s="27">
        <f t="shared" si="16"/>
        <v>9</v>
      </c>
      <c r="L56" s="27">
        <f t="shared" si="6"/>
        <v>18</v>
      </c>
      <c r="M56" s="29">
        <v>0</v>
      </c>
      <c r="N56" s="29">
        <v>4</v>
      </c>
      <c r="O56" s="35">
        <f t="shared" si="17"/>
        <v>4</v>
      </c>
      <c r="P56" s="29">
        <v>2.5</v>
      </c>
      <c r="Q56" s="29">
        <v>4</v>
      </c>
      <c r="R56" s="36">
        <f t="shared" si="18"/>
        <v>6.5</v>
      </c>
      <c r="S56" s="27">
        <f t="shared" si="7"/>
        <v>6.5</v>
      </c>
      <c r="T56" s="40">
        <f t="shared" si="19"/>
        <v>34.5</v>
      </c>
      <c r="U56" s="28" t="str">
        <f t="shared" si="14"/>
        <v>F</v>
      </c>
      <c r="V56" s="49"/>
      <c r="W56" s="49"/>
      <c r="X56" s="49"/>
      <c r="Y56" s="49"/>
    </row>
    <row r="57" spans="1:25" x14ac:dyDescent="0.2">
      <c r="A57" s="25">
        <v>55</v>
      </c>
      <c r="B57" s="26" t="s">
        <v>153</v>
      </c>
      <c r="C57" s="26" t="s">
        <v>154</v>
      </c>
      <c r="D57" s="31"/>
      <c r="E57" s="31"/>
      <c r="F57" s="29">
        <v>0</v>
      </c>
      <c r="G57" s="29">
        <v>4</v>
      </c>
      <c r="H57" s="27">
        <f t="shared" si="15"/>
        <v>4</v>
      </c>
      <c r="I57" s="29">
        <v>2</v>
      </c>
      <c r="J57" s="29">
        <v>1</v>
      </c>
      <c r="K57" s="27">
        <f t="shared" si="16"/>
        <v>3</v>
      </c>
      <c r="L57" s="27">
        <f t="shared" si="6"/>
        <v>4</v>
      </c>
      <c r="M57" s="29">
        <v>1</v>
      </c>
      <c r="N57" s="29">
        <v>0</v>
      </c>
      <c r="O57" s="35">
        <f t="shared" si="17"/>
        <v>1</v>
      </c>
      <c r="P57" s="29"/>
      <c r="Q57" s="29"/>
      <c r="R57" s="36" t="str">
        <f t="shared" si="18"/>
        <v/>
      </c>
      <c r="S57" s="27">
        <f t="shared" si="7"/>
        <v>1</v>
      </c>
      <c r="T57" s="40">
        <f t="shared" si="19"/>
        <v>5</v>
      </c>
      <c r="U57" s="28" t="str">
        <f t="shared" ref="U57:U84" si="20">IF(AND(L57="",S57=""),"",IF(T57&gt;89,"A",IF(T57&gt;79,"B",IF(T57&gt;69,"C",IF(T57&gt;59,"D",IF(T57&gt;49,"E","F"))))))</f>
        <v>F</v>
      </c>
      <c r="V57" s="49"/>
      <c r="W57" s="49"/>
      <c r="X57" s="49"/>
      <c r="Y57" s="49"/>
    </row>
    <row r="58" spans="1:25" x14ac:dyDescent="0.2">
      <c r="A58" s="25">
        <v>56</v>
      </c>
      <c r="B58" s="26" t="s">
        <v>155</v>
      </c>
      <c r="C58" s="26" t="s">
        <v>156</v>
      </c>
      <c r="D58" s="31">
        <v>5</v>
      </c>
      <c r="E58" s="31"/>
      <c r="F58" s="29"/>
      <c r="G58" s="29"/>
      <c r="H58" s="27" t="str">
        <f t="shared" si="15"/>
        <v/>
      </c>
      <c r="I58" s="29"/>
      <c r="J58" s="29"/>
      <c r="K58" s="27" t="str">
        <f t="shared" si="16"/>
        <v/>
      </c>
      <c r="L58" s="27" t="str">
        <f t="shared" si="6"/>
        <v/>
      </c>
      <c r="M58" s="29"/>
      <c r="N58" s="29"/>
      <c r="O58" s="35" t="str">
        <f t="shared" si="17"/>
        <v/>
      </c>
      <c r="P58" s="29"/>
      <c r="Q58" s="29"/>
      <c r="R58" s="36" t="str">
        <f t="shared" si="18"/>
        <v/>
      </c>
      <c r="S58" s="27" t="str">
        <f t="shared" si="7"/>
        <v/>
      </c>
      <c r="T58" s="40">
        <f t="shared" si="19"/>
        <v>5</v>
      </c>
      <c r="U58" s="28" t="str">
        <f t="shared" si="20"/>
        <v/>
      </c>
      <c r="V58" s="49"/>
      <c r="W58" s="49"/>
      <c r="X58" s="49"/>
      <c r="Y58" s="49"/>
    </row>
    <row r="59" spans="1:25" x14ac:dyDescent="0.2">
      <c r="A59" s="25">
        <v>57</v>
      </c>
      <c r="B59" s="26" t="s">
        <v>157</v>
      </c>
      <c r="C59" s="26" t="s">
        <v>158</v>
      </c>
      <c r="D59" s="31"/>
      <c r="E59" s="31"/>
      <c r="F59" s="29"/>
      <c r="G59" s="29"/>
      <c r="H59" s="27" t="str">
        <f t="shared" si="15"/>
        <v/>
      </c>
      <c r="I59" s="29">
        <v>11.5</v>
      </c>
      <c r="J59" s="29">
        <v>13</v>
      </c>
      <c r="K59" s="27">
        <f t="shared" si="16"/>
        <v>24.5</v>
      </c>
      <c r="L59" s="27">
        <f t="shared" si="6"/>
        <v>24.5</v>
      </c>
      <c r="M59" s="29"/>
      <c r="N59" s="29"/>
      <c r="O59" s="35" t="str">
        <f t="shared" si="17"/>
        <v/>
      </c>
      <c r="P59" s="29"/>
      <c r="Q59" s="29"/>
      <c r="R59" s="36" t="str">
        <f t="shared" si="18"/>
        <v/>
      </c>
      <c r="S59" s="27" t="str">
        <f t="shared" si="7"/>
        <v/>
      </c>
      <c r="T59" s="40">
        <f t="shared" si="19"/>
        <v>24.5</v>
      </c>
      <c r="U59" s="28" t="str">
        <f t="shared" si="20"/>
        <v>F</v>
      </c>
      <c r="V59" s="49"/>
      <c r="W59" s="49"/>
      <c r="X59" s="49"/>
      <c r="Y59" s="49"/>
    </row>
    <row r="60" spans="1:25" x14ac:dyDescent="0.2">
      <c r="A60" s="25">
        <v>58</v>
      </c>
      <c r="B60" s="26" t="s">
        <v>159</v>
      </c>
      <c r="C60" s="26" t="s">
        <v>160</v>
      </c>
      <c r="D60" s="31">
        <v>5</v>
      </c>
      <c r="E60" s="31">
        <v>5</v>
      </c>
      <c r="F60" s="29">
        <v>1</v>
      </c>
      <c r="G60" s="29">
        <v>7</v>
      </c>
      <c r="H60" s="27">
        <f t="shared" si="15"/>
        <v>8</v>
      </c>
      <c r="I60" s="29"/>
      <c r="J60" s="29"/>
      <c r="K60" s="27" t="str">
        <f t="shared" si="16"/>
        <v/>
      </c>
      <c r="L60" s="27">
        <f t="shared" si="6"/>
        <v>8</v>
      </c>
      <c r="M60" s="29"/>
      <c r="N60" s="29"/>
      <c r="O60" s="35" t="str">
        <f t="shared" si="17"/>
        <v/>
      </c>
      <c r="P60" s="29"/>
      <c r="Q60" s="29"/>
      <c r="R60" s="36" t="str">
        <f t="shared" si="18"/>
        <v/>
      </c>
      <c r="S60" s="27" t="str">
        <f t="shared" si="7"/>
        <v/>
      </c>
      <c r="T60" s="40">
        <f t="shared" si="19"/>
        <v>18</v>
      </c>
      <c r="U60" s="28" t="str">
        <f t="shared" si="20"/>
        <v>F</v>
      </c>
      <c r="V60" s="49"/>
      <c r="W60" s="49"/>
      <c r="X60" s="49"/>
      <c r="Y60" s="49"/>
    </row>
    <row r="61" spans="1:25" x14ac:dyDescent="0.2">
      <c r="A61" s="25">
        <v>59</v>
      </c>
      <c r="B61" s="26" t="s">
        <v>161</v>
      </c>
      <c r="C61" s="26" t="s">
        <v>162</v>
      </c>
      <c r="D61" s="31">
        <v>5</v>
      </c>
      <c r="E61" s="31"/>
      <c r="F61" s="29"/>
      <c r="G61" s="29">
        <v>7</v>
      </c>
      <c r="H61" s="27">
        <f t="shared" si="15"/>
        <v>7</v>
      </c>
      <c r="I61" s="29">
        <v>0</v>
      </c>
      <c r="J61" s="29">
        <v>4</v>
      </c>
      <c r="K61" s="27">
        <f t="shared" si="16"/>
        <v>4</v>
      </c>
      <c r="L61" s="27">
        <f t="shared" si="6"/>
        <v>7</v>
      </c>
      <c r="M61" s="29"/>
      <c r="N61" s="29">
        <v>4</v>
      </c>
      <c r="O61" s="35">
        <f t="shared" si="17"/>
        <v>4</v>
      </c>
      <c r="P61" s="29">
        <v>0</v>
      </c>
      <c r="Q61" s="29">
        <v>10</v>
      </c>
      <c r="R61" s="36">
        <f t="shared" si="18"/>
        <v>10</v>
      </c>
      <c r="S61" s="27">
        <f t="shared" si="7"/>
        <v>10</v>
      </c>
      <c r="T61" s="40">
        <f t="shared" si="19"/>
        <v>22</v>
      </c>
      <c r="U61" s="28" t="str">
        <f t="shared" si="20"/>
        <v>F</v>
      </c>
      <c r="V61" s="49"/>
      <c r="W61" s="49"/>
      <c r="X61" s="49"/>
      <c r="Y61" s="49"/>
    </row>
    <row r="62" spans="1:25" x14ac:dyDescent="0.2">
      <c r="A62" s="25">
        <v>60</v>
      </c>
      <c r="B62" s="26" t="s">
        <v>163</v>
      </c>
      <c r="C62" s="26" t="s">
        <v>164</v>
      </c>
      <c r="D62" s="31">
        <v>5</v>
      </c>
      <c r="E62" s="31">
        <v>5</v>
      </c>
      <c r="F62" s="29">
        <v>6.5</v>
      </c>
      <c r="G62" s="29">
        <v>5</v>
      </c>
      <c r="H62" s="27">
        <f t="shared" si="15"/>
        <v>11.5</v>
      </c>
      <c r="I62" s="29"/>
      <c r="J62" s="29">
        <v>9</v>
      </c>
      <c r="K62" s="27">
        <f t="shared" si="16"/>
        <v>9</v>
      </c>
      <c r="L62" s="27">
        <f t="shared" si="6"/>
        <v>11.5</v>
      </c>
      <c r="M62" s="29">
        <v>0</v>
      </c>
      <c r="N62" s="29"/>
      <c r="O62" s="35">
        <f t="shared" si="17"/>
        <v>0</v>
      </c>
      <c r="P62" s="29"/>
      <c r="Q62" s="29"/>
      <c r="R62" s="36" t="str">
        <f t="shared" si="18"/>
        <v/>
      </c>
      <c r="S62" s="27">
        <f t="shared" si="7"/>
        <v>0</v>
      </c>
      <c r="T62" s="40">
        <f t="shared" si="19"/>
        <v>21.5</v>
      </c>
      <c r="U62" s="28" t="str">
        <f t="shared" si="20"/>
        <v>F</v>
      </c>
      <c r="V62" s="49"/>
      <c r="W62" s="49"/>
      <c r="X62" s="49"/>
      <c r="Y62" s="49"/>
    </row>
    <row r="63" spans="1:25" x14ac:dyDescent="0.2">
      <c r="A63" s="25">
        <v>61</v>
      </c>
      <c r="B63" s="26" t="s">
        <v>165</v>
      </c>
      <c r="C63" s="26" t="s">
        <v>166</v>
      </c>
      <c r="D63" s="31"/>
      <c r="E63" s="31"/>
      <c r="F63" s="29"/>
      <c r="G63" s="29"/>
      <c r="H63" s="27" t="str">
        <f t="shared" si="15"/>
        <v/>
      </c>
      <c r="I63" s="29"/>
      <c r="J63" s="29">
        <v>3</v>
      </c>
      <c r="K63" s="27">
        <f t="shared" si="16"/>
        <v>3</v>
      </c>
      <c r="L63" s="27">
        <f t="shared" si="6"/>
        <v>3</v>
      </c>
      <c r="M63" s="29"/>
      <c r="N63" s="29"/>
      <c r="O63" s="35" t="str">
        <f t="shared" si="17"/>
        <v/>
      </c>
      <c r="P63" s="29"/>
      <c r="Q63" s="29"/>
      <c r="R63" s="36" t="str">
        <f t="shared" si="18"/>
        <v/>
      </c>
      <c r="S63" s="27" t="str">
        <f t="shared" si="7"/>
        <v/>
      </c>
      <c r="T63" s="40">
        <f t="shared" si="19"/>
        <v>3</v>
      </c>
      <c r="U63" s="28" t="str">
        <f t="shared" si="20"/>
        <v>F</v>
      </c>
      <c r="V63" s="49"/>
      <c r="W63" s="49"/>
      <c r="X63" s="49"/>
      <c r="Y63" s="49"/>
    </row>
    <row r="64" spans="1:25" x14ac:dyDescent="0.2">
      <c r="A64" s="25">
        <v>62</v>
      </c>
      <c r="B64" s="26" t="s">
        <v>167</v>
      </c>
      <c r="C64" s="26" t="s">
        <v>168</v>
      </c>
      <c r="D64" s="31"/>
      <c r="E64" s="31">
        <v>5</v>
      </c>
      <c r="F64" s="29"/>
      <c r="G64" s="29">
        <v>6</v>
      </c>
      <c r="H64" s="27">
        <f t="shared" si="15"/>
        <v>6</v>
      </c>
      <c r="I64" s="29"/>
      <c r="J64" s="29"/>
      <c r="K64" s="27" t="str">
        <f t="shared" si="16"/>
        <v/>
      </c>
      <c r="L64" s="27">
        <f t="shared" si="6"/>
        <v>8.5</v>
      </c>
      <c r="M64" s="29"/>
      <c r="N64" s="29"/>
      <c r="O64" s="35" t="str">
        <f t="shared" si="17"/>
        <v/>
      </c>
      <c r="P64" s="29"/>
      <c r="Q64" s="29"/>
      <c r="R64" s="36" t="str">
        <f t="shared" si="18"/>
        <v/>
      </c>
      <c r="S64" s="27" t="str">
        <f t="shared" si="7"/>
        <v/>
      </c>
      <c r="T64" s="40">
        <f t="shared" si="19"/>
        <v>13.5</v>
      </c>
      <c r="U64" s="28" t="str">
        <f t="shared" si="20"/>
        <v>F</v>
      </c>
      <c r="V64" s="49">
        <v>8.5</v>
      </c>
      <c r="W64" s="49"/>
      <c r="X64" s="49"/>
      <c r="Y64" s="49"/>
    </row>
    <row r="65" spans="1:25" x14ac:dyDescent="0.2">
      <c r="A65" s="25">
        <v>63</v>
      </c>
      <c r="B65" s="26" t="s">
        <v>169</v>
      </c>
      <c r="C65" s="26" t="s">
        <v>170</v>
      </c>
      <c r="D65" s="31"/>
      <c r="E65" s="31"/>
      <c r="F65" s="29"/>
      <c r="G65" s="29"/>
      <c r="H65" s="27" t="str">
        <f t="shared" si="15"/>
        <v/>
      </c>
      <c r="I65" s="29"/>
      <c r="J65" s="29"/>
      <c r="K65" s="27" t="str">
        <f t="shared" si="16"/>
        <v/>
      </c>
      <c r="L65" s="27" t="str">
        <f t="shared" si="6"/>
        <v/>
      </c>
      <c r="M65" s="29"/>
      <c r="N65" s="29"/>
      <c r="O65" s="35" t="str">
        <f t="shared" si="17"/>
        <v/>
      </c>
      <c r="P65" s="29"/>
      <c r="Q65" s="29"/>
      <c r="R65" s="36" t="str">
        <f t="shared" si="18"/>
        <v/>
      </c>
      <c r="S65" s="27" t="str">
        <f t="shared" si="7"/>
        <v/>
      </c>
      <c r="T65" s="40" t="str">
        <f t="shared" si="19"/>
        <v/>
      </c>
      <c r="U65" s="28" t="str">
        <f t="shared" si="20"/>
        <v/>
      </c>
      <c r="V65" s="49"/>
      <c r="W65" s="49"/>
      <c r="X65" s="49"/>
      <c r="Y65" s="49"/>
    </row>
    <row r="66" spans="1:25" x14ac:dyDescent="0.2">
      <c r="A66" s="25">
        <v>64</v>
      </c>
      <c r="B66" s="26" t="s">
        <v>171</v>
      </c>
      <c r="C66" s="26" t="s">
        <v>172</v>
      </c>
      <c r="D66" s="31">
        <v>5</v>
      </c>
      <c r="E66" s="31">
        <v>5</v>
      </c>
      <c r="F66" s="29"/>
      <c r="G66" s="29"/>
      <c r="H66" s="27" t="str">
        <f t="shared" si="15"/>
        <v/>
      </c>
      <c r="I66" s="29"/>
      <c r="J66" s="29"/>
      <c r="K66" s="27" t="str">
        <f t="shared" si="16"/>
        <v/>
      </c>
      <c r="L66" s="27" t="str">
        <f t="shared" si="6"/>
        <v/>
      </c>
      <c r="M66" s="29"/>
      <c r="N66" s="29"/>
      <c r="O66" s="35" t="str">
        <f t="shared" si="17"/>
        <v/>
      </c>
      <c r="P66" s="29"/>
      <c r="Q66" s="29"/>
      <c r="R66" s="36" t="str">
        <f t="shared" si="18"/>
        <v/>
      </c>
      <c r="S66" s="27" t="str">
        <f t="shared" si="7"/>
        <v/>
      </c>
      <c r="T66" s="40">
        <f t="shared" si="19"/>
        <v>10</v>
      </c>
      <c r="U66" s="28" t="str">
        <f t="shared" si="20"/>
        <v/>
      </c>
      <c r="V66" s="49"/>
      <c r="W66" s="49"/>
      <c r="X66" s="49"/>
      <c r="Y66" s="49"/>
    </row>
    <row r="67" spans="1:25" x14ac:dyDescent="0.2">
      <c r="A67" s="25">
        <v>65</v>
      </c>
      <c r="B67" s="26" t="s">
        <v>173</v>
      </c>
      <c r="C67" s="26" t="s">
        <v>174</v>
      </c>
      <c r="D67" s="31">
        <v>5</v>
      </c>
      <c r="E67" s="31"/>
      <c r="F67" s="29">
        <v>1</v>
      </c>
      <c r="G67" s="29"/>
      <c r="H67" s="27">
        <f t="shared" si="15"/>
        <v>1</v>
      </c>
      <c r="I67" s="29">
        <v>8.5</v>
      </c>
      <c r="J67" s="29"/>
      <c r="K67" s="27">
        <f t="shared" si="16"/>
        <v>8.5</v>
      </c>
      <c r="L67" s="27">
        <f t="shared" si="6"/>
        <v>8.5</v>
      </c>
      <c r="M67" s="29"/>
      <c r="N67" s="29"/>
      <c r="O67" s="35" t="str">
        <f t="shared" si="17"/>
        <v/>
      </c>
      <c r="P67" s="29">
        <v>6.5</v>
      </c>
      <c r="Q67" s="29"/>
      <c r="R67" s="36">
        <f t="shared" si="18"/>
        <v>6.5</v>
      </c>
      <c r="S67" s="27">
        <f t="shared" si="7"/>
        <v>6.5</v>
      </c>
      <c r="T67" s="40">
        <f t="shared" si="19"/>
        <v>20</v>
      </c>
      <c r="U67" s="28" t="str">
        <f t="shared" si="20"/>
        <v>F</v>
      </c>
      <c r="V67" s="49">
        <v>1</v>
      </c>
      <c r="W67" s="49"/>
      <c r="X67" s="49"/>
      <c r="Y67" s="49"/>
    </row>
    <row r="68" spans="1:25" x14ac:dyDescent="0.2">
      <c r="A68" s="25">
        <v>66</v>
      </c>
      <c r="B68" s="26" t="s">
        <v>175</v>
      </c>
      <c r="C68" s="26" t="s">
        <v>176</v>
      </c>
      <c r="D68" s="31"/>
      <c r="E68" s="31"/>
      <c r="F68" s="29"/>
      <c r="G68" s="29"/>
      <c r="H68" s="27" t="str">
        <f t="shared" si="15"/>
        <v/>
      </c>
      <c r="I68" s="29"/>
      <c r="J68" s="29"/>
      <c r="K68" s="27" t="str">
        <f t="shared" si="16"/>
        <v/>
      </c>
      <c r="L68" s="27" t="str">
        <f t="shared" ref="L68:L85" si="21">IF(AND(F68="",G68="",I68="",J68="",V68="",X68=""),"",MAX(H68,K68,V68,X68))</f>
        <v/>
      </c>
      <c r="M68" s="29"/>
      <c r="N68" s="29"/>
      <c r="O68" s="35" t="str">
        <f t="shared" si="17"/>
        <v/>
      </c>
      <c r="P68" s="29"/>
      <c r="Q68" s="29"/>
      <c r="R68" s="36" t="str">
        <f t="shared" si="18"/>
        <v/>
      </c>
      <c r="S68" s="27" t="str">
        <f t="shared" ref="S68:S85" si="22">IF(AND(M68="",N68="",O68="",P68="",W68="",Y68=""),"",MAX(O68,R68,W68,Y68))</f>
        <v/>
      </c>
      <c r="T68" s="40" t="str">
        <f t="shared" si="19"/>
        <v/>
      </c>
      <c r="U68" s="28" t="str">
        <f t="shared" si="20"/>
        <v/>
      </c>
      <c r="V68" s="49"/>
      <c r="W68" s="49"/>
      <c r="X68" s="49"/>
      <c r="Y68" s="49"/>
    </row>
    <row r="69" spans="1:25" x14ac:dyDescent="0.2">
      <c r="A69" s="25">
        <v>67</v>
      </c>
      <c r="B69" s="26" t="s">
        <v>177</v>
      </c>
      <c r="C69" s="26" t="s">
        <v>178</v>
      </c>
      <c r="D69" s="31"/>
      <c r="E69" s="31"/>
      <c r="F69" s="29"/>
      <c r="G69" s="29"/>
      <c r="H69" s="27" t="str">
        <f t="shared" si="15"/>
        <v/>
      </c>
      <c r="I69" s="29"/>
      <c r="J69" s="29"/>
      <c r="K69" s="27" t="str">
        <f t="shared" si="16"/>
        <v/>
      </c>
      <c r="L69" s="27" t="str">
        <f t="shared" si="21"/>
        <v/>
      </c>
      <c r="M69" s="29"/>
      <c r="N69" s="29"/>
      <c r="O69" s="35" t="str">
        <f t="shared" si="17"/>
        <v/>
      </c>
      <c r="P69" s="29"/>
      <c r="Q69" s="29"/>
      <c r="R69" s="36" t="str">
        <f t="shared" si="18"/>
        <v/>
      </c>
      <c r="S69" s="27" t="str">
        <f t="shared" si="22"/>
        <v/>
      </c>
      <c r="T69" s="40" t="str">
        <f t="shared" si="19"/>
        <v/>
      </c>
      <c r="U69" s="28" t="str">
        <f t="shared" si="20"/>
        <v/>
      </c>
      <c r="V69" s="49"/>
      <c r="W69" s="49"/>
      <c r="X69" s="49"/>
      <c r="Y69" s="49"/>
    </row>
    <row r="70" spans="1:25" x14ac:dyDescent="0.2">
      <c r="A70" s="25">
        <v>68</v>
      </c>
      <c r="B70" s="26" t="s">
        <v>179</v>
      </c>
      <c r="C70" s="26" t="s">
        <v>180</v>
      </c>
      <c r="D70" s="31">
        <v>5</v>
      </c>
      <c r="E70" s="31">
        <v>5</v>
      </c>
      <c r="F70" s="29">
        <v>7</v>
      </c>
      <c r="G70" s="29">
        <v>5</v>
      </c>
      <c r="H70" s="27">
        <f t="shared" si="15"/>
        <v>12</v>
      </c>
      <c r="I70" s="29">
        <v>8</v>
      </c>
      <c r="J70" s="29">
        <v>10</v>
      </c>
      <c r="K70" s="27">
        <f t="shared" si="16"/>
        <v>18</v>
      </c>
      <c r="L70" s="27">
        <f t="shared" si="21"/>
        <v>18</v>
      </c>
      <c r="M70" s="29">
        <v>4</v>
      </c>
      <c r="N70" s="29">
        <v>5</v>
      </c>
      <c r="O70" s="35">
        <f t="shared" si="17"/>
        <v>9</v>
      </c>
      <c r="P70" s="29"/>
      <c r="Q70" s="29"/>
      <c r="R70" s="36" t="str">
        <f t="shared" si="18"/>
        <v/>
      </c>
      <c r="S70" s="27">
        <f t="shared" si="22"/>
        <v>9</v>
      </c>
      <c r="T70" s="40">
        <f t="shared" si="19"/>
        <v>37</v>
      </c>
      <c r="U70" s="28" t="str">
        <f t="shared" si="20"/>
        <v>F</v>
      </c>
      <c r="V70" s="49"/>
      <c r="W70" s="49"/>
      <c r="X70" s="49"/>
      <c r="Y70" s="49"/>
    </row>
    <row r="71" spans="1:25" x14ac:dyDescent="0.2">
      <c r="A71" s="25">
        <v>69</v>
      </c>
      <c r="B71" s="26" t="s">
        <v>181</v>
      </c>
      <c r="C71" s="26" t="s">
        <v>182</v>
      </c>
      <c r="D71" s="31"/>
      <c r="E71" s="31"/>
      <c r="F71" s="29"/>
      <c r="G71" s="29"/>
      <c r="H71" s="27" t="str">
        <f t="shared" si="15"/>
        <v/>
      </c>
      <c r="I71" s="29"/>
      <c r="J71" s="29"/>
      <c r="K71" s="27" t="str">
        <f t="shared" si="16"/>
        <v/>
      </c>
      <c r="L71" s="27" t="str">
        <f t="shared" si="21"/>
        <v/>
      </c>
      <c r="M71" s="29"/>
      <c r="N71" s="29"/>
      <c r="O71" s="35" t="str">
        <f t="shared" si="17"/>
        <v/>
      </c>
      <c r="P71" s="29"/>
      <c r="Q71" s="29"/>
      <c r="R71" s="36" t="str">
        <f t="shared" si="18"/>
        <v/>
      </c>
      <c r="S71" s="27" t="str">
        <f t="shared" si="22"/>
        <v/>
      </c>
      <c r="T71" s="40" t="str">
        <f t="shared" si="19"/>
        <v/>
      </c>
      <c r="U71" s="28" t="str">
        <f t="shared" si="20"/>
        <v/>
      </c>
      <c r="V71" s="49"/>
      <c r="W71" s="49"/>
      <c r="X71" s="49"/>
      <c r="Y71" s="49"/>
    </row>
    <row r="72" spans="1:25" x14ac:dyDescent="0.2">
      <c r="A72" s="25">
        <v>70</v>
      </c>
      <c r="B72" s="26" t="s">
        <v>183</v>
      </c>
      <c r="C72" s="26" t="s">
        <v>184</v>
      </c>
      <c r="D72" s="31">
        <v>5</v>
      </c>
      <c r="E72" s="31">
        <v>5</v>
      </c>
      <c r="F72" s="29"/>
      <c r="G72" s="29"/>
      <c r="H72" s="27" t="str">
        <f t="shared" si="15"/>
        <v/>
      </c>
      <c r="I72" s="29"/>
      <c r="J72" s="29"/>
      <c r="K72" s="27" t="str">
        <f t="shared" si="16"/>
        <v/>
      </c>
      <c r="L72" s="27" t="str">
        <f t="shared" si="21"/>
        <v/>
      </c>
      <c r="M72" s="29"/>
      <c r="N72" s="29"/>
      <c r="O72" s="35" t="str">
        <f t="shared" si="17"/>
        <v/>
      </c>
      <c r="P72" s="29"/>
      <c r="Q72" s="29"/>
      <c r="R72" s="36" t="str">
        <f t="shared" si="18"/>
        <v/>
      </c>
      <c r="S72" s="27" t="str">
        <f t="shared" si="22"/>
        <v/>
      </c>
      <c r="T72" s="40">
        <f t="shared" si="19"/>
        <v>10</v>
      </c>
      <c r="U72" s="28" t="str">
        <f t="shared" si="20"/>
        <v/>
      </c>
      <c r="V72" s="49"/>
      <c r="W72" s="49"/>
      <c r="X72" s="49"/>
      <c r="Y72" s="49"/>
    </row>
    <row r="73" spans="1:25" x14ac:dyDescent="0.2">
      <c r="A73" s="25">
        <v>71</v>
      </c>
      <c r="B73" s="26" t="s">
        <v>185</v>
      </c>
      <c r="C73" s="26" t="s">
        <v>186</v>
      </c>
      <c r="D73" s="31"/>
      <c r="E73" s="31"/>
      <c r="F73" s="29"/>
      <c r="G73" s="29"/>
      <c r="H73" s="27" t="str">
        <f t="shared" si="15"/>
        <v/>
      </c>
      <c r="I73" s="29"/>
      <c r="J73" s="29"/>
      <c r="K73" s="27" t="str">
        <f t="shared" si="16"/>
        <v/>
      </c>
      <c r="L73" s="27" t="str">
        <f t="shared" si="21"/>
        <v/>
      </c>
      <c r="M73" s="29"/>
      <c r="N73" s="29"/>
      <c r="O73" s="35" t="str">
        <f t="shared" si="17"/>
        <v/>
      </c>
      <c r="P73" s="29"/>
      <c r="Q73" s="29"/>
      <c r="R73" s="36" t="str">
        <f t="shared" si="18"/>
        <v/>
      </c>
      <c r="S73" s="27" t="str">
        <f t="shared" si="22"/>
        <v/>
      </c>
      <c r="T73" s="40" t="str">
        <f t="shared" si="19"/>
        <v/>
      </c>
      <c r="U73" s="28" t="str">
        <f t="shared" si="20"/>
        <v/>
      </c>
      <c r="V73" s="49"/>
      <c r="W73" s="49"/>
      <c r="X73" s="49"/>
      <c r="Y73" s="49"/>
    </row>
    <row r="74" spans="1:25" x14ac:dyDescent="0.2">
      <c r="A74" s="25">
        <v>72</v>
      </c>
      <c r="B74" s="26" t="s">
        <v>187</v>
      </c>
      <c r="C74" s="26" t="s">
        <v>188</v>
      </c>
      <c r="D74" s="31">
        <v>5</v>
      </c>
      <c r="E74" s="31">
        <v>5</v>
      </c>
      <c r="F74" s="29"/>
      <c r="G74" s="29">
        <v>11</v>
      </c>
      <c r="H74" s="27">
        <f t="shared" si="15"/>
        <v>11</v>
      </c>
      <c r="I74" s="29"/>
      <c r="J74" s="29">
        <v>7</v>
      </c>
      <c r="K74" s="27">
        <f t="shared" si="16"/>
        <v>7</v>
      </c>
      <c r="L74" s="27">
        <f t="shared" si="21"/>
        <v>11</v>
      </c>
      <c r="M74" s="29"/>
      <c r="N74" s="29"/>
      <c r="O74" s="35" t="str">
        <f t="shared" si="17"/>
        <v/>
      </c>
      <c r="P74" s="29"/>
      <c r="Q74" s="29"/>
      <c r="R74" s="36" t="str">
        <f t="shared" si="18"/>
        <v/>
      </c>
      <c r="S74" s="27" t="str">
        <f t="shared" si="22"/>
        <v/>
      </c>
      <c r="T74" s="40">
        <f t="shared" si="19"/>
        <v>21</v>
      </c>
      <c r="U74" s="28" t="str">
        <f t="shared" si="20"/>
        <v>F</v>
      </c>
      <c r="V74" s="49"/>
      <c r="W74" s="49"/>
      <c r="X74" s="49"/>
      <c r="Y74" s="49"/>
    </row>
    <row r="75" spans="1:25" x14ac:dyDescent="0.2">
      <c r="A75" s="25">
        <v>73</v>
      </c>
      <c r="B75" s="26" t="s">
        <v>189</v>
      </c>
      <c r="C75" s="26" t="s">
        <v>190</v>
      </c>
      <c r="D75" s="31">
        <v>5</v>
      </c>
      <c r="E75" s="31">
        <v>5</v>
      </c>
      <c r="F75" s="29">
        <v>2</v>
      </c>
      <c r="G75" s="29">
        <v>14</v>
      </c>
      <c r="H75" s="27">
        <f t="shared" si="15"/>
        <v>16</v>
      </c>
      <c r="I75" s="29"/>
      <c r="J75" s="29"/>
      <c r="K75" s="27" t="str">
        <f t="shared" si="16"/>
        <v/>
      </c>
      <c r="L75" s="27">
        <f t="shared" si="21"/>
        <v>16</v>
      </c>
      <c r="M75" s="29"/>
      <c r="N75" s="29"/>
      <c r="O75" s="35" t="str">
        <f t="shared" si="17"/>
        <v/>
      </c>
      <c r="P75" s="29"/>
      <c r="Q75" s="29"/>
      <c r="R75" s="36" t="str">
        <f t="shared" si="18"/>
        <v/>
      </c>
      <c r="S75" s="27" t="str">
        <f t="shared" si="22"/>
        <v/>
      </c>
      <c r="T75" s="40">
        <f t="shared" si="19"/>
        <v>26</v>
      </c>
      <c r="U75" s="28" t="str">
        <f t="shared" si="20"/>
        <v>F</v>
      </c>
      <c r="V75" s="49"/>
      <c r="W75" s="49"/>
      <c r="X75" s="49"/>
      <c r="Y75" s="49"/>
    </row>
    <row r="76" spans="1:25" x14ac:dyDescent="0.2">
      <c r="A76" s="25">
        <v>74</v>
      </c>
      <c r="B76" s="26" t="s">
        <v>191</v>
      </c>
      <c r="C76" s="26" t="s">
        <v>192</v>
      </c>
      <c r="D76" s="31">
        <v>5</v>
      </c>
      <c r="E76" s="31">
        <v>5</v>
      </c>
      <c r="F76" s="29">
        <v>3.5</v>
      </c>
      <c r="G76" s="29">
        <v>2</v>
      </c>
      <c r="H76" s="27">
        <f t="shared" si="15"/>
        <v>5.5</v>
      </c>
      <c r="I76" s="29"/>
      <c r="J76" s="29"/>
      <c r="K76" s="27" t="str">
        <f t="shared" si="16"/>
        <v/>
      </c>
      <c r="L76" s="27">
        <f t="shared" si="21"/>
        <v>5.5</v>
      </c>
      <c r="M76" s="29"/>
      <c r="N76" s="29"/>
      <c r="O76" s="35" t="str">
        <f t="shared" si="17"/>
        <v/>
      </c>
      <c r="P76" s="29"/>
      <c r="Q76" s="29"/>
      <c r="R76" s="36" t="str">
        <f t="shared" si="18"/>
        <v/>
      </c>
      <c r="S76" s="27" t="str">
        <f t="shared" si="22"/>
        <v/>
      </c>
      <c r="T76" s="40">
        <f t="shared" si="19"/>
        <v>15.5</v>
      </c>
      <c r="U76" s="28" t="str">
        <f t="shared" si="20"/>
        <v>F</v>
      </c>
      <c r="V76" s="49"/>
      <c r="W76" s="49"/>
      <c r="X76" s="49"/>
      <c r="Y76" s="49"/>
    </row>
    <row r="77" spans="1:25" x14ac:dyDescent="0.2">
      <c r="A77" s="25">
        <v>75</v>
      </c>
      <c r="B77" s="26" t="s">
        <v>193</v>
      </c>
      <c r="C77" s="26" t="s">
        <v>194</v>
      </c>
      <c r="D77" s="31">
        <v>5</v>
      </c>
      <c r="E77" s="31">
        <v>5</v>
      </c>
      <c r="F77" s="29">
        <v>7</v>
      </c>
      <c r="G77" s="29">
        <v>4</v>
      </c>
      <c r="H77" s="27">
        <f t="shared" si="15"/>
        <v>11</v>
      </c>
      <c r="I77" s="29">
        <v>5.5</v>
      </c>
      <c r="J77" s="29">
        <v>4</v>
      </c>
      <c r="K77" s="27">
        <f t="shared" si="16"/>
        <v>9.5</v>
      </c>
      <c r="L77" s="27">
        <f t="shared" si="21"/>
        <v>11</v>
      </c>
      <c r="M77" s="29"/>
      <c r="N77" s="29"/>
      <c r="O77" s="35" t="str">
        <f t="shared" si="17"/>
        <v/>
      </c>
      <c r="P77" s="29"/>
      <c r="Q77" s="29"/>
      <c r="R77" s="36" t="str">
        <f t="shared" si="18"/>
        <v/>
      </c>
      <c r="S77" s="27" t="str">
        <f t="shared" si="22"/>
        <v/>
      </c>
      <c r="T77" s="40">
        <f t="shared" si="19"/>
        <v>21</v>
      </c>
      <c r="U77" s="28" t="str">
        <f t="shared" si="20"/>
        <v>F</v>
      </c>
      <c r="V77" s="49"/>
      <c r="W77" s="49"/>
      <c r="X77" s="49"/>
      <c r="Y77" s="49"/>
    </row>
    <row r="78" spans="1:25" x14ac:dyDescent="0.2">
      <c r="A78" s="25">
        <v>76</v>
      </c>
      <c r="B78" s="26" t="s">
        <v>195</v>
      </c>
      <c r="C78" s="26" t="s">
        <v>196</v>
      </c>
      <c r="D78" s="31">
        <v>5</v>
      </c>
      <c r="E78" s="31"/>
      <c r="F78" s="29"/>
      <c r="G78" s="29"/>
      <c r="H78" s="27" t="str">
        <f t="shared" si="15"/>
        <v/>
      </c>
      <c r="I78" s="29"/>
      <c r="J78" s="29"/>
      <c r="K78" s="27" t="str">
        <f t="shared" si="16"/>
        <v/>
      </c>
      <c r="L78" s="27" t="str">
        <f t="shared" si="21"/>
        <v/>
      </c>
      <c r="M78" s="29"/>
      <c r="N78" s="29"/>
      <c r="O78" s="35" t="str">
        <f t="shared" si="17"/>
        <v/>
      </c>
      <c r="P78" s="29"/>
      <c r="Q78" s="29"/>
      <c r="R78" s="36" t="str">
        <f t="shared" si="18"/>
        <v/>
      </c>
      <c r="S78" s="27" t="str">
        <f t="shared" si="22"/>
        <v/>
      </c>
      <c r="T78" s="40">
        <f t="shared" si="19"/>
        <v>5</v>
      </c>
      <c r="U78" s="28" t="str">
        <f t="shared" si="20"/>
        <v/>
      </c>
      <c r="V78" s="49"/>
      <c r="W78" s="49"/>
      <c r="X78" s="49"/>
      <c r="Y78" s="49"/>
    </row>
    <row r="79" spans="1:25" x14ac:dyDescent="0.2">
      <c r="A79" s="25">
        <v>77</v>
      </c>
      <c r="B79" s="26" t="s">
        <v>197</v>
      </c>
      <c r="C79" s="26" t="s">
        <v>198</v>
      </c>
      <c r="D79" s="31">
        <v>5</v>
      </c>
      <c r="E79" s="31">
        <v>5</v>
      </c>
      <c r="F79" s="29">
        <v>5.5</v>
      </c>
      <c r="G79" s="29">
        <v>3</v>
      </c>
      <c r="H79" s="27">
        <f t="shared" si="15"/>
        <v>8.5</v>
      </c>
      <c r="I79" s="29">
        <v>7</v>
      </c>
      <c r="J79" s="29">
        <v>3</v>
      </c>
      <c r="K79" s="27">
        <f t="shared" si="16"/>
        <v>10</v>
      </c>
      <c r="L79" s="27">
        <f t="shared" si="21"/>
        <v>10</v>
      </c>
      <c r="M79" s="29"/>
      <c r="N79" s="29"/>
      <c r="O79" s="35" t="str">
        <f t="shared" si="17"/>
        <v/>
      </c>
      <c r="P79" s="29"/>
      <c r="Q79" s="29"/>
      <c r="R79" s="36" t="str">
        <f t="shared" si="18"/>
        <v/>
      </c>
      <c r="S79" s="27" t="str">
        <f t="shared" si="22"/>
        <v/>
      </c>
      <c r="T79" s="40">
        <f t="shared" si="19"/>
        <v>20</v>
      </c>
      <c r="U79" s="28" t="str">
        <f t="shared" si="20"/>
        <v>F</v>
      </c>
      <c r="V79" s="49"/>
      <c r="W79" s="49"/>
      <c r="X79" s="49"/>
      <c r="Y79" s="49"/>
    </row>
    <row r="80" spans="1:25" x14ac:dyDescent="0.2">
      <c r="A80" s="25">
        <v>78</v>
      </c>
      <c r="B80" s="26" t="s">
        <v>199</v>
      </c>
      <c r="C80" s="26" t="s">
        <v>200</v>
      </c>
      <c r="D80" s="31">
        <v>5</v>
      </c>
      <c r="E80" s="31">
        <v>5</v>
      </c>
      <c r="F80" s="29">
        <v>3</v>
      </c>
      <c r="G80" s="29">
        <v>6</v>
      </c>
      <c r="H80" s="27">
        <f t="shared" si="15"/>
        <v>9</v>
      </c>
      <c r="I80" s="29">
        <v>3</v>
      </c>
      <c r="J80" s="29">
        <v>9</v>
      </c>
      <c r="K80" s="27">
        <f t="shared" si="16"/>
        <v>12</v>
      </c>
      <c r="L80" s="27">
        <f t="shared" si="21"/>
        <v>12</v>
      </c>
      <c r="M80" s="29">
        <v>1</v>
      </c>
      <c r="N80" s="29"/>
      <c r="O80" s="35">
        <f t="shared" si="17"/>
        <v>1</v>
      </c>
      <c r="P80" s="29">
        <v>1</v>
      </c>
      <c r="Q80" s="29">
        <v>0</v>
      </c>
      <c r="R80" s="36">
        <f t="shared" si="18"/>
        <v>1</v>
      </c>
      <c r="S80" s="27">
        <f t="shared" si="22"/>
        <v>1</v>
      </c>
      <c r="T80" s="40">
        <f t="shared" si="19"/>
        <v>23</v>
      </c>
      <c r="U80" s="28" t="str">
        <f t="shared" si="20"/>
        <v>F</v>
      </c>
      <c r="V80" s="49"/>
      <c r="W80" s="49"/>
      <c r="X80" s="49"/>
      <c r="Y80" s="49"/>
    </row>
    <row r="81" spans="1:25" x14ac:dyDescent="0.2">
      <c r="A81" s="25">
        <v>79</v>
      </c>
      <c r="B81" s="26" t="s">
        <v>201</v>
      </c>
      <c r="C81" s="26" t="s">
        <v>202</v>
      </c>
      <c r="D81" s="31">
        <v>5</v>
      </c>
      <c r="E81" s="31">
        <v>5</v>
      </c>
      <c r="F81" s="29">
        <v>0</v>
      </c>
      <c r="G81" s="29">
        <v>3</v>
      </c>
      <c r="H81" s="27">
        <f t="shared" si="15"/>
        <v>3</v>
      </c>
      <c r="I81" s="29"/>
      <c r="J81" s="29">
        <v>11</v>
      </c>
      <c r="K81" s="27">
        <f t="shared" si="16"/>
        <v>11</v>
      </c>
      <c r="L81" s="27">
        <f t="shared" si="21"/>
        <v>11</v>
      </c>
      <c r="M81" s="29"/>
      <c r="N81" s="29">
        <v>0</v>
      </c>
      <c r="O81" s="35">
        <f t="shared" si="17"/>
        <v>0</v>
      </c>
      <c r="P81" s="29"/>
      <c r="Q81" s="29"/>
      <c r="R81" s="36" t="str">
        <f t="shared" si="18"/>
        <v/>
      </c>
      <c r="S81" s="27">
        <f t="shared" si="22"/>
        <v>0</v>
      </c>
      <c r="T81" s="40">
        <f t="shared" si="19"/>
        <v>21</v>
      </c>
      <c r="U81" s="28" t="str">
        <f t="shared" si="20"/>
        <v>F</v>
      </c>
      <c r="V81" s="49"/>
      <c r="W81" s="49"/>
      <c r="X81" s="49"/>
      <c r="Y81" s="49"/>
    </row>
    <row r="82" spans="1:25" x14ac:dyDescent="0.2">
      <c r="A82" s="25">
        <v>80</v>
      </c>
      <c r="B82" s="26" t="s">
        <v>203</v>
      </c>
      <c r="C82" s="26" t="s">
        <v>204</v>
      </c>
      <c r="D82" s="31">
        <v>5</v>
      </c>
      <c r="E82" s="31">
        <v>5</v>
      </c>
      <c r="F82" s="29"/>
      <c r="G82" s="29"/>
      <c r="H82" s="27" t="str">
        <f t="shared" si="15"/>
        <v/>
      </c>
      <c r="I82" s="29"/>
      <c r="J82" s="29"/>
      <c r="K82" s="27" t="str">
        <f t="shared" si="16"/>
        <v/>
      </c>
      <c r="L82" s="27" t="str">
        <f t="shared" si="21"/>
        <v/>
      </c>
      <c r="M82" s="29"/>
      <c r="N82" s="29"/>
      <c r="O82" s="35" t="str">
        <f t="shared" si="17"/>
        <v/>
      </c>
      <c r="P82" s="29"/>
      <c r="Q82" s="29"/>
      <c r="R82" s="36" t="str">
        <f t="shared" si="18"/>
        <v/>
      </c>
      <c r="S82" s="27" t="str">
        <f t="shared" si="22"/>
        <v/>
      </c>
      <c r="T82" s="40">
        <f t="shared" si="19"/>
        <v>10</v>
      </c>
      <c r="U82" s="28" t="str">
        <f t="shared" si="20"/>
        <v/>
      </c>
      <c r="V82" s="49"/>
      <c r="W82" s="49"/>
      <c r="X82" s="49"/>
      <c r="Y82" s="49"/>
    </row>
    <row r="83" spans="1:25" x14ac:dyDescent="0.2">
      <c r="A83" s="25">
        <v>81</v>
      </c>
      <c r="B83" s="26" t="s">
        <v>205</v>
      </c>
      <c r="C83" s="26" t="s">
        <v>206</v>
      </c>
      <c r="D83" s="31">
        <v>5</v>
      </c>
      <c r="E83" s="31"/>
      <c r="F83" s="29">
        <v>3</v>
      </c>
      <c r="G83" s="29">
        <v>8</v>
      </c>
      <c r="H83" s="27">
        <f t="shared" si="15"/>
        <v>11</v>
      </c>
      <c r="I83" s="29">
        <v>0</v>
      </c>
      <c r="J83" s="29">
        <v>7</v>
      </c>
      <c r="K83" s="27">
        <f t="shared" si="16"/>
        <v>7</v>
      </c>
      <c r="L83" s="27">
        <f t="shared" si="21"/>
        <v>11</v>
      </c>
      <c r="M83" s="29">
        <v>1.5</v>
      </c>
      <c r="N83" s="29"/>
      <c r="O83" s="35">
        <f t="shared" si="17"/>
        <v>1.5</v>
      </c>
      <c r="P83" s="29">
        <v>1</v>
      </c>
      <c r="Q83" s="29">
        <v>2</v>
      </c>
      <c r="R83" s="36">
        <f t="shared" si="18"/>
        <v>3</v>
      </c>
      <c r="S83" s="27">
        <f t="shared" si="22"/>
        <v>4</v>
      </c>
      <c r="T83" s="40">
        <f t="shared" si="19"/>
        <v>20</v>
      </c>
      <c r="U83" s="28" t="str">
        <f t="shared" si="20"/>
        <v>F</v>
      </c>
      <c r="V83" s="49">
        <v>8</v>
      </c>
      <c r="W83" s="49">
        <v>4</v>
      </c>
      <c r="X83" s="49"/>
      <c r="Y83" s="49"/>
    </row>
    <row r="84" spans="1:25" x14ac:dyDescent="0.2">
      <c r="A84" s="25">
        <v>82</v>
      </c>
      <c r="B84" s="26" t="s">
        <v>207</v>
      </c>
      <c r="C84" s="26" t="s">
        <v>208</v>
      </c>
      <c r="D84" s="41"/>
      <c r="E84" s="41">
        <v>5</v>
      </c>
      <c r="F84" s="42"/>
      <c r="G84" s="42"/>
      <c r="H84" s="43" t="str">
        <f t="shared" si="15"/>
        <v/>
      </c>
      <c r="I84" s="42"/>
      <c r="J84" s="42"/>
      <c r="K84" s="43" t="str">
        <f t="shared" si="16"/>
        <v/>
      </c>
      <c r="L84" s="43">
        <f t="shared" si="21"/>
        <v>20</v>
      </c>
      <c r="M84" s="42"/>
      <c r="N84" s="42"/>
      <c r="O84" s="44" t="str">
        <f t="shared" si="17"/>
        <v/>
      </c>
      <c r="P84" s="42"/>
      <c r="Q84" s="42"/>
      <c r="R84" s="45" t="str">
        <f t="shared" si="18"/>
        <v/>
      </c>
      <c r="S84" s="43">
        <f t="shared" si="22"/>
        <v>29</v>
      </c>
      <c r="T84" s="46">
        <f t="shared" si="19"/>
        <v>54</v>
      </c>
      <c r="U84" s="47" t="str">
        <f t="shared" si="20"/>
        <v>E</v>
      </c>
      <c r="V84" s="50">
        <v>20</v>
      </c>
      <c r="W84" s="50">
        <v>29</v>
      </c>
      <c r="X84" s="50"/>
      <c r="Y84" s="49"/>
    </row>
    <row r="85" spans="1:25" x14ac:dyDescent="0.2">
      <c r="A85" s="25">
        <v>83</v>
      </c>
      <c r="B85" s="30" t="s">
        <v>217</v>
      </c>
      <c r="C85" s="30" t="s">
        <v>218</v>
      </c>
      <c r="D85" s="29">
        <v>5</v>
      </c>
      <c r="E85" s="29">
        <v>5</v>
      </c>
      <c r="F85" s="29"/>
      <c r="G85" s="29"/>
      <c r="H85" s="27" t="str">
        <f t="shared" ref="H85" si="23">IF(AND(F85="",G85=""),"",SUM(F85,G85))</f>
        <v/>
      </c>
      <c r="I85" s="29"/>
      <c r="J85" s="29">
        <v>2</v>
      </c>
      <c r="K85" s="27">
        <f t="shared" ref="K85" si="24">IF(AND(I85="", J85=""),"",SUM(I85,J85))</f>
        <v>2</v>
      </c>
      <c r="L85" s="27">
        <f t="shared" si="21"/>
        <v>2</v>
      </c>
      <c r="M85" s="29"/>
      <c r="N85" s="29"/>
      <c r="O85" s="27" t="str">
        <f t="shared" ref="O85" si="25">IF(AND(M85="",N85=""),"",SUM(M85,N85))</f>
        <v/>
      </c>
      <c r="P85" s="29"/>
      <c r="Q85" s="29"/>
      <c r="R85" s="27" t="str">
        <f t="shared" ref="R85" si="26">IF(AND(P85="",Q85=""),"",SUM(P85,Q85))</f>
        <v/>
      </c>
      <c r="S85" s="27" t="str">
        <f t="shared" si="22"/>
        <v/>
      </c>
      <c r="T85" s="48">
        <f t="shared" ref="T85" si="27">IF(AND(D85="",E85="",L85="",S85=""),"",SUM(D85,E85,L85,S85))</f>
        <v>12</v>
      </c>
      <c r="U85" s="39" t="s">
        <v>219</v>
      </c>
      <c r="V85" s="49"/>
      <c r="W85" s="49"/>
      <c r="X85" s="49"/>
      <c r="Y85" s="51"/>
    </row>
    <row r="86" spans="1:25" x14ac:dyDescent="0.2">
      <c r="A86" s="25">
        <v>84</v>
      </c>
      <c r="B86" s="30" t="s">
        <v>209</v>
      </c>
      <c r="C86" s="30" t="s">
        <v>210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49"/>
      <c r="W86" s="49"/>
      <c r="X86" s="49"/>
      <c r="Y86" s="49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zoomScaleNormal="165" workbookViewId="0">
      <pane ySplit="7" topLeftCell="A8" activePane="bottomLeft" state="frozen"/>
      <selection pane="bottomLeft" activeCell="R9" sqref="R9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 t="s">
        <v>40</v>
      </c>
      <c r="T1" s="54"/>
      <c r="U1" s="55"/>
    </row>
    <row r="2" spans="1:21" ht="19.5" customHeight="1" x14ac:dyDescent="0.2">
      <c r="A2" s="56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 t="s">
        <v>221</v>
      </c>
      <c r="P2" s="57"/>
      <c r="Q2" s="57"/>
      <c r="R2" s="57"/>
      <c r="S2" s="57"/>
      <c r="T2" s="57"/>
      <c r="U2" s="57"/>
    </row>
    <row r="3" spans="1:21" ht="24.75" customHeight="1" x14ac:dyDescent="0.2">
      <c r="A3" s="60" t="s">
        <v>223</v>
      </c>
      <c r="B3" s="61"/>
      <c r="C3" s="61"/>
      <c r="D3" s="62" t="s">
        <v>43</v>
      </c>
      <c r="E3" s="62"/>
      <c r="F3" s="62"/>
      <c r="G3" s="62"/>
      <c r="H3" s="58" t="s">
        <v>220</v>
      </c>
      <c r="I3" s="58"/>
      <c r="J3" s="58"/>
      <c r="K3" s="58"/>
      <c r="L3" s="58"/>
      <c r="M3" s="58"/>
      <c r="N3" s="58"/>
      <c r="O3" s="58"/>
      <c r="P3" s="58"/>
      <c r="Q3" s="59" t="s">
        <v>224</v>
      </c>
      <c r="R3" s="59"/>
      <c r="S3" s="59"/>
      <c r="T3" s="59"/>
      <c r="U3" s="59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65" t="s">
        <v>10</v>
      </c>
      <c r="B5" s="67" t="s">
        <v>11</v>
      </c>
      <c r="C5" s="68" t="s">
        <v>12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 t="s">
        <v>13</v>
      </c>
      <c r="U5" s="63" t="s">
        <v>14</v>
      </c>
    </row>
    <row r="6" spans="1:21" ht="21" customHeight="1" thickTop="1" thickBot="1" x14ac:dyDescent="0.25">
      <c r="A6" s="65"/>
      <c r="B6" s="67"/>
      <c r="C6" s="2"/>
      <c r="D6" s="64" t="s">
        <v>15</v>
      </c>
      <c r="E6" s="64"/>
      <c r="F6" s="64"/>
      <c r="G6" s="64"/>
      <c r="H6" s="64"/>
      <c r="I6" s="64" t="s">
        <v>16</v>
      </c>
      <c r="J6" s="64"/>
      <c r="K6" s="64"/>
      <c r="L6" s="64" t="s">
        <v>17</v>
      </c>
      <c r="M6" s="64"/>
      <c r="N6" s="64"/>
      <c r="O6" s="64" t="s">
        <v>18</v>
      </c>
      <c r="P6" s="64"/>
      <c r="Q6" s="64"/>
      <c r="R6" s="64" t="s">
        <v>19</v>
      </c>
      <c r="S6" s="64"/>
      <c r="T6" s="69"/>
      <c r="U6" s="63"/>
    </row>
    <row r="7" spans="1:21" ht="21" customHeight="1" thickTop="1" thickBot="1" x14ac:dyDescent="0.25">
      <c r="A7" s="66"/>
      <c r="B7" s="67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69"/>
      <c r="U7" s="63"/>
    </row>
    <row r="8" spans="1:21" ht="15" customHeight="1" thickTop="1" x14ac:dyDescent="0.2">
      <c r="A8" s="15" t="str">
        <f>M1D!B3</f>
        <v>7/2018</v>
      </c>
      <c r="B8" s="15" t="str">
        <f>M1D!C3</f>
        <v>Mulić Monika</v>
      </c>
      <c r="C8" s="5"/>
      <c r="D8" s="6">
        <f>M1D!D3</f>
        <v>5</v>
      </c>
      <c r="E8" s="6">
        <f>M1D!E3</f>
        <v>5</v>
      </c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26</v>
      </c>
      <c r="P8" s="13"/>
      <c r="Q8" s="12"/>
      <c r="R8" s="13" t="str">
        <f>IF(M1D!O3="","",M1D!O3)</f>
        <v/>
      </c>
      <c r="S8" s="13">
        <f>IF(M1D!S3="","",M1D!S3)</f>
        <v>9.5</v>
      </c>
      <c r="T8" s="13">
        <f>IF(M1D!T3="","",M1D!T3)</f>
        <v>45.5</v>
      </c>
      <c r="U8" s="13" t="str">
        <f>IF(M1D!U3="","",M1D!U3)</f>
        <v>F</v>
      </c>
    </row>
    <row r="9" spans="1:21" ht="15" customHeight="1" x14ac:dyDescent="0.2">
      <c r="A9" s="15" t="str">
        <f>M1D!B4</f>
        <v>10/2018</v>
      </c>
      <c r="B9" s="15" t="str">
        <f>M1D!C4</f>
        <v>Crnovršanin Edita</v>
      </c>
      <c r="C9" s="5"/>
      <c r="D9" s="6">
        <f>M1D!D4</f>
        <v>5</v>
      </c>
      <c r="E9" s="6">
        <f>M1D!E4</f>
        <v>5</v>
      </c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12</v>
      </c>
      <c r="P9" s="13"/>
      <c r="Q9" s="12"/>
      <c r="R9" s="13">
        <f>IF(M1D!O4="","",M1D!O4)</f>
        <v>8</v>
      </c>
      <c r="S9" s="13">
        <f>IF(M1D!S4="","",M1D!S4)</f>
        <v>25</v>
      </c>
      <c r="T9" s="13">
        <f>IF(M1D!T4="","",M1D!T4)</f>
        <v>47</v>
      </c>
      <c r="U9" s="13" t="str">
        <f>IF(M1D!U4="","",M1D!U4)</f>
        <v>F</v>
      </c>
    </row>
    <row r="10" spans="1:21" ht="15" customHeight="1" x14ac:dyDescent="0.2">
      <c r="A10" s="15" t="str">
        <f>M1D!B5</f>
        <v>11/2018</v>
      </c>
      <c r="B10" s="15" t="str">
        <f>M1D!C5</f>
        <v>Krvavac Anđela</v>
      </c>
      <c r="C10" s="5"/>
      <c r="D10" s="6">
        <f>M1D!D5</f>
        <v>5</v>
      </c>
      <c r="E10" s="6">
        <f>M1D!E5</f>
        <v>5</v>
      </c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17.5</v>
      </c>
      <c r="P10" s="13"/>
      <c r="Q10" s="12"/>
      <c r="R10" s="13" t="str">
        <f>IF(M1D!O5="","",M1D!O5)</f>
        <v/>
      </c>
      <c r="S10" s="13" t="str">
        <f>IF(M1D!S5="","",M1D!S5)</f>
        <v/>
      </c>
      <c r="T10" s="13">
        <f>IF(M1D!T5="","",M1D!T5)</f>
        <v>27.5</v>
      </c>
      <c r="U10" s="13" t="str">
        <f>IF(M1D!U5="","",M1D!U5)</f>
        <v>F</v>
      </c>
    </row>
    <row r="11" spans="1:21" ht="15" customHeight="1" x14ac:dyDescent="0.2">
      <c r="A11" s="15" t="str">
        <f>M1D!B6</f>
        <v>12/2018</v>
      </c>
      <c r="B11" s="15" t="str">
        <f>M1D!C6</f>
        <v>Stojković Đina</v>
      </c>
      <c r="C11" s="5"/>
      <c r="D11" s="6">
        <f>M1D!D6</f>
        <v>5</v>
      </c>
      <c r="E11" s="6">
        <f>M1D!E6</f>
        <v>5</v>
      </c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2</v>
      </c>
      <c r="P11" s="13"/>
      <c r="Q11" s="12"/>
      <c r="R11" s="13" t="str">
        <f>IF(M1D!O6="","",M1D!O6)</f>
        <v/>
      </c>
      <c r="S11" s="13" t="str">
        <f>IF(M1D!S6="","",M1D!S6)</f>
        <v/>
      </c>
      <c r="T11" s="13">
        <f>IF(M1D!T6="","",M1D!T6)</f>
        <v>12</v>
      </c>
      <c r="U11" s="13" t="str">
        <f>IF(M1D!U6="","",M1D!U6)</f>
        <v>F</v>
      </c>
    </row>
    <row r="12" spans="1:21" ht="15" customHeight="1" x14ac:dyDescent="0.2">
      <c r="A12" s="15" t="str">
        <f>M1D!B7</f>
        <v>21/2018</v>
      </c>
      <c r="B12" s="15" t="str">
        <f>M1D!C7</f>
        <v>Drpljanin Edin</v>
      </c>
      <c r="C12" s="5"/>
      <c r="D12" s="6">
        <f>M1D!D7</f>
        <v>5</v>
      </c>
      <c r="E12" s="6">
        <f>M1D!E7</f>
        <v>0</v>
      </c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IF(M1D!S7="","",M1D!S7)</f>
        <v/>
      </c>
      <c r="T12" s="13">
        <f>IF(M1D!T7="","",M1D!T7)</f>
        <v>5</v>
      </c>
      <c r="U12" s="13" t="str">
        <f>IF(M1D!U7="","",M1D!U7)</f>
        <v/>
      </c>
    </row>
    <row r="13" spans="1:21" ht="15" customHeight="1" x14ac:dyDescent="0.2">
      <c r="A13" s="15" t="str">
        <f>M1D!B8</f>
        <v>23/2018</v>
      </c>
      <c r="B13" s="15" t="str">
        <f>M1D!C8</f>
        <v>Baltić Veselin</v>
      </c>
      <c r="C13" s="5"/>
      <c r="D13" s="6">
        <f>M1D!D8</f>
        <v>5</v>
      </c>
      <c r="E13" s="6">
        <f>M1D!E8</f>
        <v>5</v>
      </c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15</v>
      </c>
      <c r="P13" s="13"/>
      <c r="Q13" s="12"/>
      <c r="R13" s="13">
        <f>IF(M1D!O8="","",M1D!O8)</f>
        <v>4.5</v>
      </c>
      <c r="S13" s="13">
        <f>IF(M1D!S8="","",M1D!S8)</f>
        <v>20.5</v>
      </c>
      <c r="T13" s="13">
        <f>IF(M1D!T8="","",M1D!T8)</f>
        <v>45.5</v>
      </c>
      <c r="U13" s="13" t="str">
        <f>IF(M1D!U8="","",M1D!U8)</f>
        <v>F</v>
      </c>
    </row>
    <row r="14" spans="1:21" ht="15" customHeight="1" x14ac:dyDescent="0.2">
      <c r="A14" s="15" t="str">
        <f>M1D!B9</f>
        <v>25/2018</v>
      </c>
      <c r="B14" s="15" t="str">
        <f>M1D!C9</f>
        <v>Kovačević Miloš</v>
      </c>
      <c r="C14" s="5"/>
      <c r="D14" s="6">
        <f>M1D!D9</f>
        <v>5</v>
      </c>
      <c r="E14" s="6">
        <f>M1D!E9</f>
        <v>5</v>
      </c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3</v>
      </c>
      <c r="P14" s="13"/>
      <c r="Q14" s="12"/>
      <c r="R14" s="13" t="str">
        <f>IF(M1D!O9="","",M1D!O9)</f>
        <v/>
      </c>
      <c r="S14" s="13" t="str">
        <f>IF(M1D!S9="","",M1D!S9)</f>
        <v/>
      </c>
      <c r="T14" s="13">
        <f>IF(M1D!T9="","",M1D!T9)</f>
        <v>13</v>
      </c>
      <c r="U14" s="13" t="str">
        <f>IF(M1D!U9="","",M1D!U9)</f>
        <v>F</v>
      </c>
    </row>
    <row r="15" spans="1:21" ht="15" customHeight="1" x14ac:dyDescent="0.2">
      <c r="A15" s="15" t="str">
        <f>M1D!B10</f>
        <v>30/2018</v>
      </c>
      <c r="B15" s="15" t="str">
        <f>M1D!C10</f>
        <v>Ećo Denis</v>
      </c>
      <c r="C15" s="5"/>
      <c r="D15" s="6">
        <f>M1D!D10</f>
        <v>5</v>
      </c>
      <c r="E15" s="6">
        <f>M1D!E10</f>
        <v>5</v>
      </c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6</v>
      </c>
      <c r="P15" s="13"/>
      <c r="Q15" s="12"/>
      <c r="R15" s="13" t="str">
        <f>IF(M1D!O10="","",M1D!O10)</f>
        <v/>
      </c>
      <c r="S15" s="13">
        <f>IF(M1D!S10="","",M1D!S10)</f>
        <v>6</v>
      </c>
      <c r="T15" s="13">
        <f>IF(M1D!T10="","",M1D!T10)</f>
        <v>22</v>
      </c>
      <c r="U15" s="13" t="str">
        <f>IF(M1D!U10="","",M1D!U10)</f>
        <v>F</v>
      </c>
    </row>
    <row r="16" spans="1:21" ht="15" customHeight="1" x14ac:dyDescent="0.2">
      <c r="A16" s="15" t="str">
        <f>M1D!B11</f>
        <v>32/2018</v>
      </c>
      <c r="B16" s="15" t="str">
        <f>M1D!C11</f>
        <v>Sokolović Amel</v>
      </c>
      <c r="C16" s="5"/>
      <c r="D16" s="6">
        <f>M1D!D11</f>
        <v>5</v>
      </c>
      <c r="E16" s="6">
        <f>M1D!E11</f>
        <v>5</v>
      </c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12.5</v>
      </c>
      <c r="P16" s="13"/>
      <c r="Q16" s="12"/>
      <c r="R16" s="13" t="str">
        <f>IF(M1D!O11="","",M1D!O11)</f>
        <v/>
      </c>
      <c r="S16" s="13" t="str">
        <f>IF(M1D!S11="","",M1D!S11)</f>
        <v/>
      </c>
      <c r="T16" s="13">
        <f>IF(M1D!T11="","",M1D!T11)</f>
        <v>22.5</v>
      </c>
      <c r="U16" s="13" t="str">
        <f>IF(M1D!U11="","",M1D!U11)</f>
        <v>F</v>
      </c>
    </row>
    <row r="17" spans="1:21" ht="15" customHeight="1" x14ac:dyDescent="0.2">
      <c r="A17" s="15" t="str">
        <f>M1D!B12</f>
        <v>33/2018</v>
      </c>
      <c r="B17" s="15" t="str">
        <f>M1D!C12</f>
        <v>Kandić Edita</v>
      </c>
      <c r="C17" s="5"/>
      <c r="D17" s="6">
        <f>M1D!D12</f>
        <v>5</v>
      </c>
      <c r="E17" s="6">
        <f>M1D!E12</f>
        <v>5</v>
      </c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0</v>
      </c>
      <c r="P17" s="13"/>
      <c r="Q17" s="12"/>
      <c r="R17" s="13" t="str">
        <f>IF(M1D!O12="","",M1D!O12)</f>
        <v/>
      </c>
      <c r="S17" s="13" t="str">
        <f>IF(M1D!S12="","",M1D!S12)</f>
        <v/>
      </c>
      <c r="T17" s="13">
        <f>IF(M1D!T12="","",M1D!T12)</f>
        <v>10</v>
      </c>
      <c r="U17" s="13" t="str">
        <f>IF(M1D!U12="","",M1D!U12)</f>
        <v>F</v>
      </c>
    </row>
    <row r="18" spans="1:21" ht="15" customHeight="1" x14ac:dyDescent="0.2">
      <c r="A18" s="15" t="str">
        <f>M1D!B13</f>
        <v>35/2018</v>
      </c>
      <c r="B18" s="15" t="str">
        <f>M1D!C13</f>
        <v>Bjeletić Nikola</v>
      </c>
      <c r="C18" s="5"/>
      <c r="D18" s="6">
        <f>M1D!D13</f>
        <v>5</v>
      </c>
      <c r="E18" s="6">
        <f>M1D!E13</f>
        <v>5</v>
      </c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10</v>
      </c>
      <c r="P18" s="13"/>
      <c r="Q18" s="12"/>
      <c r="R18" s="13">
        <f>IF(M1D!O13="","",M1D!O13)</f>
        <v>8</v>
      </c>
      <c r="S18" s="13">
        <f>IF(M1D!S13="","",M1D!S13)</f>
        <v>20</v>
      </c>
      <c r="T18" s="13">
        <f>IF(M1D!T13="","",M1D!T13)</f>
        <v>40</v>
      </c>
      <c r="U18" s="13" t="str">
        <f>IF(M1D!U13="","",M1D!U13)</f>
        <v>F</v>
      </c>
    </row>
    <row r="19" spans="1:21" ht="15" customHeight="1" x14ac:dyDescent="0.2">
      <c r="A19" s="15" t="str">
        <f>M1D!B14</f>
        <v>36/2018</v>
      </c>
      <c r="B19" s="15" t="str">
        <f>M1D!C14</f>
        <v>Blečić Andrej</v>
      </c>
      <c r="C19" s="5"/>
      <c r="D19" s="6">
        <f>M1D!D14</f>
        <v>0</v>
      </c>
      <c r="E19" s="6">
        <f>M1D!E14</f>
        <v>0</v>
      </c>
      <c r="F19" s="6"/>
      <c r="G19" s="6"/>
      <c r="H19" s="6"/>
      <c r="I19" s="7"/>
      <c r="J19" s="7"/>
      <c r="K19" s="7"/>
      <c r="L19" s="7"/>
      <c r="M19" s="7"/>
      <c r="N19" s="7"/>
      <c r="O19" s="13" t="str">
        <f>IF(M1D!L14="","",M1D!L14)</f>
        <v/>
      </c>
      <c r="P19" s="13"/>
      <c r="Q19" s="12"/>
      <c r="R19" s="13" t="str">
        <f>IF(M1D!O14="","",M1D!O14)</f>
        <v/>
      </c>
      <c r="S19" s="13" t="str">
        <f>IF(M1D!S14="","",M1D!S14)</f>
        <v/>
      </c>
      <c r="T19" s="13" t="str">
        <f>IF(M1D!T14="","",M1D!T14)</f>
        <v/>
      </c>
      <c r="U19" s="13" t="str">
        <f>IF(M1D!U14="","",M1D!U14)</f>
        <v/>
      </c>
    </row>
    <row r="20" spans="1:21" ht="15" customHeight="1" x14ac:dyDescent="0.2">
      <c r="A20" s="15" t="str">
        <f>M1D!B15</f>
        <v>37/2018</v>
      </c>
      <c r="B20" s="15" t="str">
        <f>M1D!C15</f>
        <v>Đurović Nikola</v>
      </c>
      <c r="C20" s="5"/>
      <c r="D20" s="6">
        <f>M1D!D15</f>
        <v>0</v>
      </c>
      <c r="E20" s="6">
        <f>M1D!E15</f>
        <v>0</v>
      </c>
      <c r="F20" s="6"/>
      <c r="G20" s="6"/>
      <c r="H20" s="6"/>
      <c r="I20" s="7"/>
      <c r="J20" s="7"/>
      <c r="K20" s="7"/>
      <c r="L20" s="7"/>
      <c r="M20" s="7"/>
      <c r="N20" s="7"/>
      <c r="O20" s="13" t="str">
        <f>IF(M1D!L15="","",M1D!L15)</f>
        <v/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 t="str">
        <f>IF(M1D!T15="","",M1D!T15)</f>
        <v/>
      </c>
      <c r="U20" s="13" t="str">
        <f>IF(M1D!U15="","",M1D!U15)</f>
        <v/>
      </c>
    </row>
    <row r="21" spans="1:21" ht="15" customHeight="1" x14ac:dyDescent="0.2">
      <c r="A21" s="15" t="str">
        <f>M1D!B16</f>
        <v>39/2018</v>
      </c>
      <c r="B21" s="15" t="str">
        <f>M1D!C16</f>
        <v>Perišić Anja</v>
      </c>
      <c r="C21" s="5"/>
      <c r="D21" s="6">
        <f>M1D!D16</f>
        <v>5</v>
      </c>
      <c r="E21" s="6">
        <f>M1D!E16</f>
        <v>5</v>
      </c>
      <c r="F21" s="6"/>
      <c r="G21" s="6"/>
      <c r="H21" s="6"/>
      <c r="I21" s="7"/>
      <c r="J21" s="7"/>
      <c r="K21" s="7"/>
      <c r="L21" s="7"/>
      <c r="M21" s="7"/>
      <c r="N21" s="7"/>
      <c r="O21" s="13" t="str">
        <f>IF(M1D!L16="","",M1D!L16)</f>
        <v/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>
        <f>IF(M1D!T16="","",M1D!T16)</f>
        <v>10</v>
      </c>
      <c r="U21" s="13" t="str">
        <f>IF(M1D!U16="","",M1D!U16)</f>
        <v/>
      </c>
    </row>
    <row r="22" spans="1:21" ht="15" customHeight="1" x14ac:dyDescent="0.2">
      <c r="A22" s="15" t="str">
        <f>M1D!B17</f>
        <v>51/2018</v>
      </c>
      <c r="B22" s="15" t="str">
        <f>M1D!C17</f>
        <v>Đurović Ivan</v>
      </c>
      <c r="C22" s="5"/>
      <c r="D22" s="6">
        <f>M1D!D17</f>
        <v>5</v>
      </c>
      <c r="E22" s="6">
        <f>M1D!E17</f>
        <v>5</v>
      </c>
      <c r="F22" s="6"/>
      <c r="G22" s="6"/>
      <c r="H22" s="6"/>
      <c r="I22" s="7"/>
      <c r="J22" s="7"/>
      <c r="K22" s="7"/>
      <c r="L22" s="7"/>
      <c r="M22" s="7"/>
      <c r="N22" s="7"/>
      <c r="O22" s="13">
        <f>IF(M1D!L17="","",M1D!L17)</f>
        <v>9.5</v>
      </c>
      <c r="P22" s="13"/>
      <c r="Q22" s="12"/>
      <c r="R22" s="13">
        <f>IF(M1D!O17="","",M1D!O17)</f>
        <v>3</v>
      </c>
      <c r="S22" s="13">
        <f>IF(M1D!S17="","",M1D!S17)</f>
        <v>12</v>
      </c>
      <c r="T22" s="13">
        <f>IF(M1D!T17="","",M1D!T17)</f>
        <v>31.5</v>
      </c>
      <c r="U22" s="13" t="str">
        <f>IF(M1D!U17="","",M1D!U17)</f>
        <v>F</v>
      </c>
    </row>
    <row r="23" spans="1:21" ht="15" customHeight="1" x14ac:dyDescent="0.2">
      <c r="A23" s="15" t="str">
        <f>M1D!B18</f>
        <v>54/2018</v>
      </c>
      <c r="B23" s="15" t="str">
        <f>M1D!C18</f>
        <v>Demirović Alen</v>
      </c>
      <c r="C23" s="5"/>
      <c r="D23" s="6">
        <f>M1D!D18</f>
        <v>5</v>
      </c>
      <c r="E23" s="6">
        <f>M1D!E18</f>
        <v>5</v>
      </c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22.5</v>
      </c>
      <c r="P23" s="13"/>
      <c r="Q23" s="12"/>
      <c r="R23" s="13">
        <f>IF(M1D!O18="","",M1D!O18)</f>
        <v>1.5</v>
      </c>
      <c r="S23" s="13">
        <f>IF(M1D!S18="","",M1D!S18)</f>
        <v>14</v>
      </c>
      <c r="T23" s="13">
        <f>IF(M1D!T18="","",M1D!T18)</f>
        <v>46.5</v>
      </c>
      <c r="U23" s="13" t="str">
        <f>IF(M1D!U18="","",M1D!U18)</f>
        <v>F</v>
      </c>
    </row>
    <row r="24" spans="1:21" ht="15" customHeight="1" x14ac:dyDescent="0.2">
      <c r="A24" s="15" t="str">
        <f>M1D!B19</f>
        <v>59/2018</v>
      </c>
      <c r="B24" s="15" t="str">
        <f>M1D!C19</f>
        <v>Mrdak Balša</v>
      </c>
      <c r="C24" s="5"/>
      <c r="D24" s="6">
        <f>M1D!D19</f>
        <v>5</v>
      </c>
      <c r="E24" s="6">
        <f>M1D!E19</f>
        <v>5</v>
      </c>
      <c r="F24" s="6"/>
      <c r="G24" s="6"/>
      <c r="H24" s="6"/>
      <c r="I24" s="7"/>
      <c r="J24" s="7"/>
      <c r="K24" s="7"/>
      <c r="L24" s="7"/>
      <c r="M24" s="7"/>
      <c r="N24" s="7"/>
      <c r="O24" s="13">
        <f>IF(M1D!L19="","",M1D!L19)</f>
        <v>15</v>
      </c>
      <c r="P24" s="13"/>
      <c r="Q24" s="12"/>
      <c r="R24" s="13">
        <f>IF(M1D!O19="","",M1D!O19)</f>
        <v>0</v>
      </c>
      <c r="S24" s="13">
        <f>IF(M1D!S19="","",M1D!S19)</f>
        <v>13</v>
      </c>
      <c r="T24" s="13">
        <f>IF(M1D!T19="","",M1D!T19)</f>
        <v>38</v>
      </c>
      <c r="U24" s="13" t="str">
        <f>IF(M1D!U19="","",M1D!U19)</f>
        <v>F</v>
      </c>
    </row>
    <row r="25" spans="1:21" ht="15" customHeight="1" x14ac:dyDescent="0.2">
      <c r="A25" s="15" t="str">
        <f>M1D!B20</f>
        <v>62/2018</v>
      </c>
      <c r="B25" s="15" t="str">
        <f>M1D!C20</f>
        <v>Demić Adis</v>
      </c>
      <c r="C25" s="5"/>
      <c r="D25" s="6">
        <f>M1D!D20</f>
        <v>0</v>
      </c>
      <c r="E25" s="6">
        <f>M1D!E20</f>
        <v>0</v>
      </c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0</v>
      </c>
      <c r="P25" s="13"/>
      <c r="Q25" s="12"/>
      <c r="R25" s="13" t="str">
        <f>IF(M1D!O20="","",M1D!O20)</f>
        <v/>
      </c>
      <c r="S25" s="13" t="str">
        <f>IF(M1D!S20="","",M1D!S20)</f>
        <v/>
      </c>
      <c r="T25" s="13">
        <f>IF(M1D!T20="","",M1D!T20)</f>
        <v>0</v>
      </c>
      <c r="U25" s="13" t="str">
        <f>IF(M1D!U20="","",M1D!U20)</f>
        <v>F</v>
      </c>
    </row>
    <row r="26" spans="1:21" ht="15" customHeight="1" x14ac:dyDescent="0.2">
      <c r="A26" s="15" t="str">
        <f>M1D!B21</f>
        <v>71/2018</v>
      </c>
      <c r="B26" s="15" t="str">
        <f>M1D!C21</f>
        <v>Drljača Gojko</v>
      </c>
      <c r="C26" s="5"/>
      <c r="D26" s="6">
        <f>M1D!D21</f>
        <v>5</v>
      </c>
      <c r="E26" s="6">
        <f>M1D!E21</f>
        <v>5</v>
      </c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15.5</v>
      </c>
      <c r="P26" s="13"/>
      <c r="Q26" s="12"/>
      <c r="R26" s="13">
        <f>IF(M1D!O21="","",M1D!O21)</f>
        <v>4</v>
      </c>
      <c r="S26" s="13">
        <f>IF(M1D!S21="","",M1D!S21)</f>
        <v>20.5</v>
      </c>
      <c r="T26" s="13">
        <f>IF(M1D!T21="","",M1D!T21)</f>
        <v>46</v>
      </c>
      <c r="U26" s="13" t="str">
        <f>IF(M1D!U21="","",M1D!U21)</f>
        <v>F</v>
      </c>
    </row>
    <row r="27" spans="1:21" ht="15" customHeight="1" x14ac:dyDescent="0.2">
      <c r="A27" s="15" t="str">
        <f>M1D!B22</f>
        <v>72/2018</v>
      </c>
      <c r="B27" s="15" t="str">
        <f>M1D!C22</f>
        <v>Vučurović Jovana</v>
      </c>
      <c r="C27" s="5"/>
      <c r="D27" s="6">
        <f>M1D!D22</f>
        <v>5</v>
      </c>
      <c r="E27" s="6">
        <f>M1D!E22</f>
        <v>5</v>
      </c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14</v>
      </c>
      <c r="P27" s="13"/>
      <c r="Q27" s="12"/>
      <c r="R27" s="13" t="str">
        <f>IF(M1D!O22="","",M1D!O22)</f>
        <v/>
      </c>
      <c r="S27" s="13" t="str">
        <f>IF(M1D!S22="","",M1D!S22)</f>
        <v/>
      </c>
      <c r="T27" s="13">
        <f>IF(M1D!T22="","",M1D!T22)</f>
        <v>24</v>
      </c>
      <c r="U27" s="13" t="str">
        <f>IF(M1D!U22="","",M1D!U22)</f>
        <v>F</v>
      </c>
    </row>
    <row r="28" spans="1:21" ht="15" customHeight="1" x14ac:dyDescent="0.2">
      <c r="A28" s="15" t="str">
        <f>M1D!B23</f>
        <v>73/2018</v>
      </c>
      <c r="B28" s="15" t="str">
        <f>M1D!C23</f>
        <v>Ralević Dražen</v>
      </c>
      <c r="C28" s="5"/>
      <c r="D28" s="6">
        <f>M1D!D23</f>
        <v>5</v>
      </c>
      <c r="E28" s="6">
        <f>M1D!E23</f>
        <v>5</v>
      </c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4</v>
      </c>
      <c r="P28" s="13"/>
      <c r="Q28" s="12"/>
      <c r="R28" s="13" t="str">
        <f>IF(M1D!O23="","",M1D!O23)</f>
        <v/>
      </c>
      <c r="S28" s="13" t="str">
        <f>IF(M1D!S23="","",M1D!S23)</f>
        <v/>
      </c>
      <c r="T28" s="13">
        <f>IF(M1D!T23="","",M1D!T23)</f>
        <v>14</v>
      </c>
      <c r="U28" s="13" t="str">
        <f>IF(M1D!U23="","",M1D!U23)</f>
        <v>F</v>
      </c>
    </row>
    <row r="29" spans="1:21" ht="15" customHeight="1" x14ac:dyDescent="0.2">
      <c r="A29" s="15" t="str">
        <f>M1D!B24</f>
        <v>77/2018</v>
      </c>
      <c r="B29" s="15" t="str">
        <f>M1D!C24</f>
        <v>Bakrač Uroš</v>
      </c>
      <c r="C29" s="5"/>
      <c r="D29" s="6">
        <f>M1D!D24</f>
        <v>5</v>
      </c>
      <c r="E29" s="6">
        <f>M1D!E24</f>
        <v>5</v>
      </c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15.5</v>
      </c>
      <c r="P29" s="13"/>
      <c r="Q29" s="12"/>
      <c r="R29" s="13">
        <f>IF(M1D!O24="","",M1D!O24)</f>
        <v>13</v>
      </c>
      <c r="S29" s="13">
        <f>IF(M1D!S24="","",M1D!S24)</f>
        <v>14.5</v>
      </c>
      <c r="T29" s="13">
        <f>IF(M1D!T24="","",M1D!T24)</f>
        <v>40</v>
      </c>
      <c r="U29" s="13" t="str">
        <f>IF(M1D!U24="","",M1D!U24)</f>
        <v>F</v>
      </c>
    </row>
    <row r="30" spans="1:21" ht="15" customHeight="1" x14ac:dyDescent="0.2">
      <c r="A30" s="15" t="str">
        <f>M1D!B25</f>
        <v>78/2018</v>
      </c>
      <c r="B30" s="15" t="str">
        <f>M1D!C25</f>
        <v>Ćetković Gabrijela</v>
      </c>
      <c r="C30" s="5"/>
      <c r="D30" s="6">
        <f>M1D!D25</f>
        <v>5</v>
      </c>
      <c r="E30" s="6">
        <f>M1D!E25</f>
        <v>5</v>
      </c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7.5</v>
      </c>
      <c r="P30" s="13"/>
      <c r="Q30" s="12"/>
      <c r="R30" s="13" t="str">
        <f>IF(M1D!O25="","",M1D!O25)</f>
        <v/>
      </c>
      <c r="S30" s="13" t="str">
        <f>IF(M1D!S25="","",M1D!S25)</f>
        <v/>
      </c>
      <c r="T30" s="13">
        <f>IF(M1D!T25="","",M1D!T25)</f>
        <v>17.5</v>
      </c>
      <c r="U30" s="13" t="str">
        <f>IF(M1D!U25="","",M1D!U25)</f>
        <v>F</v>
      </c>
    </row>
    <row r="31" spans="1:21" ht="15" customHeight="1" x14ac:dyDescent="0.2">
      <c r="A31" s="15" t="str">
        <f>M1D!B26</f>
        <v>84/2018</v>
      </c>
      <c r="B31" s="15" t="str">
        <f>M1D!C26</f>
        <v>Svičević Vojislav</v>
      </c>
      <c r="C31" s="5"/>
      <c r="D31" s="6">
        <f>M1D!D26</f>
        <v>5</v>
      </c>
      <c r="E31" s="6">
        <f>M1D!E26</f>
        <v>0</v>
      </c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6.5</v>
      </c>
      <c r="P31" s="13"/>
      <c r="Q31" s="12"/>
      <c r="R31" s="13" t="str">
        <f>IF(M1D!O26="","",M1D!O26)</f>
        <v/>
      </c>
      <c r="S31" s="13" t="str">
        <f>IF(M1D!S26="","",M1D!S26)</f>
        <v/>
      </c>
      <c r="T31" s="13">
        <f>IF(M1D!T26="","",M1D!T26)</f>
        <v>11.5</v>
      </c>
      <c r="U31" s="13" t="str">
        <f>IF(M1D!U26="","",M1D!U26)</f>
        <v>F</v>
      </c>
    </row>
    <row r="32" spans="1:21" ht="15" customHeight="1" x14ac:dyDescent="0.2">
      <c r="A32" s="15" t="str">
        <f>M1D!B27</f>
        <v>85/2018</v>
      </c>
      <c r="B32" s="15" t="str">
        <f>M1D!C27</f>
        <v>Svičević Petar</v>
      </c>
      <c r="C32" s="5"/>
      <c r="D32" s="6">
        <f>M1D!D27</f>
        <v>5</v>
      </c>
      <c r="E32" s="6">
        <f>M1D!E27</f>
        <v>0</v>
      </c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0</v>
      </c>
      <c r="P32" s="13"/>
      <c r="Q32" s="12"/>
      <c r="R32" s="13" t="str">
        <f>IF(M1D!O27="","",M1D!O27)</f>
        <v/>
      </c>
      <c r="S32" s="13" t="str">
        <f>IF(M1D!S27="","",M1D!S27)</f>
        <v/>
      </c>
      <c r="T32" s="13">
        <f>IF(M1D!T27="","",M1D!T27)</f>
        <v>5</v>
      </c>
      <c r="U32" s="13" t="str">
        <f>IF(M1D!U27="","",M1D!U27)</f>
        <v>F</v>
      </c>
    </row>
    <row r="33" spans="1:21" ht="15" customHeight="1" x14ac:dyDescent="0.2">
      <c r="A33" s="15" t="str">
        <f>M1D!B28</f>
        <v>86/2018</v>
      </c>
      <c r="B33" s="15" t="str">
        <f>M1D!C28</f>
        <v>Beha Aleksandra</v>
      </c>
      <c r="C33" s="5"/>
      <c r="D33" s="6">
        <f>M1D!D28</f>
        <v>5</v>
      </c>
      <c r="E33" s="6">
        <f>M1D!E28</f>
        <v>5</v>
      </c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4</v>
      </c>
      <c r="P33" s="13"/>
      <c r="Q33" s="12"/>
      <c r="R33" s="13" t="str">
        <f>IF(M1D!O28="","",M1D!O28)</f>
        <v/>
      </c>
      <c r="S33" s="13">
        <f>IF(M1D!S28="","",M1D!S28)</f>
        <v>1</v>
      </c>
      <c r="T33" s="13">
        <f>IF(M1D!T28="","",M1D!T28)</f>
        <v>15</v>
      </c>
      <c r="U33" s="13" t="str">
        <f>IF(M1D!U28="","",M1D!U28)</f>
        <v>F</v>
      </c>
    </row>
    <row r="34" spans="1:21" ht="15" customHeight="1" x14ac:dyDescent="0.2">
      <c r="A34" s="15" t="str">
        <f>M1D!B29</f>
        <v>92/2018</v>
      </c>
      <c r="B34" s="15" t="str">
        <f>M1D!C29</f>
        <v>Vujisić Ranko</v>
      </c>
      <c r="C34" s="5"/>
      <c r="D34" s="6">
        <f>M1D!D29</f>
        <v>5</v>
      </c>
      <c r="E34" s="6">
        <f>M1D!E29</f>
        <v>5</v>
      </c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8.5</v>
      </c>
      <c r="P34" s="13"/>
      <c r="Q34" s="12"/>
      <c r="R34" s="13" t="str">
        <f>IF(M1D!O29="","",M1D!O29)</f>
        <v/>
      </c>
      <c r="S34" s="13">
        <f>IF(M1D!S29="","",M1D!S29)</f>
        <v>15</v>
      </c>
      <c r="T34" s="13">
        <f>IF(M1D!T29="","",M1D!T29)</f>
        <v>33.5</v>
      </c>
      <c r="U34" s="13" t="str">
        <f>IF(M1D!U29="","",M1D!U29)</f>
        <v>F</v>
      </c>
    </row>
    <row r="35" spans="1:21" ht="15" customHeight="1" x14ac:dyDescent="0.2">
      <c r="A35" s="15" t="str">
        <f>M1D!B30</f>
        <v>95/2018</v>
      </c>
      <c r="B35" s="15" t="str">
        <f>M1D!C30</f>
        <v>Jošović Maša</v>
      </c>
      <c r="C35" s="5"/>
      <c r="D35" s="6">
        <f>M1D!D30</f>
        <v>5</v>
      </c>
      <c r="E35" s="6">
        <f>M1D!E30</f>
        <v>0</v>
      </c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12</v>
      </c>
      <c r="P35" s="13"/>
      <c r="Q35" s="12"/>
      <c r="R35" s="13" t="str">
        <f>IF(M1D!O30="","",M1D!O30)</f>
        <v/>
      </c>
      <c r="S35" s="13">
        <f>IF(M1D!S30="","",M1D!S30)</f>
        <v>4</v>
      </c>
      <c r="T35" s="13">
        <f>IF(M1D!T30="","",M1D!T30)</f>
        <v>21</v>
      </c>
      <c r="U35" s="13" t="str">
        <f>IF(M1D!U30="","",M1D!U30)</f>
        <v>F</v>
      </c>
    </row>
    <row r="36" spans="1:21" ht="15" customHeight="1" x14ac:dyDescent="0.2">
      <c r="A36" s="15" t="str">
        <f>M1D!B31</f>
        <v>3/2017</v>
      </c>
      <c r="B36" s="15" t="str">
        <f>M1D!C31</f>
        <v>Minić Luka</v>
      </c>
      <c r="C36" s="5"/>
      <c r="D36" s="6">
        <f>M1D!D31</f>
        <v>0</v>
      </c>
      <c r="E36" s="6">
        <f>M1D!E31</f>
        <v>5</v>
      </c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15</v>
      </c>
      <c r="P36" s="13"/>
      <c r="Q36" s="12"/>
      <c r="R36" s="13" t="str">
        <f>IF(M1D!O31="","",M1D!O31)</f>
        <v/>
      </c>
      <c r="S36" s="13" t="str">
        <f>IF(M1D!S31="","",M1D!S31)</f>
        <v/>
      </c>
      <c r="T36" s="13">
        <f>IF(M1D!T31="","",M1D!T31)</f>
        <v>20</v>
      </c>
      <c r="U36" s="13" t="str">
        <f>IF(M1D!U31="","",M1D!U31)</f>
        <v>F</v>
      </c>
    </row>
    <row r="37" spans="1:21" ht="15" customHeight="1" x14ac:dyDescent="0.2">
      <c r="A37" s="15" t="str">
        <f>M1D!B32</f>
        <v>16/2017</v>
      </c>
      <c r="B37" s="15" t="str">
        <f>M1D!C32</f>
        <v>Cimbaljević Jana</v>
      </c>
      <c r="C37" s="5"/>
      <c r="D37" s="6">
        <f>M1D!D32</f>
        <v>5</v>
      </c>
      <c r="E37" s="6">
        <f>M1D!E32</f>
        <v>5</v>
      </c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3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13</v>
      </c>
      <c r="U37" s="13" t="str">
        <f>IF(M1D!U32="","",M1D!U32)</f>
        <v>F</v>
      </c>
    </row>
    <row r="38" spans="1:21" ht="15" customHeight="1" x14ac:dyDescent="0.2">
      <c r="A38" s="15" t="str">
        <f>M1D!B33</f>
        <v>19/2017</v>
      </c>
      <c r="B38" s="15" t="str">
        <f>M1D!C33</f>
        <v>Muzurović Adin</v>
      </c>
      <c r="C38" s="5"/>
      <c r="D38" s="6">
        <f>M1D!D33</f>
        <v>0</v>
      </c>
      <c r="E38" s="6">
        <f>M1D!E33</f>
        <v>0</v>
      </c>
      <c r="F38" s="6"/>
      <c r="G38" s="6"/>
      <c r="H38" s="6"/>
      <c r="I38" s="7"/>
      <c r="J38" s="7"/>
      <c r="K38" s="7"/>
      <c r="L38" s="7"/>
      <c r="M38" s="7"/>
      <c r="N38" s="7"/>
      <c r="O38" s="13" t="str">
        <f>IF(M1D!L33="","",M1D!L33)</f>
        <v/>
      </c>
      <c r="P38" s="13"/>
      <c r="Q38" s="12"/>
      <c r="R38" s="13" t="str">
        <f>IF(M1D!O33="","",M1D!O33)</f>
        <v/>
      </c>
      <c r="S38" s="13" t="str">
        <f>IF(M1D!S33="","",M1D!S33)</f>
        <v/>
      </c>
      <c r="T38" s="13" t="str">
        <f>IF(M1D!T33="","",M1D!T33)</f>
        <v/>
      </c>
      <c r="U38" s="13" t="str">
        <f>IF(M1D!U33="","",M1D!U33)</f>
        <v/>
      </c>
    </row>
    <row r="39" spans="1:21" ht="15" customHeight="1" x14ac:dyDescent="0.2">
      <c r="A39" s="15" t="str">
        <f>M1D!B34</f>
        <v>27/2017</v>
      </c>
      <c r="B39" s="15" t="str">
        <f>M1D!C34</f>
        <v>Ječmenica Anđela</v>
      </c>
      <c r="C39" s="5"/>
      <c r="D39" s="6">
        <f>M1D!D34</f>
        <v>5</v>
      </c>
      <c r="E39" s="6">
        <f>M1D!E34</f>
        <v>5</v>
      </c>
      <c r="F39" s="6"/>
      <c r="G39" s="6"/>
      <c r="H39" s="6"/>
      <c r="I39" s="7"/>
      <c r="J39" s="7"/>
      <c r="K39" s="7"/>
      <c r="L39" s="7"/>
      <c r="M39" s="7"/>
      <c r="N39" s="7"/>
      <c r="O39" s="13" t="str">
        <f>IF(M1D!L34="","",M1D!L34)</f>
        <v/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10</v>
      </c>
      <c r="U39" s="13" t="str">
        <f>IF(M1D!U34="","",M1D!U34)</f>
        <v/>
      </c>
    </row>
    <row r="40" spans="1:21" ht="15" customHeight="1" x14ac:dyDescent="0.2">
      <c r="A40" s="15" t="str">
        <f>M1D!B35</f>
        <v>32/2017</v>
      </c>
      <c r="B40" s="15" t="str">
        <f>M1D!C35</f>
        <v>Golubović Vasilije</v>
      </c>
      <c r="C40" s="5"/>
      <c r="D40" s="6">
        <f>M1D!D35</f>
        <v>5</v>
      </c>
      <c r="E40" s="6">
        <f>M1D!E35</f>
        <v>0</v>
      </c>
      <c r="F40" s="6"/>
      <c r="G40" s="6"/>
      <c r="H40" s="6"/>
      <c r="I40" s="7"/>
      <c r="J40" s="7"/>
      <c r="K40" s="7"/>
      <c r="L40" s="7"/>
      <c r="M40" s="7"/>
      <c r="N40" s="7"/>
      <c r="O40" s="13" t="str">
        <f>IF(M1D!L35="","",M1D!L35)</f>
        <v/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5</v>
      </c>
      <c r="U40" s="13" t="str">
        <f>IF(M1D!U35="","",M1D!U35)</f>
        <v/>
      </c>
    </row>
    <row r="41" spans="1:21" ht="15" customHeight="1" x14ac:dyDescent="0.2">
      <c r="A41" s="15" t="str">
        <f>M1D!B36</f>
        <v>36/2017</v>
      </c>
      <c r="B41" s="15" t="str">
        <f>M1D!C36</f>
        <v>Tomić Ivana</v>
      </c>
      <c r="C41" s="5"/>
      <c r="D41" s="6">
        <f>M1D!D36</f>
        <v>5</v>
      </c>
      <c r="E41" s="6">
        <f>M1D!E36</f>
        <v>5</v>
      </c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7</v>
      </c>
      <c r="P41" s="13"/>
      <c r="Q41" s="12"/>
      <c r="R41" s="13">
        <f>IF(M1D!O36="","",M1D!O36)</f>
        <v>0</v>
      </c>
      <c r="S41" s="13">
        <f>IF(M1D!S36="","",M1D!S36)</f>
        <v>0</v>
      </c>
      <c r="T41" s="13">
        <f>IF(M1D!T36="","",M1D!T36)</f>
        <v>17</v>
      </c>
      <c r="U41" s="13" t="str">
        <f>IF(M1D!U36="","",M1D!U36)</f>
        <v>F</v>
      </c>
    </row>
    <row r="42" spans="1:21" ht="15" customHeight="1" x14ac:dyDescent="0.2">
      <c r="A42" s="15" t="str">
        <f>M1D!B37</f>
        <v>62/2017</v>
      </c>
      <c r="B42" s="15" t="str">
        <f>M1D!C37</f>
        <v>Husović Alen</v>
      </c>
      <c r="C42" s="5"/>
      <c r="D42" s="6">
        <f>M1D!D37</f>
        <v>5</v>
      </c>
      <c r="E42" s="6">
        <f>M1D!E37</f>
        <v>5</v>
      </c>
      <c r="F42" s="6"/>
      <c r="G42" s="6"/>
      <c r="H42" s="6"/>
      <c r="I42" s="7"/>
      <c r="J42" s="7"/>
      <c r="K42" s="7"/>
      <c r="L42" s="7"/>
      <c r="M42" s="7"/>
      <c r="N42" s="7"/>
      <c r="O42" s="13">
        <f>IF(M1D!L37="","",M1D!L37)</f>
        <v>9.5</v>
      </c>
      <c r="P42" s="13"/>
      <c r="Q42" s="12"/>
      <c r="R42" s="13">
        <f>IF(M1D!O37="","",M1D!O37)</f>
        <v>0</v>
      </c>
      <c r="S42" s="13">
        <f>IF(M1D!S37="","",M1D!S37)</f>
        <v>20.5</v>
      </c>
      <c r="T42" s="13">
        <f>IF(M1D!T37="","",M1D!T37)</f>
        <v>40</v>
      </c>
      <c r="U42" s="13" t="str">
        <f>IF(M1D!U37="","",M1D!U37)</f>
        <v>F</v>
      </c>
    </row>
    <row r="43" spans="1:21" ht="15" customHeight="1" x14ac:dyDescent="0.2">
      <c r="A43" s="15" t="str">
        <f>M1D!B38</f>
        <v>65/2017</v>
      </c>
      <c r="B43" s="15" t="str">
        <f>M1D!C38</f>
        <v>Konjević Ratko</v>
      </c>
      <c r="C43" s="5"/>
      <c r="D43" s="6">
        <f>M1D!D38</f>
        <v>0</v>
      </c>
      <c r="E43" s="6">
        <f>M1D!E38</f>
        <v>0</v>
      </c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IF(M1D!S38="","",M1D!S38)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">
      <c r="A44" s="15" t="str">
        <f>M1D!B39</f>
        <v>71/2017</v>
      </c>
      <c r="B44" s="15" t="str">
        <f>M1D!C39</f>
        <v>Peruničić Jelena</v>
      </c>
      <c r="C44" s="5"/>
      <c r="D44" s="6">
        <f>M1D!D39</f>
        <v>5</v>
      </c>
      <c r="E44" s="6">
        <f>M1D!E39</f>
        <v>5</v>
      </c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17</v>
      </c>
      <c r="P44" s="13"/>
      <c r="Q44" s="12"/>
      <c r="R44" s="13">
        <f>IF(M1D!O39="","",M1D!O39)</f>
        <v>6</v>
      </c>
      <c r="S44" s="13">
        <f>IF(M1D!S39="","",M1D!S39)</f>
        <v>30</v>
      </c>
      <c r="T44" s="13">
        <f>IF(M1D!T39="","",M1D!T39)</f>
        <v>57</v>
      </c>
      <c r="U44" s="13" t="str">
        <f>IF(M1D!U39="","",M1D!U39)</f>
        <v>E</v>
      </c>
    </row>
    <row r="45" spans="1:21" ht="15" customHeight="1" x14ac:dyDescent="0.2">
      <c r="A45" s="15" t="str">
        <f>M1D!B40</f>
        <v>74/2017</v>
      </c>
      <c r="B45" s="15" t="str">
        <f>M1D!C40</f>
        <v>Karadžić Katarina</v>
      </c>
      <c r="C45" s="5"/>
      <c r="D45" s="6">
        <f>M1D!D40</f>
        <v>5</v>
      </c>
      <c r="E45" s="6">
        <f>M1D!E40</f>
        <v>5</v>
      </c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0</v>
      </c>
      <c r="P45" s="13"/>
      <c r="Q45" s="12"/>
      <c r="R45" s="13" t="str">
        <f>IF(M1D!O40="","",M1D!O40)</f>
        <v/>
      </c>
      <c r="S45" s="13" t="str">
        <f>IF(M1D!S40="","",M1D!S40)</f>
        <v/>
      </c>
      <c r="T45" s="13">
        <f>IF(M1D!T40="","",M1D!T40)</f>
        <v>10</v>
      </c>
      <c r="U45" s="13" t="str">
        <f>IF(M1D!U40="","",M1D!U40)</f>
        <v>F</v>
      </c>
    </row>
    <row r="46" spans="1:21" ht="15" customHeight="1" x14ac:dyDescent="0.2">
      <c r="A46" s="15" t="str">
        <f>M1D!B41</f>
        <v>80/2017</v>
      </c>
      <c r="B46" s="15" t="str">
        <f>M1D!C41</f>
        <v>Redžematović Muhamed</v>
      </c>
      <c r="C46" s="5"/>
      <c r="D46" s="6">
        <f>M1D!D41</f>
        <v>0</v>
      </c>
      <c r="E46" s="6">
        <f>M1D!E41</f>
        <v>5</v>
      </c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6</v>
      </c>
      <c r="P46" s="13"/>
      <c r="Q46" s="12"/>
      <c r="R46" s="13">
        <f>IF(M1D!O41="","",M1D!O41)</f>
        <v>0</v>
      </c>
      <c r="S46" s="13">
        <f>IF(M1D!S41="","",M1D!S41)</f>
        <v>0</v>
      </c>
      <c r="T46" s="13">
        <f>IF(M1D!T41="","",M1D!T41)</f>
        <v>11</v>
      </c>
      <c r="U46" s="13" t="str">
        <f>IF(M1D!U41="","",M1D!U41)</f>
        <v>F</v>
      </c>
    </row>
    <row r="47" spans="1:21" ht="15" customHeight="1" x14ac:dyDescent="0.2">
      <c r="A47" s="15" t="str">
        <f>M1D!B42</f>
        <v>83/2017</v>
      </c>
      <c r="B47" s="15" t="str">
        <f>M1D!C42</f>
        <v>Jevrić Nikola</v>
      </c>
      <c r="C47" s="5"/>
      <c r="D47" s="6">
        <f>M1D!D42</f>
        <v>5</v>
      </c>
      <c r="E47" s="6">
        <f>M1D!E42</f>
        <v>5</v>
      </c>
      <c r="F47" s="6"/>
      <c r="G47" s="6"/>
      <c r="H47" s="6"/>
      <c r="I47" s="7"/>
      <c r="J47" s="7"/>
      <c r="K47" s="7"/>
      <c r="L47" s="7"/>
      <c r="M47" s="7"/>
      <c r="N47" s="7"/>
      <c r="O47" s="13">
        <f>IF(M1D!L42="","",M1D!L42)</f>
        <v>18.5</v>
      </c>
      <c r="P47" s="13"/>
      <c r="Q47" s="12"/>
      <c r="R47" s="13">
        <f>IF(M1D!O42="","",M1D!O42)</f>
        <v>0.5</v>
      </c>
      <c r="S47" s="13">
        <f>IF(M1D!S42="","",M1D!S42)</f>
        <v>0.5</v>
      </c>
      <c r="T47" s="13">
        <f>IF(M1D!T42="","",M1D!T42)</f>
        <v>29</v>
      </c>
      <c r="U47" s="13" t="str">
        <f>IF(M1D!U42="","",M1D!U42)</f>
        <v>F</v>
      </c>
    </row>
    <row r="48" spans="1:21" ht="15" customHeight="1" x14ac:dyDescent="0.2">
      <c r="A48" s="15" t="str">
        <f>M1D!B43</f>
        <v>91/2017</v>
      </c>
      <c r="B48" s="15" t="str">
        <f>M1D!C43</f>
        <v>Đurović Milica</v>
      </c>
      <c r="C48" s="5"/>
      <c r="D48" s="6">
        <f>M1D!D43</f>
        <v>0</v>
      </c>
      <c r="E48" s="6">
        <f>M1D!E43</f>
        <v>5</v>
      </c>
      <c r="F48" s="6"/>
      <c r="G48" s="6"/>
      <c r="H48" s="6"/>
      <c r="I48" s="7"/>
      <c r="J48" s="7"/>
      <c r="K48" s="7"/>
      <c r="L48" s="7"/>
      <c r="M48" s="7"/>
      <c r="N48" s="7"/>
      <c r="O48" s="13" t="str">
        <f>IF(M1D!L43="","",M1D!L43)</f>
        <v/>
      </c>
      <c r="P48" s="13"/>
      <c r="Q48" s="12"/>
      <c r="R48" s="13">
        <f>IF(M1D!O43="","",M1D!O43)</f>
        <v>4</v>
      </c>
      <c r="S48" s="13">
        <f>IF(M1D!S43="","",M1D!S43)</f>
        <v>4</v>
      </c>
      <c r="T48" s="13">
        <f>IF(M1D!T43="","",M1D!T43)</f>
        <v>9</v>
      </c>
      <c r="U48" s="13" t="str">
        <f>IF(M1D!U43="","",M1D!U43)</f>
        <v>F</v>
      </c>
    </row>
    <row r="49" spans="1:21" ht="15" customHeight="1" x14ac:dyDescent="0.2">
      <c r="A49" s="15" t="str">
        <f>M1D!B44</f>
        <v>95/2017</v>
      </c>
      <c r="B49" s="15" t="str">
        <f>M1D!C44</f>
        <v>Rajović Željko</v>
      </c>
      <c r="C49" s="5"/>
      <c r="D49" s="6">
        <f>M1D!D44</f>
        <v>5</v>
      </c>
      <c r="E49" s="6">
        <f>M1D!E44</f>
        <v>0</v>
      </c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0</v>
      </c>
      <c r="P49" s="13"/>
      <c r="Q49" s="12"/>
      <c r="R49" s="13" t="str">
        <f>IF(M1D!O44="","",M1D!O44)</f>
        <v/>
      </c>
      <c r="S49" s="13" t="str">
        <f>IF(M1D!S44="","",M1D!S44)</f>
        <v/>
      </c>
      <c r="T49" s="13">
        <f>IF(M1D!T44="","",M1D!T44)</f>
        <v>5</v>
      </c>
      <c r="U49" s="13" t="str">
        <f>IF(M1D!U44="","",M1D!U44)</f>
        <v>F</v>
      </c>
    </row>
    <row r="50" spans="1:21" ht="15" customHeight="1" x14ac:dyDescent="0.2">
      <c r="A50" s="15" t="str">
        <f>M1D!B45</f>
        <v>108/2017</v>
      </c>
      <c r="B50" s="15" t="str">
        <f>M1D!C45</f>
        <v>Vučić Mladen</v>
      </c>
      <c r="C50" s="5"/>
      <c r="D50" s="6">
        <f>M1D!D45</f>
        <v>5</v>
      </c>
      <c r="E50" s="6">
        <f>M1D!E45</f>
        <v>0</v>
      </c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0</v>
      </c>
      <c r="P50" s="13"/>
      <c r="Q50" s="12"/>
      <c r="R50" s="13" t="str">
        <f>IF(M1D!O45="","",M1D!O45)</f>
        <v/>
      </c>
      <c r="S50" s="13" t="str">
        <f>IF(M1D!S45="","",M1D!S45)</f>
        <v/>
      </c>
      <c r="T50" s="13">
        <f>IF(M1D!T45="","",M1D!T45)</f>
        <v>5</v>
      </c>
      <c r="U50" s="13" t="str">
        <f>IF(M1D!U45="","",M1D!U45)</f>
        <v>F</v>
      </c>
    </row>
    <row r="51" spans="1:21" ht="15" customHeight="1" x14ac:dyDescent="0.2">
      <c r="A51" s="15" t="str">
        <f>M1D!B46</f>
        <v>113/2017</v>
      </c>
      <c r="B51" s="15" t="str">
        <f>M1D!C46</f>
        <v>Novović Nemanja</v>
      </c>
      <c r="C51" s="5"/>
      <c r="D51" s="6">
        <f>M1D!D46</f>
        <v>0</v>
      </c>
      <c r="E51" s="6">
        <f>M1D!E46</f>
        <v>0</v>
      </c>
      <c r="F51" s="6"/>
      <c r="G51" s="6"/>
      <c r="H51" s="6"/>
      <c r="I51" s="7"/>
      <c r="J51" s="7"/>
      <c r="K51" s="7"/>
      <c r="L51" s="7"/>
      <c r="M51" s="7"/>
      <c r="N51" s="7"/>
      <c r="O51" s="13" t="str">
        <f>IF(M1D!L46="","",M1D!L46)</f>
        <v/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 t="str">
        <f>IF(M1D!T46="","",M1D!T46)</f>
        <v/>
      </c>
      <c r="U51" s="13" t="str">
        <f>IF(M1D!U46="","",M1D!U46)</f>
        <v/>
      </c>
    </row>
    <row r="52" spans="1:21" ht="14.25" x14ac:dyDescent="0.2">
      <c r="A52" s="15" t="str">
        <f>M1D!B47</f>
        <v>114/2017</v>
      </c>
      <c r="B52" s="15" t="str">
        <f>M1D!C47</f>
        <v>Miljanić Irena</v>
      </c>
      <c r="C52" s="5"/>
      <c r="D52" s="6">
        <f>M1D!D47</f>
        <v>5</v>
      </c>
      <c r="E52" s="6">
        <f>M1D!E47</f>
        <v>5</v>
      </c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11.5</v>
      </c>
      <c r="P52" s="13"/>
      <c r="Q52" s="12"/>
      <c r="R52" s="13">
        <f>IF(M1D!O47="","",M1D!O47)</f>
        <v>9.5</v>
      </c>
      <c r="S52" s="13">
        <f>IF(M1D!S47="","",M1D!S47)</f>
        <v>9.5</v>
      </c>
      <c r="T52" s="13">
        <f>IF(M1D!T47="","",M1D!T47)</f>
        <v>31</v>
      </c>
      <c r="U52" s="13" t="str">
        <f>IF(M1D!U47="","",M1D!U47)</f>
        <v>F</v>
      </c>
    </row>
    <row r="53" spans="1:21" ht="14.25" x14ac:dyDescent="0.2">
      <c r="A53" s="15" t="str">
        <f>M1D!B48</f>
        <v>118/2017</v>
      </c>
      <c r="B53" s="15" t="str">
        <f>M1D!C48</f>
        <v>Krnjević Radovan</v>
      </c>
      <c r="C53" s="5"/>
      <c r="D53" s="6">
        <f>M1D!D48</f>
        <v>5</v>
      </c>
      <c r="E53" s="6">
        <f>M1D!E48</f>
        <v>0</v>
      </c>
      <c r="F53" s="6"/>
      <c r="G53" s="6"/>
      <c r="H53" s="6"/>
      <c r="I53" s="7"/>
      <c r="J53" s="7"/>
      <c r="K53" s="7"/>
      <c r="L53" s="7"/>
      <c r="M53" s="7"/>
      <c r="N53" s="7"/>
      <c r="O53" s="13">
        <f>IF(M1D!L48="","",M1D!L48)</f>
        <v>2.5</v>
      </c>
      <c r="P53" s="13"/>
      <c r="Q53" s="12"/>
      <c r="R53" s="13" t="str">
        <f>IF(M1D!O48="","",M1D!O48)</f>
        <v/>
      </c>
      <c r="S53" s="13" t="str">
        <f>IF(M1D!S48="","",M1D!S48)</f>
        <v/>
      </c>
      <c r="T53" s="13">
        <f>IF(M1D!T48="","",M1D!T48)</f>
        <v>7.5</v>
      </c>
      <c r="U53" s="13" t="str">
        <f>IF(M1D!U48="","",M1D!U48)</f>
        <v>F</v>
      </c>
    </row>
    <row r="54" spans="1:21" ht="14.25" x14ac:dyDescent="0.2">
      <c r="A54" s="15" t="str">
        <f>M1D!B49</f>
        <v>11/2016</v>
      </c>
      <c r="B54" s="15" t="str">
        <f>M1D!C49</f>
        <v>Šljivančanin Svetozar</v>
      </c>
      <c r="C54" s="5"/>
      <c r="D54" s="6">
        <f>M1D!D49</f>
        <v>0</v>
      </c>
      <c r="E54" s="6">
        <f>M1D!E49</f>
        <v>0</v>
      </c>
      <c r="F54" s="6"/>
      <c r="G54" s="6"/>
      <c r="H54" s="6"/>
      <c r="I54" s="7"/>
      <c r="J54" s="7"/>
      <c r="K54" s="7"/>
      <c r="L54" s="7"/>
      <c r="M54" s="7"/>
      <c r="N54" s="7"/>
      <c r="O54" s="13" t="str">
        <f>IF(M1D!L49="","",M1D!L49)</f>
        <v/>
      </c>
      <c r="P54" s="13"/>
      <c r="Q54" s="12"/>
      <c r="R54" s="13" t="str">
        <f>IF(M1D!O49="","",M1D!O49)</f>
        <v/>
      </c>
      <c r="S54" s="13" t="str">
        <f>IF(M1D!S49="","",M1D!S49)</f>
        <v/>
      </c>
      <c r="T54" s="13" t="str">
        <f>IF(M1D!T49="","",M1D!T49)</f>
        <v/>
      </c>
      <c r="U54" s="13" t="str">
        <f>IF(M1D!U49="","",M1D!U49)</f>
        <v/>
      </c>
    </row>
    <row r="55" spans="1:21" ht="14.25" x14ac:dyDescent="0.2">
      <c r="A55" s="15" t="str">
        <f>M1D!B50</f>
        <v>22/2016</v>
      </c>
      <c r="B55" s="15" t="str">
        <f>M1D!C50</f>
        <v>Bakić Jelena</v>
      </c>
      <c r="C55" s="5"/>
      <c r="D55" s="6">
        <f>M1D!D50</f>
        <v>0</v>
      </c>
      <c r="E55" s="6">
        <f>M1D!E50</f>
        <v>0</v>
      </c>
      <c r="F55" s="6"/>
      <c r="G55" s="6"/>
      <c r="H55" s="6"/>
      <c r="I55" s="7"/>
      <c r="J55" s="7"/>
      <c r="K55" s="7"/>
      <c r="L55" s="7"/>
      <c r="M55" s="7"/>
      <c r="N55" s="7"/>
      <c r="O55" s="13" t="str">
        <f>IF(M1D!L50="","",M1D!L50)</f>
        <v/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 t="str">
        <f>IF(M1D!T50="","",M1D!T50)</f>
        <v/>
      </c>
      <c r="U55" s="13" t="str">
        <f>IF(M1D!U50="","",M1D!U50)</f>
        <v/>
      </c>
    </row>
    <row r="56" spans="1:21" ht="14.25" x14ac:dyDescent="0.2">
      <c r="A56" s="15" t="str">
        <f>M1D!B51</f>
        <v>28/2016</v>
      </c>
      <c r="B56" s="15" t="str">
        <f>M1D!C51</f>
        <v>Zečević Janko</v>
      </c>
      <c r="C56" s="5"/>
      <c r="D56" s="6">
        <f>M1D!D51</f>
        <v>5</v>
      </c>
      <c r="E56" s="6">
        <f>M1D!E51</f>
        <v>5</v>
      </c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5</v>
      </c>
      <c r="P56" s="13"/>
      <c r="Q56" s="12"/>
      <c r="R56" s="13" t="str">
        <f>IF(M1D!O51="","",M1D!O51)</f>
        <v/>
      </c>
      <c r="S56" s="13">
        <f>IF(M1D!S51="","",M1D!S51)</f>
        <v>0</v>
      </c>
      <c r="T56" s="13">
        <f>IF(M1D!T51="","",M1D!T51)</f>
        <v>15</v>
      </c>
      <c r="U56" s="13" t="str">
        <f>IF(M1D!U51="","",M1D!U51)</f>
        <v>F</v>
      </c>
    </row>
    <row r="57" spans="1:21" ht="14.25" x14ac:dyDescent="0.2">
      <c r="A57" s="15" t="str">
        <f>M1D!B52</f>
        <v>37/2016</v>
      </c>
      <c r="B57" s="15" t="str">
        <f>M1D!C52</f>
        <v>Koprivica Rajko</v>
      </c>
      <c r="C57" s="5"/>
      <c r="D57" s="6">
        <f>M1D!D52</f>
        <v>0</v>
      </c>
      <c r="E57" s="6">
        <f>M1D!E52</f>
        <v>0</v>
      </c>
      <c r="F57" s="6"/>
      <c r="G57" s="6"/>
      <c r="H57" s="6"/>
      <c r="I57" s="7"/>
      <c r="J57" s="7"/>
      <c r="K57" s="7"/>
      <c r="L57" s="7"/>
      <c r="M57" s="7"/>
      <c r="N57" s="7"/>
      <c r="O57" s="13" t="str">
        <f>IF(M1D!L52="","",M1D!L52)</f>
        <v/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 t="str">
        <f>IF(M1D!T52="","",M1D!T52)</f>
        <v/>
      </c>
      <c r="U57" s="13" t="str">
        <f>IF(M1D!U52="","",M1D!U52)</f>
        <v/>
      </c>
    </row>
    <row r="58" spans="1:21" ht="14.25" x14ac:dyDescent="0.2">
      <c r="A58" s="15" t="str">
        <f>M1D!B53</f>
        <v>47/2016</v>
      </c>
      <c r="B58" s="15" t="str">
        <f>M1D!C53</f>
        <v>Mračević Tamara</v>
      </c>
      <c r="C58" s="5"/>
      <c r="D58" s="6">
        <f>M1D!D53</f>
        <v>0</v>
      </c>
      <c r="E58" s="6">
        <f>M1D!E53</f>
        <v>0</v>
      </c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IF(M1D!L53="","",M1D!L53)</f>
        <v/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 t="str">
        <f>IF(M1D!T53="","",M1D!T53)</f>
        <v/>
      </c>
      <c r="U58" s="13" t="str">
        <f>IF(M1D!U53="","",M1D!U53)</f>
        <v/>
      </c>
    </row>
    <row r="59" spans="1:21" ht="14.25" x14ac:dyDescent="0.2">
      <c r="A59" s="15" t="str">
        <f>M1D!B54</f>
        <v>48/2016</v>
      </c>
      <c r="B59" s="15" t="str">
        <f>M1D!C54</f>
        <v>Džanković Haris</v>
      </c>
      <c r="C59" s="5"/>
      <c r="D59" s="6">
        <f>M1D!D54</f>
        <v>0</v>
      </c>
      <c r="E59" s="6">
        <f>M1D!E54</f>
        <v>5</v>
      </c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11</v>
      </c>
      <c r="P59" s="13"/>
      <c r="Q59" s="12"/>
      <c r="R59" s="13" t="str">
        <f>IF(M1D!O54="","",M1D!O54)</f>
        <v/>
      </c>
      <c r="S59" s="13" t="str">
        <f>IF(M1D!S54="","",M1D!S54)</f>
        <v/>
      </c>
      <c r="T59" s="13">
        <f>IF(M1D!T54="","",M1D!T54)</f>
        <v>16</v>
      </c>
      <c r="U59" s="13" t="str">
        <f>IF(M1D!U54="","",M1D!U54)</f>
        <v>F</v>
      </c>
    </row>
    <row r="60" spans="1:21" ht="14.25" x14ac:dyDescent="0.2">
      <c r="A60" s="15" t="str">
        <f>M1D!B55</f>
        <v>70/2016</v>
      </c>
      <c r="B60" s="15" t="str">
        <f>M1D!C55</f>
        <v>Muratović Damir</v>
      </c>
      <c r="C60" s="5"/>
      <c r="D60" s="6">
        <f>M1D!D55</f>
        <v>5</v>
      </c>
      <c r="E60" s="6">
        <f>M1D!E55</f>
        <v>5</v>
      </c>
      <c r="F60" s="6"/>
      <c r="G60" s="6"/>
      <c r="H60" s="6"/>
      <c r="I60" s="7"/>
      <c r="J60" s="7"/>
      <c r="K60" s="7"/>
      <c r="L60" s="7"/>
      <c r="M60" s="7"/>
      <c r="N60" s="7"/>
      <c r="O60" s="13">
        <f>IF(M1D!L55="","",M1D!L55)</f>
        <v>9</v>
      </c>
      <c r="P60" s="13"/>
      <c r="Q60" s="12"/>
      <c r="R60" s="13">
        <f>IF(M1D!O55="","",M1D!O55)</f>
        <v>2.5</v>
      </c>
      <c r="S60" s="13">
        <f>IF(M1D!S55="","",M1D!S55)</f>
        <v>19</v>
      </c>
      <c r="T60" s="13">
        <f>IF(M1D!T55="","",M1D!T55)</f>
        <v>38</v>
      </c>
      <c r="U60" s="13" t="str">
        <f>IF(M1D!U55="","",M1D!U55)</f>
        <v>F</v>
      </c>
    </row>
    <row r="61" spans="1:21" ht="14.25" x14ac:dyDescent="0.2">
      <c r="A61" s="15" t="str">
        <f>M1D!B56</f>
        <v>72/2016</v>
      </c>
      <c r="B61" s="15" t="str">
        <f>M1D!C56</f>
        <v>Krivokapić Vladan</v>
      </c>
      <c r="C61" s="5"/>
      <c r="D61" s="6">
        <f>M1D!D56</f>
        <v>5</v>
      </c>
      <c r="E61" s="6">
        <f>M1D!E56</f>
        <v>5</v>
      </c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18</v>
      </c>
      <c r="P61" s="13"/>
      <c r="Q61" s="12"/>
      <c r="R61" s="13">
        <f>IF(M1D!O56="","",M1D!O56)</f>
        <v>4</v>
      </c>
      <c r="S61" s="13">
        <f>IF(M1D!S56="","",M1D!S56)</f>
        <v>6.5</v>
      </c>
      <c r="T61" s="13">
        <f>IF(M1D!T56="","",M1D!T56)</f>
        <v>34.5</v>
      </c>
      <c r="U61" s="13" t="str">
        <f>IF(M1D!U56="","",M1D!U56)</f>
        <v>F</v>
      </c>
    </row>
    <row r="62" spans="1:21" ht="14.25" x14ac:dyDescent="0.2">
      <c r="A62" s="15" t="str">
        <f>M1D!B57</f>
        <v>87/2016</v>
      </c>
      <c r="B62" s="15" t="str">
        <f>M1D!C57</f>
        <v>Pavlović Goran</v>
      </c>
      <c r="C62" s="5"/>
      <c r="D62" s="6">
        <f>M1D!D57</f>
        <v>0</v>
      </c>
      <c r="E62" s="6">
        <f>M1D!E57</f>
        <v>0</v>
      </c>
      <c r="F62" s="6"/>
      <c r="G62" s="6"/>
      <c r="H62" s="6"/>
      <c r="I62" s="7"/>
      <c r="J62" s="7"/>
      <c r="K62" s="7"/>
      <c r="L62" s="7"/>
      <c r="M62" s="7"/>
      <c r="N62" s="7"/>
      <c r="O62" s="13">
        <f>IF(M1D!L57="","",M1D!L57)</f>
        <v>4</v>
      </c>
      <c r="P62" s="13"/>
      <c r="Q62" s="12"/>
      <c r="R62" s="13">
        <f>IF(M1D!O57="","",M1D!O57)</f>
        <v>1</v>
      </c>
      <c r="S62" s="13">
        <f>IF(M1D!S57="","",M1D!S57)</f>
        <v>1</v>
      </c>
      <c r="T62" s="13">
        <f>IF(M1D!T57="","",M1D!T57)</f>
        <v>5</v>
      </c>
      <c r="U62" s="13" t="str">
        <f>IF(M1D!U57="","",M1D!U57)</f>
        <v>F</v>
      </c>
    </row>
    <row r="63" spans="1:21" ht="14.25" x14ac:dyDescent="0.2">
      <c r="A63" s="15" t="str">
        <f>M1D!B58</f>
        <v>9/2015</v>
      </c>
      <c r="B63" s="15" t="str">
        <f>M1D!C58</f>
        <v>Popović Andrija</v>
      </c>
      <c r="C63" s="5"/>
      <c r="D63" s="6">
        <f>M1D!D58</f>
        <v>5</v>
      </c>
      <c r="E63" s="6">
        <f>M1D!E58</f>
        <v>0</v>
      </c>
      <c r="F63" s="6"/>
      <c r="G63" s="6"/>
      <c r="H63" s="6"/>
      <c r="I63" s="7"/>
      <c r="J63" s="7"/>
      <c r="K63" s="7"/>
      <c r="L63" s="7"/>
      <c r="M63" s="7"/>
      <c r="N63" s="7"/>
      <c r="O63" s="13" t="str">
        <f>IF(M1D!L58="","",M1D!L58)</f>
        <v/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>
        <f>IF(M1D!T58="","",M1D!T58)</f>
        <v>5</v>
      </c>
      <c r="U63" s="13" t="str">
        <f>IF(M1D!U58="","",M1D!U58)</f>
        <v/>
      </c>
    </row>
    <row r="64" spans="1:21" ht="14.25" x14ac:dyDescent="0.2">
      <c r="A64" s="15" t="str">
        <f>M1D!B59</f>
        <v>26/2015</v>
      </c>
      <c r="B64" s="15" t="str">
        <f>M1D!C59</f>
        <v>Ćetković Nikoleta</v>
      </c>
      <c r="C64" s="5"/>
      <c r="D64" s="6">
        <f>M1D!D59</f>
        <v>0</v>
      </c>
      <c r="E64" s="6">
        <f>M1D!E59</f>
        <v>0</v>
      </c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24.5</v>
      </c>
      <c r="P64" s="13"/>
      <c r="Q64" s="12"/>
      <c r="R64" s="13" t="str">
        <f>IF(M1D!O59="","",M1D!O59)</f>
        <v/>
      </c>
      <c r="S64" s="13" t="str">
        <f>IF(M1D!S59="","",M1D!S59)</f>
        <v/>
      </c>
      <c r="T64" s="13">
        <f>IF(M1D!T59="","",M1D!T59)</f>
        <v>24.5</v>
      </c>
      <c r="U64" s="13" t="str">
        <f>IF(M1D!U59="","",M1D!U59)</f>
        <v>F</v>
      </c>
    </row>
    <row r="65" spans="1:21" ht="14.25" x14ac:dyDescent="0.2">
      <c r="A65" s="15" t="str">
        <f>M1D!B60</f>
        <v>75/2015</v>
      </c>
      <c r="B65" s="15" t="str">
        <f>M1D!C60</f>
        <v>Bibić Ernes</v>
      </c>
      <c r="C65" s="5"/>
      <c r="D65" s="6">
        <f>M1D!D60</f>
        <v>5</v>
      </c>
      <c r="E65" s="6">
        <f>M1D!E60</f>
        <v>5</v>
      </c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8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18</v>
      </c>
      <c r="U65" s="13" t="str">
        <f>IF(M1D!U60="","",M1D!U60)</f>
        <v>F</v>
      </c>
    </row>
    <row r="66" spans="1:21" ht="14.25" x14ac:dyDescent="0.2">
      <c r="A66" s="15" t="str">
        <f>M1D!B61</f>
        <v>94/2015</v>
      </c>
      <c r="B66" s="15" t="str">
        <f>M1D!C61</f>
        <v>Đurković Ljilja</v>
      </c>
      <c r="C66" s="5"/>
      <c r="D66" s="6">
        <f>M1D!D61</f>
        <v>5</v>
      </c>
      <c r="E66" s="6">
        <f>M1D!E61</f>
        <v>0</v>
      </c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7</v>
      </c>
      <c r="P66" s="13"/>
      <c r="Q66" s="12"/>
      <c r="R66" s="13">
        <f>IF(M1D!O61="","",M1D!O61)</f>
        <v>4</v>
      </c>
      <c r="S66" s="13">
        <f>IF(M1D!S61="","",M1D!S61)</f>
        <v>10</v>
      </c>
      <c r="T66" s="13">
        <f>IF(M1D!T61="","",M1D!T61)</f>
        <v>22</v>
      </c>
      <c r="U66" s="13" t="str">
        <f>IF(M1D!U61="","",M1D!U61)</f>
        <v>F</v>
      </c>
    </row>
    <row r="67" spans="1:21" ht="14.25" x14ac:dyDescent="0.2">
      <c r="A67" s="15" t="str">
        <f>M1D!B62</f>
        <v>37/2014</v>
      </c>
      <c r="B67" s="15" t="str">
        <f>M1D!C62</f>
        <v>Pešić Anastasija</v>
      </c>
      <c r="C67" s="5"/>
      <c r="D67" s="6">
        <f>M1D!D62</f>
        <v>5</v>
      </c>
      <c r="E67" s="6">
        <f>M1D!E62</f>
        <v>5</v>
      </c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11.5</v>
      </c>
      <c r="P67" s="13"/>
      <c r="Q67" s="12"/>
      <c r="R67" s="13">
        <f>IF(M1D!O62="","",M1D!O62)</f>
        <v>0</v>
      </c>
      <c r="S67" s="13">
        <f>IF(M1D!S62="","",M1D!S62)</f>
        <v>0</v>
      </c>
      <c r="T67" s="13">
        <f>IF(M1D!T62="","",M1D!T62)</f>
        <v>21.5</v>
      </c>
      <c r="U67" s="13" t="str">
        <f>IF(M1D!U62="","",M1D!U62)</f>
        <v>F</v>
      </c>
    </row>
    <row r="68" spans="1:21" ht="14.25" x14ac:dyDescent="0.2">
      <c r="A68" s="15" t="str">
        <f>M1D!B63</f>
        <v>46/2014</v>
      </c>
      <c r="B68" s="15" t="str">
        <f>M1D!C63</f>
        <v>Popović Monika</v>
      </c>
      <c r="C68" s="5"/>
      <c r="D68" s="6">
        <f>M1D!D63</f>
        <v>0</v>
      </c>
      <c r="E68" s="6">
        <f>M1D!E63</f>
        <v>0</v>
      </c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3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3</v>
      </c>
      <c r="U68" s="13" t="str">
        <f>IF(M1D!U63="","",M1D!U63)</f>
        <v>F</v>
      </c>
    </row>
    <row r="69" spans="1:21" ht="14.25" x14ac:dyDescent="0.2">
      <c r="A69" s="15" t="str">
        <f>M1D!B64</f>
        <v>58/2014</v>
      </c>
      <c r="B69" s="15" t="str">
        <f>M1D!C64</f>
        <v>Mitrić Pavle</v>
      </c>
      <c r="C69" s="5"/>
      <c r="D69" s="6">
        <f>M1D!D64</f>
        <v>0</v>
      </c>
      <c r="E69" s="6">
        <f>M1D!E64</f>
        <v>5</v>
      </c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8.5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13.5</v>
      </c>
      <c r="U69" s="13" t="str">
        <f>IF(M1D!U64="","",M1D!U64)</f>
        <v>F</v>
      </c>
    </row>
    <row r="70" spans="1:21" ht="14.25" x14ac:dyDescent="0.2">
      <c r="A70" s="15" t="str">
        <f>M1D!B65</f>
        <v>71/2014</v>
      </c>
      <c r="B70" s="15" t="str">
        <f>M1D!C65</f>
        <v>Kočan Armin</v>
      </c>
      <c r="C70" s="5"/>
      <c r="D70" s="6">
        <f>M1D!D65</f>
        <v>0</v>
      </c>
      <c r="E70" s="6">
        <f>M1D!E65</f>
        <v>0</v>
      </c>
      <c r="F70" s="6"/>
      <c r="G70" s="6"/>
      <c r="H70" s="6"/>
      <c r="I70" s="7"/>
      <c r="J70" s="7"/>
      <c r="K70" s="7"/>
      <c r="L70" s="7"/>
      <c r="M70" s="7"/>
      <c r="N70" s="7"/>
      <c r="O70" s="13" t="str">
        <f>IF(M1D!L65="","",M1D!L65)</f>
        <v/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 t="str">
        <f>IF(M1D!T65="","",M1D!T65)</f>
        <v/>
      </c>
      <c r="U70" s="13" t="str">
        <f>IF(M1D!U65="","",M1D!U65)</f>
        <v/>
      </c>
    </row>
    <row r="71" spans="1:21" ht="14.25" x14ac:dyDescent="0.2">
      <c r="A71" s="15" t="str">
        <f>M1D!B66</f>
        <v>120/2014</v>
      </c>
      <c r="B71" s="15" t="str">
        <f>M1D!C66</f>
        <v>Čolović Armin</v>
      </c>
      <c r="C71" s="5"/>
      <c r="D71" s="6">
        <f>M1D!D66</f>
        <v>5</v>
      </c>
      <c r="E71" s="6">
        <f>M1D!E66</f>
        <v>5</v>
      </c>
      <c r="F71" s="6"/>
      <c r="G71" s="6"/>
      <c r="H71" s="6"/>
      <c r="I71" s="7"/>
      <c r="J71" s="7"/>
      <c r="K71" s="7"/>
      <c r="L71" s="7"/>
      <c r="M71" s="7"/>
      <c r="N71" s="7"/>
      <c r="O71" s="13" t="str">
        <f>IF(M1D!L66="","",M1D!L66)</f>
        <v/>
      </c>
      <c r="P71" s="13"/>
      <c r="Q71" s="12"/>
      <c r="R71" s="13" t="str">
        <f>IF(M1D!O66="","",M1D!O66)</f>
        <v/>
      </c>
      <c r="S71" s="13" t="str">
        <f>IF(M1D!S66="","",M1D!S66)</f>
        <v/>
      </c>
      <c r="T71" s="13">
        <f>IF(M1D!T66="","",M1D!T66)</f>
        <v>10</v>
      </c>
      <c r="U71" s="13" t="str">
        <f>IF(M1D!U66="","",M1D!U66)</f>
        <v/>
      </c>
    </row>
    <row r="72" spans="1:21" ht="14.25" x14ac:dyDescent="0.2">
      <c r="A72" s="15" t="str">
        <f>M1D!B67</f>
        <v>124/2014</v>
      </c>
      <c r="B72" s="15" t="str">
        <f>M1D!C67</f>
        <v>Topalović Stefan</v>
      </c>
      <c r="C72" s="5"/>
      <c r="D72" s="6">
        <f>M1D!D67</f>
        <v>5</v>
      </c>
      <c r="E72" s="6">
        <f>M1D!E67</f>
        <v>0</v>
      </c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8.5</v>
      </c>
      <c r="P72" s="13"/>
      <c r="Q72" s="12"/>
      <c r="R72" s="13" t="str">
        <f>IF(M1D!O67="","",M1D!O67)</f>
        <v/>
      </c>
      <c r="S72" s="13">
        <f>IF(M1D!S67="","",M1D!S67)</f>
        <v>6.5</v>
      </c>
      <c r="T72" s="13">
        <f>IF(M1D!T67="","",M1D!T67)</f>
        <v>20</v>
      </c>
      <c r="U72" s="13" t="str">
        <f>IF(M1D!U67="","",M1D!U67)</f>
        <v>F</v>
      </c>
    </row>
    <row r="73" spans="1:21" ht="14.25" x14ac:dyDescent="0.2">
      <c r="A73" s="15" t="str">
        <f>M1D!B68</f>
        <v>132/2014</v>
      </c>
      <c r="B73" s="15" t="str">
        <f>M1D!C68</f>
        <v>Kise Marko</v>
      </c>
      <c r="C73" s="5"/>
      <c r="D73" s="6">
        <f>M1D!D68</f>
        <v>0</v>
      </c>
      <c r="E73" s="6">
        <f>M1D!E68</f>
        <v>0</v>
      </c>
      <c r="F73" s="6"/>
      <c r="G73" s="6"/>
      <c r="H73" s="6"/>
      <c r="I73" s="7"/>
      <c r="J73" s="7"/>
      <c r="K73" s="7"/>
      <c r="L73" s="7"/>
      <c r="M73" s="7"/>
      <c r="N73" s="7"/>
      <c r="O73" s="13" t="str">
        <f>IF(M1D!L68="","",M1D!L68)</f>
        <v/>
      </c>
      <c r="P73" s="13"/>
      <c r="Q73" s="12"/>
      <c r="R73" s="13" t="str">
        <f>IF(M1D!O68="","",M1D!O68)</f>
        <v/>
      </c>
      <c r="S73" s="13" t="str">
        <f>IF(M1D!S68="","",M1D!S68)</f>
        <v/>
      </c>
      <c r="T73" s="13" t="str">
        <f>IF(M1D!T68="","",M1D!T68)</f>
        <v/>
      </c>
      <c r="U73" s="13" t="str">
        <f>IF(M1D!U68="","",M1D!U68)</f>
        <v/>
      </c>
    </row>
    <row r="74" spans="1:21" ht="14.25" x14ac:dyDescent="0.2">
      <c r="A74" s="15" t="str">
        <f>M1D!B69</f>
        <v>133/2014</v>
      </c>
      <c r="B74" s="15" t="str">
        <f>M1D!C69</f>
        <v>Šutović Miloš</v>
      </c>
      <c r="C74" s="5"/>
      <c r="D74" s="6">
        <f>M1D!D69</f>
        <v>0</v>
      </c>
      <c r="E74" s="6">
        <f>M1D!E69</f>
        <v>0</v>
      </c>
      <c r="F74" s="6"/>
      <c r="G74" s="6"/>
      <c r="H74" s="6"/>
      <c r="I74" s="7"/>
      <c r="J74" s="7"/>
      <c r="K74" s="7"/>
      <c r="L74" s="7"/>
      <c r="M74" s="7"/>
      <c r="N74" s="7"/>
      <c r="O74" s="13" t="str">
        <f>IF(M1D!L69="","",M1D!L69)</f>
        <v/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 t="str">
        <f>IF(M1D!T69="","",M1D!T69)</f>
        <v/>
      </c>
      <c r="U74" s="13" t="str">
        <f>IF(M1D!U69="","",M1D!U69)</f>
        <v/>
      </c>
    </row>
    <row r="75" spans="1:21" ht="14.25" x14ac:dyDescent="0.2">
      <c r="A75" s="15" t="str">
        <f>M1D!B70</f>
        <v>138/2014</v>
      </c>
      <c r="B75" s="15" t="str">
        <f>M1D!C70</f>
        <v>Medojević Srđan</v>
      </c>
      <c r="C75" s="5"/>
      <c r="D75" s="6">
        <f>M1D!D70</f>
        <v>5</v>
      </c>
      <c r="E75" s="6">
        <f>M1D!E70</f>
        <v>5</v>
      </c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18</v>
      </c>
      <c r="P75" s="13"/>
      <c r="Q75" s="12"/>
      <c r="R75" s="13">
        <f>IF(M1D!O70="","",M1D!O70)</f>
        <v>9</v>
      </c>
      <c r="S75" s="13">
        <f>IF(M1D!S70="","",M1D!S70)</f>
        <v>9</v>
      </c>
      <c r="T75" s="13">
        <f>IF(M1D!T70="","",M1D!T70)</f>
        <v>37</v>
      </c>
      <c r="U75" s="13" t="str">
        <f>IF(M1D!U70="","",M1D!U70)</f>
        <v>F</v>
      </c>
    </row>
    <row r="76" spans="1:21" ht="14.25" x14ac:dyDescent="0.2">
      <c r="A76" s="15" t="str">
        <f>M1D!B71</f>
        <v>145/2014</v>
      </c>
      <c r="B76" s="15" t="str">
        <f>M1D!C71</f>
        <v>Jeftović Tamara</v>
      </c>
      <c r="C76" s="5"/>
      <c r="D76" s="6">
        <f>M1D!D71</f>
        <v>0</v>
      </c>
      <c r="E76" s="6">
        <f>M1D!E71</f>
        <v>0</v>
      </c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IF(M1D!L71="","",M1D!L71)</f>
        <v/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 t="str">
        <f>IF(M1D!T71="","",M1D!T71)</f>
        <v/>
      </c>
      <c r="U76" s="13" t="str">
        <f>IF(M1D!U71="","",M1D!U71)</f>
        <v/>
      </c>
    </row>
    <row r="77" spans="1:21" ht="14.25" x14ac:dyDescent="0.2">
      <c r="A77" s="15" t="str">
        <f>M1D!B72</f>
        <v>64/2013</v>
      </c>
      <c r="B77" s="15" t="str">
        <f>M1D!C72</f>
        <v>Camaj Danjel</v>
      </c>
      <c r="C77" s="5"/>
      <c r="D77" s="6">
        <f>M1D!D72</f>
        <v>5</v>
      </c>
      <c r="E77" s="6">
        <f>M1D!E72</f>
        <v>5</v>
      </c>
      <c r="F77" s="6"/>
      <c r="G77" s="6"/>
      <c r="H77" s="6"/>
      <c r="I77" s="7"/>
      <c r="J77" s="7"/>
      <c r="K77" s="7"/>
      <c r="L77" s="7"/>
      <c r="M77" s="7"/>
      <c r="N77" s="7"/>
      <c r="O77" s="13" t="str">
        <f>IF(M1D!L72="","",M1D!L72)</f>
        <v/>
      </c>
      <c r="P77" s="13"/>
      <c r="Q77" s="12"/>
      <c r="R77" s="13" t="str">
        <f>IF(M1D!O72="","",M1D!O72)</f>
        <v/>
      </c>
      <c r="S77" s="13" t="str">
        <f>IF(M1D!S72="","",M1D!S72)</f>
        <v/>
      </c>
      <c r="T77" s="13">
        <f>IF(M1D!T72="","",M1D!T72)</f>
        <v>10</v>
      </c>
      <c r="U77" s="13" t="str">
        <f>IF(M1D!U72="","",M1D!U72)</f>
        <v/>
      </c>
    </row>
    <row r="78" spans="1:21" ht="14.25" x14ac:dyDescent="0.2">
      <c r="A78" s="15" t="str">
        <f>M1D!B73</f>
        <v>74/2013</v>
      </c>
      <c r="B78" s="15" t="str">
        <f>M1D!C73</f>
        <v>Kalač Arjan</v>
      </c>
      <c r="C78" s="5"/>
      <c r="D78" s="6">
        <f>M1D!D73</f>
        <v>0</v>
      </c>
      <c r="E78" s="6">
        <f>M1D!E73</f>
        <v>0</v>
      </c>
      <c r="F78" s="6"/>
      <c r="G78" s="6"/>
      <c r="H78" s="6"/>
      <c r="I78" s="7"/>
      <c r="J78" s="7"/>
      <c r="K78" s="7"/>
      <c r="L78" s="7"/>
      <c r="M78" s="7"/>
      <c r="N78" s="7"/>
      <c r="O78" s="13" t="str">
        <f>IF(M1D!L73="","",M1D!L73)</f>
        <v/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 t="str">
        <f>IF(M1D!T73="","",M1D!T73)</f>
        <v/>
      </c>
      <c r="U78" s="13" t="str">
        <f>IF(M1D!U73="","",M1D!U73)</f>
        <v/>
      </c>
    </row>
    <row r="79" spans="1:21" ht="14.25" x14ac:dyDescent="0.2">
      <c r="A79" s="15" t="str">
        <f>M1D!B74</f>
        <v>78/2013</v>
      </c>
      <c r="B79" s="15" t="str">
        <f>M1D!C74</f>
        <v>Pepić Ersan</v>
      </c>
      <c r="C79" s="5"/>
      <c r="D79" s="6">
        <f>M1D!D74</f>
        <v>5</v>
      </c>
      <c r="E79" s="6">
        <f>M1D!E74</f>
        <v>5</v>
      </c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11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21</v>
      </c>
      <c r="U79" s="13" t="str">
        <f>IF(M1D!U74="","",M1D!U74)</f>
        <v>F</v>
      </c>
    </row>
    <row r="80" spans="1:21" ht="14.25" x14ac:dyDescent="0.2">
      <c r="A80" s="15" t="str">
        <f>M1D!B75</f>
        <v>115/2013</v>
      </c>
      <c r="B80" s="15" t="str">
        <f>M1D!C75</f>
        <v>Gutović Vuk</v>
      </c>
      <c r="C80" s="5"/>
      <c r="D80" s="6">
        <f>M1D!D75</f>
        <v>5</v>
      </c>
      <c r="E80" s="6">
        <f>M1D!E75</f>
        <v>5</v>
      </c>
      <c r="F80" s="6"/>
      <c r="G80" s="6"/>
      <c r="H80" s="6"/>
      <c r="I80" s="7"/>
      <c r="J80" s="7"/>
      <c r="K80" s="7"/>
      <c r="L80" s="7"/>
      <c r="M80" s="7"/>
      <c r="N80" s="7"/>
      <c r="O80" s="13">
        <f>IF(M1D!L75="","",M1D!L75)</f>
        <v>16</v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>
        <f>IF(M1D!T75="","",M1D!T75)</f>
        <v>26</v>
      </c>
      <c r="U80" s="13" t="str">
        <f>IF(M1D!U75="","",M1D!U75)</f>
        <v>F</v>
      </c>
    </row>
    <row r="81" spans="1:21" ht="14.25" x14ac:dyDescent="0.2">
      <c r="A81" s="15" t="str">
        <f>M1D!B76</f>
        <v>124/2013</v>
      </c>
      <c r="B81" s="15" t="str">
        <f>M1D!C76</f>
        <v>Marojević Aleksandra</v>
      </c>
      <c r="C81" s="5"/>
      <c r="D81" s="6">
        <f>M1D!D76</f>
        <v>5</v>
      </c>
      <c r="E81" s="6">
        <f>M1D!E76</f>
        <v>5</v>
      </c>
      <c r="F81" s="6"/>
      <c r="G81" s="6"/>
      <c r="H81" s="6"/>
      <c r="I81" s="7"/>
      <c r="J81" s="7"/>
      <c r="K81" s="7"/>
      <c r="L81" s="7"/>
      <c r="M81" s="7"/>
      <c r="N81" s="7"/>
      <c r="O81" s="13">
        <f>IF(M1D!L76="","",M1D!L76)</f>
        <v>5.5</v>
      </c>
      <c r="P81" s="13"/>
      <c r="Q81" s="12"/>
      <c r="R81" s="13" t="str">
        <f>IF(M1D!O76="","",M1D!O76)</f>
        <v/>
      </c>
      <c r="S81" s="13" t="str">
        <f>IF(M1D!S76="","",M1D!S76)</f>
        <v/>
      </c>
      <c r="T81" s="13">
        <f>IF(M1D!T76="","",M1D!T76)</f>
        <v>15.5</v>
      </c>
      <c r="U81" s="13" t="str">
        <f>IF(M1D!U76="","",M1D!U76)</f>
        <v>F</v>
      </c>
    </row>
    <row r="82" spans="1:21" ht="14.25" x14ac:dyDescent="0.2">
      <c r="A82" s="15" t="str">
        <f>M1D!B77</f>
        <v>126/2013</v>
      </c>
      <c r="B82" s="15" t="str">
        <f>M1D!C77</f>
        <v>Ivanović Milica</v>
      </c>
      <c r="C82" s="5"/>
      <c r="D82" s="6">
        <f>M1D!D77</f>
        <v>5</v>
      </c>
      <c r="E82" s="6">
        <f>M1D!E77</f>
        <v>5</v>
      </c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11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21</v>
      </c>
      <c r="U82" s="13" t="str">
        <f>IF(M1D!U77="","",M1D!U77)</f>
        <v>F</v>
      </c>
    </row>
    <row r="83" spans="1:21" ht="14.25" x14ac:dyDescent="0.2">
      <c r="A83" s="15" t="str">
        <f>M1D!B78</f>
        <v>140/2013</v>
      </c>
      <c r="B83" s="15" t="str">
        <f>M1D!C78</f>
        <v>Šarović Ana</v>
      </c>
      <c r="C83" s="5"/>
      <c r="D83" s="6">
        <f>M1D!D78</f>
        <v>5</v>
      </c>
      <c r="E83" s="6">
        <f>M1D!E78</f>
        <v>0</v>
      </c>
      <c r="F83" s="6"/>
      <c r="G83" s="6"/>
      <c r="H83" s="6"/>
      <c r="I83" s="7"/>
      <c r="J83" s="7"/>
      <c r="K83" s="7"/>
      <c r="L83" s="7"/>
      <c r="M83" s="7"/>
      <c r="N83" s="7"/>
      <c r="O83" s="13" t="str">
        <f>IF(M1D!L78="","",M1D!L78)</f>
        <v/>
      </c>
      <c r="P83" s="13"/>
      <c r="Q83" s="12"/>
      <c r="R83" s="13" t="str">
        <f>IF(M1D!O78="","",M1D!O78)</f>
        <v/>
      </c>
      <c r="S83" s="13" t="str">
        <f>IF(M1D!S78="","",M1D!S78)</f>
        <v/>
      </c>
      <c r="T83" s="13">
        <f>IF(M1D!T78="","",M1D!T78)</f>
        <v>5</v>
      </c>
      <c r="U83" s="13" t="str">
        <f>IF(M1D!U78="","",M1D!U78)</f>
        <v/>
      </c>
    </row>
    <row r="84" spans="1:21" ht="14.25" x14ac:dyDescent="0.2">
      <c r="A84" s="15" t="str">
        <f>M1D!B79</f>
        <v>149/2013</v>
      </c>
      <c r="B84" s="15" t="str">
        <f>M1D!C79</f>
        <v>Bulatović Bojana</v>
      </c>
      <c r="C84" s="5"/>
      <c r="D84" s="6">
        <f>M1D!D79</f>
        <v>5</v>
      </c>
      <c r="E84" s="6">
        <f>M1D!E79</f>
        <v>5</v>
      </c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10</v>
      </c>
      <c r="P84" s="13"/>
      <c r="Q84" s="12"/>
      <c r="R84" s="13" t="str">
        <f>IF(M1D!O79="","",M1D!O79)</f>
        <v/>
      </c>
      <c r="S84" s="13" t="str">
        <f>IF(M1D!S79="","",M1D!S79)</f>
        <v/>
      </c>
      <c r="T84" s="13">
        <f>IF(M1D!T79="","",M1D!T79)</f>
        <v>20</v>
      </c>
      <c r="U84" s="13" t="str">
        <f>IF(M1D!U79="","",M1D!U79)</f>
        <v>F</v>
      </c>
    </row>
    <row r="85" spans="1:21" ht="14.25" x14ac:dyDescent="0.2">
      <c r="A85" s="15" t="str">
        <f>M1D!B80</f>
        <v>42/2012</v>
      </c>
      <c r="B85" s="15" t="str">
        <f>M1D!C80</f>
        <v>Tagić Nataša</v>
      </c>
      <c r="C85" s="5"/>
      <c r="D85" s="6">
        <f>M1D!D80</f>
        <v>5</v>
      </c>
      <c r="E85" s="6">
        <f>M1D!E80</f>
        <v>5</v>
      </c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12</v>
      </c>
      <c r="P85" s="13"/>
      <c r="Q85" s="12"/>
      <c r="R85" s="13">
        <f>IF(M1D!O80="","",M1D!O80)</f>
        <v>1</v>
      </c>
      <c r="S85" s="13">
        <f>IF(M1D!S80="","",M1D!S80)</f>
        <v>1</v>
      </c>
      <c r="T85" s="13">
        <f>IF(M1D!T80="","",M1D!T80)</f>
        <v>23</v>
      </c>
      <c r="U85" s="13" t="str">
        <f>IF(M1D!U80="","",M1D!U80)</f>
        <v>F</v>
      </c>
    </row>
    <row r="86" spans="1:21" ht="14.25" x14ac:dyDescent="0.2">
      <c r="A86" s="15" t="str">
        <f>M1D!B81</f>
        <v>80/2012</v>
      </c>
      <c r="B86" s="15" t="str">
        <f>M1D!C81</f>
        <v>Perović Novak</v>
      </c>
      <c r="C86" s="5"/>
      <c r="D86" s="6">
        <f>M1D!D81</f>
        <v>5</v>
      </c>
      <c r="E86" s="6">
        <f>M1D!E81</f>
        <v>5</v>
      </c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11</v>
      </c>
      <c r="P86" s="13"/>
      <c r="Q86" s="12"/>
      <c r="R86" s="13">
        <f>IF(M1D!O81="","",M1D!O81)</f>
        <v>0</v>
      </c>
      <c r="S86" s="13">
        <f>IF(M1D!S81="","",M1D!S81)</f>
        <v>0</v>
      </c>
      <c r="T86" s="13">
        <f>IF(M1D!T81="","",M1D!T81)</f>
        <v>21</v>
      </c>
      <c r="U86" s="13" t="str">
        <f>IF(M1D!U81="","",M1D!U81)</f>
        <v>F</v>
      </c>
    </row>
    <row r="87" spans="1:21" ht="14.25" x14ac:dyDescent="0.2">
      <c r="A87" s="15" t="str">
        <f>M1D!B82</f>
        <v>101/2012</v>
      </c>
      <c r="B87" s="15" t="str">
        <f>M1D!C82</f>
        <v>Mijanović Stefan</v>
      </c>
      <c r="C87" s="5"/>
      <c r="D87" s="6">
        <f>M1D!D82</f>
        <v>5</v>
      </c>
      <c r="E87" s="6">
        <f>M1D!E82</f>
        <v>5</v>
      </c>
      <c r="F87" s="6"/>
      <c r="G87" s="6"/>
      <c r="H87" s="6"/>
      <c r="I87" s="7"/>
      <c r="J87" s="7"/>
      <c r="K87" s="7"/>
      <c r="L87" s="7"/>
      <c r="M87" s="7"/>
      <c r="N87" s="7"/>
      <c r="O87" s="13" t="str">
        <f>IF(M1D!L82="","",M1D!L82)</f>
        <v/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>
        <f>IF(M1D!T82="","",M1D!T82)</f>
        <v>10</v>
      </c>
      <c r="U87" s="13" t="str">
        <f>IF(M1D!U82="","",M1D!U82)</f>
        <v/>
      </c>
    </row>
    <row r="88" spans="1:21" ht="14.25" x14ac:dyDescent="0.2">
      <c r="A88" s="15" t="str">
        <f>M1D!B83</f>
        <v>33/2011</v>
      </c>
      <c r="B88" s="15" t="str">
        <f>M1D!C83</f>
        <v>Kostić Dragana</v>
      </c>
      <c r="C88" s="5"/>
      <c r="D88" s="6">
        <f>M1D!D83</f>
        <v>5</v>
      </c>
      <c r="E88" s="6">
        <f>M1D!E83</f>
        <v>0</v>
      </c>
      <c r="F88" s="6"/>
      <c r="G88" s="6"/>
      <c r="H88" s="6"/>
      <c r="I88" s="7"/>
      <c r="J88" s="7"/>
      <c r="K88" s="7"/>
      <c r="L88" s="7"/>
      <c r="M88" s="7"/>
      <c r="N88" s="7"/>
      <c r="O88" s="13">
        <f>IF(M1D!L83="","",M1D!L83)</f>
        <v>11</v>
      </c>
      <c r="P88" s="13"/>
      <c r="Q88" s="12"/>
      <c r="R88" s="13">
        <f>IF(M1D!O83="","",M1D!O83)</f>
        <v>1.5</v>
      </c>
      <c r="S88" s="13">
        <f>IF(M1D!S83="","",M1D!S83)</f>
        <v>4</v>
      </c>
      <c r="T88" s="13">
        <f>IF(M1D!T83="","",M1D!T83)</f>
        <v>20</v>
      </c>
      <c r="U88" s="13" t="str">
        <f>IF(M1D!U83="","",M1D!U83)</f>
        <v>F</v>
      </c>
    </row>
    <row r="89" spans="1:21" ht="14.25" x14ac:dyDescent="0.2">
      <c r="A89" s="15" t="str">
        <f>M1D!B84</f>
        <v>37/2011</v>
      </c>
      <c r="B89" s="15" t="str">
        <f>M1D!C84</f>
        <v>Gusinjac Enis</v>
      </c>
      <c r="C89" s="5"/>
      <c r="D89" s="6">
        <f>M1D!D84</f>
        <v>0</v>
      </c>
      <c r="E89" s="6">
        <f>M1D!E84</f>
        <v>5</v>
      </c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20</v>
      </c>
      <c r="P89" s="13"/>
      <c r="Q89" s="12"/>
      <c r="R89" s="13" t="str">
        <f>IF(M1D!O84="","",M1D!O84)</f>
        <v/>
      </c>
      <c r="S89" s="13">
        <f>IF(M1D!S84="","",M1D!S84)</f>
        <v>29</v>
      </c>
      <c r="T89" s="13">
        <f>IF(M1D!T84="","",M1D!T84)</f>
        <v>54</v>
      </c>
      <c r="U89" s="13" t="str">
        <f>IF(M1D!U84="","",M1D!U84)</f>
        <v>E</v>
      </c>
    </row>
    <row r="90" spans="1:21" ht="14.25" x14ac:dyDescent="0.2">
      <c r="A90" s="15" t="str">
        <f>M1D!B85</f>
        <v>59/2010</v>
      </c>
      <c r="B90" s="15" t="str">
        <f>M1D!C85</f>
        <v>Pešić Nikola</v>
      </c>
      <c r="C90" s="5"/>
      <c r="D90" s="6">
        <f>M1D!D85</f>
        <v>5</v>
      </c>
      <c r="E90" s="6">
        <f>M1D!E85</f>
        <v>5</v>
      </c>
      <c r="F90" s="6"/>
      <c r="G90" s="6"/>
      <c r="H90" s="6"/>
      <c r="I90" s="7"/>
      <c r="J90" s="7"/>
      <c r="K90" s="7"/>
      <c r="L90" s="7"/>
      <c r="M90" s="7"/>
      <c r="N90" s="7"/>
      <c r="O90" s="13">
        <f>IF(M1D!L85="","",M1D!L85)</f>
        <v>2</v>
      </c>
      <c r="P90" s="13"/>
      <c r="Q90" s="12"/>
      <c r="R90" s="13" t="str">
        <f>IF(M1D!O85="","",M1D!O85)</f>
        <v/>
      </c>
      <c r="S90" s="13" t="str">
        <f>IF(M1D!S85="","",M1D!S85)</f>
        <v/>
      </c>
      <c r="T90" s="13">
        <f>IF(M1D!T85="","",M1D!T85)</f>
        <v>12</v>
      </c>
      <c r="U90" s="13" t="str">
        <f>IF(M1D!U85="","",M1D!U85)</f>
        <v>F</v>
      </c>
    </row>
    <row r="91" spans="1:21" ht="14.25" x14ac:dyDescent="0.2">
      <c r="A91" s="15" t="str">
        <f>M1D!B86</f>
        <v>105/2010</v>
      </c>
      <c r="B91" s="15" t="str">
        <f>M1D!C86</f>
        <v>Femić Jelena</v>
      </c>
      <c r="C91" s="5"/>
      <c r="D91" s="6">
        <f>M1D!D86</f>
        <v>0</v>
      </c>
      <c r="E91" s="6">
        <f>M1D!E86</f>
        <v>0</v>
      </c>
      <c r="F91" s="6"/>
      <c r="G91" s="6"/>
      <c r="H91" s="6"/>
      <c r="I91" s="7"/>
      <c r="J91" s="7"/>
      <c r="K91" s="7"/>
      <c r="L91" s="7"/>
      <c r="M91" s="7"/>
      <c r="N91" s="7"/>
      <c r="O91" s="13" t="str">
        <f>IF(M1D!L86="","",M1D!L86)</f>
        <v/>
      </c>
      <c r="P91" s="13"/>
      <c r="Q91" s="12"/>
      <c r="R91" s="13" t="str">
        <f>IF(M1D!O86="","",M1D!O86)</f>
        <v/>
      </c>
      <c r="S91" s="13" t="str">
        <f>IF(M1D!S86="","",M1D!S86)</f>
        <v/>
      </c>
      <c r="T91" s="13" t="str">
        <f>IF(M1D!T86="","",M1D!T86)</f>
        <v/>
      </c>
      <c r="U91" s="13" t="str">
        <f>IF(M1D!U86="","",M1D!U86)</f>
        <v/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Normal="165" workbookViewId="0">
      <pane ySplit="7" topLeftCell="A8" activePane="bottomLeft" state="frozen"/>
      <selection pane="bottomLeft" activeCell="F8" sqref="F8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77" t="s">
        <v>28</v>
      </c>
      <c r="B1" s="78"/>
      <c r="C1" s="78"/>
      <c r="D1" s="78"/>
      <c r="E1" s="78"/>
      <c r="F1" s="82" t="s">
        <v>41</v>
      </c>
      <c r="G1" s="82"/>
      <c r="H1" s="83"/>
    </row>
    <row r="2" spans="1:8" ht="22.5" customHeight="1" x14ac:dyDescent="0.25">
      <c r="A2" s="84" t="s">
        <v>225</v>
      </c>
      <c r="B2" s="85"/>
      <c r="C2" s="85"/>
      <c r="D2" s="85"/>
      <c r="E2" s="85"/>
      <c r="F2" s="85"/>
      <c r="G2" s="85"/>
      <c r="H2" s="85"/>
    </row>
    <row r="3" spans="1:8" ht="27" customHeight="1" x14ac:dyDescent="0.2">
      <c r="A3" s="86" t="s">
        <v>226</v>
      </c>
      <c r="B3" s="85"/>
      <c r="C3" s="85"/>
      <c r="D3" s="79" t="s">
        <v>227</v>
      </c>
      <c r="E3" s="80"/>
      <c r="F3" s="80"/>
      <c r="G3" s="80"/>
      <c r="H3" s="80"/>
    </row>
    <row r="4" spans="1:8" ht="17.25" customHeight="1" x14ac:dyDescent="0.25">
      <c r="A4" s="87" t="s">
        <v>228</v>
      </c>
      <c r="B4" s="85"/>
      <c r="C4" s="85"/>
      <c r="D4" s="85"/>
      <c r="E4" s="81" t="s">
        <v>44</v>
      </c>
      <c r="F4" s="81"/>
      <c r="G4" s="81"/>
      <c r="H4" s="81"/>
    </row>
    <row r="5" spans="1:8" ht="4.5" customHeight="1" x14ac:dyDescent="0.25">
      <c r="B5" s="91"/>
      <c r="C5" s="91"/>
      <c r="D5" s="91"/>
      <c r="E5" s="91"/>
      <c r="F5" s="91"/>
      <c r="G5" s="91"/>
      <c r="H5" s="91"/>
    </row>
    <row r="6" spans="1:8" s="10" customFormat="1" ht="25.5" customHeight="1" thickBot="1" x14ac:dyDescent="0.25">
      <c r="A6" s="72" t="s">
        <v>42</v>
      </c>
      <c r="B6" s="88" t="s">
        <v>10</v>
      </c>
      <c r="C6" s="90" t="s">
        <v>29</v>
      </c>
      <c r="D6" s="90"/>
      <c r="E6" s="74" t="s">
        <v>30</v>
      </c>
      <c r="F6" s="75"/>
      <c r="G6" s="76"/>
      <c r="H6" s="90" t="s">
        <v>31</v>
      </c>
    </row>
    <row r="7" spans="1:8" s="10" customFormat="1" ht="42" customHeight="1" thickTop="1" thickBot="1" x14ac:dyDescent="0.25">
      <c r="A7" s="73"/>
      <c r="B7" s="89"/>
      <c r="C7" s="90"/>
      <c r="D7" s="90"/>
      <c r="E7" s="14" t="s">
        <v>32</v>
      </c>
      <c r="F7" s="11" t="s">
        <v>33</v>
      </c>
      <c r="G7" s="11" t="s">
        <v>7</v>
      </c>
      <c r="H7" s="90"/>
    </row>
    <row r="8" spans="1:8" ht="15" customHeight="1" thickTop="1" thickBot="1" x14ac:dyDescent="0.25">
      <c r="A8" s="18">
        <v>1</v>
      </c>
      <c r="B8" s="19" t="str">
        <f>M1D!B3</f>
        <v>7/2018</v>
      </c>
      <c r="C8" s="70" t="str">
        <f>M1D!C3</f>
        <v>Mulić Monika</v>
      </c>
      <c r="D8" s="71"/>
      <c r="E8" s="16">
        <f>IF(AND(Osvojeni!O8="",Osvojeni!P8=""),"",SUM(Osvojeni!O8,Osvojeni!P8,M1D!D3,M1D!E3))</f>
        <v>36</v>
      </c>
      <c r="F8" s="16">
        <f>IF(AND(Osvojeni!R8="",Osvojeni!S8=""),"",IF(Osvojeni!S8="",Osvojeni!R8,Osvojeni!S8))</f>
        <v>9.5</v>
      </c>
      <c r="G8" s="17">
        <f>IF(Osvojeni!T8="","",Osvojeni!T8)</f>
        <v>45.5</v>
      </c>
      <c r="H8" s="17" t="str">
        <f>IF(Osvojeni!U8="","",Osvojeni!U8)</f>
        <v>F</v>
      </c>
    </row>
    <row r="9" spans="1:8" ht="15" customHeight="1" thickTop="1" thickBot="1" x14ac:dyDescent="0.25">
      <c r="A9" s="18">
        <f>M1D!A4</f>
        <v>2</v>
      </c>
      <c r="B9" s="19" t="str">
        <f>M1D!B4</f>
        <v>10/2018</v>
      </c>
      <c r="C9" s="70" t="str">
        <f>M1D!C4</f>
        <v>Crnovršanin Edita</v>
      </c>
      <c r="D9" s="71"/>
      <c r="E9" s="16">
        <f>IF(AND(Osvojeni!O9="",Osvojeni!P9=""),"",SUM(Osvojeni!O9,Osvojeni!P9,M1D!D4,M1D!E4))</f>
        <v>22</v>
      </c>
      <c r="F9" s="16">
        <f>IF(AND(Osvojeni!R9="",Osvojeni!S9=""),"",IF(Osvojeni!S9="",Osvojeni!R9,Osvojeni!S9))</f>
        <v>25</v>
      </c>
      <c r="G9" s="17">
        <f>IF(Osvojeni!T9="","",Osvojeni!T9)</f>
        <v>47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11/2018</v>
      </c>
      <c r="C10" s="70" t="str">
        <f>M1D!C5</f>
        <v>Krvavac Anđela</v>
      </c>
      <c r="D10" s="71"/>
      <c r="E10" s="16">
        <f>IF(AND(Osvojeni!O10="",Osvojeni!P10=""),"",SUM(Osvojeni!O10,Osvojeni!P10,M1D!D5,M1D!E5))</f>
        <v>27.5</v>
      </c>
      <c r="F10" s="16" t="str">
        <f>IF(AND(Osvojeni!R10="",Osvojeni!S10=""),"",IF(Osvojeni!S10="",Osvojeni!R10,Osvojeni!S10))</f>
        <v/>
      </c>
      <c r="G10" s="17">
        <f>IF(Osvojeni!T10="","",Osvojeni!T10)</f>
        <v>27.5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12/2018</v>
      </c>
      <c r="C11" s="70" t="str">
        <f>M1D!C6</f>
        <v>Stojković Đina</v>
      </c>
      <c r="D11" s="71"/>
      <c r="E11" s="16">
        <f>IF(AND(Osvojeni!O11="",Osvojeni!P11=""),"",SUM(Osvojeni!O11,Osvojeni!P11,M1D!D6,M1D!E6))</f>
        <v>12</v>
      </c>
      <c r="F11" s="16" t="str">
        <f>IF(AND(Osvojeni!R11="",Osvojeni!S11=""),"",IF(Osvojeni!S11="",Osvojeni!R11,Osvojeni!S11))</f>
        <v/>
      </c>
      <c r="G11" s="17">
        <f>IF(Osvojeni!T11="","",Osvojeni!T11)</f>
        <v>12</v>
      </c>
      <c r="H11" s="17" t="str">
        <f>IF(Osvojeni!U11="","",Osvojeni!U11)</f>
        <v>F</v>
      </c>
    </row>
    <row r="12" spans="1:8" ht="15" customHeight="1" thickTop="1" thickBot="1" x14ac:dyDescent="0.25">
      <c r="A12" s="18">
        <f>M1D!A7</f>
        <v>5</v>
      </c>
      <c r="B12" s="19" t="str">
        <f>M1D!B7</f>
        <v>21/2018</v>
      </c>
      <c r="C12" s="70" t="str">
        <f>M1D!C7</f>
        <v>Drpljanin Edin</v>
      </c>
      <c r="D12" s="71"/>
      <c r="E12" s="16" t="str">
        <f>IF(AND(Osvojeni!O12="",Osvojeni!P12=""),"",SUM(Osvojeni!O12,Osvojeni!P12,M1D!D7,M1D!E7))</f>
        <v/>
      </c>
      <c r="F12" s="16" t="str">
        <f>IF(AND(Osvojeni!R12="",Osvojeni!S12=""),"",IF(Osvojeni!S12="",Osvojeni!R12,Osvojeni!S12))</f>
        <v/>
      </c>
      <c r="G12" s="17">
        <f>IF(Osvojeni!T12="","",Osvojeni!T12)</f>
        <v>5</v>
      </c>
      <c r="H12" s="17" t="str">
        <f>IF(Osvojeni!U12="","",Osvojeni!U12)</f>
        <v/>
      </c>
    </row>
    <row r="13" spans="1:8" ht="15" customHeight="1" thickTop="1" thickBot="1" x14ac:dyDescent="0.25">
      <c r="A13" s="18">
        <f>M1D!A8</f>
        <v>6</v>
      </c>
      <c r="B13" s="19" t="str">
        <f>M1D!B8</f>
        <v>23/2018</v>
      </c>
      <c r="C13" s="70" t="str">
        <f>M1D!C8</f>
        <v>Baltić Veselin</v>
      </c>
      <c r="D13" s="71"/>
      <c r="E13" s="16">
        <f>IF(AND(Osvojeni!O13="",Osvojeni!P13=""),"",SUM(Osvojeni!O13,Osvojeni!P13,M1D!D8,M1D!E8))</f>
        <v>25</v>
      </c>
      <c r="F13" s="16">
        <f>IF(AND(Osvojeni!R13="",Osvojeni!S13=""),"",IF(Osvojeni!S13="",Osvojeni!R13,Osvojeni!S13))</f>
        <v>20.5</v>
      </c>
      <c r="G13" s="17">
        <f>IF(Osvojeni!T13="","",Osvojeni!T13)</f>
        <v>45.5</v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25/2018</v>
      </c>
      <c r="C14" s="70" t="str">
        <f>M1D!C9</f>
        <v>Kovačević Miloš</v>
      </c>
      <c r="D14" s="71"/>
      <c r="E14" s="16">
        <f>IF(AND(Osvojeni!O14="",Osvojeni!P14=""),"",SUM(Osvojeni!O14,Osvojeni!P14,M1D!D9,M1D!E9))</f>
        <v>13</v>
      </c>
      <c r="F14" s="16" t="str">
        <f>IF(AND(Osvojeni!R14="",Osvojeni!S14=""),"",IF(Osvojeni!S14="",Osvojeni!R14,Osvojeni!S14))</f>
        <v/>
      </c>
      <c r="G14" s="17">
        <f>IF(Osvojeni!T14="","",Osvojeni!T14)</f>
        <v>13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30/2018</v>
      </c>
      <c r="C15" s="70" t="str">
        <f>M1D!C10</f>
        <v>Ećo Denis</v>
      </c>
      <c r="D15" s="71"/>
      <c r="E15" s="16">
        <f>IF(AND(Osvojeni!O15="",Osvojeni!P15=""),"",SUM(Osvojeni!O15,Osvojeni!P15,M1D!D10,M1D!E10))</f>
        <v>16</v>
      </c>
      <c r="F15" s="16">
        <f>IF(AND(Osvojeni!R15="",Osvojeni!S15=""),"",IF(Osvojeni!S15="",Osvojeni!R15,Osvojeni!S15))</f>
        <v>6</v>
      </c>
      <c r="G15" s="17">
        <f>IF(Osvojeni!T15="","",Osvojeni!T15)</f>
        <v>22</v>
      </c>
      <c r="H15" s="17" t="str">
        <f>IF(Osvojeni!U15="","",Osvojeni!U15)</f>
        <v>F</v>
      </c>
    </row>
    <row r="16" spans="1:8" ht="15" customHeight="1" thickTop="1" thickBot="1" x14ac:dyDescent="0.25">
      <c r="A16" s="18">
        <v>2</v>
      </c>
      <c r="B16" s="19" t="str">
        <f>M1D!B11</f>
        <v>32/2018</v>
      </c>
      <c r="C16" s="70" t="str">
        <f>M1D!C11</f>
        <v>Sokolović Amel</v>
      </c>
      <c r="D16" s="71"/>
      <c r="E16" s="16">
        <f>IF(AND(Osvojeni!O16="",Osvojeni!P16=""),"",SUM(Osvojeni!O16,Osvojeni!P16,M1D!D11,M1D!E11))</f>
        <v>22.5</v>
      </c>
      <c r="F16" s="16" t="str">
        <f>IF(AND(Osvojeni!R16="",Osvojeni!S16=""),"",IF(Osvojeni!S16="",Osvojeni!R16,Osvojeni!S16))</f>
        <v/>
      </c>
      <c r="G16" s="17">
        <f>IF(Osvojeni!T16="","",Osvojeni!T16)</f>
        <v>22.5</v>
      </c>
      <c r="H16" s="17" t="str">
        <f>IF(Osvojeni!U16="","",Osvojeni!U16)</f>
        <v>F</v>
      </c>
    </row>
    <row r="17" spans="1:8" ht="15" customHeight="1" thickTop="1" thickBot="1" x14ac:dyDescent="0.25">
      <c r="A17" s="18">
        <f>M1D!A12</f>
        <v>10</v>
      </c>
      <c r="B17" s="19" t="str">
        <f>M1D!B12</f>
        <v>33/2018</v>
      </c>
      <c r="C17" s="70" t="str">
        <f>M1D!C12</f>
        <v>Kandić Edita</v>
      </c>
      <c r="D17" s="71"/>
      <c r="E17" s="16">
        <f>IF(AND(Osvojeni!O17="",Osvojeni!P17=""),"",SUM(Osvojeni!O17,Osvojeni!P17,M1D!D12,M1D!E12))</f>
        <v>10</v>
      </c>
      <c r="F17" s="16" t="str">
        <f>IF(AND(Osvojeni!R17="",Osvojeni!S17=""),"",IF(Osvojeni!S17="",Osvojeni!R17,Osvojeni!S17))</f>
        <v/>
      </c>
      <c r="G17" s="17">
        <f>IF(Osvojeni!T17="","",Osvojeni!T17)</f>
        <v>10</v>
      </c>
      <c r="H17" s="17" t="str">
        <f>IF(Osvojeni!U17="","",Osvojeni!U17)</f>
        <v>F</v>
      </c>
    </row>
    <row r="18" spans="1:8" ht="15" customHeight="1" thickTop="1" thickBot="1" x14ac:dyDescent="0.25">
      <c r="A18" s="18">
        <f>M1D!A13</f>
        <v>11</v>
      </c>
      <c r="B18" s="19" t="str">
        <f>M1D!B13</f>
        <v>35/2018</v>
      </c>
      <c r="C18" s="70" t="str">
        <f>M1D!C13</f>
        <v>Bjeletić Nikola</v>
      </c>
      <c r="D18" s="71"/>
      <c r="E18" s="16">
        <f>IF(AND(Osvojeni!O18="",Osvojeni!P18=""),"",SUM(Osvojeni!O18,Osvojeni!P18,M1D!D13,M1D!E13))</f>
        <v>20</v>
      </c>
      <c r="F18" s="16">
        <f>IF(AND(Osvojeni!R18="",Osvojeni!S18=""),"",IF(Osvojeni!S18="",Osvojeni!R18,Osvojeni!S18))</f>
        <v>20</v>
      </c>
      <c r="G18" s="17">
        <f>IF(Osvojeni!T18="","",Osvojeni!T18)</f>
        <v>40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36/2018</v>
      </c>
      <c r="C19" s="70" t="str">
        <f>M1D!C14</f>
        <v>Blečić Andrej</v>
      </c>
      <c r="D19" s="71"/>
      <c r="E19" s="16" t="str">
        <f>IF(AND(Osvojeni!O19="",Osvojeni!P19=""),"",SUM(Osvojeni!O19,Osvojeni!P19,M1D!D14,M1D!E14))</f>
        <v/>
      </c>
      <c r="F19" s="16" t="str">
        <f>IF(AND(Osvojeni!R19="",Osvojeni!S19=""),"",IF(Osvojeni!S19="",Osvojeni!R19,Osvojeni!S19))</f>
        <v/>
      </c>
      <c r="G19" s="17" t="str">
        <f>IF(Osvojeni!T19="","",Osvojeni!T19)</f>
        <v/>
      </c>
      <c r="H19" s="17" t="str">
        <f>IF(Osvojeni!U19="","",Osvojeni!U19)</f>
        <v/>
      </c>
    </row>
    <row r="20" spans="1:8" ht="15" customHeight="1" thickTop="1" thickBot="1" x14ac:dyDescent="0.25">
      <c r="A20" s="18">
        <f>M1D!A15</f>
        <v>13</v>
      </c>
      <c r="B20" s="19" t="str">
        <f>M1D!B15</f>
        <v>37/2018</v>
      </c>
      <c r="C20" s="70" t="str">
        <f>M1D!C15</f>
        <v>Đurović Nikola</v>
      </c>
      <c r="D20" s="71"/>
      <c r="E20" s="16" t="str">
        <f>IF(AND(Osvojeni!O20="",Osvojeni!P20=""),"",SUM(Osvojeni!O20,Osvojeni!P20,M1D!D15,M1D!E15))</f>
        <v/>
      </c>
      <c r="F20" s="16" t="str">
        <f>IF(AND(Osvojeni!R20="",Osvojeni!S20=""),"",IF(Osvojeni!S20="",Osvojeni!R20,Osvojeni!S20))</f>
        <v/>
      </c>
      <c r="G20" s="17" t="str">
        <f>IF(Osvojeni!T20="","",Osvojeni!T20)</f>
        <v/>
      </c>
      <c r="H20" s="17" t="str">
        <f>IF(Osvojeni!U20="","",Osvojeni!U20)</f>
        <v/>
      </c>
    </row>
    <row r="21" spans="1:8" ht="15" customHeight="1" thickTop="1" thickBot="1" x14ac:dyDescent="0.25">
      <c r="A21" s="18">
        <f>M1D!A16</f>
        <v>14</v>
      </c>
      <c r="B21" s="19" t="str">
        <f>M1D!B16</f>
        <v>39/2018</v>
      </c>
      <c r="C21" s="70" t="str">
        <f>M1D!C16</f>
        <v>Perišić Anja</v>
      </c>
      <c r="D21" s="71"/>
      <c r="E21" s="16" t="str">
        <f>IF(AND(Osvojeni!O21="",Osvojeni!P21=""),"",SUM(Osvojeni!O21,Osvojeni!P21,M1D!D16,M1D!E16))</f>
        <v/>
      </c>
      <c r="F21" s="16" t="str">
        <f>IF(AND(Osvojeni!R21="",Osvojeni!S21=""),"",IF(Osvojeni!S21="",Osvojeni!R21,Osvojeni!S21))</f>
        <v/>
      </c>
      <c r="G21" s="17">
        <f>IF(Osvojeni!T21="","",Osvojeni!T21)</f>
        <v>10</v>
      </c>
      <c r="H21" s="17" t="str">
        <f>IF(Osvojeni!U21="","",Osvojeni!U21)</f>
        <v/>
      </c>
    </row>
    <row r="22" spans="1:8" ht="15" customHeight="1" thickTop="1" thickBot="1" x14ac:dyDescent="0.25">
      <c r="A22" s="18">
        <f>M1D!A17</f>
        <v>15</v>
      </c>
      <c r="B22" s="19" t="str">
        <f>M1D!B17</f>
        <v>51/2018</v>
      </c>
      <c r="C22" s="70" t="str">
        <f>M1D!C17</f>
        <v>Đurović Ivan</v>
      </c>
      <c r="D22" s="71"/>
      <c r="E22" s="16">
        <f>IF(AND(Osvojeni!O22="",Osvojeni!P22=""),"",SUM(Osvojeni!O22,Osvojeni!P22,M1D!D17,M1D!E17))</f>
        <v>19.5</v>
      </c>
      <c r="F22" s="16">
        <f>IF(AND(Osvojeni!R22="",Osvojeni!S22=""),"",IF(Osvojeni!S22="",Osvojeni!R22,Osvojeni!S22))</f>
        <v>12</v>
      </c>
      <c r="G22" s="17">
        <f>IF(Osvojeni!T22="","",Osvojeni!T22)</f>
        <v>31.5</v>
      </c>
      <c r="H22" s="17" t="str">
        <f>IF(Osvojeni!U22="","",Osvojeni!U22)</f>
        <v>F</v>
      </c>
    </row>
    <row r="23" spans="1:8" ht="15" customHeight="1" thickTop="1" thickBot="1" x14ac:dyDescent="0.25">
      <c r="A23" s="18">
        <f>M1D!A18</f>
        <v>16</v>
      </c>
      <c r="B23" s="19" t="str">
        <f>M1D!B18</f>
        <v>54/2018</v>
      </c>
      <c r="C23" s="70" t="str">
        <f>M1D!C18</f>
        <v>Demirović Alen</v>
      </c>
      <c r="D23" s="71"/>
      <c r="E23" s="16">
        <f>IF(AND(Osvojeni!O23="",Osvojeni!P23=""),"",SUM(Osvojeni!O23,Osvojeni!P23,M1D!D18,M1D!E18))</f>
        <v>32.5</v>
      </c>
      <c r="F23" s="16">
        <f>IF(AND(Osvojeni!R23="",Osvojeni!S23=""),"",IF(Osvojeni!S23="",Osvojeni!R23,Osvojeni!S23))</f>
        <v>14</v>
      </c>
      <c r="G23" s="17">
        <f>IF(Osvojeni!T23="","",Osvojeni!T23)</f>
        <v>46.5</v>
      </c>
      <c r="H23" s="17" t="str">
        <f>IF(Osvojeni!U23="","",Osvojeni!U23)</f>
        <v>F</v>
      </c>
    </row>
    <row r="24" spans="1:8" ht="15" customHeight="1" thickTop="1" thickBot="1" x14ac:dyDescent="0.25">
      <c r="A24" s="18">
        <v>3</v>
      </c>
      <c r="B24" s="19" t="str">
        <f>M1D!B19</f>
        <v>59/2018</v>
      </c>
      <c r="C24" s="70" t="str">
        <f>M1D!C19</f>
        <v>Mrdak Balša</v>
      </c>
      <c r="D24" s="71"/>
      <c r="E24" s="16">
        <f>IF(AND(Osvojeni!O24="",Osvojeni!P24=""),"",SUM(Osvojeni!O24,Osvojeni!P24,M1D!D19,M1D!E19))</f>
        <v>25</v>
      </c>
      <c r="F24" s="16">
        <f>IF(AND(Osvojeni!R24="",Osvojeni!S24=""),"",IF(Osvojeni!S24="",Osvojeni!R24,Osvojeni!S24))</f>
        <v>13</v>
      </c>
      <c r="G24" s="17">
        <f>IF(Osvojeni!T24="","",Osvojeni!T24)</f>
        <v>38</v>
      </c>
      <c r="H24" s="17" t="str">
        <f>IF(Osvojeni!U24="","",Osvojeni!U24)</f>
        <v>F</v>
      </c>
    </row>
    <row r="25" spans="1:8" ht="15" customHeight="1" thickTop="1" thickBot="1" x14ac:dyDescent="0.25">
      <c r="A25" s="18">
        <f>M1D!A20</f>
        <v>18</v>
      </c>
      <c r="B25" s="19" t="str">
        <f>M1D!B20</f>
        <v>62/2018</v>
      </c>
      <c r="C25" s="70" t="str">
        <f>M1D!C20</f>
        <v>Demić Adis</v>
      </c>
      <c r="D25" s="71"/>
      <c r="E25" s="16">
        <f>IF(AND(Osvojeni!O25="",Osvojeni!P25=""),"",SUM(Osvojeni!O25,Osvojeni!P25,M1D!D20,M1D!E20))</f>
        <v>0</v>
      </c>
      <c r="F25" s="16" t="str">
        <f>IF(AND(Osvojeni!R25="",Osvojeni!S25=""),"",IF(Osvojeni!S25="",Osvojeni!R25,Osvojeni!S25))</f>
        <v/>
      </c>
      <c r="G25" s="17">
        <f>IF(Osvojeni!T25="","",Osvojeni!T25)</f>
        <v>0</v>
      </c>
      <c r="H25" s="17" t="str">
        <f>IF(Osvojeni!U25="","",Osvojeni!U25)</f>
        <v>F</v>
      </c>
    </row>
    <row r="26" spans="1:8" ht="15" customHeight="1" thickTop="1" thickBot="1" x14ac:dyDescent="0.25">
      <c r="A26" s="18">
        <f>M1D!A21</f>
        <v>19</v>
      </c>
      <c r="B26" s="19" t="str">
        <f>M1D!B21</f>
        <v>71/2018</v>
      </c>
      <c r="C26" s="70" t="str">
        <f>M1D!C21</f>
        <v>Drljača Gojko</v>
      </c>
      <c r="D26" s="71"/>
      <c r="E26" s="16">
        <f>IF(AND(Osvojeni!O26="",Osvojeni!P26=""),"",SUM(Osvojeni!O26,Osvojeni!P26,M1D!D21,M1D!E21))</f>
        <v>25.5</v>
      </c>
      <c r="F26" s="16">
        <f>IF(AND(Osvojeni!R26="",Osvojeni!S26=""),"",IF(Osvojeni!S26="",Osvojeni!R26,Osvojeni!S26))</f>
        <v>20.5</v>
      </c>
      <c r="G26" s="17">
        <f>IF(Osvojeni!T26="","",Osvojeni!T26)</f>
        <v>46</v>
      </c>
      <c r="H26" s="17" t="str">
        <f>IF(Osvojeni!U26="","",Osvojeni!U26)</f>
        <v>F</v>
      </c>
    </row>
    <row r="27" spans="1:8" ht="15" customHeight="1" thickTop="1" thickBot="1" x14ac:dyDescent="0.25">
      <c r="A27" s="18">
        <f>M1D!A22</f>
        <v>20</v>
      </c>
      <c r="B27" s="19" t="str">
        <f>M1D!B22</f>
        <v>72/2018</v>
      </c>
      <c r="C27" s="70" t="str">
        <f>M1D!C22</f>
        <v>Vučurović Jovana</v>
      </c>
      <c r="D27" s="71"/>
      <c r="E27" s="16">
        <f>IF(AND(Osvojeni!O27="",Osvojeni!P27=""),"",SUM(Osvojeni!O27,Osvojeni!P27,M1D!D22,M1D!E22))</f>
        <v>24</v>
      </c>
      <c r="F27" s="16" t="str">
        <f>IF(AND(Osvojeni!R27="",Osvojeni!S27=""),"",IF(Osvojeni!S27="",Osvojeni!R27,Osvojeni!S27))</f>
        <v/>
      </c>
      <c r="G27" s="17">
        <f>IF(Osvojeni!T27="","",Osvojeni!T27)</f>
        <v>24</v>
      </c>
      <c r="H27" s="17" t="str">
        <f>IF(Osvojeni!U27="","",Osvojeni!U27)</f>
        <v>F</v>
      </c>
    </row>
    <row r="28" spans="1:8" ht="15" customHeight="1" thickTop="1" thickBot="1" x14ac:dyDescent="0.25">
      <c r="A28" s="18">
        <f>M1D!A23</f>
        <v>21</v>
      </c>
      <c r="B28" s="19" t="str">
        <f>M1D!B23</f>
        <v>73/2018</v>
      </c>
      <c r="C28" s="70" t="str">
        <f>M1D!C23</f>
        <v>Ralević Dražen</v>
      </c>
      <c r="D28" s="71"/>
      <c r="E28" s="16">
        <f>IF(AND(Osvojeni!O28="",Osvojeni!P28=""),"",SUM(Osvojeni!O28,Osvojeni!P28,M1D!D23,M1D!E23))</f>
        <v>14</v>
      </c>
      <c r="F28" s="16" t="str">
        <f>IF(AND(Osvojeni!R28="",Osvojeni!S28=""),"",IF(Osvojeni!S28="",Osvojeni!R28,Osvojeni!S28))</f>
        <v/>
      </c>
      <c r="G28" s="17">
        <f>IF(Osvojeni!T28="","",Osvojeni!T28)</f>
        <v>14</v>
      </c>
      <c r="H28" s="17" t="str">
        <f>IF(Osvojeni!U28="","",Osvojeni!U28)</f>
        <v>F</v>
      </c>
    </row>
    <row r="29" spans="1:8" ht="15" customHeight="1" thickTop="1" thickBot="1" x14ac:dyDescent="0.25">
      <c r="A29" s="18">
        <f>M1D!A24</f>
        <v>22</v>
      </c>
      <c r="B29" s="19" t="str">
        <f>M1D!B24</f>
        <v>77/2018</v>
      </c>
      <c r="C29" s="70" t="str">
        <f>M1D!C24</f>
        <v>Bakrač Uroš</v>
      </c>
      <c r="D29" s="71"/>
      <c r="E29" s="16">
        <f>IF(AND(Osvojeni!O29="",Osvojeni!P29=""),"",SUM(Osvojeni!O29,Osvojeni!P29,M1D!D24,M1D!E24))</f>
        <v>25.5</v>
      </c>
      <c r="F29" s="16">
        <f>IF(AND(Osvojeni!R29="",Osvojeni!S29=""),"",IF(Osvojeni!S29="",Osvojeni!R29,Osvojeni!S29))</f>
        <v>14.5</v>
      </c>
      <c r="G29" s="17">
        <f>IF(Osvojeni!T29="","",Osvojeni!T29)</f>
        <v>40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78/2018</v>
      </c>
      <c r="C30" s="70" t="str">
        <f>M1D!C25</f>
        <v>Ćetković Gabrijela</v>
      </c>
      <c r="D30" s="71"/>
      <c r="E30" s="16">
        <f>IF(AND(Osvojeni!O30="",Osvojeni!P30=""),"",SUM(Osvojeni!O30,Osvojeni!P30,M1D!D25,M1D!E25))</f>
        <v>17.5</v>
      </c>
      <c r="F30" s="16" t="str">
        <f>IF(AND(Osvojeni!R30="",Osvojeni!S30=""),"",IF(Osvojeni!S30="",Osvojeni!R30,Osvojeni!S30))</f>
        <v/>
      </c>
      <c r="G30" s="17">
        <f>IF(Osvojeni!T30="","",Osvojeni!T30)</f>
        <v>17.5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84/2018</v>
      </c>
      <c r="C31" s="70" t="str">
        <f>M1D!C26</f>
        <v>Svičević Vojislav</v>
      </c>
      <c r="D31" s="71"/>
      <c r="E31" s="16">
        <f>IF(AND(Osvojeni!O31="",Osvojeni!P31=""),"",SUM(Osvojeni!O31,Osvojeni!P31,M1D!D26,M1D!E26))</f>
        <v>11.5</v>
      </c>
      <c r="F31" s="16" t="str">
        <f>IF(AND(Osvojeni!R31="",Osvojeni!S31=""),"",IF(Osvojeni!S31="",Osvojeni!R31,Osvojeni!S31))</f>
        <v/>
      </c>
      <c r="G31" s="17">
        <f>IF(Osvojeni!T31="","",Osvojeni!T31)</f>
        <v>11.5</v>
      </c>
      <c r="H31" s="17" t="str">
        <f>IF(Osvojeni!U31="","",Osvojeni!U31)</f>
        <v>F</v>
      </c>
    </row>
    <row r="32" spans="1:8" ht="15" customHeight="1" thickTop="1" thickBot="1" x14ac:dyDescent="0.25">
      <c r="A32" s="18">
        <v>4</v>
      </c>
      <c r="B32" s="19" t="str">
        <f>M1D!B27</f>
        <v>85/2018</v>
      </c>
      <c r="C32" s="70" t="str">
        <f>M1D!C27</f>
        <v>Svičević Petar</v>
      </c>
      <c r="D32" s="71"/>
      <c r="E32" s="16">
        <f>IF(AND(Osvojeni!O32="",Osvojeni!P32=""),"",SUM(Osvojeni!O32,Osvojeni!P32,M1D!D27,M1D!E27))</f>
        <v>5</v>
      </c>
      <c r="F32" s="16" t="str">
        <f>IF(AND(Osvojeni!R32="",Osvojeni!S32=""),"",IF(Osvojeni!S32="",Osvojeni!R32,Osvojeni!S32))</f>
        <v/>
      </c>
      <c r="G32" s="17">
        <f>IF(Osvojeni!T32="","",Osvojeni!T32)</f>
        <v>5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86/2018</v>
      </c>
      <c r="C33" s="70" t="str">
        <f>M1D!C28</f>
        <v>Beha Aleksandra</v>
      </c>
      <c r="D33" s="71"/>
      <c r="E33" s="16">
        <f>IF(AND(Osvojeni!O33="",Osvojeni!P33=""),"",SUM(Osvojeni!O33,Osvojeni!P33,M1D!D28,M1D!E28))</f>
        <v>14</v>
      </c>
      <c r="F33" s="16">
        <f>IF(AND(Osvojeni!R33="",Osvojeni!S33=""),"",IF(Osvojeni!S33="",Osvojeni!R33,Osvojeni!S33))</f>
        <v>1</v>
      </c>
      <c r="G33" s="17">
        <f>IF(Osvojeni!T33="","",Osvojeni!T33)</f>
        <v>15</v>
      </c>
      <c r="H33" s="17" t="str">
        <f>IF(Osvojeni!U33="","",Osvojeni!U33)</f>
        <v>F</v>
      </c>
    </row>
    <row r="34" spans="1:8" ht="15" customHeight="1" thickTop="1" thickBot="1" x14ac:dyDescent="0.25">
      <c r="A34" s="18">
        <f>M1D!A29</f>
        <v>27</v>
      </c>
      <c r="B34" s="19" t="str">
        <f>M1D!B29</f>
        <v>92/2018</v>
      </c>
      <c r="C34" s="70" t="str">
        <f>M1D!C29</f>
        <v>Vujisić Ranko</v>
      </c>
      <c r="D34" s="71"/>
      <c r="E34" s="16">
        <f>IF(AND(Osvojeni!O34="",Osvojeni!P34=""),"",SUM(Osvojeni!O34,Osvojeni!P34,M1D!D29,M1D!E29))</f>
        <v>18.5</v>
      </c>
      <c r="F34" s="16">
        <f>IF(AND(Osvojeni!R34="",Osvojeni!S34=""),"",IF(Osvojeni!S34="",Osvojeni!R34,Osvojeni!S34))</f>
        <v>15</v>
      </c>
      <c r="G34" s="17">
        <f>IF(Osvojeni!T34="","",Osvojeni!T34)</f>
        <v>33.5</v>
      </c>
      <c r="H34" s="17" t="str">
        <f>IF(Osvojeni!U34="","",Osvojeni!U34)</f>
        <v>F</v>
      </c>
    </row>
    <row r="35" spans="1:8" ht="15" customHeight="1" thickTop="1" thickBot="1" x14ac:dyDescent="0.25">
      <c r="A35" s="18">
        <f>M1D!A30</f>
        <v>28</v>
      </c>
      <c r="B35" s="19" t="str">
        <f>M1D!B30</f>
        <v>95/2018</v>
      </c>
      <c r="C35" s="70" t="str">
        <f>M1D!C30</f>
        <v>Jošović Maša</v>
      </c>
      <c r="D35" s="71"/>
      <c r="E35" s="16">
        <f>IF(AND(Osvojeni!O35="",Osvojeni!P35=""),"",SUM(Osvojeni!O35,Osvojeni!P35,M1D!D30,M1D!E30))</f>
        <v>17</v>
      </c>
      <c r="F35" s="16">
        <f>IF(AND(Osvojeni!R35="",Osvojeni!S35=""),"",IF(Osvojeni!S35="",Osvojeni!R35,Osvojeni!S35))</f>
        <v>4</v>
      </c>
      <c r="G35" s="17">
        <f>IF(Osvojeni!T35="","",Osvojeni!T35)</f>
        <v>21</v>
      </c>
      <c r="H35" s="17" t="str">
        <f>IF(Osvojeni!U35="","",Osvojeni!U35)</f>
        <v>F</v>
      </c>
    </row>
    <row r="36" spans="1:8" ht="15" customHeight="1" thickTop="1" thickBot="1" x14ac:dyDescent="0.25">
      <c r="A36" s="18">
        <f>M1D!A31</f>
        <v>29</v>
      </c>
      <c r="B36" s="19" t="str">
        <f>M1D!B31</f>
        <v>3/2017</v>
      </c>
      <c r="C36" s="70" t="str">
        <f>M1D!C31</f>
        <v>Minić Luka</v>
      </c>
      <c r="D36" s="71"/>
      <c r="E36" s="16">
        <f>IF(AND(Osvojeni!O36="",Osvojeni!P36=""),"",SUM(Osvojeni!O36,Osvojeni!P36,M1D!D31,M1D!E31))</f>
        <v>20</v>
      </c>
      <c r="F36" s="16" t="str">
        <f>IF(AND(Osvojeni!R36="",Osvojeni!S36=""),"",IF(Osvojeni!S36="",Osvojeni!R36,Osvojeni!S36))</f>
        <v/>
      </c>
      <c r="G36" s="17">
        <f>IF(Osvojeni!T36="","",Osvojeni!T36)</f>
        <v>20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16/2017</v>
      </c>
      <c r="C37" s="70" t="str">
        <f>M1D!C32</f>
        <v>Cimbaljević Jana</v>
      </c>
      <c r="D37" s="71"/>
      <c r="E37" s="16">
        <f>IF(AND(Osvojeni!O37="",Osvojeni!P37=""),"",SUM(Osvojeni!O37,Osvojeni!P37,M1D!D32,M1D!E32))</f>
        <v>13</v>
      </c>
      <c r="F37" s="16" t="str">
        <f>IF(AND(Osvojeni!R37="",Osvojeni!S37=""),"",IF(Osvojeni!S37="",Osvojeni!R37,Osvojeni!S37))</f>
        <v/>
      </c>
      <c r="G37" s="17">
        <f>IF(Osvojeni!T37="","",Osvojeni!T37)</f>
        <v>13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19/2017</v>
      </c>
      <c r="C38" s="70" t="str">
        <f>M1D!C33</f>
        <v>Muzurović Adin</v>
      </c>
      <c r="D38" s="71"/>
      <c r="E38" s="16" t="str">
        <f>IF(AND(Osvojeni!O38="",Osvojeni!P38=""),"",SUM(Osvojeni!O38,Osvojeni!P38,M1D!D33,M1D!E33))</f>
        <v/>
      </c>
      <c r="F38" s="16" t="str">
        <f>IF(AND(Osvojeni!R38="",Osvojeni!S38=""),"",IF(Osvojeni!S38="",Osvojeni!R38,Osvojeni!S38))</f>
        <v/>
      </c>
      <c r="G38" s="17" t="str">
        <f>IF(Osvojeni!T38="","",Osvojeni!T38)</f>
        <v/>
      </c>
      <c r="H38" s="17" t="str">
        <f>IF(Osvojeni!U38="","",Osvojeni!U38)</f>
        <v/>
      </c>
    </row>
    <row r="39" spans="1:8" ht="15" customHeight="1" thickTop="1" thickBot="1" x14ac:dyDescent="0.25">
      <c r="A39" s="18">
        <f>M1D!A34</f>
        <v>32</v>
      </c>
      <c r="B39" s="19" t="str">
        <f>M1D!B34</f>
        <v>27/2017</v>
      </c>
      <c r="C39" s="70" t="str">
        <f>M1D!C34</f>
        <v>Ječmenica Anđela</v>
      </c>
      <c r="D39" s="71"/>
      <c r="E39" s="16" t="str">
        <f>IF(AND(Osvojeni!O39="",Osvojeni!P39=""),"",SUM(Osvojeni!O39,Osvojeni!P39,M1D!D34,M1D!E34))</f>
        <v/>
      </c>
      <c r="F39" s="16" t="str">
        <f>IF(AND(Osvojeni!R39="",Osvojeni!S39=""),"",IF(Osvojeni!S39="",Osvojeni!R39,Osvojeni!S39))</f>
        <v/>
      </c>
      <c r="G39" s="17">
        <f>IF(Osvojeni!T39="","",Osvojeni!T39)</f>
        <v>10</v>
      </c>
      <c r="H39" s="17" t="str">
        <f>IF(Osvojeni!U39="","",Osvojeni!U39)</f>
        <v/>
      </c>
    </row>
    <row r="40" spans="1:8" ht="15" customHeight="1" thickTop="1" thickBot="1" x14ac:dyDescent="0.25">
      <c r="A40" s="18">
        <v>5</v>
      </c>
      <c r="B40" s="19" t="str">
        <f>M1D!B35</f>
        <v>32/2017</v>
      </c>
      <c r="C40" s="70" t="str">
        <f>M1D!C35</f>
        <v>Golubović Vasilije</v>
      </c>
      <c r="D40" s="71"/>
      <c r="E40" s="16" t="str">
        <f>IF(AND(Osvojeni!O40="",Osvojeni!P40=""),"",SUM(Osvojeni!O40,Osvojeni!P40,M1D!D35,M1D!E35))</f>
        <v/>
      </c>
      <c r="F40" s="16" t="str">
        <f>IF(AND(Osvojeni!R40="",Osvojeni!S40=""),"",IF(Osvojeni!S40="",Osvojeni!R40,Osvojeni!S40))</f>
        <v/>
      </c>
      <c r="G40" s="17">
        <f>IF(Osvojeni!T40="","",Osvojeni!T40)</f>
        <v>5</v>
      </c>
      <c r="H40" s="17" t="str">
        <f>IF(Osvojeni!U40="","",Osvojeni!U40)</f>
        <v/>
      </c>
    </row>
    <row r="41" spans="1:8" ht="15" customHeight="1" thickTop="1" thickBot="1" x14ac:dyDescent="0.25">
      <c r="A41" s="18">
        <f>M1D!A36</f>
        <v>34</v>
      </c>
      <c r="B41" s="19" t="str">
        <f>M1D!B36</f>
        <v>36/2017</v>
      </c>
      <c r="C41" s="70" t="str">
        <f>M1D!C36</f>
        <v>Tomić Ivana</v>
      </c>
      <c r="D41" s="71"/>
      <c r="E41" s="16">
        <f>IF(AND(Osvojeni!O41="",Osvojeni!P41=""),"",SUM(Osvojeni!O41,Osvojeni!P41,M1D!D36,M1D!E36))</f>
        <v>17</v>
      </c>
      <c r="F41" s="16">
        <f>IF(AND(Osvojeni!R41="",Osvojeni!S41=""),"",IF(Osvojeni!S41="",Osvojeni!R41,Osvojeni!S41))</f>
        <v>0</v>
      </c>
      <c r="G41" s="17">
        <f>IF(Osvojeni!T41="","",Osvojeni!T41)</f>
        <v>17</v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62/2017</v>
      </c>
      <c r="C42" s="70" t="str">
        <f>M1D!C37</f>
        <v>Husović Alen</v>
      </c>
      <c r="D42" s="71"/>
      <c r="E42" s="16">
        <f>IF(AND(Osvojeni!O42="",Osvojeni!P42=""),"",SUM(Osvojeni!O42,Osvojeni!P42,M1D!D37,M1D!E37))</f>
        <v>19.5</v>
      </c>
      <c r="F42" s="16">
        <f>IF(AND(Osvojeni!R42="",Osvojeni!S42=""),"",IF(Osvojeni!S42="",Osvojeni!R42,Osvojeni!S42))</f>
        <v>20.5</v>
      </c>
      <c r="G42" s="17">
        <f>IF(Osvojeni!T42="","",Osvojeni!T42)</f>
        <v>40</v>
      </c>
      <c r="H42" s="17" t="str">
        <f>IF(Osvojeni!U42="","",Osvojeni!U42)</f>
        <v>F</v>
      </c>
    </row>
    <row r="43" spans="1:8" ht="15" customHeight="1" thickTop="1" thickBot="1" x14ac:dyDescent="0.25">
      <c r="A43" s="18">
        <f>M1D!A38</f>
        <v>36</v>
      </c>
      <c r="B43" s="19" t="str">
        <f>M1D!B38</f>
        <v>65/2017</v>
      </c>
      <c r="C43" s="70" t="str">
        <f>M1D!C38</f>
        <v>Konjević Ratko</v>
      </c>
      <c r="D43" s="71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25">
      <c r="A44" s="18">
        <f>M1D!A39</f>
        <v>37</v>
      </c>
      <c r="B44" s="19" t="str">
        <f>M1D!B39</f>
        <v>71/2017</v>
      </c>
      <c r="C44" s="70" t="str">
        <f>M1D!C39</f>
        <v>Peruničić Jelena</v>
      </c>
      <c r="D44" s="71"/>
      <c r="E44" s="16">
        <f>IF(AND(Osvojeni!O44="",Osvojeni!P44=""),"",SUM(Osvojeni!O44,Osvojeni!P44,M1D!D39,M1D!E39))</f>
        <v>27</v>
      </c>
      <c r="F44" s="16">
        <f>IF(AND(Osvojeni!R44="",Osvojeni!S44=""),"",IF(Osvojeni!S44="",Osvojeni!R44,Osvojeni!S44))</f>
        <v>30</v>
      </c>
      <c r="G44" s="17">
        <f>IF(Osvojeni!T44="","",Osvojeni!T44)</f>
        <v>57</v>
      </c>
      <c r="H44" s="17" t="str">
        <f>IF(Osvojeni!U44="","",Osvojeni!U44)</f>
        <v>E</v>
      </c>
    </row>
    <row r="45" spans="1:8" ht="15" customHeight="1" thickTop="1" thickBot="1" x14ac:dyDescent="0.25">
      <c r="A45" s="18">
        <f>M1D!A40</f>
        <v>38</v>
      </c>
      <c r="B45" s="19" t="str">
        <f>M1D!B40</f>
        <v>74/2017</v>
      </c>
      <c r="C45" s="70" t="str">
        <f>M1D!C40</f>
        <v>Karadžić Katarina</v>
      </c>
      <c r="D45" s="71"/>
      <c r="E45" s="16">
        <f>IF(AND(Osvojeni!O45="",Osvojeni!P45=""),"",SUM(Osvojeni!O45,Osvojeni!P45,M1D!D40,M1D!E40))</f>
        <v>10</v>
      </c>
      <c r="F45" s="16" t="str">
        <f>IF(AND(Osvojeni!R45="",Osvojeni!S45=""),"",IF(Osvojeni!S45="",Osvojeni!R45,Osvojeni!S45))</f>
        <v/>
      </c>
      <c r="G45" s="17">
        <f>IF(Osvojeni!T45="","",Osvojeni!T45)</f>
        <v>10</v>
      </c>
      <c r="H45" s="17" t="str">
        <f>IF(Osvojeni!U45="","",Osvojeni!U45)</f>
        <v>F</v>
      </c>
    </row>
    <row r="46" spans="1:8" ht="15" customHeight="1" thickTop="1" thickBot="1" x14ac:dyDescent="0.25">
      <c r="A46" s="18">
        <f>M1D!A41</f>
        <v>39</v>
      </c>
      <c r="B46" s="19" t="str">
        <f>M1D!B41</f>
        <v>80/2017</v>
      </c>
      <c r="C46" s="70" t="str">
        <f>M1D!C41</f>
        <v>Redžematović Muhamed</v>
      </c>
      <c r="D46" s="71"/>
      <c r="E46" s="16">
        <f>IF(AND(Osvojeni!O46="",Osvojeni!P46=""),"",SUM(Osvojeni!O46,Osvojeni!P46,M1D!D41,M1D!E41))</f>
        <v>11</v>
      </c>
      <c r="F46" s="16">
        <f>IF(AND(Osvojeni!R46="",Osvojeni!S46=""),"",IF(Osvojeni!S46="",Osvojeni!R46,Osvojeni!S46))</f>
        <v>0</v>
      </c>
      <c r="G46" s="17">
        <f>IF(Osvojeni!T46="","",Osvojeni!T46)</f>
        <v>11</v>
      </c>
      <c r="H46" s="17" t="str">
        <f>IF(Osvojeni!U46="","",Osvojeni!U46)</f>
        <v>F</v>
      </c>
    </row>
    <row r="47" spans="1:8" ht="15" customHeight="1" thickTop="1" thickBot="1" x14ac:dyDescent="0.25">
      <c r="A47" s="18">
        <f>M1D!A42</f>
        <v>40</v>
      </c>
      <c r="B47" s="19" t="str">
        <f>M1D!B42</f>
        <v>83/2017</v>
      </c>
      <c r="C47" s="70" t="str">
        <f>M1D!C42</f>
        <v>Jevrić Nikola</v>
      </c>
      <c r="D47" s="71"/>
      <c r="E47" s="16">
        <f>IF(AND(Osvojeni!O47="",Osvojeni!P47=""),"",SUM(Osvojeni!O47,Osvojeni!P47,M1D!D42,M1D!E42))</f>
        <v>28.5</v>
      </c>
      <c r="F47" s="16">
        <f>IF(AND(Osvojeni!R47="",Osvojeni!S47=""),"",IF(Osvojeni!S47="",Osvojeni!R47,Osvojeni!S47))</f>
        <v>0.5</v>
      </c>
      <c r="G47" s="17">
        <f>IF(Osvojeni!T47="","",Osvojeni!T47)</f>
        <v>29</v>
      </c>
      <c r="H47" s="17" t="str">
        <f>IF(Osvojeni!U47="","",Osvojeni!U47)</f>
        <v>F</v>
      </c>
    </row>
    <row r="48" spans="1:8" ht="15" customHeight="1" thickTop="1" thickBot="1" x14ac:dyDescent="0.25">
      <c r="A48" s="18">
        <v>6</v>
      </c>
      <c r="B48" s="19" t="str">
        <f>M1D!B43</f>
        <v>91/2017</v>
      </c>
      <c r="C48" s="70" t="str">
        <f>M1D!C43</f>
        <v>Đurović Milica</v>
      </c>
      <c r="D48" s="71"/>
      <c r="E48" s="16" t="str">
        <f>IF(AND(Osvojeni!O48="",Osvojeni!P48=""),"",SUM(Osvojeni!O48,Osvojeni!P48,M1D!D43,M1D!E43))</f>
        <v/>
      </c>
      <c r="F48" s="16">
        <f>IF(AND(Osvojeni!R48="",Osvojeni!S48=""),"",IF(Osvojeni!S48="",Osvojeni!R48,Osvojeni!S48))</f>
        <v>4</v>
      </c>
      <c r="G48" s="17">
        <f>IF(Osvojeni!T48="","",Osvojeni!T48)</f>
        <v>9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95/2017</v>
      </c>
      <c r="C49" s="70" t="str">
        <f>M1D!C44</f>
        <v>Rajović Željko</v>
      </c>
      <c r="D49" s="71"/>
      <c r="E49" s="16">
        <f>IF(AND(Osvojeni!O49="",Osvojeni!P49=""),"",SUM(Osvojeni!O49,Osvojeni!P49,M1D!D44,M1D!E44))</f>
        <v>5</v>
      </c>
      <c r="F49" s="16" t="str">
        <f>IF(AND(Osvojeni!R49="",Osvojeni!S49=""),"",IF(Osvojeni!S49="",Osvojeni!R49,Osvojeni!S49))</f>
        <v/>
      </c>
      <c r="G49" s="17">
        <f>IF(Osvojeni!T49="","",Osvojeni!T49)</f>
        <v>5</v>
      </c>
      <c r="H49" s="17" t="str">
        <f>IF(Osvojeni!U49="","",Osvojeni!U49)</f>
        <v>F</v>
      </c>
    </row>
    <row r="50" spans="1:8" ht="15" customHeight="1" thickTop="1" thickBot="1" x14ac:dyDescent="0.25">
      <c r="A50" s="18">
        <f>M1D!A45</f>
        <v>43</v>
      </c>
      <c r="B50" s="19" t="str">
        <f>M1D!B45</f>
        <v>108/2017</v>
      </c>
      <c r="C50" s="70" t="str">
        <f>M1D!C45</f>
        <v>Vučić Mladen</v>
      </c>
      <c r="D50" s="71"/>
      <c r="E50" s="16">
        <f>IF(AND(Osvojeni!O50="",Osvojeni!P50=""),"",SUM(Osvojeni!O50,Osvojeni!P50,M1D!D45,M1D!E45))</f>
        <v>5</v>
      </c>
      <c r="F50" s="16" t="str">
        <f>IF(AND(Osvojeni!R50="",Osvojeni!S50=""),"",IF(Osvojeni!S50="",Osvojeni!R50,Osvojeni!S50))</f>
        <v/>
      </c>
      <c r="G50" s="17">
        <f>IF(Osvojeni!T50="","",Osvojeni!T50)</f>
        <v>5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113/2017</v>
      </c>
      <c r="C51" s="70" t="str">
        <f>M1D!C46</f>
        <v>Novović Nemanja</v>
      </c>
      <c r="D51" s="71"/>
      <c r="E51" s="16" t="str">
        <f>IF(AND(Osvojeni!O51="",Osvojeni!P51=""),"",SUM(Osvojeni!O51,Osvojeni!P51,M1D!D46,M1D!E46))</f>
        <v/>
      </c>
      <c r="F51" s="16" t="str">
        <f>IF(AND(Osvojeni!R51="",Osvojeni!S51=""),"",IF(Osvojeni!S51="",Osvojeni!R51,Osvojeni!S51))</f>
        <v/>
      </c>
      <c r="G51" s="17" t="str">
        <f>IF(Osvojeni!T51="","",Osvojeni!T51)</f>
        <v/>
      </c>
      <c r="H51" s="17" t="str">
        <f>IF(Osvojeni!U51="","",Osvojeni!U51)</f>
        <v/>
      </c>
    </row>
    <row r="52" spans="1:8" ht="12.75" customHeight="1" thickTop="1" thickBot="1" x14ac:dyDescent="0.25">
      <c r="A52" s="18">
        <f>M1D!A47</f>
        <v>45</v>
      </c>
      <c r="B52" s="19" t="str">
        <f>M1D!B47</f>
        <v>114/2017</v>
      </c>
      <c r="C52" s="70" t="str">
        <f>M1D!C47</f>
        <v>Miljanić Irena</v>
      </c>
      <c r="D52" s="71"/>
      <c r="E52" s="16">
        <f>IF(AND(Osvojeni!O52="",Osvojeni!P52=""),"",SUM(Osvojeni!O52,Osvojeni!P52,M1D!D47,M1D!E47))</f>
        <v>21.5</v>
      </c>
      <c r="F52" s="16">
        <f>IF(AND(Osvojeni!R52="",Osvojeni!S52=""),"",IF(Osvojeni!S52="",Osvojeni!R52,Osvojeni!S52))</f>
        <v>9.5</v>
      </c>
      <c r="G52" s="17">
        <f>IF(Osvojeni!T52="","",Osvojeni!T52)</f>
        <v>31</v>
      </c>
      <c r="H52" s="17" t="str">
        <f>IF(Osvojeni!U52="","",Osvojeni!U52)</f>
        <v>F</v>
      </c>
    </row>
    <row r="53" spans="1:8" ht="12.75" customHeight="1" thickTop="1" thickBot="1" x14ac:dyDescent="0.25">
      <c r="A53" s="18">
        <f>M1D!A48</f>
        <v>46</v>
      </c>
      <c r="B53" s="19" t="str">
        <f>M1D!B48</f>
        <v>118/2017</v>
      </c>
      <c r="C53" s="70" t="str">
        <f>M1D!C48</f>
        <v>Krnjević Radovan</v>
      </c>
      <c r="D53" s="71"/>
      <c r="E53" s="16">
        <f>IF(AND(Osvojeni!O53="",Osvojeni!P53=""),"",SUM(Osvojeni!O53,Osvojeni!P53,M1D!D48,M1D!E48))</f>
        <v>7.5</v>
      </c>
      <c r="F53" s="16" t="str">
        <f>IF(AND(Osvojeni!R53="",Osvojeni!S53=""),"",IF(Osvojeni!S53="",Osvojeni!R53,Osvojeni!S53))</f>
        <v/>
      </c>
      <c r="G53" s="17">
        <f>IF(Osvojeni!T53="","",Osvojeni!T53)</f>
        <v>7.5</v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11/2016</v>
      </c>
      <c r="C54" s="70" t="str">
        <f>M1D!C49</f>
        <v>Šljivančanin Svetozar</v>
      </c>
      <c r="D54" s="71"/>
      <c r="E54" s="16" t="str">
        <f>IF(AND(Osvojeni!O54="",Osvojeni!P54=""),"",SUM(Osvojeni!O54,Osvojeni!P54,M1D!D49,M1D!E49))</f>
        <v/>
      </c>
      <c r="F54" s="16" t="str">
        <f>IF(AND(Osvojeni!R54="",Osvojeni!S54=""),"",IF(Osvojeni!S54="",Osvojeni!R54,Osvojeni!S54))</f>
        <v/>
      </c>
      <c r="G54" s="17" t="str">
        <f>IF(Osvojeni!T54="","",Osvojeni!T54)</f>
        <v/>
      </c>
      <c r="H54" s="17" t="str">
        <f>IF(Osvojeni!U54="","",Osvojeni!U54)</f>
        <v/>
      </c>
    </row>
    <row r="55" spans="1:8" ht="12.75" customHeight="1" thickTop="1" thickBot="1" x14ac:dyDescent="0.25">
      <c r="A55" s="18">
        <f>M1D!A50</f>
        <v>48</v>
      </c>
      <c r="B55" s="19" t="str">
        <f>M1D!B50</f>
        <v>22/2016</v>
      </c>
      <c r="C55" s="70" t="str">
        <f>M1D!C50</f>
        <v>Bakić Jelena</v>
      </c>
      <c r="D55" s="71"/>
      <c r="E55" s="16" t="str">
        <f>IF(AND(Osvojeni!O55="",Osvojeni!P55=""),"",SUM(Osvojeni!O55,Osvojeni!P55,M1D!D50,M1D!E50))</f>
        <v/>
      </c>
      <c r="F55" s="16" t="str">
        <f>IF(AND(Osvojeni!R55="",Osvojeni!S55=""),"",IF(Osvojeni!S55="",Osvojeni!R55,Osvojeni!S55))</f>
        <v/>
      </c>
      <c r="G55" s="17" t="str">
        <f>IF(Osvojeni!T55="","",Osvojeni!T55)</f>
        <v/>
      </c>
      <c r="H55" s="17" t="str">
        <f>IF(Osvojeni!U55="","",Osvojeni!U55)</f>
        <v/>
      </c>
    </row>
    <row r="56" spans="1:8" ht="12.75" customHeight="1" thickTop="1" thickBot="1" x14ac:dyDescent="0.25">
      <c r="A56" s="18">
        <v>7</v>
      </c>
      <c r="B56" s="19" t="str">
        <f>M1D!B51</f>
        <v>28/2016</v>
      </c>
      <c r="C56" s="70" t="str">
        <f>M1D!C51</f>
        <v>Zečević Janko</v>
      </c>
      <c r="D56" s="71"/>
      <c r="E56" s="16">
        <f>IF(AND(Osvojeni!O56="",Osvojeni!P56=""),"",SUM(Osvojeni!O56,Osvojeni!P56,M1D!D51,M1D!E51))</f>
        <v>15</v>
      </c>
      <c r="F56" s="16">
        <f>IF(AND(Osvojeni!R56="",Osvojeni!S56=""),"",IF(Osvojeni!S56="",Osvojeni!R56,Osvojeni!S56))</f>
        <v>0</v>
      </c>
      <c r="G56" s="17">
        <f>IF(Osvojeni!T56="","",Osvojeni!T56)</f>
        <v>15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37/2016</v>
      </c>
      <c r="C57" s="70" t="str">
        <f>M1D!C52</f>
        <v>Koprivica Rajko</v>
      </c>
      <c r="D57" s="71"/>
      <c r="E57" s="16" t="str">
        <f>IF(AND(Osvojeni!O57="",Osvojeni!P57=""),"",SUM(Osvojeni!O57,Osvojeni!P57,M1D!D52,M1D!E52))</f>
        <v/>
      </c>
      <c r="F57" s="16" t="str">
        <f>IF(AND(Osvojeni!R57="",Osvojeni!S57=""),"",IF(Osvojeni!S57="",Osvojeni!R57,Osvojeni!S57))</f>
        <v/>
      </c>
      <c r="G57" s="17" t="str">
        <f>IF(Osvojeni!T57="","",Osvojeni!T57)</f>
        <v/>
      </c>
      <c r="H57" s="17" t="str">
        <f>IF(Osvojeni!U57="","",Osvojeni!U57)</f>
        <v/>
      </c>
    </row>
    <row r="58" spans="1:8" ht="12.75" customHeight="1" thickTop="1" thickBot="1" x14ac:dyDescent="0.25">
      <c r="A58" s="18">
        <f>M1D!A53</f>
        <v>51</v>
      </c>
      <c r="B58" s="19" t="str">
        <f>M1D!B53</f>
        <v>47/2016</v>
      </c>
      <c r="C58" s="70" t="str">
        <f>M1D!C53</f>
        <v>Mračević Tamara</v>
      </c>
      <c r="D58" s="71"/>
      <c r="E58" s="16" t="str">
        <f>IF(AND(Osvojeni!O58="",Osvojeni!P58=""),"",SUM(Osvojeni!O58,Osvojeni!P58,M1D!D53,M1D!E53))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25">
      <c r="A59" s="18">
        <f>M1D!A54</f>
        <v>52</v>
      </c>
      <c r="B59" s="19" t="str">
        <f>M1D!B54</f>
        <v>48/2016</v>
      </c>
      <c r="C59" s="70" t="str">
        <f>M1D!C54</f>
        <v>Džanković Haris</v>
      </c>
      <c r="D59" s="71"/>
      <c r="E59" s="16">
        <f>IF(AND(Osvojeni!O59="",Osvojeni!P59=""),"",SUM(Osvojeni!O59,Osvojeni!P59,M1D!D54,M1D!E54))</f>
        <v>16</v>
      </c>
      <c r="F59" s="16" t="str">
        <f>IF(AND(Osvojeni!R59="",Osvojeni!S59=""),"",IF(Osvojeni!S59="",Osvojeni!R59,Osvojeni!S59))</f>
        <v/>
      </c>
      <c r="G59" s="17">
        <f>IF(Osvojeni!T59="","",Osvojeni!T59)</f>
        <v>16</v>
      </c>
      <c r="H59" s="17" t="str">
        <f>IF(Osvojeni!U59="","",Osvojeni!U59)</f>
        <v>F</v>
      </c>
    </row>
    <row r="60" spans="1:8" ht="12.75" customHeight="1" thickTop="1" thickBot="1" x14ac:dyDescent="0.25">
      <c r="A60" s="18">
        <f>M1D!A55</f>
        <v>53</v>
      </c>
      <c r="B60" s="19" t="str">
        <f>M1D!B55</f>
        <v>70/2016</v>
      </c>
      <c r="C60" s="70" t="str">
        <f>M1D!C55</f>
        <v>Muratović Damir</v>
      </c>
      <c r="D60" s="71"/>
      <c r="E60" s="16">
        <f>IF(AND(Osvojeni!O60="",Osvojeni!P60=""),"",SUM(Osvojeni!O60,Osvojeni!P60,M1D!D55,M1D!E55))</f>
        <v>19</v>
      </c>
      <c r="F60" s="16">
        <f>IF(AND(Osvojeni!R60="",Osvojeni!S60=""),"",IF(Osvojeni!S60="",Osvojeni!R60,Osvojeni!S60))</f>
        <v>19</v>
      </c>
      <c r="G60" s="17">
        <f>IF(Osvojeni!T60="","",Osvojeni!T60)</f>
        <v>38</v>
      </c>
      <c r="H60" s="17" t="str">
        <f>IF(Osvojeni!U60="","",Osvojeni!U60)</f>
        <v>F</v>
      </c>
    </row>
    <row r="61" spans="1:8" ht="12.75" customHeight="1" thickTop="1" thickBot="1" x14ac:dyDescent="0.25">
      <c r="A61" s="18">
        <f>M1D!A56</f>
        <v>54</v>
      </c>
      <c r="B61" s="19" t="str">
        <f>M1D!B56</f>
        <v>72/2016</v>
      </c>
      <c r="C61" s="70" t="str">
        <f>M1D!C56</f>
        <v>Krivokapić Vladan</v>
      </c>
      <c r="D61" s="71"/>
      <c r="E61" s="16">
        <f>IF(AND(Osvojeni!O61="",Osvojeni!P61=""),"",SUM(Osvojeni!O61,Osvojeni!P61,M1D!D56,M1D!E56))</f>
        <v>28</v>
      </c>
      <c r="F61" s="16">
        <f>IF(AND(Osvojeni!R61="",Osvojeni!S61=""),"",IF(Osvojeni!S61="",Osvojeni!R61,Osvojeni!S61))</f>
        <v>6.5</v>
      </c>
      <c r="G61" s="17">
        <f>IF(Osvojeni!T61="","",Osvojeni!T61)</f>
        <v>34.5</v>
      </c>
      <c r="H61" s="17" t="str">
        <f>IF(Osvojeni!U61="","",Osvojeni!U61)</f>
        <v>F</v>
      </c>
    </row>
    <row r="62" spans="1:8" ht="12.75" customHeight="1" thickTop="1" thickBot="1" x14ac:dyDescent="0.25">
      <c r="A62" s="18">
        <f>M1D!A57</f>
        <v>55</v>
      </c>
      <c r="B62" s="19" t="str">
        <f>M1D!B57</f>
        <v>87/2016</v>
      </c>
      <c r="C62" s="70" t="str">
        <f>M1D!C57</f>
        <v>Pavlović Goran</v>
      </c>
      <c r="D62" s="71"/>
      <c r="E62" s="16">
        <f>IF(AND(Osvojeni!O62="",Osvojeni!P62=""),"",SUM(Osvojeni!O62,Osvojeni!P62,M1D!D57,M1D!E57))</f>
        <v>4</v>
      </c>
      <c r="F62" s="16">
        <f>IF(AND(Osvojeni!R62="",Osvojeni!S62=""),"",IF(Osvojeni!S62="",Osvojeni!R62,Osvojeni!S62))</f>
        <v>1</v>
      </c>
      <c r="G62" s="17">
        <f>IF(Osvojeni!T62="","",Osvojeni!T62)</f>
        <v>5</v>
      </c>
      <c r="H62" s="17" t="str">
        <f>IF(Osvojeni!U62="","",Osvojeni!U62)</f>
        <v>F</v>
      </c>
    </row>
    <row r="63" spans="1:8" ht="12.75" customHeight="1" thickTop="1" thickBot="1" x14ac:dyDescent="0.25">
      <c r="A63" s="18">
        <f>M1D!A58</f>
        <v>56</v>
      </c>
      <c r="B63" s="19" t="str">
        <f>M1D!B58</f>
        <v>9/2015</v>
      </c>
      <c r="C63" s="70" t="str">
        <f>M1D!C58</f>
        <v>Popović Andrija</v>
      </c>
      <c r="D63" s="71"/>
      <c r="E63" s="16" t="str">
        <f>IF(AND(Osvojeni!O63="",Osvojeni!P63=""),"",SUM(Osvojeni!O63,Osvojeni!P63,M1D!D58,M1D!E58))</f>
        <v/>
      </c>
      <c r="F63" s="16" t="str">
        <f>IF(AND(Osvojeni!R63="",Osvojeni!S63=""),"",IF(Osvojeni!S63="",Osvojeni!R63,Osvojeni!S63))</f>
        <v/>
      </c>
      <c r="G63" s="17">
        <f>IF(Osvojeni!T63="","",Osvojeni!T63)</f>
        <v>5</v>
      </c>
      <c r="H63" s="17" t="str">
        <f>IF(Osvojeni!U63="","",Osvojeni!U63)</f>
        <v/>
      </c>
    </row>
    <row r="64" spans="1:8" ht="12.75" customHeight="1" thickTop="1" thickBot="1" x14ac:dyDescent="0.25">
      <c r="A64" s="18">
        <v>8</v>
      </c>
      <c r="B64" s="19" t="str">
        <f>M1D!B59</f>
        <v>26/2015</v>
      </c>
      <c r="C64" s="70" t="str">
        <f>M1D!C59</f>
        <v>Ćetković Nikoleta</v>
      </c>
      <c r="D64" s="71"/>
      <c r="E64" s="16">
        <f>IF(AND(Osvojeni!O64="",Osvojeni!P64=""),"",SUM(Osvojeni!O64,Osvojeni!P64,M1D!D59,M1D!E59))</f>
        <v>24.5</v>
      </c>
      <c r="F64" s="16" t="str">
        <f>IF(AND(Osvojeni!R64="",Osvojeni!S64=""),"",IF(Osvojeni!S64="",Osvojeni!R64,Osvojeni!S64))</f>
        <v/>
      </c>
      <c r="G64" s="17">
        <f>IF(Osvojeni!T64="","",Osvojeni!T64)</f>
        <v>24.5</v>
      </c>
      <c r="H64" s="17" t="str">
        <f>IF(Osvojeni!U64="","",Osvojeni!U64)</f>
        <v>F</v>
      </c>
    </row>
    <row r="65" spans="1:8" ht="12.75" customHeight="1" thickTop="1" thickBot="1" x14ac:dyDescent="0.25">
      <c r="A65" s="18">
        <f>M1D!A60</f>
        <v>58</v>
      </c>
      <c r="B65" s="19" t="str">
        <f>M1D!B60</f>
        <v>75/2015</v>
      </c>
      <c r="C65" s="70" t="str">
        <f>M1D!C60</f>
        <v>Bibić Ernes</v>
      </c>
      <c r="D65" s="71"/>
      <c r="E65" s="16">
        <f>IF(AND(Osvojeni!O65="",Osvojeni!P65=""),"",SUM(Osvojeni!O65,Osvojeni!P65,M1D!D60,M1D!E60))</f>
        <v>18</v>
      </c>
      <c r="F65" s="16" t="str">
        <f>IF(AND(Osvojeni!R65="",Osvojeni!S65=""),"",IF(Osvojeni!S65="",Osvojeni!R65,Osvojeni!S65))</f>
        <v/>
      </c>
      <c r="G65" s="17">
        <f>IF(Osvojeni!T65="","",Osvojeni!T65)</f>
        <v>18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94/2015</v>
      </c>
      <c r="C66" s="70" t="str">
        <f>M1D!C61</f>
        <v>Đurković Ljilja</v>
      </c>
      <c r="D66" s="71"/>
      <c r="E66" s="16">
        <f>IF(AND(Osvojeni!O66="",Osvojeni!P66=""),"",SUM(Osvojeni!O66,Osvojeni!P66,M1D!D61,M1D!E61))</f>
        <v>12</v>
      </c>
      <c r="F66" s="16">
        <f>IF(AND(Osvojeni!R66="",Osvojeni!S66=""),"",IF(Osvojeni!S66="",Osvojeni!R66,Osvojeni!S66))</f>
        <v>10</v>
      </c>
      <c r="G66" s="17">
        <f>IF(Osvojeni!T66="","",Osvojeni!T66)</f>
        <v>22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37/2014</v>
      </c>
      <c r="C67" s="70" t="str">
        <f>M1D!C62</f>
        <v>Pešić Anastasija</v>
      </c>
      <c r="D67" s="71"/>
      <c r="E67" s="16">
        <f>IF(AND(Osvojeni!O67="",Osvojeni!P67=""),"",SUM(Osvojeni!O67,Osvojeni!P67,M1D!D62,M1D!E62))</f>
        <v>21.5</v>
      </c>
      <c r="F67" s="16">
        <f>IF(AND(Osvojeni!R67="",Osvojeni!S67=""),"",IF(Osvojeni!S67="",Osvojeni!R67,Osvojeni!S67))</f>
        <v>0</v>
      </c>
      <c r="G67" s="17">
        <f>IF(Osvojeni!T67="","",Osvojeni!T67)</f>
        <v>21.5</v>
      </c>
      <c r="H67" s="17" t="str">
        <f>IF(Osvojeni!U67="","",Osvojeni!U67)</f>
        <v>F</v>
      </c>
    </row>
    <row r="68" spans="1:8" ht="12.75" customHeight="1" thickTop="1" thickBot="1" x14ac:dyDescent="0.25">
      <c r="A68" s="18">
        <f>M1D!A63</f>
        <v>61</v>
      </c>
      <c r="B68" s="19" t="str">
        <f>M1D!B63</f>
        <v>46/2014</v>
      </c>
      <c r="C68" s="70" t="str">
        <f>M1D!C63</f>
        <v>Popović Monika</v>
      </c>
      <c r="D68" s="71"/>
      <c r="E68" s="16">
        <f>IF(AND(Osvojeni!O68="",Osvojeni!P68=""),"",SUM(Osvojeni!O68,Osvojeni!P68,M1D!D63,M1D!E63))</f>
        <v>3</v>
      </c>
      <c r="F68" s="16" t="str">
        <f>IF(AND(Osvojeni!R68="",Osvojeni!S68=""),"",IF(Osvojeni!S68="",Osvojeni!R68,Osvojeni!S68))</f>
        <v/>
      </c>
      <c r="G68" s="17">
        <f>IF(Osvojeni!T68="","",Osvojeni!T68)</f>
        <v>3</v>
      </c>
      <c r="H68" s="17" t="str">
        <f>IF(Osvojeni!U68="","",Osvojeni!U68)</f>
        <v>F</v>
      </c>
    </row>
    <row r="69" spans="1:8" ht="12.75" customHeight="1" thickTop="1" thickBot="1" x14ac:dyDescent="0.25">
      <c r="A69" s="18">
        <f>M1D!A64</f>
        <v>62</v>
      </c>
      <c r="B69" s="19" t="str">
        <f>M1D!B64</f>
        <v>58/2014</v>
      </c>
      <c r="C69" s="70" t="str">
        <f>M1D!C64</f>
        <v>Mitrić Pavle</v>
      </c>
      <c r="D69" s="71"/>
      <c r="E69" s="16">
        <f>IF(AND(Osvojeni!O69="",Osvojeni!P69=""),"",SUM(Osvojeni!O69,Osvojeni!P69,M1D!D64,M1D!E64))</f>
        <v>13.5</v>
      </c>
      <c r="F69" s="16" t="str">
        <f>IF(AND(Osvojeni!R69="",Osvojeni!S69=""),"",IF(Osvojeni!S69="",Osvojeni!R69,Osvojeni!S69))</f>
        <v/>
      </c>
      <c r="G69" s="17">
        <f>IF(Osvojeni!T69="","",Osvojeni!T69)</f>
        <v>13.5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71/2014</v>
      </c>
      <c r="C70" s="70" t="str">
        <f>M1D!C65</f>
        <v>Kočan Armin</v>
      </c>
      <c r="D70" s="71"/>
      <c r="E70" s="16" t="str">
        <f>IF(AND(Osvojeni!O70="",Osvojeni!P70=""),"",SUM(Osvojeni!O70,Osvojeni!P70,M1D!D65,M1D!E65))</f>
        <v/>
      </c>
      <c r="F70" s="16" t="str">
        <f>IF(AND(Osvojeni!R70="",Osvojeni!S70=""),"",IF(Osvojeni!S70="",Osvojeni!R70,Osvojeni!S70))</f>
        <v/>
      </c>
      <c r="G70" s="17" t="str">
        <f>IF(Osvojeni!T70="","",Osvojeni!T70)</f>
        <v/>
      </c>
      <c r="H70" s="17" t="str">
        <f>IF(Osvojeni!U70="","",Osvojeni!U70)</f>
        <v/>
      </c>
    </row>
    <row r="71" spans="1:8" ht="12.75" customHeight="1" thickTop="1" thickBot="1" x14ac:dyDescent="0.25">
      <c r="A71" s="18">
        <f>M1D!A66</f>
        <v>64</v>
      </c>
      <c r="B71" s="19" t="str">
        <f>M1D!B66</f>
        <v>120/2014</v>
      </c>
      <c r="C71" s="70" t="str">
        <f>M1D!C66</f>
        <v>Čolović Armin</v>
      </c>
      <c r="D71" s="71"/>
      <c r="E71" s="16" t="str">
        <f>IF(AND(Osvojeni!O71="",Osvojeni!P71=""),"",SUM(Osvojeni!O71,Osvojeni!P71,M1D!D66,M1D!E66))</f>
        <v/>
      </c>
      <c r="F71" s="16" t="str">
        <f>IF(AND(Osvojeni!R71="",Osvojeni!S71=""),"",IF(Osvojeni!S71="",Osvojeni!R71,Osvojeni!S71))</f>
        <v/>
      </c>
      <c r="G71" s="17">
        <f>IF(Osvojeni!T71="","",Osvojeni!T71)</f>
        <v>10</v>
      </c>
      <c r="H71" s="17" t="str">
        <f>IF(Osvojeni!U71="","",Osvojeni!U71)</f>
        <v/>
      </c>
    </row>
    <row r="72" spans="1:8" ht="12.75" customHeight="1" thickTop="1" thickBot="1" x14ac:dyDescent="0.25">
      <c r="A72" s="18">
        <v>9</v>
      </c>
      <c r="B72" s="19" t="str">
        <f>M1D!B67</f>
        <v>124/2014</v>
      </c>
      <c r="C72" s="70" t="str">
        <f>M1D!C67</f>
        <v>Topalović Stefan</v>
      </c>
      <c r="D72" s="71"/>
      <c r="E72" s="16">
        <f>IF(AND(Osvojeni!O72="",Osvojeni!P72=""),"",SUM(Osvojeni!O72,Osvojeni!P72,M1D!D67,M1D!E67))</f>
        <v>13.5</v>
      </c>
      <c r="F72" s="16">
        <f>IF(AND(Osvojeni!R72="",Osvojeni!S72=""),"",IF(Osvojeni!S72="",Osvojeni!R72,Osvojeni!S72))</f>
        <v>6.5</v>
      </c>
      <c r="G72" s="17">
        <f>IF(Osvojeni!T72="","",Osvojeni!T72)</f>
        <v>20</v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132/2014</v>
      </c>
      <c r="C73" s="70" t="str">
        <f>M1D!C68</f>
        <v>Kise Marko</v>
      </c>
      <c r="D73" s="71"/>
      <c r="E73" s="16" t="str">
        <f>IF(AND(Osvojeni!O73="",Osvojeni!P73=""),"",SUM(Osvojeni!O73,Osvojeni!P73,M1D!D68,M1D!E68))</f>
        <v/>
      </c>
      <c r="F73" s="16" t="str">
        <f>IF(AND(Osvojeni!R73="",Osvojeni!S73=""),"",IF(Osvojeni!S73="",Osvojeni!R73,Osvojeni!S73))</f>
        <v/>
      </c>
      <c r="G73" s="17" t="str">
        <f>IF(Osvojeni!T73="","",Osvojeni!T73)</f>
        <v/>
      </c>
      <c r="H73" s="17" t="str">
        <f>IF(Osvojeni!U73="","",Osvojeni!U73)</f>
        <v/>
      </c>
    </row>
    <row r="74" spans="1:8" ht="12.75" customHeight="1" thickTop="1" thickBot="1" x14ac:dyDescent="0.25">
      <c r="A74" s="18">
        <f>M1D!A69</f>
        <v>67</v>
      </c>
      <c r="B74" s="19" t="str">
        <f>M1D!B69</f>
        <v>133/2014</v>
      </c>
      <c r="C74" s="70" t="str">
        <f>M1D!C69</f>
        <v>Šutović Miloš</v>
      </c>
      <c r="D74" s="71"/>
      <c r="E74" s="16" t="str">
        <f>IF(AND(Osvojeni!O74="",Osvojeni!P74=""),"",SUM(Osvojeni!O74,Osvojeni!P74,M1D!D69,M1D!E69))</f>
        <v/>
      </c>
      <c r="F74" s="16" t="str">
        <f>IF(AND(Osvojeni!R74="",Osvojeni!S74=""),"",IF(Osvojeni!S74="",Osvojeni!R74,Osvojeni!S74))</f>
        <v/>
      </c>
      <c r="G74" s="17" t="str">
        <f>IF(Osvojeni!T74="","",Osvojeni!T74)</f>
        <v/>
      </c>
      <c r="H74" s="17" t="str">
        <f>IF(Osvojeni!U74="","",Osvojeni!U74)</f>
        <v/>
      </c>
    </row>
    <row r="75" spans="1:8" ht="12.75" customHeight="1" thickTop="1" thickBot="1" x14ac:dyDescent="0.25">
      <c r="A75" s="18">
        <f>M1D!A70</f>
        <v>68</v>
      </c>
      <c r="B75" s="19" t="str">
        <f>M1D!B70</f>
        <v>138/2014</v>
      </c>
      <c r="C75" s="70" t="str">
        <f>M1D!C70</f>
        <v>Medojević Srđan</v>
      </c>
      <c r="D75" s="71"/>
      <c r="E75" s="16">
        <f>IF(AND(Osvojeni!O75="",Osvojeni!P75=""),"",SUM(Osvojeni!O75,Osvojeni!P75,M1D!D70,M1D!E70))</f>
        <v>28</v>
      </c>
      <c r="F75" s="16">
        <f>IF(AND(Osvojeni!R75="",Osvojeni!S75=""),"",IF(Osvojeni!S75="",Osvojeni!R75,Osvojeni!S75))</f>
        <v>9</v>
      </c>
      <c r="G75" s="17">
        <f>IF(Osvojeni!T75="","",Osvojeni!T75)</f>
        <v>37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145/2014</v>
      </c>
      <c r="C76" s="70" t="str">
        <f>M1D!C71</f>
        <v>Jeftović Tamara</v>
      </c>
      <c r="D76" s="71"/>
      <c r="E76" s="16" t="str">
        <f>IF(AND(Osvojeni!O76="",Osvojeni!P76=""),"",SUM(Osvojeni!O76,Osvojeni!P76,M1D!D71,M1D!E71))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25">
      <c r="A77" s="18">
        <f>M1D!A72</f>
        <v>70</v>
      </c>
      <c r="B77" s="19" t="str">
        <f>M1D!B72</f>
        <v>64/2013</v>
      </c>
      <c r="C77" s="70" t="str">
        <f>M1D!C72</f>
        <v>Camaj Danjel</v>
      </c>
      <c r="D77" s="71"/>
      <c r="E77" s="16" t="str">
        <f>IF(AND(Osvojeni!O77="",Osvojeni!P77=""),"",SUM(Osvojeni!O77,Osvojeni!P77,M1D!D72,M1D!E72))</f>
        <v/>
      </c>
      <c r="F77" s="16" t="str">
        <f>IF(AND(Osvojeni!R77="",Osvojeni!S77=""),"",IF(Osvojeni!S77="",Osvojeni!R77,Osvojeni!S77))</f>
        <v/>
      </c>
      <c r="G77" s="17">
        <f>IF(Osvojeni!T77="","",Osvojeni!T77)</f>
        <v>10</v>
      </c>
      <c r="H77" s="17" t="str">
        <f>IF(Osvojeni!U77="","",Osvojeni!U77)</f>
        <v/>
      </c>
    </row>
    <row r="78" spans="1:8" ht="12.75" customHeight="1" thickTop="1" thickBot="1" x14ac:dyDescent="0.25">
      <c r="A78" s="18">
        <f>M1D!A73</f>
        <v>71</v>
      </c>
      <c r="B78" s="19" t="str">
        <f>M1D!B73</f>
        <v>74/2013</v>
      </c>
      <c r="C78" s="70" t="str">
        <f>M1D!C73</f>
        <v>Kalač Arjan</v>
      </c>
      <c r="D78" s="71"/>
      <c r="E78" s="16" t="str">
        <f>IF(AND(Osvojeni!O78="",Osvojeni!P78=""),"",SUM(Osvojeni!O78,Osvojeni!P78,M1D!D73,M1D!E73))</f>
        <v/>
      </c>
      <c r="F78" s="16" t="str">
        <f>IF(AND(Osvojeni!R78="",Osvojeni!S78=""),"",IF(Osvojeni!S78="",Osvojeni!R78,Osvojeni!S78))</f>
        <v/>
      </c>
      <c r="G78" s="17" t="str">
        <f>IF(Osvojeni!T78="","",Osvojeni!T78)</f>
        <v/>
      </c>
      <c r="H78" s="17" t="str">
        <f>IF(Osvojeni!U78="","",Osvojeni!U78)</f>
        <v/>
      </c>
    </row>
    <row r="79" spans="1:8" ht="12.75" customHeight="1" thickTop="1" thickBot="1" x14ac:dyDescent="0.25">
      <c r="A79" s="18">
        <f>M1D!A74</f>
        <v>72</v>
      </c>
      <c r="B79" s="19" t="str">
        <f>M1D!B74</f>
        <v>78/2013</v>
      </c>
      <c r="C79" s="70" t="str">
        <f>M1D!C74</f>
        <v>Pepić Ersan</v>
      </c>
      <c r="D79" s="71"/>
      <c r="E79" s="16">
        <f>IF(AND(Osvojeni!O79="",Osvojeni!P79=""),"",SUM(Osvojeni!O79,Osvojeni!P79,M1D!D74,M1D!E74))</f>
        <v>21</v>
      </c>
      <c r="F79" s="16" t="str">
        <f>IF(AND(Osvojeni!R79="",Osvojeni!S79=""),"",IF(Osvojeni!S79="",Osvojeni!R79,Osvojeni!S79))</f>
        <v/>
      </c>
      <c r="G79" s="17">
        <f>IF(Osvojeni!T79="","",Osvojeni!T79)</f>
        <v>21</v>
      </c>
      <c r="H79" s="17" t="str">
        <f>IF(Osvojeni!U79="","",Osvojeni!U79)</f>
        <v>F</v>
      </c>
    </row>
    <row r="80" spans="1:8" ht="12.75" customHeight="1" thickTop="1" thickBot="1" x14ac:dyDescent="0.25">
      <c r="A80" s="18">
        <v>10</v>
      </c>
      <c r="B80" s="19" t="str">
        <f>M1D!B75</f>
        <v>115/2013</v>
      </c>
      <c r="C80" s="70" t="str">
        <f>M1D!C75</f>
        <v>Gutović Vuk</v>
      </c>
      <c r="D80" s="71"/>
      <c r="E80" s="16">
        <f>IF(AND(Osvojeni!O80="",Osvojeni!P80=""),"",SUM(Osvojeni!O80,Osvojeni!P80,M1D!D75,M1D!E75))</f>
        <v>26</v>
      </c>
      <c r="F80" s="16" t="str">
        <f>IF(AND(Osvojeni!R80="",Osvojeni!S80=""),"",IF(Osvojeni!S80="",Osvojeni!R80,Osvojeni!S80))</f>
        <v/>
      </c>
      <c r="G80" s="17">
        <f>IF(Osvojeni!T80="","",Osvojeni!T80)</f>
        <v>26</v>
      </c>
      <c r="H80" s="17" t="str">
        <f>IF(Osvojeni!U80="","",Osvojeni!U80)</f>
        <v>F</v>
      </c>
    </row>
    <row r="81" spans="1:8" ht="12.75" customHeight="1" thickTop="1" thickBot="1" x14ac:dyDescent="0.25">
      <c r="A81" s="18">
        <f>M1D!A76</f>
        <v>74</v>
      </c>
      <c r="B81" s="19" t="str">
        <f>M1D!B76</f>
        <v>124/2013</v>
      </c>
      <c r="C81" s="70" t="str">
        <f>M1D!C76</f>
        <v>Marojević Aleksandra</v>
      </c>
      <c r="D81" s="71"/>
      <c r="E81" s="16">
        <f>IF(AND(Osvojeni!O81="",Osvojeni!P81=""),"",SUM(Osvojeni!O81,Osvojeni!P81,M1D!D76,M1D!E76))</f>
        <v>15.5</v>
      </c>
      <c r="F81" s="16" t="str">
        <f>IF(AND(Osvojeni!R81="",Osvojeni!S81=""),"",IF(Osvojeni!S81="",Osvojeni!R81,Osvojeni!S81))</f>
        <v/>
      </c>
      <c r="G81" s="17">
        <f>IF(Osvojeni!T81="","",Osvojeni!T81)</f>
        <v>15.5</v>
      </c>
      <c r="H81" s="17" t="str">
        <f>IF(Osvojeni!U81="","",Osvojeni!U81)</f>
        <v>F</v>
      </c>
    </row>
    <row r="82" spans="1:8" ht="12.75" customHeight="1" thickTop="1" thickBot="1" x14ac:dyDescent="0.25">
      <c r="A82" s="18">
        <f>M1D!A77</f>
        <v>75</v>
      </c>
      <c r="B82" s="19" t="str">
        <f>M1D!B77</f>
        <v>126/2013</v>
      </c>
      <c r="C82" s="70" t="str">
        <f>M1D!C77</f>
        <v>Ivanović Milica</v>
      </c>
      <c r="D82" s="71"/>
      <c r="E82" s="16">
        <f>IF(AND(Osvojeni!O82="",Osvojeni!P82=""),"",SUM(Osvojeni!O82,Osvojeni!P82,M1D!D77,M1D!E77))</f>
        <v>21</v>
      </c>
      <c r="F82" s="16" t="str">
        <f>IF(AND(Osvojeni!R82="",Osvojeni!S82=""),"",IF(Osvojeni!S82="",Osvojeni!R82,Osvojeni!S82))</f>
        <v/>
      </c>
      <c r="G82" s="17">
        <f>IF(Osvojeni!T82="","",Osvojeni!T82)</f>
        <v>21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140/2013</v>
      </c>
      <c r="C83" s="70" t="str">
        <f>M1D!C78</f>
        <v>Šarović Ana</v>
      </c>
      <c r="D83" s="71"/>
      <c r="E83" s="16" t="str">
        <f>IF(AND(Osvojeni!O83="",Osvojeni!P83=""),"",SUM(Osvojeni!O83,Osvojeni!P83,M1D!D78,M1D!E78))</f>
        <v/>
      </c>
      <c r="F83" s="16" t="str">
        <f>IF(AND(Osvojeni!R83="",Osvojeni!S83=""),"",IF(Osvojeni!S83="",Osvojeni!R83,Osvojeni!S83))</f>
        <v/>
      </c>
      <c r="G83" s="17">
        <f>IF(Osvojeni!T83="","",Osvojeni!T83)</f>
        <v>5</v>
      </c>
      <c r="H83" s="17" t="str">
        <f>IF(Osvojeni!U83="","",Osvojeni!U83)</f>
        <v/>
      </c>
    </row>
    <row r="84" spans="1:8" ht="12.75" customHeight="1" thickTop="1" thickBot="1" x14ac:dyDescent="0.25">
      <c r="A84" s="18">
        <f>M1D!A79</f>
        <v>77</v>
      </c>
      <c r="B84" s="19" t="str">
        <f>M1D!B79</f>
        <v>149/2013</v>
      </c>
      <c r="C84" s="70" t="str">
        <f>M1D!C79</f>
        <v>Bulatović Bojana</v>
      </c>
      <c r="D84" s="71"/>
      <c r="E84" s="16">
        <f>IF(AND(Osvojeni!O84="",Osvojeni!P84=""),"",SUM(Osvojeni!O84,Osvojeni!P84,M1D!D79,M1D!E79))</f>
        <v>20</v>
      </c>
      <c r="F84" s="16" t="str">
        <f>IF(AND(Osvojeni!R84="",Osvojeni!S84=""),"",IF(Osvojeni!S84="",Osvojeni!R84,Osvojeni!S84))</f>
        <v/>
      </c>
      <c r="G84" s="17">
        <f>IF(Osvojeni!T84="","",Osvojeni!T84)</f>
        <v>20</v>
      </c>
      <c r="H84" s="17" t="str">
        <f>IF(Osvojeni!U84="","",Osvojeni!U84)</f>
        <v>F</v>
      </c>
    </row>
    <row r="85" spans="1:8" ht="12.75" customHeight="1" thickTop="1" thickBot="1" x14ac:dyDescent="0.25">
      <c r="A85" s="18">
        <f>M1D!A80</f>
        <v>78</v>
      </c>
      <c r="B85" s="19" t="str">
        <f>M1D!B80</f>
        <v>42/2012</v>
      </c>
      <c r="C85" s="70" t="str">
        <f>M1D!C80</f>
        <v>Tagić Nataša</v>
      </c>
      <c r="D85" s="71"/>
      <c r="E85" s="16">
        <f>IF(AND(Osvojeni!O85="",Osvojeni!P85=""),"",SUM(Osvojeni!O85,Osvojeni!P85,M1D!D80,M1D!E80))</f>
        <v>22</v>
      </c>
      <c r="F85" s="16">
        <f>IF(AND(Osvojeni!R85="",Osvojeni!S85=""),"",IF(Osvojeni!S85="",Osvojeni!R85,Osvojeni!S85))</f>
        <v>1</v>
      </c>
      <c r="G85" s="17">
        <f>IF(Osvojeni!T85="","",Osvojeni!T85)</f>
        <v>23</v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80/2012</v>
      </c>
      <c r="C86" s="70" t="str">
        <f>M1D!C81</f>
        <v>Perović Novak</v>
      </c>
      <c r="D86" s="71"/>
      <c r="E86" s="16">
        <f>IF(AND(Osvojeni!O86="",Osvojeni!P86=""),"",SUM(Osvojeni!O86,Osvojeni!P86,M1D!D81,M1D!E81))</f>
        <v>21</v>
      </c>
      <c r="F86" s="16">
        <f>IF(AND(Osvojeni!R86="",Osvojeni!S86=""),"",IF(Osvojeni!S86="",Osvojeni!R86,Osvojeni!S86))</f>
        <v>0</v>
      </c>
      <c r="G86" s="17">
        <f>IF(Osvojeni!T86="","",Osvojeni!T86)</f>
        <v>21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101/2012</v>
      </c>
      <c r="C87" s="70" t="str">
        <f>M1D!C82</f>
        <v>Mijanović Stefan</v>
      </c>
      <c r="D87" s="71"/>
      <c r="E87" s="16" t="str">
        <f>IF(AND(Osvojeni!O87="",Osvojeni!P87=""),"",SUM(Osvojeni!O87,Osvojeni!P87,M1D!D82,M1D!E82))</f>
        <v/>
      </c>
      <c r="F87" s="16" t="str">
        <f>IF(AND(Osvojeni!R87="",Osvojeni!S87=""),"",IF(Osvojeni!S87="",Osvojeni!R87,Osvojeni!S87))</f>
        <v/>
      </c>
      <c r="G87" s="17">
        <f>IF(Osvojeni!T87="","",Osvojeni!T87)</f>
        <v>10</v>
      </c>
      <c r="H87" s="17" t="str">
        <f>IF(Osvojeni!U87="","",Osvojeni!U87)</f>
        <v/>
      </c>
    </row>
    <row r="88" spans="1:8" ht="12.75" customHeight="1" thickTop="1" thickBot="1" x14ac:dyDescent="0.25">
      <c r="A88" s="18">
        <v>11</v>
      </c>
      <c r="B88" s="19" t="str">
        <f>M1D!B83</f>
        <v>33/2011</v>
      </c>
      <c r="C88" s="70" t="str">
        <f>M1D!C83</f>
        <v>Kostić Dragana</v>
      </c>
      <c r="D88" s="71"/>
      <c r="E88" s="16">
        <f>IF(AND(Osvojeni!O88="",Osvojeni!P88=""),"",SUM(Osvojeni!O88,Osvojeni!P88,M1D!D83,M1D!E83))</f>
        <v>16</v>
      </c>
      <c r="F88" s="16">
        <f>IF(AND(Osvojeni!R88="",Osvojeni!S88=""),"",IF(Osvojeni!S88="",Osvojeni!R88,Osvojeni!S88))</f>
        <v>4</v>
      </c>
      <c r="G88" s="17">
        <f>IF(Osvojeni!T88="","",Osvojeni!T88)</f>
        <v>20</v>
      </c>
      <c r="H88" s="17" t="str">
        <f>IF(Osvojeni!U88="","",Osvojeni!U88)</f>
        <v>F</v>
      </c>
    </row>
    <row r="89" spans="1:8" ht="12.75" customHeight="1" thickTop="1" thickBot="1" x14ac:dyDescent="0.25">
      <c r="A89" s="18">
        <f>M1D!A84</f>
        <v>82</v>
      </c>
      <c r="B89" s="19" t="str">
        <f>M1D!B84</f>
        <v>37/2011</v>
      </c>
      <c r="C89" s="70" t="str">
        <f>M1D!C84</f>
        <v>Gusinjac Enis</v>
      </c>
      <c r="D89" s="71"/>
      <c r="E89" s="16">
        <f>IF(AND(Osvojeni!O89="",Osvojeni!P89=""),"",SUM(Osvojeni!O89,Osvojeni!P89,M1D!D84,M1D!E84))</f>
        <v>25</v>
      </c>
      <c r="F89" s="16">
        <f>IF(AND(Osvojeni!R89="",Osvojeni!S89=""),"",IF(Osvojeni!S89="",Osvojeni!R89,Osvojeni!S89))</f>
        <v>29</v>
      </c>
      <c r="G89" s="17">
        <f>IF(Osvojeni!T89="","",Osvojeni!T89)</f>
        <v>54</v>
      </c>
      <c r="H89" s="17" t="str">
        <f>IF(Osvojeni!U89="","",Osvojeni!U89)</f>
        <v>E</v>
      </c>
    </row>
    <row r="90" spans="1:8" ht="12.75" customHeight="1" thickTop="1" thickBot="1" x14ac:dyDescent="0.25">
      <c r="A90" s="18">
        <f>M1D!A85</f>
        <v>83</v>
      </c>
      <c r="B90" s="19" t="str">
        <f>M1D!B85</f>
        <v>59/2010</v>
      </c>
      <c r="C90" s="70" t="str">
        <f>M1D!C85</f>
        <v>Pešić Nikola</v>
      </c>
      <c r="D90" s="71"/>
      <c r="E90" s="16">
        <f>IF(AND(Osvojeni!O90="",Osvojeni!P90=""),"",SUM(Osvojeni!O90,Osvojeni!P90,M1D!D85,M1D!E85))</f>
        <v>12</v>
      </c>
      <c r="F90" s="16" t="str">
        <f>IF(AND(Osvojeni!R90="",Osvojeni!S90=""),"",IF(Osvojeni!S90="",Osvojeni!R90,Osvojeni!S90))</f>
        <v/>
      </c>
      <c r="G90" s="17">
        <f>IF(Osvojeni!T90="","",Osvojeni!T90)</f>
        <v>12</v>
      </c>
      <c r="H90" s="17" t="str">
        <f>IF(Osvojeni!U90="","",Osvojeni!U90)</f>
        <v>F</v>
      </c>
    </row>
    <row r="91" spans="1:8" ht="12.75" customHeight="1" thickTop="1" x14ac:dyDescent="0.2">
      <c r="A91" s="18">
        <f>M1D!A86</f>
        <v>84</v>
      </c>
      <c r="B91" s="19" t="str">
        <f>M1D!B86</f>
        <v>105/2010</v>
      </c>
      <c r="C91" s="70" t="str">
        <f>M1D!C86</f>
        <v>Femić Jelena</v>
      </c>
      <c r="D91" s="71"/>
      <c r="E91" s="16" t="str">
        <f>IF(AND(Osvojeni!O91="",Osvojeni!P91=""),"",SUM(Osvojeni!O91,Osvojeni!P91,M1D!D86,M1D!E86))</f>
        <v/>
      </c>
      <c r="F91" s="16" t="str">
        <f>IF(AND(Osvojeni!R91="",Osvojeni!S91=""),"",IF(Osvojeni!S91="",Osvojeni!R91,Osvojeni!S91))</f>
        <v/>
      </c>
      <c r="G91" s="17" t="str">
        <f>IF(Osvojeni!T91="","",Osvojeni!T91)</f>
        <v/>
      </c>
      <c r="H91" s="17" t="str">
        <f>IF(Osvojeni!U91="","",Osvojeni!U91)</f>
        <v/>
      </c>
    </row>
  </sheetData>
  <sheetProtection selectLockedCells="1" selectUnlockedCells="1"/>
  <mergeCells count="98"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A6:A7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2019-09-05T22:08:49Z</dcterms:modified>
</cp:coreProperties>
</file>