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a" sheetId="1" r:id="rId4"/>
    <sheet state="visible" name="Evidencija" sheetId="2" r:id="rId5"/>
    <sheet state="visible" name="Zakljucne ocjene" sheetId="3" r:id="rId6"/>
  </sheets>
  <definedNames/>
  <calcPr/>
  <extLst>
    <ext uri="GoogleSheetsCustomDataVersion2">
      <go:sheetsCustomData xmlns:go="http://customooxmlschemas.google.com/" r:id="rId7" roundtripDataChecksum="9DVSREjuXBIOFTNDwBpfO7hwcXWmyeN5zcJB2276Iro="/>
    </ext>
  </extLst>
</workbook>
</file>

<file path=xl/sharedStrings.xml><?xml version="1.0" encoding="utf-8"?>
<sst xmlns="http://schemas.openxmlformats.org/spreadsheetml/2006/main" count="196" uniqueCount="193">
  <si>
    <t>Broj indeksa</t>
  </si>
  <si>
    <t>Ime i prezime</t>
  </si>
  <si>
    <t>U toku sem.</t>
  </si>
  <si>
    <t>KOL. Sept. teor.</t>
  </si>
  <si>
    <t>KOL. Sept. zad.</t>
  </si>
  <si>
    <t>Jun</t>
  </si>
  <si>
    <t>ZAV. Sept. teor.</t>
  </si>
  <si>
    <t>ZAV. Sept. zad.</t>
  </si>
  <si>
    <t>Ukupno</t>
  </si>
  <si>
    <t>Ocjena</t>
  </si>
  <si>
    <t>Semestar</t>
  </si>
  <si>
    <t>Zavrsni</t>
  </si>
  <si>
    <t>7/2022</t>
  </si>
  <si>
    <t>Meliha Omerović</t>
  </si>
  <si>
    <t>12/2022</t>
  </si>
  <si>
    <t>Katarina Tanjević</t>
  </si>
  <si>
    <t>15/2022</t>
  </si>
  <si>
    <t>Rajka Kadić</t>
  </si>
  <si>
    <t>31/2022</t>
  </si>
  <si>
    <t>Milena Kilibarda</t>
  </si>
  <si>
    <t>32/2022</t>
  </si>
  <si>
    <t>Andrijana Obradović</t>
  </si>
  <si>
    <t>39/2022</t>
  </si>
  <si>
    <t>Teodora Dašić</t>
  </si>
  <si>
    <t>42/2022</t>
  </si>
  <si>
    <t>Milana Lacmanović</t>
  </si>
  <si>
    <t>45/2022</t>
  </si>
  <si>
    <t>Adnan Lajka</t>
  </si>
  <si>
    <t>49/2022</t>
  </si>
  <si>
    <t>Marija Kojić</t>
  </si>
  <si>
    <t>57/2022</t>
  </si>
  <si>
    <t>Nikoleta Aković</t>
  </si>
  <si>
    <t>58/2022</t>
  </si>
  <si>
    <t>Šaban Adrović</t>
  </si>
  <si>
    <t>63/2022</t>
  </si>
  <si>
    <t>Sandra Miličić</t>
  </si>
  <si>
    <t>67/2022</t>
  </si>
  <si>
    <t>Katarina Babić</t>
  </si>
  <si>
    <t>72/2022</t>
  </si>
  <si>
    <t>Džejla Kanalić</t>
  </si>
  <si>
    <t>85/2022</t>
  </si>
  <si>
    <t>Ardit Gorana</t>
  </si>
  <si>
    <t>95/2022</t>
  </si>
  <si>
    <t>Eris Ajdarpašić</t>
  </si>
  <si>
    <t>13/2021</t>
  </si>
  <si>
    <t>Amir Čuturić</t>
  </si>
  <si>
    <t>16/2021</t>
  </si>
  <si>
    <t>Nikola Šćepanović</t>
  </si>
  <si>
    <t>39/2021</t>
  </si>
  <si>
    <t>Aleksandar Potpara</t>
  </si>
  <si>
    <t>49/2021</t>
  </si>
  <si>
    <t>Branko Vučetić</t>
  </si>
  <si>
    <t>50/2021</t>
  </si>
  <si>
    <t>Stevan Radoman</t>
  </si>
  <si>
    <t>52/2021</t>
  </si>
  <si>
    <t>Adelisa Hamzić</t>
  </si>
  <si>
    <t>64/2021</t>
  </si>
  <si>
    <t>Ivana Krgušić</t>
  </si>
  <si>
    <t>73/2021</t>
  </si>
  <si>
    <t>Semin Čolović</t>
  </si>
  <si>
    <t>75/2021</t>
  </si>
  <si>
    <t>Miloš Jovović</t>
  </si>
  <si>
    <t>79/2021</t>
  </si>
  <si>
    <t>Nikolina Grebović</t>
  </si>
  <si>
    <t>86/2021</t>
  </si>
  <si>
    <t>Ksenija Dašić</t>
  </si>
  <si>
    <t>87/2021</t>
  </si>
  <si>
    <t>Milovan Raković</t>
  </si>
  <si>
    <t>1/2020</t>
  </si>
  <si>
    <t>Jovana Roganović</t>
  </si>
  <si>
    <t>3/2020</t>
  </si>
  <si>
    <t>Miljan Pejović</t>
  </si>
  <si>
    <t>43/2020</t>
  </si>
  <si>
    <t>Neda Miletić</t>
  </si>
  <si>
    <t>47/2020</t>
  </si>
  <si>
    <t>Ajla Kalač</t>
  </si>
  <si>
    <t>48/2020</t>
  </si>
  <si>
    <t>Tijana Blagojević</t>
  </si>
  <si>
    <t>52/2020</t>
  </si>
  <si>
    <t>Aleksandra Grba</t>
  </si>
  <si>
    <t>54/2020</t>
  </si>
  <si>
    <t>Tijana Žižić</t>
  </si>
  <si>
    <t>56/2020</t>
  </si>
  <si>
    <t>Andrijana Janković</t>
  </si>
  <si>
    <t>58/2020</t>
  </si>
  <si>
    <t>Samir Purišić</t>
  </si>
  <si>
    <t>61/2020</t>
  </si>
  <si>
    <t>Adis Šukurica</t>
  </si>
  <si>
    <t>73/2020</t>
  </si>
  <si>
    <t>Kristina Popović</t>
  </si>
  <si>
    <t>79/2020</t>
  </si>
  <si>
    <t>Ognjen Nišavić</t>
  </si>
  <si>
    <t>80/2020</t>
  </si>
  <si>
    <t>Davud Agović</t>
  </si>
  <si>
    <t>98/2020</t>
  </si>
  <si>
    <t>Vasilije Soković</t>
  </si>
  <si>
    <t>106/2020</t>
  </si>
  <si>
    <t>Amrudin Murić</t>
  </si>
  <si>
    <t>4/2019</t>
  </si>
  <si>
    <t>Milica Popović</t>
  </si>
  <si>
    <t>25/2019</t>
  </si>
  <si>
    <t>Minela Vukelj</t>
  </si>
  <si>
    <t>50/2019</t>
  </si>
  <si>
    <t>Matija Simonović</t>
  </si>
  <si>
    <t>52/2019</t>
  </si>
  <si>
    <t>Dragana Lazarević</t>
  </si>
  <si>
    <t>73/2019</t>
  </si>
  <si>
    <t>Jovana Šutović</t>
  </si>
  <si>
    <t>76/2019</t>
  </si>
  <si>
    <t>Ivan Lučić</t>
  </si>
  <si>
    <t>77/2019</t>
  </si>
  <si>
    <t>Ivona Petrić</t>
  </si>
  <si>
    <t>79/2019</t>
  </si>
  <si>
    <t>Ivona Džaković</t>
  </si>
  <si>
    <t>85/2019</t>
  </si>
  <si>
    <t>Vinka Tvrdišić</t>
  </si>
  <si>
    <t>100/2019</t>
  </si>
  <si>
    <t>Mila Radnjić</t>
  </si>
  <si>
    <t>109/2019</t>
  </si>
  <si>
    <t>Aleksandra Stamatović</t>
  </si>
  <si>
    <t>7/2018</t>
  </si>
  <si>
    <t>Monika Mulić</t>
  </si>
  <si>
    <t>34/2018</t>
  </si>
  <si>
    <t>Jelena Barjaktarović</t>
  </si>
  <si>
    <t>46/2018</t>
  </si>
  <si>
    <t>Damjan Traparić</t>
  </si>
  <si>
    <t>55/2018</t>
  </si>
  <si>
    <t>Bojana Laketić</t>
  </si>
  <si>
    <t>78/2018</t>
  </si>
  <si>
    <t>Gabrijela Ćetković</t>
  </si>
  <si>
    <t>84/2018</t>
  </si>
  <si>
    <t>Vojislav Svičević</t>
  </si>
  <si>
    <t>16/2017</t>
  </si>
  <si>
    <t>Jana Cimbaljević</t>
  </si>
  <si>
    <t>36/2017</t>
  </si>
  <si>
    <t>Ivana Tomić</t>
  </si>
  <si>
    <t>50/2017</t>
  </si>
  <si>
    <t>Milena Krstović</t>
  </si>
  <si>
    <t>60/2017</t>
  </si>
  <si>
    <t>Almina Ajanović</t>
  </si>
  <si>
    <t>70/2017</t>
  </si>
  <si>
    <t>Novak Radović</t>
  </si>
  <si>
    <t>1/2016</t>
  </si>
  <si>
    <t>Vojo Stijović</t>
  </si>
  <si>
    <t>26/2016</t>
  </si>
  <si>
    <t>Rade Drašković</t>
  </si>
  <si>
    <t>44/2015</t>
  </si>
  <si>
    <t>Srđan Milić</t>
  </si>
  <si>
    <t>75/2015</t>
  </si>
  <si>
    <t>Ernes Bibić</t>
  </si>
  <si>
    <t>100/2015</t>
  </si>
  <si>
    <t>Miljan Ralević</t>
  </si>
  <si>
    <t>79/2014</t>
  </si>
  <si>
    <t>Vanja Đurović</t>
  </si>
  <si>
    <t>42/2012</t>
  </si>
  <si>
    <t>Nataša Tagić</t>
  </si>
  <si>
    <t>105/2010</t>
  </si>
  <si>
    <t>Jelena Femić</t>
  </si>
  <si>
    <t>82/2009</t>
  </si>
  <si>
    <t>Gordan Glišić</t>
  </si>
  <si>
    <t>OBRAZAC za evidenciju osvojenih poena na predmetu i predlog ocjene</t>
  </si>
  <si>
    <t>Popunjava predmetni 
nastavnik</t>
  </si>
  <si>
    <t>STUDIJSKI PROGRAM:  GRAĐEVINARSTVO</t>
  </si>
  <si>
    <r>
      <rPr>
        <rFont val="Arial"/>
        <b/>
        <color rgb="FF000000"/>
        <sz val="10.0"/>
      </rPr>
      <t>STUDIJE</t>
    </r>
    <r>
      <rPr>
        <rFont val="Arial"/>
        <b/>
        <color rgb="FF000000"/>
        <sz val="8.0"/>
      </rPr>
      <t xml:space="preserve">:  </t>
    </r>
    <r>
      <rPr>
        <rFont val="Arial"/>
        <b val="0"/>
        <color rgb="FF000000"/>
        <sz val="10.0"/>
      </rPr>
      <t>OSNOVNE, AKADEMSKE</t>
    </r>
  </si>
  <si>
    <r>
      <rPr>
        <rFont val="Arial"/>
        <b/>
        <color rgb="FF000000"/>
        <sz val="10.0"/>
      </rPr>
      <t>PREDMET</t>
    </r>
    <r>
      <rPr>
        <rFont val="Arial"/>
        <b/>
        <color rgb="FF000000"/>
        <sz val="12.0"/>
      </rPr>
      <t xml:space="preserve">: </t>
    </r>
    <r>
      <rPr>
        <rFont val="Arial"/>
        <color rgb="FF000000"/>
        <sz val="11.0"/>
      </rPr>
      <t>Matematika IV</t>
    </r>
  </si>
  <si>
    <r>
      <rPr>
        <rFont val="Arial"/>
        <b/>
        <color rgb="FF000000"/>
        <sz val="10.0"/>
      </rPr>
      <t>ECTS:</t>
    </r>
    <r>
      <rPr>
        <rFont val="Arial"/>
        <color rgb="FF000000"/>
        <sz val="10.0"/>
      </rPr>
      <t xml:space="preserve"> </t>
    </r>
    <r>
      <rPr>
        <rFont val="Arial"/>
        <color rgb="FF000000"/>
        <sz val="11.0"/>
      </rPr>
      <t>4</t>
    </r>
  </si>
  <si>
    <r>
      <rPr>
        <rFont val="Calibri"/>
        <color rgb="FF000000"/>
        <sz val="10.0"/>
      </rPr>
      <t xml:space="preserve">             </t>
    </r>
    <r>
      <rPr>
        <rFont val="Arial"/>
        <b/>
        <color rgb="FF000000"/>
        <sz val="10.0"/>
      </rPr>
      <t>NASTAVNIK:</t>
    </r>
    <r>
      <rPr>
        <rFont val="Arial"/>
        <color rgb="FF000000"/>
        <sz val="10.0"/>
      </rPr>
      <t xml:space="preserve"> Goran Popivoda </t>
    </r>
    <r>
      <rPr>
        <rFont val="Calibri"/>
        <color rgb="FF000000"/>
        <sz val="11.0"/>
      </rPr>
      <t xml:space="preserve">    </t>
    </r>
    <r>
      <rPr>
        <rFont val="Calibri"/>
        <color rgb="FF000000"/>
        <sz val="10.0"/>
      </rPr>
      <t xml:space="preserve">     </t>
    </r>
    <r>
      <rPr>
        <rFont val="Arial"/>
        <b/>
        <color rgb="FF000000"/>
        <sz val="10.0"/>
      </rPr>
      <t xml:space="preserve">       </t>
    </r>
    <r>
      <rPr>
        <rFont val="Arial"/>
        <b/>
        <color rgb="FF000000"/>
        <sz val="11.0"/>
      </rPr>
      <t>SARADNIK</t>
    </r>
    <r>
      <rPr>
        <rFont val="Arial"/>
        <color rgb="FF000000"/>
        <sz val="11.0"/>
      </rPr>
      <t>: Anton Nuculović</t>
    </r>
  </si>
  <si>
    <t>Evidencioni broj</t>
  </si>
  <si>
    <t xml:space="preserve">
IME I PREZIME STUDENTA</t>
  </si>
  <si>
    <t>BROJ OSVOJENIH POENA ZA SVAKI OBLIK PROVJERE ZNANJA STUDENTA</t>
  </si>
  <si>
    <t>UKUPAN BROJ POENA</t>
  </si>
  <si>
    <t>OCJENA</t>
  </si>
  <si>
    <r>
      <rPr>
        <rFont val="Arial"/>
        <b/>
        <color rgb="FF000000"/>
        <sz val="10.0"/>
      </rPr>
      <t>KOLOKVIJUM (max=50)</t>
    </r>
  </si>
  <si>
    <t>ZAVRŠNI ISPIT (max=50)</t>
  </si>
  <si>
    <t>U toku semestra</t>
  </si>
  <si>
    <t>Septembar (t.)</t>
  </si>
  <si>
    <t>Septembar (z.)</t>
  </si>
  <si>
    <t>Junski rok</t>
  </si>
  <si>
    <t>OBRAZAC ZA ZAKLJUČNE OCJENE</t>
  </si>
  <si>
    <t>Popunjava  se  i potpisuje  kao  odluka Vijeća</t>
  </si>
  <si>
    <r>
      <rPr>
        <rFont val="Arial"/>
        <b/>
        <color rgb="FF000000"/>
        <sz val="11.0"/>
      </rPr>
      <t xml:space="preserve">STUDIJSKI PROGRAM: </t>
    </r>
    <r>
      <rPr>
        <rFont val="Arial"/>
        <b val="0"/>
        <color rgb="FF000000"/>
        <sz val="11.0"/>
      </rPr>
      <t>GRAĐEVINARSTVO</t>
    </r>
  </si>
  <si>
    <t>STUDIJE: Osnovne, Akademske</t>
  </si>
  <si>
    <t>NASTAVNIK:    Goran Popivoda</t>
  </si>
  <si>
    <t>PREDMET: Matematika IV</t>
  </si>
  <si>
    <t>BROJ ECTS KREDITA: 4</t>
  </si>
  <si>
    <t>Redni broj</t>
  </si>
  <si>
    <t>IME I PREZIME STUDENTA</t>
  </si>
  <si>
    <t>OSVOJENI BROJ POENA</t>
  </si>
  <si>
    <t>ZAKLJUČNA OCJENA</t>
  </si>
  <si>
    <t>U TOKU SEMESTRA</t>
  </si>
  <si>
    <t>NA ZAVRŠNOM ISPITU</t>
  </si>
  <si>
    <t>UKUPNO</t>
  </si>
  <si>
    <r>
      <rPr>
        <rFont val="Calibri"/>
        <b/>
        <color rgb="FF000000"/>
        <sz val="10.0"/>
      </rPr>
      <t xml:space="preserve">DATUM                                                                                                                                         </t>
    </r>
    <r>
      <rPr>
        <rFont val="Calibri"/>
        <b/>
        <color rgb="FF000000"/>
        <sz val="10.0"/>
      </rPr>
      <t>PRODEKAN  ZA  NASTAVU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</si>
</sst>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0070C0"/>
      <name val="Calibri"/>
    </font>
    <font>
      <b/>
      <i/>
      <sz val="14.0"/>
      <color rgb="FF000000"/>
      <name val="Arial"/>
    </font>
    <font/>
    <font>
      <sz val="8.0"/>
      <color rgb="FF000000"/>
      <name val="Arial"/>
    </font>
    <font>
      <b/>
      <sz val="10.0"/>
      <color rgb="FF000000"/>
      <name val="Arial"/>
    </font>
    <font>
      <b/>
      <sz val="8.0"/>
      <color rgb="FF000000"/>
      <name val="Arial"/>
    </font>
    <font>
      <sz val="12.0"/>
      <color rgb="FF000000"/>
      <name val="Arial"/>
    </font>
    <font>
      <b/>
      <sz val="9.0"/>
      <color rgb="FF000000"/>
      <name val="Arial"/>
    </font>
    <font>
      <b/>
      <sz val="11.0"/>
      <color rgb="FF000000"/>
      <name val="Arial"/>
    </font>
    <font>
      <sz val="10.0"/>
      <color rgb="FF000000"/>
      <name val="Arial"/>
    </font>
    <font>
      <sz val="11.0"/>
      <color rgb="FF000000"/>
      <name val="Arial"/>
    </font>
    <font>
      <sz val="8.0"/>
      <color rgb="FF000000"/>
      <name val="Times New Roman"/>
    </font>
    <font>
      <sz val="12.0"/>
      <color rgb="FF000000"/>
      <name val="Times New Roman"/>
    </font>
    <font>
      <sz val="10.0"/>
      <color rgb="FF000000"/>
      <name val="Calibri"/>
    </font>
    <font>
      <b/>
      <sz val="10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</fills>
  <borders count="28">
    <border/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C0C0C0"/>
      </bottom>
    </border>
    <border>
      <left style="thin">
        <color rgb="FFA7A7A7"/>
      </left>
      <right style="thin">
        <color rgb="FFA7A7A7"/>
      </right>
      <top style="thin">
        <color rgb="FFAAAAAA"/>
      </top>
      <bottom style="thin">
        <color rgb="FFA7A7A7"/>
      </bottom>
    </border>
    <border>
      <left style="thin">
        <color rgb="FFA7A7A7"/>
      </left>
      <right style="thin">
        <color rgb="FFC0C0C0"/>
      </right>
      <top style="thin">
        <color rgb="FFAAAAAA"/>
      </top>
      <bottom style="thin">
        <color rgb="FFA7A7A7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7A7A7"/>
      </left>
      <right style="thin">
        <color rgb="FFA7A7A7"/>
      </right>
      <top style="thin">
        <color rgb="FFA7A7A7"/>
      </top>
      <bottom style="thin">
        <color rgb="FFA7A7A7"/>
      </bottom>
    </border>
    <border>
      <left style="thin">
        <color rgb="FFA7A7A7"/>
      </left>
      <right style="thin">
        <color rgb="FFC0C0C0"/>
      </right>
      <top style="thin">
        <color rgb="FFA7A7A7"/>
      </top>
      <bottom style="thin">
        <color rgb="FFA7A7A7"/>
      </bottom>
    </border>
    <border>
      <left style="thin">
        <color rgb="FF333300"/>
      </left>
      <top style="thin">
        <color rgb="FF333300"/>
      </top>
      <bottom style="thin">
        <color rgb="FF333300"/>
      </bottom>
    </border>
    <border>
      <top style="thin">
        <color rgb="FF333300"/>
      </top>
      <bottom style="thin">
        <color rgb="FF333300"/>
      </bottom>
    </border>
    <border>
      <right style="thin">
        <color rgb="FF333300"/>
      </right>
      <top style="thin">
        <color rgb="FF333300"/>
      </top>
      <bottom style="thin">
        <color rgb="FF333300"/>
      </bottom>
    </border>
    <border>
      <left style="thin">
        <color rgb="FF333300"/>
      </left>
      <right style="thin">
        <color rgb="FF333300"/>
      </right>
      <top style="thin">
        <color rgb="FF333300"/>
      </top>
      <bottom style="thin">
        <color rgb="FF333300"/>
      </bottom>
    </border>
    <border>
      <left style="thin">
        <color rgb="FFAAAAAA"/>
      </left>
      <right style="thin">
        <color rgb="FFAAAAAA"/>
      </right>
      <top style="thin">
        <color rgb="FF333300"/>
      </top>
      <bottom style="thin">
        <color rgb="FF333300"/>
      </bottom>
    </border>
    <border>
      <left style="thin">
        <color rgb="FF333300"/>
      </left>
      <right style="thin">
        <color rgb="FF333300"/>
      </right>
      <top style="thin">
        <color rgb="FF333300"/>
      </top>
    </border>
    <border>
      <left style="thin">
        <color rgb="FF333300"/>
      </left>
      <right style="thin">
        <color rgb="FF333300"/>
      </right>
    </border>
    <border>
      <left style="thin">
        <color rgb="FF333300"/>
      </left>
      <right style="thin">
        <color rgb="FF333300"/>
      </right>
      <bottom style="thin">
        <color rgb="FF333300"/>
      </bottom>
    </border>
    <border>
      <left style="thin">
        <color rgb="FFAAAAAA"/>
      </left>
      <top style="thin">
        <color rgb="FF333300"/>
      </top>
      <bottom style="thin">
        <color rgb="FF333300"/>
      </bottom>
    </border>
    <border>
      <right style="thin">
        <color rgb="FFAAAAAA"/>
      </right>
      <top style="thin">
        <color rgb="FF333300"/>
      </top>
      <bottom style="thin">
        <color rgb="FF333300"/>
      </bottom>
    </border>
    <border>
      <left style="thin">
        <color rgb="FF333300"/>
      </left>
      <right style="dotted">
        <color rgb="FF333300"/>
      </right>
      <top style="thin">
        <color rgb="FF333300"/>
      </top>
      <bottom style="thin">
        <color rgb="FF000000"/>
      </bottom>
    </border>
    <border>
      <left style="dotted">
        <color rgb="FF333300"/>
      </left>
      <right style="dotted">
        <color rgb="FF333300"/>
      </right>
      <top style="thin">
        <color rgb="FF333300"/>
      </top>
      <bottom style="thin">
        <color rgb="FF000000"/>
      </bottom>
    </border>
    <border>
      <left style="dotted">
        <color rgb="FF333300"/>
      </left>
      <right style="thin">
        <color rgb="FF333300"/>
      </right>
      <top style="thin">
        <color rgb="FF333300"/>
      </top>
      <bottom style="thin">
        <color rgb="FF000000"/>
      </bottom>
    </border>
    <border>
      <left style="thin">
        <color rgb="FF333300"/>
      </left>
      <right style="thin">
        <color rgb="FF000000"/>
      </right>
      <top style="thin">
        <color rgb="FF333300"/>
      </top>
      <bottom style="thin">
        <color rgb="FF3333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333300"/>
      </right>
      <top style="thin">
        <color rgb="FF000000"/>
      </top>
      <bottom style="thin">
        <color rgb="FF000000"/>
      </bottom>
    </border>
    <border>
      <left/>
      <top style="thin">
        <color rgb="FF333300"/>
      </top>
      <bottom style="thin">
        <color rgb="FF99997F"/>
      </bottom>
    </border>
    <border>
      <top style="thin">
        <color rgb="FF333300"/>
      </top>
      <bottom style="thin">
        <color rgb="FF99997F"/>
      </bottom>
    </border>
    <border>
      <right style="thin">
        <color rgb="FF333300"/>
      </right>
      <top style="thin">
        <color rgb="FF333300"/>
      </top>
      <bottom style="thin">
        <color rgb="FF99997F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49" xfId="0" applyBorder="1" applyFill="1" applyFont="1" applyNumberFormat="1"/>
    <xf borderId="2" fillId="2" fontId="1" numFmtId="49" xfId="0" applyAlignment="1" applyBorder="1" applyFont="1" applyNumberFormat="1">
      <alignment horizontal="center" shrinkToFit="0" vertical="center" wrapText="1"/>
    </xf>
    <xf borderId="1" fillId="2" fontId="1" numFmtId="49" xfId="0" applyAlignment="1" applyBorder="1" applyFont="1" applyNumberFormat="1">
      <alignment horizontal="center"/>
    </xf>
    <xf borderId="1" fillId="2" fontId="2" numFmtId="49" xfId="0" applyAlignment="1" applyBorder="1" applyFont="1" applyNumberFormat="1">
      <alignment horizontal="center"/>
    </xf>
    <xf borderId="0" fillId="0" fontId="2" numFmtId="0" xfId="0" applyFont="1"/>
    <xf borderId="3" fillId="2" fontId="2" numFmtId="49" xfId="0" applyBorder="1" applyFont="1" applyNumberFormat="1"/>
    <xf borderId="4" fillId="2" fontId="2" numFmtId="49" xfId="0" applyBorder="1" applyFont="1" applyNumberFormat="1"/>
    <xf borderId="5" fillId="2" fontId="3" numFmtId="0" xfId="0" applyAlignment="1" applyBorder="1" applyFont="1">
      <alignment horizontal="center"/>
    </xf>
    <xf borderId="6" fillId="2" fontId="2" numFmtId="0" xfId="0" applyAlignment="1" applyBorder="1" applyFont="1">
      <alignment horizontal="center"/>
    </xf>
    <xf borderId="1" fillId="2" fontId="2" numFmtId="0" xfId="0" applyAlignment="1" applyBorder="1" applyFont="1">
      <alignment horizontal="center"/>
    </xf>
    <xf borderId="7" fillId="2" fontId="2" numFmtId="49" xfId="0" applyBorder="1" applyFont="1" applyNumberFormat="1"/>
    <xf borderId="8" fillId="2" fontId="2" numFmtId="49" xfId="0" applyBorder="1" applyFont="1" applyNumberFormat="1"/>
    <xf borderId="5" fillId="2" fontId="4" numFmtId="0" xfId="0" applyAlignment="1" applyBorder="1" applyFont="1">
      <alignment horizontal="center"/>
    </xf>
    <xf borderId="5" fillId="2" fontId="4" numFmtId="0" xfId="0" applyAlignment="1" applyBorder="1" applyFont="1">
      <alignment horizontal="center" readingOrder="0"/>
    </xf>
    <xf borderId="5" fillId="2" fontId="5" numFmtId="0" xfId="0" applyAlignment="1" applyBorder="1" applyFont="1">
      <alignment horizontal="center"/>
    </xf>
    <xf borderId="5" fillId="2" fontId="3" numFmtId="0" xfId="0" applyAlignment="1" applyBorder="1" applyFont="1">
      <alignment horizontal="center" readingOrder="0"/>
    </xf>
    <xf borderId="0" fillId="2" fontId="2" numFmtId="0" xfId="0" applyFont="1"/>
    <xf borderId="9" fillId="2" fontId="6" numFmtId="49" xfId="0" applyAlignment="1" applyBorder="1" applyFont="1" applyNumberFormat="1">
      <alignment horizontal="left" vertical="center"/>
    </xf>
    <xf borderId="10" fillId="0" fontId="7" numFmtId="0" xfId="0" applyBorder="1" applyFont="1"/>
    <xf borderId="11" fillId="0" fontId="7" numFmtId="0" xfId="0" applyBorder="1" applyFont="1"/>
    <xf borderId="9" fillId="3" fontId="8" numFmtId="49" xfId="0" applyAlignment="1" applyBorder="1" applyFill="1" applyFont="1" applyNumberFormat="1">
      <alignment horizontal="center" shrinkToFit="0" vertical="top" wrapText="1"/>
    </xf>
    <xf borderId="9" fillId="2" fontId="9" numFmtId="49" xfId="0" applyAlignment="1" applyBorder="1" applyFont="1" applyNumberFormat="1">
      <alignment horizontal="left" vertical="center"/>
    </xf>
    <xf borderId="9" fillId="2" fontId="10" numFmtId="49" xfId="0" applyAlignment="1" applyBorder="1" applyFont="1" applyNumberFormat="1">
      <alignment horizontal="left" vertical="center"/>
    </xf>
    <xf borderId="12" fillId="2" fontId="11" numFmtId="49" xfId="0" applyAlignment="1" applyBorder="1" applyFont="1" applyNumberFormat="1">
      <alignment vertical="center"/>
    </xf>
    <xf borderId="12" fillId="2" fontId="11" numFmtId="0" xfId="0" applyBorder="1" applyFont="1"/>
    <xf borderId="12" fillId="2" fontId="8" numFmtId="49" xfId="0" applyAlignment="1" applyBorder="1" applyFont="1" applyNumberFormat="1">
      <alignment horizontal="left" shrinkToFit="0" vertical="center" wrapText="1"/>
    </xf>
    <xf borderId="9" fillId="2" fontId="8" numFmtId="49" xfId="0" applyAlignment="1" applyBorder="1" applyFont="1" applyNumberFormat="1">
      <alignment horizontal="left" shrinkToFit="0" vertical="center" wrapText="1"/>
    </xf>
    <xf borderId="13" fillId="0" fontId="2" numFmtId="0" xfId="0" applyBorder="1" applyFont="1"/>
    <xf borderId="14" fillId="2" fontId="8" numFmtId="49" xfId="0" applyAlignment="1" applyBorder="1" applyFont="1" applyNumberFormat="1">
      <alignment horizontal="center" shrinkToFit="0" vertical="center" wrapText="1"/>
    </xf>
    <xf borderId="14" fillId="2" fontId="10" numFmtId="49" xfId="0" applyAlignment="1" applyBorder="1" applyFont="1" applyNumberFormat="1">
      <alignment horizontal="center" shrinkToFit="0" vertical="center" wrapText="1"/>
    </xf>
    <xf borderId="9" fillId="2" fontId="9" numFmtId="49" xfId="0" applyAlignment="1" applyBorder="1" applyFont="1" applyNumberFormat="1">
      <alignment horizontal="center" vertical="center"/>
    </xf>
    <xf borderId="14" fillId="2" fontId="12" numFmtId="49" xfId="0" applyAlignment="1" applyBorder="1" applyFont="1" applyNumberFormat="1">
      <alignment horizontal="center" shrinkToFit="0" vertical="center" wrapText="1"/>
    </xf>
    <xf borderId="15" fillId="0" fontId="7" numFmtId="0" xfId="0" applyBorder="1" applyFont="1"/>
    <xf borderId="9" fillId="2" fontId="13" numFmtId="49" xfId="0" applyAlignment="1" applyBorder="1" applyFont="1" applyNumberFormat="1">
      <alignment horizontal="center" shrinkToFit="0" vertical="center" wrapText="1"/>
    </xf>
    <xf borderId="9" fillId="2" fontId="13" numFmtId="49" xfId="0" applyAlignment="1" applyBorder="1" applyFont="1" applyNumberFormat="1">
      <alignment horizontal="center" vertical="center"/>
    </xf>
    <xf borderId="16" fillId="0" fontId="7" numFmtId="0" xfId="0" applyBorder="1" applyFont="1"/>
    <xf borderId="12" fillId="2" fontId="12" numFmtId="49" xfId="0" applyAlignment="1" applyBorder="1" applyFont="1" applyNumberFormat="1">
      <alignment horizontal="center" vertical="center"/>
    </xf>
    <xf borderId="12" fillId="2" fontId="12" numFmtId="49" xfId="0" applyAlignment="1" applyBorder="1" applyFont="1" applyNumberFormat="1">
      <alignment horizontal="center" shrinkToFit="0" vertical="center" wrapText="1"/>
    </xf>
    <xf borderId="12" fillId="2" fontId="14" numFmtId="49" xfId="0" applyBorder="1" applyFont="1" applyNumberFormat="1"/>
    <xf borderId="12" fillId="2" fontId="15" numFmtId="49" xfId="0" applyBorder="1" applyFont="1" applyNumberFormat="1"/>
    <xf borderId="12" fillId="2" fontId="15" numFmtId="49" xfId="0" applyAlignment="1" applyBorder="1" applyFont="1" applyNumberFormat="1">
      <alignment horizontal="center"/>
    </xf>
    <xf borderId="12" fillId="2" fontId="15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9" fillId="2" fontId="6" numFmtId="49" xfId="0" applyAlignment="1" applyBorder="1" applyFont="1" applyNumberFormat="1">
      <alignment horizontal="left" shrinkToFit="0" vertical="center" wrapText="1"/>
    </xf>
    <xf borderId="12" fillId="3" fontId="16" numFmtId="49" xfId="0" applyAlignment="1" applyBorder="1" applyFont="1" applyNumberFormat="1">
      <alignment horizontal="center" shrinkToFit="0" vertical="center" wrapText="1"/>
    </xf>
    <xf borderId="9" fillId="2" fontId="13" numFmtId="49" xfId="0" applyAlignment="1" applyBorder="1" applyFont="1" applyNumberFormat="1">
      <alignment shrinkToFit="0" wrapText="1"/>
    </xf>
    <xf borderId="9" fillId="2" fontId="9" numFmtId="49" xfId="0" applyAlignment="1" applyBorder="1" applyFont="1" applyNumberFormat="1">
      <alignment shrinkToFit="0" wrapText="1"/>
    </xf>
    <xf borderId="9" fillId="2" fontId="14" numFmtId="49" xfId="0" applyAlignment="1" applyBorder="1" applyFont="1" applyNumberFormat="1">
      <alignment shrinkToFit="0" wrapText="1"/>
    </xf>
    <xf borderId="13" fillId="2" fontId="17" numFmtId="0" xfId="0" applyAlignment="1" applyBorder="1" applyFont="1">
      <alignment shrinkToFit="0" wrapText="1"/>
    </xf>
    <xf borderId="17" fillId="2" fontId="17" numFmtId="0" xfId="0" applyAlignment="1" applyBorder="1" applyFont="1">
      <alignment shrinkToFit="0" wrapText="1"/>
    </xf>
    <xf borderId="18" fillId="0" fontId="7" numFmtId="0" xfId="0" applyBorder="1" applyFont="1"/>
    <xf borderId="14" fillId="2" fontId="9" numFmtId="49" xfId="0" applyAlignment="1" applyBorder="1" applyFont="1" applyNumberFormat="1">
      <alignment horizontal="center" shrinkToFit="0" vertical="center" wrapText="1"/>
    </xf>
    <xf borderId="9" fillId="2" fontId="9" numFmtId="49" xfId="0" applyAlignment="1" applyBorder="1" applyFont="1" applyNumberFormat="1">
      <alignment horizontal="center" shrinkToFit="0" vertical="center" wrapText="1"/>
    </xf>
    <xf borderId="19" fillId="2" fontId="9" numFmtId="49" xfId="0" applyAlignment="1" applyBorder="1" applyFont="1" applyNumberFormat="1">
      <alignment horizontal="center" shrinkToFit="0" vertical="center" wrapText="1"/>
    </xf>
    <xf borderId="20" fillId="2" fontId="9" numFmtId="49" xfId="0" applyAlignment="1" applyBorder="1" applyFont="1" applyNumberFormat="1">
      <alignment horizontal="center" shrinkToFit="0" vertical="center" wrapText="1"/>
    </xf>
    <xf borderId="21" fillId="2" fontId="9" numFmtId="49" xfId="0" applyAlignment="1" applyBorder="1" applyFont="1" applyNumberFormat="1">
      <alignment horizontal="center" shrinkToFit="0" vertical="center" wrapText="1"/>
    </xf>
    <xf borderId="12" fillId="2" fontId="18" numFmtId="0" xfId="0" applyAlignment="1" applyBorder="1" applyFont="1">
      <alignment horizontal="center"/>
    </xf>
    <xf borderId="12" fillId="2" fontId="18" numFmtId="49" xfId="0" applyAlignment="1" applyBorder="1" applyFont="1" applyNumberFormat="1">
      <alignment horizontal="center"/>
    </xf>
    <xf borderId="22" fillId="2" fontId="18" numFmtId="49" xfId="0" applyAlignment="1" applyBorder="1" applyFont="1" applyNumberFormat="1">
      <alignment horizontal="left"/>
    </xf>
    <xf borderId="23" fillId="2" fontId="18" numFmtId="0" xfId="0" applyAlignment="1" applyBorder="1" applyFont="1">
      <alignment horizontal="center"/>
    </xf>
    <xf borderId="23" fillId="2" fontId="18" numFmtId="49" xfId="0" applyAlignment="1" applyBorder="1" applyFont="1" applyNumberFormat="1">
      <alignment horizontal="center"/>
    </xf>
    <xf borderId="24" fillId="2" fontId="18" numFmtId="0" xfId="0" applyAlignment="1" applyBorder="1" applyFont="1">
      <alignment horizontal="center"/>
    </xf>
    <xf borderId="12" fillId="2" fontId="14" numFmtId="49" xfId="0" applyAlignment="1" applyBorder="1" applyFont="1" applyNumberFormat="1">
      <alignment horizontal="center"/>
    </xf>
    <xf borderId="25" fillId="2" fontId="19" numFmtId="49" xfId="0" applyAlignment="1" applyBorder="1" applyFont="1" applyNumberFormat="1">
      <alignment horizontal="left" vertical="center"/>
    </xf>
    <xf borderId="26" fillId="0" fontId="7" numFmtId="0" xfId="0" applyBorder="1" applyFont="1"/>
    <xf borderId="27" fillId="0" fontId="7" numFmtId="0" xfId="0" applyBorder="1" applyFont="1"/>
  </cellXfs>
  <cellStyles count="1">
    <cellStyle xfId="0" name="Normal" builtinId="0"/>
  </cellStyles>
  <dxfs count="4">
    <dxf>
      <font>
        <b/>
        <color rgb="FF000000"/>
      </font>
      <fill>
        <patternFill patternType="none"/>
      </fill>
      <border/>
    </dxf>
    <dxf>
      <font>
        <b/>
        <color rgb="FF000000"/>
      </font>
      <fill>
        <patternFill patternType="solid">
          <fgColor rgb="FFDDDDDD"/>
          <bgColor rgb="FFDDDDDD"/>
        </patternFill>
      </fill>
      <border/>
    </dxf>
    <dxf>
      <font>
        <b/>
        <color rgb="FF000000"/>
      </font>
      <fill>
        <patternFill patternType="solid">
          <fgColor rgb="FFD5D5D5"/>
          <bgColor rgb="FFD5D5D5"/>
        </patternFill>
      </fill>
      <border/>
    </dxf>
    <dxf>
      <font>
        <b/>
        <color rgb="FF000000"/>
      </font>
      <fill>
        <patternFill patternType="solid">
          <fgColor rgb="FFEAEAEA"/>
          <bgColor rgb="FFEAEAEA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476250</xdr:colOff>
      <xdr:row>82</xdr:row>
      <xdr:rowOff>104775</xdr:rowOff>
    </xdr:from>
    <xdr:ext cx="4533900" cy="314325"/>
    <xdr:sp>
      <xdr:nvSpPr>
        <xdr:cNvPr id="3" name="Shape 3"/>
        <xdr:cNvSpPr txBox="1"/>
      </xdr:nvSpPr>
      <xdr:spPr>
        <a:xfrm>
          <a:off x="3083813" y="3627600"/>
          <a:ext cx="4524375" cy="304800"/>
        </a:xfrm>
        <a:prstGeom prst="rect">
          <a:avLst/>
        </a:prstGeom>
        <a:noFill/>
        <a:ln>
          <a:noFill/>
        </a:ln>
      </xdr:spPr>
      <xdr:txBody>
        <a:bodyPr anchorCtr="0" anchor="t" bIns="45700" lIns="45700" spcFirstLastPara="1" rIns="45700" wrap="square" tIns="45700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b="1" i="0" lang="en-US" sz="12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POTPIS NASTAVNIKA</a:t>
          </a:r>
          <a:r>
            <a:rPr b="0" i="0" lang="en-US" sz="12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_________________________________________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1.86"/>
    <col customWidth="1" min="2" max="2" width="23.43"/>
    <col customWidth="1" min="3" max="3" width="9.86"/>
    <col customWidth="1" min="4" max="4" width="10.43"/>
    <col customWidth="1" min="5" max="7" width="9.86"/>
    <col customWidth="1" min="8" max="8" width="10.71"/>
    <col customWidth="1" min="9" max="12" width="9.86"/>
    <col customWidth="1" min="13" max="26" width="8.86"/>
  </cols>
  <sheetData>
    <row r="1" ht="63.0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4" t="s">
        <v>10</v>
      </c>
      <c r="L1" s="3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0" customHeight="1">
      <c r="A2" s="6" t="s">
        <v>12</v>
      </c>
      <c r="B2" s="7" t="s">
        <v>13</v>
      </c>
      <c r="C2" s="8">
        <v>13.0</v>
      </c>
      <c r="D2" s="8"/>
      <c r="E2" s="8"/>
      <c r="F2" s="8">
        <v>1.0</v>
      </c>
      <c r="G2" s="8"/>
      <c r="H2" s="8"/>
      <c r="I2" s="9">
        <f t="shared" ref="I2:I19" si="1">IF(AND(D2="",E2=""),C2,D2+E2)+IF(AND(G2="",H2=""),F2,G2+H2)</f>
        <v>14</v>
      </c>
      <c r="J2" s="4" t="str">
        <f t="shared" ref="J2:J75" si="2">IF(I2="","F",IF(I2&gt;89,"A",IF(I2&gt;79,"B",IF(I2&gt;69,"C",IF(I2&gt;59,"D",IF(I2&gt;49,"E","F"))))))</f>
        <v>F</v>
      </c>
      <c r="K2" s="10">
        <f t="shared" ref="K2:K75" si="3">IF(AND(C2="",D2="",E2=""),"/",IF(OR(D2&lt;&gt;"",E2&lt;&gt;""),D2+E2,C2))</f>
        <v>13</v>
      </c>
      <c r="L2" s="4">
        <f t="shared" ref="L2:L11" si="4">IF(AND(F2="",G2="",H2=""),"/",IF(OR(G2&lt;&gt;"",H2&lt;&gt;""),G2+H2,F2))</f>
        <v>1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.0" customHeight="1">
      <c r="A3" s="11" t="s">
        <v>14</v>
      </c>
      <c r="B3" s="12" t="s">
        <v>15</v>
      </c>
      <c r="C3" s="8">
        <v>9.0</v>
      </c>
      <c r="D3" s="13">
        <v>6.0</v>
      </c>
      <c r="E3" s="14">
        <v>14.0</v>
      </c>
      <c r="F3" s="8">
        <v>18.0</v>
      </c>
      <c r="G3" s="13">
        <v>3.0</v>
      </c>
      <c r="H3" s="14">
        <v>11.0</v>
      </c>
      <c r="I3" s="9">
        <f t="shared" si="1"/>
        <v>34</v>
      </c>
      <c r="J3" s="4" t="str">
        <f t="shared" si="2"/>
        <v>F</v>
      </c>
      <c r="K3" s="10">
        <f t="shared" si="3"/>
        <v>20</v>
      </c>
      <c r="L3" s="10">
        <f t="shared" si="4"/>
        <v>14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5.0" customHeight="1">
      <c r="A4" s="11" t="s">
        <v>16</v>
      </c>
      <c r="B4" s="12" t="s">
        <v>17</v>
      </c>
      <c r="C4" s="8">
        <v>12.0</v>
      </c>
      <c r="D4" s="8">
        <v>8.0</v>
      </c>
      <c r="E4" s="8">
        <v>9.0</v>
      </c>
      <c r="F4" s="8">
        <v>4.0</v>
      </c>
      <c r="G4" s="8"/>
      <c r="H4" s="8"/>
      <c r="I4" s="9">
        <f t="shared" si="1"/>
        <v>21</v>
      </c>
      <c r="J4" s="4" t="str">
        <f t="shared" si="2"/>
        <v>F</v>
      </c>
      <c r="K4" s="10">
        <f t="shared" si="3"/>
        <v>17</v>
      </c>
      <c r="L4" s="10">
        <f t="shared" si="4"/>
        <v>4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.0" customHeight="1">
      <c r="A5" s="11" t="s">
        <v>18</v>
      </c>
      <c r="B5" s="12" t="s">
        <v>19</v>
      </c>
      <c r="C5" s="8">
        <v>22.0</v>
      </c>
      <c r="D5" s="8"/>
      <c r="E5" s="8"/>
      <c r="F5" s="8"/>
      <c r="G5" s="8"/>
      <c r="H5" s="8"/>
      <c r="I5" s="9">
        <f t="shared" si="1"/>
        <v>22</v>
      </c>
      <c r="J5" s="4" t="str">
        <f t="shared" si="2"/>
        <v>F</v>
      </c>
      <c r="K5" s="10">
        <f t="shared" si="3"/>
        <v>22</v>
      </c>
      <c r="L5" s="10" t="str">
        <f t="shared" si="4"/>
        <v>/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0" customHeight="1">
      <c r="A6" s="11" t="s">
        <v>20</v>
      </c>
      <c r="B6" s="12" t="s">
        <v>21</v>
      </c>
      <c r="C6" s="8">
        <v>24.0</v>
      </c>
      <c r="D6" s="8"/>
      <c r="E6" s="8"/>
      <c r="F6" s="8"/>
      <c r="G6" s="15">
        <v>11.0</v>
      </c>
      <c r="H6" s="8">
        <v>15.0</v>
      </c>
      <c r="I6" s="9">
        <f t="shared" si="1"/>
        <v>50</v>
      </c>
      <c r="J6" s="4" t="str">
        <f t="shared" si="2"/>
        <v>E</v>
      </c>
      <c r="K6" s="10">
        <f t="shared" si="3"/>
        <v>24</v>
      </c>
      <c r="L6" s="10">
        <f t="shared" si="4"/>
        <v>26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5.0" customHeight="1">
      <c r="A7" s="11" t="s">
        <v>22</v>
      </c>
      <c r="B7" s="12" t="s">
        <v>23</v>
      </c>
      <c r="C7" s="8">
        <v>7.0</v>
      </c>
      <c r="D7" s="8">
        <v>7.0</v>
      </c>
      <c r="E7" s="8">
        <v>14.0</v>
      </c>
      <c r="F7" s="8"/>
      <c r="G7" s="15">
        <v>6.0</v>
      </c>
      <c r="H7" s="8">
        <v>23.0</v>
      </c>
      <c r="I7" s="9">
        <f t="shared" si="1"/>
        <v>50</v>
      </c>
      <c r="J7" s="4" t="str">
        <f t="shared" si="2"/>
        <v>E</v>
      </c>
      <c r="K7" s="10">
        <f t="shared" si="3"/>
        <v>21</v>
      </c>
      <c r="L7" s="10">
        <f t="shared" si="4"/>
        <v>29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0" customHeight="1">
      <c r="A8" s="11" t="s">
        <v>24</v>
      </c>
      <c r="B8" s="12" t="s">
        <v>25</v>
      </c>
      <c r="C8" s="8">
        <v>10.0</v>
      </c>
      <c r="D8" s="13">
        <v>5.0</v>
      </c>
      <c r="E8" s="14">
        <v>16.0</v>
      </c>
      <c r="F8" s="8">
        <v>16.0</v>
      </c>
      <c r="G8" s="13">
        <v>2.0</v>
      </c>
      <c r="H8" s="14">
        <v>15.0</v>
      </c>
      <c r="I8" s="9">
        <f t="shared" si="1"/>
        <v>38</v>
      </c>
      <c r="J8" s="4" t="str">
        <f t="shared" si="2"/>
        <v>F</v>
      </c>
      <c r="K8" s="10">
        <f t="shared" si="3"/>
        <v>21</v>
      </c>
      <c r="L8" s="10">
        <f t="shared" si="4"/>
        <v>17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0" customHeight="1">
      <c r="A9" s="11" t="s">
        <v>26</v>
      </c>
      <c r="B9" s="12" t="s">
        <v>27</v>
      </c>
      <c r="C9" s="8"/>
      <c r="D9" s="13">
        <v>5.0</v>
      </c>
      <c r="E9" s="14">
        <v>20.0</v>
      </c>
      <c r="F9" s="8"/>
      <c r="G9" s="13">
        <v>5.0</v>
      </c>
      <c r="H9" s="14">
        <v>14.0</v>
      </c>
      <c r="I9" s="9">
        <f t="shared" si="1"/>
        <v>44</v>
      </c>
      <c r="J9" s="4" t="str">
        <f t="shared" si="2"/>
        <v>F</v>
      </c>
      <c r="K9" s="4">
        <f t="shared" si="3"/>
        <v>25</v>
      </c>
      <c r="L9" s="4">
        <f t="shared" si="4"/>
        <v>19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0" customHeight="1">
      <c r="A10" s="11" t="s">
        <v>28</v>
      </c>
      <c r="B10" s="12" t="s">
        <v>29</v>
      </c>
      <c r="C10" s="8">
        <v>16.0</v>
      </c>
      <c r="D10" s="13">
        <v>2.0</v>
      </c>
      <c r="E10" s="14">
        <v>15.0</v>
      </c>
      <c r="F10" s="8">
        <v>10.0</v>
      </c>
      <c r="G10" s="13">
        <v>2.0</v>
      </c>
      <c r="H10" s="14">
        <v>6.0</v>
      </c>
      <c r="I10" s="9">
        <f t="shared" si="1"/>
        <v>25</v>
      </c>
      <c r="J10" s="4" t="str">
        <f t="shared" si="2"/>
        <v>F</v>
      </c>
      <c r="K10" s="10">
        <f t="shared" si="3"/>
        <v>17</v>
      </c>
      <c r="L10" s="10">
        <f t="shared" si="4"/>
        <v>8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0" customHeight="1">
      <c r="A11" s="11" t="s">
        <v>30</v>
      </c>
      <c r="B11" s="12" t="s">
        <v>31</v>
      </c>
      <c r="C11" s="8">
        <v>6.0</v>
      </c>
      <c r="D11" s="8"/>
      <c r="E11" s="8"/>
      <c r="F11" s="8"/>
      <c r="G11" s="8"/>
      <c r="H11" s="8"/>
      <c r="I11" s="9">
        <f t="shared" si="1"/>
        <v>6</v>
      </c>
      <c r="J11" s="4" t="str">
        <f t="shared" si="2"/>
        <v>F</v>
      </c>
      <c r="K11" s="10">
        <f t="shared" si="3"/>
        <v>6</v>
      </c>
      <c r="L11" s="10" t="str">
        <f t="shared" si="4"/>
        <v>/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0" customHeight="1">
      <c r="A12" s="11" t="s">
        <v>32</v>
      </c>
      <c r="B12" s="12" t="s">
        <v>33</v>
      </c>
      <c r="C12" s="8">
        <v>14.0</v>
      </c>
      <c r="D12" s="13">
        <v>6.0</v>
      </c>
      <c r="E12" s="14">
        <v>17.0</v>
      </c>
      <c r="F12" s="8"/>
      <c r="G12" s="8">
        <v>7.0</v>
      </c>
      <c r="H12" s="16">
        <v>17.5</v>
      </c>
      <c r="I12" s="9">
        <f t="shared" si="1"/>
        <v>47.5</v>
      </c>
      <c r="J12" s="4" t="str">
        <f t="shared" si="2"/>
        <v>F</v>
      </c>
      <c r="K12" s="10">
        <f t="shared" si="3"/>
        <v>23</v>
      </c>
      <c r="L12" s="10" t="str">
        <f>IF(AND(F12="",G12="",#REF!=""),"/",IF(OR(G12&lt;&gt;"",H12&lt;&gt;""),G12+H12,F12))</f>
        <v>#REF!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0" customHeight="1">
      <c r="A13" s="11" t="s">
        <v>34</v>
      </c>
      <c r="B13" s="12" t="s">
        <v>35</v>
      </c>
      <c r="C13" s="8">
        <v>14.0</v>
      </c>
      <c r="D13" s="8"/>
      <c r="E13" s="8"/>
      <c r="F13" s="8">
        <v>2.0</v>
      </c>
      <c r="G13" s="8"/>
      <c r="H13" s="8"/>
      <c r="I13" s="9">
        <f t="shared" si="1"/>
        <v>16</v>
      </c>
      <c r="J13" s="4" t="str">
        <f t="shared" si="2"/>
        <v>F</v>
      </c>
      <c r="K13" s="10">
        <f t="shared" si="3"/>
        <v>14</v>
      </c>
      <c r="L13" s="10">
        <f t="shared" ref="L13:L19" si="5">IF(AND(F13="",G13="",H13=""),"/",IF(OR(G13&lt;&gt;"",H13&lt;&gt;""),G13+H13,F13))</f>
        <v>2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0" customHeight="1">
      <c r="A14" s="11" t="s">
        <v>36</v>
      </c>
      <c r="B14" s="12" t="s">
        <v>37</v>
      </c>
      <c r="C14" s="8">
        <v>12.0</v>
      </c>
      <c r="D14" s="8"/>
      <c r="E14" s="8"/>
      <c r="F14" s="8"/>
      <c r="G14" s="8"/>
      <c r="H14" s="8"/>
      <c r="I14" s="9">
        <f t="shared" si="1"/>
        <v>12</v>
      </c>
      <c r="J14" s="4" t="str">
        <f t="shared" si="2"/>
        <v>F</v>
      </c>
      <c r="K14" s="10">
        <f t="shared" si="3"/>
        <v>12</v>
      </c>
      <c r="L14" s="10" t="str">
        <f t="shared" si="5"/>
        <v>/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0" customHeight="1">
      <c r="A15" s="11" t="s">
        <v>38</v>
      </c>
      <c r="B15" s="12" t="s">
        <v>39</v>
      </c>
      <c r="C15" s="8">
        <v>8.0</v>
      </c>
      <c r="D15" s="8"/>
      <c r="E15" s="8"/>
      <c r="F15" s="8">
        <v>1.0</v>
      </c>
      <c r="G15" s="8"/>
      <c r="H15" s="8"/>
      <c r="I15" s="9">
        <f t="shared" si="1"/>
        <v>9</v>
      </c>
      <c r="J15" s="4" t="str">
        <f t="shared" si="2"/>
        <v>F</v>
      </c>
      <c r="K15" s="10">
        <f t="shared" si="3"/>
        <v>8</v>
      </c>
      <c r="L15" s="10">
        <f t="shared" si="5"/>
        <v>1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0" customHeight="1">
      <c r="A16" s="11" t="s">
        <v>40</v>
      </c>
      <c r="B16" s="12" t="s">
        <v>41</v>
      </c>
      <c r="C16" s="8">
        <v>17.0</v>
      </c>
      <c r="D16" s="8"/>
      <c r="E16" s="8"/>
      <c r="F16" s="8"/>
      <c r="G16" s="13">
        <v>9.0</v>
      </c>
      <c r="H16" s="14">
        <v>19.0</v>
      </c>
      <c r="I16" s="9">
        <f t="shared" si="1"/>
        <v>45</v>
      </c>
      <c r="J16" s="4" t="str">
        <f t="shared" si="2"/>
        <v>F</v>
      </c>
      <c r="K16" s="10">
        <f t="shared" si="3"/>
        <v>17</v>
      </c>
      <c r="L16" s="10">
        <f t="shared" si="5"/>
        <v>28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ht="15.0" customHeight="1">
      <c r="A17" s="11" t="s">
        <v>42</v>
      </c>
      <c r="B17" s="12" t="s">
        <v>43</v>
      </c>
      <c r="C17" s="8">
        <v>1.0</v>
      </c>
      <c r="D17" s="8"/>
      <c r="E17" s="8"/>
      <c r="F17" s="8"/>
      <c r="G17" s="8"/>
      <c r="H17" s="8"/>
      <c r="I17" s="9">
        <f t="shared" si="1"/>
        <v>1</v>
      </c>
      <c r="J17" s="4" t="str">
        <f t="shared" si="2"/>
        <v>F</v>
      </c>
      <c r="K17" s="10">
        <f t="shared" si="3"/>
        <v>1</v>
      </c>
      <c r="L17" s="10" t="str">
        <f t="shared" si="5"/>
        <v>/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0" customHeight="1">
      <c r="A18" s="11" t="s">
        <v>44</v>
      </c>
      <c r="B18" s="12" t="s">
        <v>45</v>
      </c>
      <c r="C18" s="8">
        <v>16.0</v>
      </c>
      <c r="D18" s="8">
        <v>6.0</v>
      </c>
      <c r="E18" s="8">
        <v>19.0</v>
      </c>
      <c r="F18" s="8">
        <v>18.0</v>
      </c>
      <c r="G18" s="13">
        <v>1.0</v>
      </c>
      <c r="H18" s="14">
        <v>17.0</v>
      </c>
      <c r="I18" s="9">
        <f t="shared" si="1"/>
        <v>43</v>
      </c>
      <c r="J18" s="4" t="str">
        <f t="shared" si="2"/>
        <v>F</v>
      </c>
      <c r="K18" s="10">
        <f t="shared" si="3"/>
        <v>25</v>
      </c>
      <c r="L18" s="10">
        <f t="shared" si="5"/>
        <v>18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0" customHeight="1">
      <c r="A19" s="11" t="s">
        <v>46</v>
      </c>
      <c r="B19" s="12" t="s">
        <v>47</v>
      </c>
      <c r="C19" s="8">
        <v>3.0</v>
      </c>
      <c r="D19" s="13">
        <v>0.0</v>
      </c>
      <c r="E19" s="14">
        <v>6.0</v>
      </c>
      <c r="F19" s="8"/>
      <c r="G19" s="8"/>
      <c r="H19" s="16"/>
      <c r="I19" s="9">
        <f t="shared" si="1"/>
        <v>6</v>
      </c>
      <c r="J19" s="4" t="str">
        <f t="shared" si="2"/>
        <v>F</v>
      </c>
      <c r="K19" s="10">
        <f t="shared" si="3"/>
        <v>6</v>
      </c>
      <c r="L19" s="10" t="str">
        <f t="shared" si="5"/>
        <v>/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0" customHeight="1">
      <c r="A20" s="11" t="s">
        <v>48</v>
      </c>
      <c r="B20" s="12" t="s">
        <v>49</v>
      </c>
      <c r="C20" s="8"/>
      <c r="D20" s="8"/>
      <c r="E20" s="8"/>
      <c r="F20" s="8"/>
      <c r="G20" s="8"/>
      <c r="I20" s="9">
        <f>IF(AND(D20="",E20=""),C20,D20+E20)+IF(AND(G20="",H12=""),F20,G20+H12)</f>
        <v>17.5</v>
      </c>
      <c r="J20" s="4" t="str">
        <f t="shared" si="2"/>
        <v>F</v>
      </c>
      <c r="K20" s="10" t="str">
        <f t="shared" si="3"/>
        <v>/</v>
      </c>
      <c r="L20" s="4">
        <f>IF(AND(F20="",G20="",H12=""),"/",IF(OR(G20&lt;&gt;"",H12&lt;&gt;""),G20+H12,F20))</f>
        <v>17.5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0" customHeight="1">
      <c r="A21" s="11" t="s">
        <v>50</v>
      </c>
      <c r="B21" s="12" t="s">
        <v>51</v>
      </c>
      <c r="C21" s="8">
        <v>1.0</v>
      </c>
      <c r="D21" s="8"/>
      <c r="E21" s="8"/>
      <c r="F21" s="8"/>
      <c r="G21" s="8"/>
      <c r="H21" s="8"/>
      <c r="I21" s="9">
        <f t="shared" ref="I21:I75" si="6">IF(AND(D21="",E21=""),C21,D21+E21)+IF(AND(G21="",H21=""),F21,G21+H21)</f>
        <v>1</v>
      </c>
      <c r="J21" s="4" t="str">
        <f t="shared" si="2"/>
        <v>F</v>
      </c>
      <c r="K21" s="10">
        <f t="shared" si="3"/>
        <v>1</v>
      </c>
      <c r="L21" s="10" t="str">
        <f t="shared" ref="L21:L75" si="7">IF(AND(F21="",G21="",H21=""),"/",IF(OR(G21&lt;&gt;"",H21&lt;&gt;""),G21+H21,F21))</f>
        <v>/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0" customHeight="1">
      <c r="A22" s="11" t="s">
        <v>52</v>
      </c>
      <c r="B22" s="12" t="s">
        <v>53</v>
      </c>
      <c r="C22" s="8">
        <v>17.0</v>
      </c>
      <c r="D22" s="8"/>
      <c r="E22" s="8"/>
      <c r="F22" s="8">
        <v>12.0</v>
      </c>
      <c r="G22" s="13">
        <v>2.0</v>
      </c>
      <c r="H22" s="14">
        <v>8.0</v>
      </c>
      <c r="I22" s="9">
        <f t="shared" si="6"/>
        <v>27</v>
      </c>
      <c r="J22" s="4" t="str">
        <f t="shared" si="2"/>
        <v>F</v>
      </c>
      <c r="K22" s="4">
        <f t="shared" si="3"/>
        <v>17</v>
      </c>
      <c r="L22" s="4">
        <f t="shared" si="7"/>
        <v>10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0" customHeight="1">
      <c r="A23" s="11" t="s">
        <v>54</v>
      </c>
      <c r="B23" s="12" t="s">
        <v>55</v>
      </c>
      <c r="C23" s="8">
        <v>13.0</v>
      </c>
      <c r="D23" s="8"/>
      <c r="E23" s="8"/>
      <c r="F23" s="8"/>
      <c r="G23" s="8"/>
      <c r="H23" s="8"/>
      <c r="I23" s="9">
        <f t="shared" si="6"/>
        <v>13</v>
      </c>
      <c r="J23" s="4" t="str">
        <f t="shared" si="2"/>
        <v>F</v>
      </c>
      <c r="K23" s="10">
        <f t="shared" si="3"/>
        <v>13</v>
      </c>
      <c r="L23" s="10" t="str">
        <f t="shared" si="7"/>
        <v>/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0" customHeight="1">
      <c r="A24" s="11" t="s">
        <v>56</v>
      </c>
      <c r="B24" s="12" t="s">
        <v>57</v>
      </c>
      <c r="C24" s="8"/>
      <c r="D24" s="8"/>
      <c r="E24" s="8"/>
      <c r="F24" s="8"/>
      <c r="G24" s="8"/>
      <c r="H24" s="8"/>
      <c r="I24" s="9">
        <f t="shared" si="6"/>
        <v>0</v>
      </c>
      <c r="J24" s="4" t="str">
        <f t="shared" si="2"/>
        <v>F</v>
      </c>
      <c r="K24" s="10" t="str">
        <f t="shared" si="3"/>
        <v>/</v>
      </c>
      <c r="L24" s="10" t="str">
        <f t="shared" si="7"/>
        <v>/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0" customHeight="1">
      <c r="A25" s="11" t="s">
        <v>58</v>
      </c>
      <c r="B25" s="12" t="s">
        <v>59</v>
      </c>
      <c r="C25" s="8">
        <v>10.0</v>
      </c>
      <c r="D25" s="8"/>
      <c r="E25" s="8"/>
      <c r="F25" s="8"/>
      <c r="G25" s="8"/>
      <c r="H25" s="8"/>
      <c r="I25" s="9">
        <f t="shared" si="6"/>
        <v>10</v>
      </c>
      <c r="J25" s="4" t="str">
        <f t="shared" si="2"/>
        <v>F</v>
      </c>
      <c r="K25" s="4">
        <f t="shared" si="3"/>
        <v>10</v>
      </c>
      <c r="L25" s="4" t="str">
        <f t="shared" si="7"/>
        <v>/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0" customHeight="1">
      <c r="A26" s="11" t="s">
        <v>60</v>
      </c>
      <c r="B26" s="12" t="s">
        <v>61</v>
      </c>
      <c r="C26" s="8">
        <v>19.0</v>
      </c>
      <c r="D26" s="13">
        <v>2.0</v>
      </c>
      <c r="E26" s="14">
        <v>18.0</v>
      </c>
      <c r="F26" s="8">
        <v>13.0</v>
      </c>
      <c r="G26" s="13">
        <v>1.0</v>
      </c>
      <c r="H26" s="14">
        <v>14.0</v>
      </c>
      <c r="I26" s="9">
        <f t="shared" si="6"/>
        <v>35</v>
      </c>
      <c r="J26" s="4" t="str">
        <f t="shared" si="2"/>
        <v>F</v>
      </c>
      <c r="K26" s="4">
        <f t="shared" si="3"/>
        <v>20</v>
      </c>
      <c r="L26" s="4">
        <f t="shared" si="7"/>
        <v>15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0" customHeight="1">
      <c r="A27" s="11" t="s">
        <v>62</v>
      </c>
      <c r="B27" s="12" t="s">
        <v>63</v>
      </c>
      <c r="C27" s="8"/>
      <c r="D27" s="8"/>
      <c r="E27" s="8"/>
      <c r="F27" s="8"/>
      <c r="G27" s="8"/>
      <c r="H27" s="8"/>
      <c r="I27" s="9">
        <f t="shared" si="6"/>
        <v>0</v>
      </c>
      <c r="J27" s="4" t="str">
        <f t="shared" si="2"/>
        <v>F</v>
      </c>
      <c r="K27" s="10" t="str">
        <f t="shared" si="3"/>
        <v>/</v>
      </c>
      <c r="L27" s="10" t="str">
        <f t="shared" si="7"/>
        <v>/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0" customHeight="1">
      <c r="A28" s="11" t="s">
        <v>64</v>
      </c>
      <c r="B28" s="12" t="s">
        <v>65</v>
      </c>
      <c r="C28" s="8">
        <v>10.0</v>
      </c>
      <c r="D28" s="8"/>
      <c r="E28" s="8"/>
      <c r="F28" s="8"/>
      <c r="G28" s="8"/>
      <c r="H28" s="8"/>
      <c r="I28" s="9">
        <f t="shared" si="6"/>
        <v>10</v>
      </c>
      <c r="J28" s="4" t="str">
        <f t="shared" si="2"/>
        <v>F</v>
      </c>
      <c r="K28" s="10">
        <f t="shared" si="3"/>
        <v>10</v>
      </c>
      <c r="L28" s="10" t="str">
        <f t="shared" si="7"/>
        <v>/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0" customHeight="1">
      <c r="A29" s="11" t="s">
        <v>66</v>
      </c>
      <c r="B29" s="12" t="s">
        <v>67</v>
      </c>
      <c r="C29" s="8">
        <v>9.0</v>
      </c>
      <c r="D29" s="8"/>
      <c r="E29" s="8"/>
      <c r="F29" s="8"/>
      <c r="G29" s="8"/>
      <c r="H29" s="8"/>
      <c r="I29" s="9">
        <f t="shared" si="6"/>
        <v>9</v>
      </c>
      <c r="J29" s="4" t="str">
        <f t="shared" si="2"/>
        <v>F</v>
      </c>
      <c r="K29" s="10">
        <f t="shared" si="3"/>
        <v>9</v>
      </c>
      <c r="L29" s="4" t="str">
        <f t="shared" si="7"/>
        <v>/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0" customHeight="1">
      <c r="A30" s="11" t="s">
        <v>68</v>
      </c>
      <c r="B30" s="12" t="s">
        <v>69</v>
      </c>
      <c r="C30" s="8">
        <v>29.0</v>
      </c>
      <c r="D30" s="8"/>
      <c r="E30" s="8"/>
      <c r="F30" s="8">
        <v>5.0</v>
      </c>
      <c r="G30" s="13">
        <v>3.0</v>
      </c>
      <c r="H30" s="14">
        <v>9.0</v>
      </c>
      <c r="I30" s="9">
        <f t="shared" si="6"/>
        <v>41</v>
      </c>
      <c r="J30" s="4" t="str">
        <f t="shared" si="2"/>
        <v>F</v>
      </c>
      <c r="K30" s="4">
        <f t="shared" si="3"/>
        <v>29</v>
      </c>
      <c r="L30" s="4">
        <f t="shared" si="7"/>
        <v>12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0" customHeight="1">
      <c r="A31" s="11" t="s">
        <v>70</v>
      </c>
      <c r="B31" s="12" t="s">
        <v>71</v>
      </c>
      <c r="C31" s="8"/>
      <c r="D31" s="8">
        <v>0.0</v>
      </c>
      <c r="E31" s="8">
        <v>0.0</v>
      </c>
      <c r="F31" s="8"/>
      <c r="G31" s="8"/>
      <c r="H31" s="8"/>
      <c r="I31" s="9">
        <f t="shared" si="6"/>
        <v>0</v>
      </c>
      <c r="J31" s="4" t="str">
        <f t="shared" si="2"/>
        <v>F</v>
      </c>
      <c r="K31" s="10">
        <f t="shared" si="3"/>
        <v>0</v>
      </c>
      <c r="L31" s="10" t="str">
        <f t="shared" si="7"/>
        <v>/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0" customHeight="1">
      <c r="A32" s="11" t="s">
        <v>72</v>
      </c>
      <c r="B32" s="12" t="s">
        <v>73</v>
      </c>
      <c r="C32" s="8">
        <v>1.0</v>
      </c>
      <c r="D32" s="8"/>
      <c r="E32" s="8"/>
      <c r="F32" s="8">
        <v>2.0</v>
      </c>
      <c r="G32" s="8"/>
      <c r="H32" s="8"/>
      <c r="I32" s="9">
        <f t="shared" si="6"/>
        <v>3</v>
      </c>
      <c r="J32" s="4" t="str">
        <f t="shared" si="2"/>
        <v>F</v>
      </c>
      <c r="K32" s="10">
        <f t="shared" si="3"/>
        <v>1</v>
      </c>
      <c r="L32" s="4">
        <f t="shared" si="7"/>
        <v>2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0" customHeight="1">
      <c r="A33" s="11" t="s">
        <v>74</v>
      </c>
      <c r="B33" s="12" t="s">
        <v>75</v>
      </c>
      <c r="C33" s="8">
        <v>14.5</v>
      </c>
      <c r="D33" s="8"/>
      <c r="E33" s="8"/>
      <c r="F33" s="8"/>
      <c r="G33" s="8"/>
      <c r="H33" s="8"/>
      <c r="I33" s="9">
        <f t="shared" si="6"/>
        <v>14.5</v>
      </c>
      <c r="J33" s="4" t="str">
        <f t="shared" si="2"/>
        <v>F</v>
      </c>
      <c r="K33" s="10">
        <f t="shared" si="3"/>
        <v>14.5</v>
      </c>
      <c r="L33" s="10" t="str">
        <f t="shared" si="7"/>
        <v>/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0" customHeight="1">
      <c r="A34" s="11" t="s">
        <v>76</v>
      </c>
      <c r="B34" s="12" t="s">
        <v>77</v>
      </c>
      <c r="C34" s="8">
        <v>12.0</v>
      </c>
      <c r="D34" s="8"/>
      <c r="E34" s="8"/>
      <c r="F34" s="8"/>
      <c r="G34" s="8"/>
      <c r="H34" s="8"/>
      <c r="I34" s="9">
        <f t="shared" si="6"/>
        <v>12</v>
      </c>
      <c r="J34" s="4" t="str">
        <f t="shared" si="2"/>
        <v>F</v>
      </c>
      <c r="K34" s="10">
        <f t="shared" si="3"/>
        <v>12</v>
      </c>
      <c r="L34" s="10" t="str">
        <f t="shared" si="7"/>
        <v>/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0" customHeight="1">
      <c r="A35" s="11" t="s">
        <v>78</v>
      </c>
      <c r="B35" s="12" t="s">
        <v>79</v>
      </c>
      <c r="C35" s="8">
        <v>17.0</v>
      </c>
      <c r="D35" s="13">
        <v>10.0</v>
      </c>
      <c r="E35" s="14">
        <v>17.0</v>
      </c>
      <c r="F35" s="8">
        <v>26.0</v>
      </c>
      <c r="G35" s="8"/>
      <c r="H35" s="8"/>
      <c r="I35" s="9">
        <f t="shared" si="6"/>
        <v>53</v>
      </c>
      <c r="J35" s="4" t="str">
        <f t="shared" si="2"/>
        <v>E</v>
      </c>
      <c r="K35" s="10">
        <f t="shared" si="3"/>
        <v>27</v>
      </c>
      <c r="L35" s="10">
        <f t="shared" si="7"/>
        <v>26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0" customHeight="1">
      <c r="A36" s="11" t="s">
        <v>80</v>
      </c>
      <c r="B36" s="12" t="s">
        <v>81</v>
      </c>
      <c r="C36" s="8"/>
      <c r="D36" s="8"/>
      <c r="E36" s="8"/>
      <c r="F36" s="8"/>
      <c r="G36" s="8"/>
      <c r="H36" s="8"/>
      <c r="I36" s="9">
        <f t="shared" si="6"/>
        <v>0</v>
      </c>
      <c r="J36" s="4" t="str">
        <f t="shared" si="2"/>
        <v>F</v>
      </c>
      <c r="K36" s="4" t="str">
        <f t="shared" si="3"/>
        <v>/</v>
      </c>
      <c r="L36" s="4" t="str">
        <f t="shared" si="7"/>
        <v>/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0" customHeight="1">
      <c r="A37" s="11" t="s">
        <v>82</v>
      </c>
      <c r="B37" s="12" t="s">
        <v>83</v>
      </c>
      <c r="C37" s="8">
        <v>17.0</v>
      </c>
      <c r="D37" s="8"/>
      <c r="E37" s="8"/>
      <c r="F37" s="8">
        <v>1.0</v>
      </c>
      <c r="G37" s="8">
        <v>0.0</v>
      </c>
      <c r="H37" s="8">
        <v>0.0</v>
      </c>
      <c r="I37" s="9">
        <f t="shared" si="6"/>
        <v>17</v>
      </c>
      <c r="J37" s="4" t="str">
        <f t="shared" si="2"/>
        <v>F</v>
      </c>
      <c r="K37" s="10">
        <f t="shared" si="3"/>
        <v>17</v>
      </c>
      <c r="L37" s="10">
        <f t="shared" si="7"/>
        <v>0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0" customHeight="1">
      <c r="A38" s="11" t="s">
        <v>84</v>
      </c>
      <c r="B38" s="12" t="s">
        <v>85</v>
      </c>
      <c r="C38" s="8">
        <v>16.0</v>
      </c>
      <c r="D38" s="8"/>
      <c r="E38" s="8"/>
      <c r="F38" s="8">
        <v>11.0</v>
      </c>
      <c r="G38" s="8">
        <v>7.0</v>
      </c>
      <c r="H38" s="8">
        <v>9.0</v>
      </c>
      <c r="I38" s="9">
        <f t="shared" si="6"/>
        <v>32</v>
      </c>
      <c r="J38" s="4" t="str">
        <f t="shared" si="2"/>
        <v>F</v>
      </c>
      <c r="K38" s="10">
        <f t="shared" si="3"/>
        <v>16</v>
      </c>
      <c r="L38" s="10">
        <f t="shared" si="7"/>
        <v>16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0" customHeight="1">
      <c r="A39" s="11" t="s">
        <v>86</v>
      </c>
      <c r="B39" s="12" t="s">
        <v>87</v>
      </c>
      <c r="C39" s="8"/>
      <c r="D39" s="8"/>
      <c r="E39" s="8"/>
      <c r="F39" s="8"/>
      <c r="G39" s="8"/>
      <c r="H39" s="8"/>
      <c r="I39" s="9">
        <f t="shared" si="6"/>
        <v>0</v>
      </c>
      <c r="J39" s="4" t="str">
        <f t="shared" si="2"/>
        <v>F</v>
      </c>
      <c r="K39" s="10" t="str">
        <f t="shared" si="3"/>
        <v>/</v>
      </c>
      <c r="L39" s="10" t="str">
        <f t="shared" si="7"/>
        <v>/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11" t="s">
        <v>88</v>
      </c>
      <c r="B40" s="12" t="s">
        <v>89</v>
      </c>
      <c r="C40" s="8">
        <v>24.0</v>
      </c>
      <c r="D40" s="8"/>
      <c r="E40" s="8"/>
      <c r="F40" s="8">
        <v>20.0</v>
      </c>
      <c r="G40" s="13">
        <v>3.0</v>
      </c>
      <c r="H40" s="14">
        <v>12.0</v>
      </c>
      <c r="I40" s="9">
        <f t="shared" si="6"/>
        <v>39</v>
      </c>
      <c r="J40" s="4" t="str">
        <f t="shared" si="2"/>
        <v>F</v>
      </c>
      <c r="K40" s="10">
        <f t="shared" si="3"/>
        <v>24</v>
      </c>
      <c r="L40" s="10">
        <f t="shared" si="7"/>
        <v>15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11" t="s">
        <v>90</v>
      </c>
      <c r="B41" s="12" t="s">
        <v>91</v>
      </c>
      <c r="C41" s="8">
        <v>1.0</v>
      </c>
      <c r="D41" s="8">
        <v>0.0</v>
      </c>
      <c r="E41" s="8">
        <v>3.0</v>
      </c>
      <c r="F41" s="8"/>
      <c r="G41" s="8"/>
      <c r="H41" s="8"/>
      <c r="I41" s="9">
        <f t="shared" si="6"/>
        <v>3</v>
      </c>
      <c r="J41" s="4" t="str">
        <f t="shared" si="2"/>
        <v>F</v>
      </c>
      <c r="K41" s="10">
        <f t="shared" si="3"/>
        <v>3</v>
      </c>
      <c r="L41" s="10" t="str">
        <f t="shared" si="7"/>
        <v>/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11" t="s">
        <v>92</v>
      </c>
      <c r="B42" s="12" t="s">
        <v>93</v>
      </c>
      <c r="C42" s="8">
        <v>22.0</v>
      </c>
      <c r="D42" s="8"/>
      <c r="E42" s="8"/>
      <c r="F42" s="8">
        <v>0.0</v>
      </c>
      <c r="G42" s="8"/>
      <c r="H42" s="8"/>
      <c r="I42" s="9">
        <f t="shared" si="6"/>
        <v>22</v>
      </c>
      <c r="J42" s="4" t="str">
        <f t="shared" si="2"/>
        <v>F</v>
      </c>
      <c r="K42" s="10">
        <f t="shared" si="3"/>
        <v>22</v>
      </c>
      <c r="L42" s="10">
        <f t="shared" si="7"/>
        <v>0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11" t="s">
        <v>94</v>
      </c>
      <c r="B43" s="12" t="s">
        <v>95</v>
      </c>
      <c r="C43" s="8">
        <v>22.0</v>
      </c>
      <c r="D43" s="8"/>
      <c r="E43" s="8"/>
      <c r="F43" s="8">
        <v>12.0</v>
      </c>
      <c r="G43" s="13">
        <v>10.0</v>
      </c>
      <c r="H43" s="14">
        <v>15.0</v>
      </c>
      <c r="I43" s="9">
        <f t="shared" si="6"/>
        <v>47</v>
      </c>
      <c r="J43" s="4" t="str">
        <f t="shared" si="2"/>
        <v>F</v>
      </c>
      <c r="K43" s="10">
        <f t="shared" si="3"/>
        <v>22</v>
      </c>
      <c r="L43" s="10">
        <f t="shared" si="7"/>
        <v>25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0" customHeight="1">
      <c r="A44" s="11" t="s">
        <v>96</v>
      </c>
      <c r="B44" s="12" t="s">
        <v>97</v>
      </c>
      <c r="C44" s="8">
        <v>19.0</v>
      </c>
      <c r="D44" s="8"/>
      <c r="E44" s="8"/>
      <c r="F44" s="8">
        <v>6.0</v>
      </c>
      <c r="G44" s="13">
        <v>0.0</v>
      </c>
      <c r="H44" s="13"/>
      <c r="I44" s="9">
        <f t="shared" si="6"/>
        <v>19</v>
      </c>
      <c r="J44" s="4" t="str">
        <f t="shared" si="2"/>
        <v>F</v>
      </c>
      <c r="K44" s="10">
        <f t="shared" si="3"/>
        <v>19</v>
      </c>
      <c r="L44" s="10">
        <f t="shared" si="7"/>
        <v>0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0" customHeight="1">
      <c r="A45" s="11" t="s">
        <v>98</v>
      </c>
      <c r="B45" s="12" t="s">
        <v>99</v>
      </c>
      <c r="C45" s="8">
        <v>22.0</v>
      </c>
      <c r="D45" s="8"/>
      <c r="E45" s="8"/>
      <c r="F45" s="8"/>
      <c r="G45" s="8"/>
      <c r="H45" s="8"/>
      <c r="I45" s="9">
        <f t="shared" si="6"/>
        <v>22</v>
      </c>
      <c r="J45" s="4" t="str">
        <f t="shared" si="2"/>
        <v>F</v>
      </c>
      <c r="K45" s="4">
        <f t="shared" si="3"/>
        <v>22</v>
      </c>
      <c r="L45" s="4" t="str">
        <f t="shared" si="7"/>
        <v>/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0" customHeight="1">
      <c r="A46" s="11" t="s">
        <v>100</v>
      </c>
      <c r="B46" s="12" t="s">
        <v>101</v>
      </c>
      <c r="C46" s="8">
        <v>18.0</v>
      </c>
      <c r="D46" s="8"/>
      <c r="E46" s="8"/>
      <c r="F46" s="8">
        <v>23.0</v>
      </c>
      <c r="G46" s="8"/>
      <c r="H46" s="8"/>
      <c r="I46" s="9">
        <f t="shared" si="6"/>
        <v>41</v>
      </c>
      <c r="J46" s="4" t="str">
        <f t="shared" si="2"/>
        <v>F</v>
      </c>
      <c r="K46" s="4">
        <f t="shared" si="3"/>
        <v>18</v>
      </c>
      <c r="L46" s="4">
        <f t="shared" si="7"/>
        <v>23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0" customHeight="1">
      <c r="A47" s="11" t="s">
        <v>102</v>
      </c>
      <c r="B47" s="12" t="s">
        <v>103</v>
      </c>
      <c r="C47" s="8">
        <v>22.0</v>
      </c>
      <c r="D47" s="8"/>
      <c r="E47" s="8"/>
      <c r="F47" s="8"/>
      <c r="G47" s="8">
        <v>4.0</v>
      </c>
      <c r="H47" s="8">
        <v>6.0</v>
      </c>
      <c r="I47" s="9">
        <f t="shared" si="6"/>
        <v>32</v>
      </c>
      <c r="J47" s="4" t="str">
        <f t="shared" si="2"/>
        <v>F</v>
      </c>
      <c r="K47" s="10">
        <f t="shared" si="3"/>
        <v>22</v>
      </c>
      <c r="L47" s="10">
        <f t="shared" si="7"/>
        <v>10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0" customHeight="1">
      <c r="A48" s="11" t="s">
        <v>104</v>
      </c>
      <c r="B48" s="12" t="s">
        <v>105</v>
      </c>
      <c r="C48" s="8"/>
      <c r="D48" s="8"/>
      <c r="E48" s="8"/>
      <c r="F48" s="8"/>
      <c r="G48" s="8"/>
      <c r="H48" s="8"/>
      <c r="I48" s="9">
        <f t="shared" si="6"/>
        <v>0</v>
      </c>
      <c r="J48" s="4" t="str">
        <f t="shared" si="2"/>
        <v>F</v>
      </c>
      <c r="K48" s="10" t="str">
        <f t="shared" si="3"/>
        <v>/</v>
      </c>
      <c r="L48" s="10" t="str">
        <f t="shared" si="7"/>
        <v>/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0" customHeight="1">
      <c r="A49" s="11" t="s">
        <v>106</v>
      </c>
      <c r="B49" s="12" t="s">
        <v>107</v>
      </c>
      <c r="C49" s="8">
        <v>16.0</v>
      </c>
      <c r="D49" s="8"/>
      <c r="E49" s="8"/>
      <c r="F49" s="8">
        <v>9.0</v>
      </c>
      <c r="G49" s="8"/>
      <c r="H49" s="8"/>
      <c r="I49" s="9">
        <f t="shared" si="6"/>
        <v>25</v>
      </c>
      <c r="J49" s="4" t="str">
        <f t="shared" si="2"/>
        <v>F</v>
      </c>
      <c r="K49" s="10">
        <f t="shared" si="3"/>
        <v>16</v>
      </c>
      <c r="L49" s="10">
        <f t="shared" si="7"/>
        <v>9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0" customHeight="1">
      <c r="A50" s="11" t="s">
        <v>108</v>
      </c>
      <c r="B50" s="12" t="s">
        <v>109</v>
      </c>
      <c r="C50" s="8">
        <v>17.0</v>
      </c>
      <c r="D50" s="8"/>
      <c r="E50" s="8"/>
      <c r="F50" s="8"/>
      <c r="G50" s="8"/>
      <c r="H50" s="8"/>
      <c r="I50" s="9">
        <f t="shared" si="6"/>
        <v>17</v>
      </c>
      <c r="J50" s="4" t="str">
        <f t="shared" si="2"/>
        <v>F</v>
      </c>
      <c r="K50" s="10">
        <f t="shared" si="3"/>
        <v>17</v>
      </c>
      <c r="L50" s="10" t="str">
        <f t="shared" si="7"/>
        <v>/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0" customHeight="1">
      <c r="A51" s="11" t="s">
        <v>110</v>
      </c>
      <c r="B51" s="12" t="s">
        <v>111</v>
      </c>
      <c r="C51" s="8">
        <v>21.0</v>
      </c>
      <c r="D51" s="8"/>
      <c r="E51" s="8"/>
      <c r="F51" s="8">
        <v>22.0</v>
      </c>
      <c r="G51" s="15">
        <v>12.0</v>
      </c>
      <c r="H51" s="8">
        <v>17.0</v>
      </c>
      <c r="I51" s="9">
        <f t="shared" si="6"/>
        <v>50</v>
      </c>
      <c r="J51" s="4" t="str">
        <f t="shared" si="2"/>
        <v>E</v>
      </c>
      <c r="K51" s="10">
        <f t="shared" si="3"/>
        <v>21</v>
      </c>
      <c r="L51" s="10">
        <f t="shared" si="7"/>
        <v>29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0" customHeight="1">
      <c r="A52" s="11" t="s">
        <v>112</v>
      </c>
      <c r="B52" s="12" t="s">
        <v>113</v>
      </c>
      <c r="C52" s="8"/>
      <c r="D52" s="8"/>
      <c r="E52" s="8"/>
      <c r="F52" s="8"/>
      <c r="G52" s="8"/>
      <c r="H52" s="8"/>
      <c r="I52" s="9">
        <f t="shared" si="6"/>
        <v>0</v>
      </c>
      <c r="J52" s="4" t="str">
        <f t="shared" si="2"/>
        <v>F</v>
      </c>
      <c r="K52" s="10" t="str">
        <f t="shared" si="3"/>
        <v>/</v>
      </c>
      <c r="L52" s="10" t="str">
        <f t="shared" si="7"/>
        <v>/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0" customHeight="1">
      <c r="A53" s="11" t="s">
        <v>114</v>
      </c>
      <c r="B53" s="12" t="s">
        <v>115</v>
      </c>
      <c r="C53" s="8">
        <v>19.0</v>
      </c>
      <c r="D53" s="8"/>
      <c r="E53" s="8"/>
      <c r="F53" s="8">
        <v>12.0</v>
      </c>
      <c r="G53" s="13">
        <v>0.0</v>
      </c>
      <c r="H53" s="13"/>
      <c r="I53" s="9">
        <f t="shared" si="6"/>
        <v>19</v>
      </c>
      <c r="J53" s="4" t="str">
        <f t="shared" si="2"/>
        <v>F</v>
      </c>
      <c r="K53" s="10">
        <f t="shared" si="3"/>
        <v>19</v>
      </c>
      <c r="L53" s="10">
        <f t="shared" si="7"/>
        <v>0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0" customHeight="1">
      <c r="A54" s="11" t="s">
        <v>116</v>
      </c>
      <c r="B54" s="12" t="s">
        <v>117</v>
      </c>
      <c r="C54" s="8">
        <v>20.0</v>
      </c>
      <c r="D54" s="8"/>
      <c r="E54" s="8"/>
      <c r="F54" s="8">
        <v>22.0</v>
      </c>
      <c r="G54" s="15">
        <v>13.0</v>
      </c>
      <c r="H54" s="8">
        <v>17.0</v>
      </c>
      <c r="I54" s="9">
        <f t="shared" si="6"/>
        <v>50</v>
      </c>
      <c r="J54" s="4" t="str">
        <f t="shared" si="2"/>
        <v>E</v>
      </c>
      <c r="K54" s="10">
        <f t="shared" si="3"/>
        <v>20</v>
      </c>
      <c r="L54" s="4">
        <f t="shared" si="7"/>
        <v>30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0" customHeight="1">
      <c r="A55" s="11" t="s">
        <v>118</v>
      </c>
      <c r="B55" s="12" t="s">
        <v>119</v>
      </c>
      <c r="C55" s="8">
        <v>20.0</v>
      </c>
      <c r="D55" s="8"/>
      <c r="E55" s="8"/>
      <c r="F55" s="8">
        <v>18.0</v>
      </c>
      <c r="G55" s="13">
        <v>0.0</v>
      </c>
      <c r="H55" s="13"/>
      <c r="I55" s="9">
        <f t="shared" si="6"/>
        <v>20</v>
      </c>
      <c r="J55" s="4" t="str">
        <f t="shared" si="2"/>
        <v>F</v>
      </c>
      <c r="K55" s="10">
        <f t="shared" si="3"/>
        <v>20</v>
      </c>
      <c r="L55" s="10">
        <f t="shared" si="7"/>
        <v>0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0" customHeight="1">
      <c r="A56" s="11" t="s">
        <v>120</v>
      </c>
      <c r="B56" s="12" t="s">
        <v>121</v>
      </c>
      <c r="C56" s="8">
        <v>14.0</v>
      </c>
      <c r="D56" s="8"/>
      <c r="E56" s="8"/>
      <c r="F56" s="8">
        <v>1.0</v>
      </c>
      <c r="G56" s="8"/>
      <c r="H56" s="8"/>
      <c r="I56" s="9">
        <f t="shared" si="6"/>
        <v>15</v>
      </c>
      <c r="J56" s="4" t="str">
        <f t="shared" si="2"/>
        <v>F</v>
      </c>
      <c r="K56" s="10">
        <f t="shared" si="3"/>
        <v>14</v>
      </c>
      <c r="L56" s="4">
        <f t="shared" si="7"/>
        <v>1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0" customHeight="1">
      <c r="A57" s="11" t="s">
        <v>122</v>
      </c>
      <c r="B57" s="12" t="s">
        <v>123</v>
      </c>
      <c r="C57" s="8">
        <v>12.0</v>
      </c>
      <c r="D57" s="8"/>
      <c r="E57" s="8"/>
      <c r="F57" s="8">
        <v>2.0</v>
      </c>
      <c r="G57" s="8"/>
      <c r="H57" s="8"/>
      <c r="I57" s="9">
        <f t="shared" si="6"/>
        <v>14</v>
      </c>
      <c r="J57" s="4" t="str">
        <f t="shared" si="2"/>
        <v>F</v>
      </c>
      <c r="K57" s="10">
        <f t="shared" si="3"/>
        <v>12</v>
      </c>
      <c r="L57" s="10">
        <f t="shared" si="7"/>
        <v>2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0" customHeight="1">
      <c r="A58" s="11" t="s">
        <v>124</v>
      </c>
      <c r="B58" s="12" t="s">
        <v>125</v>
      </c>
      <c r="C58" s="8"/>
      <c r="D58" s="8"/>
      <c r="E58" s="8"/>
      <c r="F58" s="8"/>
      <c r="G58" s="8"/>
      <c r="H58" s="8"/>
      <c r="I58" s="9">
        <f t="shared" si="6"/>
        <v>0</v>
      </c>
      <c r="J58" s="4" t="str">
        <f t="shared" si="2"/>
        <v>F</v>
      </c>
      <c r="K58" s="10" t="str">
        <f t="shared" si="3"/>
        <v>/</v>
      </c>
      <c r="L58" s="10" t="str">
        <f t="shared" si="7"/>
        <v>/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0" customHeight="1">
      <c r="A59" s="11" t="s">
        <v>126</v>
      </c>
      <c r="B59" s="12" t="s">
        <v>127</v>
      </c>
      <c r="C59" s="8"/>
      <c r="D59" s="8"/>
      <c r="E59" s="8"/>
      <c r="F59" s="8"/>
      <c r="G59" s="8"/>
      <c r="H59" s="8"/>
      <c r="I59" s="9">
        <f t="shared" si="6"/>
        <v>0</v>
      </c>
      <c r="J59" s="4" t="str">
        <f t="shared" si="2"/>
        <v>F</v>
      </c>
      <c r="K59" s="10" t="str">
        <f t="shared" si="3"/>
        <v>/</v>
      </c>
      <c r="L59" s="10" t="str">
        <f t="shared" si="7"/>
        <v>/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0" customHeight="1">
      <c r="A60" s="11" t="s">
        <v>128</v>
      </c>
      <c r="B60" s="12" t="s">
        <v>129</v>
      </c>
      <c r="C60" s="8"/>
      <c r="D60" s="8"/>
      <c r="E60" s="8"/>
      <c r="F60" s="8"/>
      <c r="G60" s="8"/>
      <c r="H60" s="8"/>
      <c r="I60" s="9">
        <f t="shared" si="6"/>
        <v>0</v>
      </c>
      <c r="J60" s="4" t="str">
        <f t="shared" si="2"/>
        <v>F</v>
      </c>
      <c r="K60" s="10" t="str">
        <f t="shared" si="3"/>
        <v>/</v>
      </c>
      <c r="L60" s="10" t="str">
        <f t="shared" si="7"/>
        <v>/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0" customHeight="1">
      <c r="A61" s="11" t="s">
        <v>130</v>
      </c>
      <c r="B61" s="12" t="s">
        <v>131</v>
      </c>
      <c r="C61" s="8">
        <v>25.0</v>
      </c>
      <c r="D61" s="8"/>
      <c r="E61" s="8"/>
      <c r="F61" s="8">
        <v>0.0</v>
      </c>
      <c r="G61" s="13">
        <v>0.0</v>
      </c>
      <c r="H61" s="13"/>
      <c r="I61" s="9">
        <f t="shared" si="6"/>
        <v>25</v>
      </c>
      <c r="J61" s="4" t="str">
        <f t="shared" si="2"/>
        <v>F</v>
      </c>
      <c r="K61" s="10">
        <f t="shared" si="3"/>
        <v>25</v>
      </c>
      <c r="L61" s="10">
        <f t="shared" si="7"/>
        <v>0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0" customHeight="1">
      <c r="A62" s="11" t="s">
        <v>132</v>
      </c>
      <c r="B62" s="12" t="s">
        <v>133</v>
      </c>
      <c r="C62" s="8"/>
      <c r="D62" s="8"/>
      <c r="E62" s="8"/>
      <c r="F62" s="8"/>
      <c r="G62" s="8"/>
      <c r="H62" s="8"/>
      <c r="I62" s="9">
        <f t="shared" si="6"/>
        <v>0</v>
      </c>
      <c r="J62" s="4" t="str">
        <f t="shared" si="2"/>
        <v>F</v>
      </c>
      <c r="K62" s="10" t="str">
        <f t="shared" si="3"/>
        <v>/</v>
      </c>
      <c r="L62" s="10" t="str">
        <f t="shared" si="7"/>
        <v>/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0" customHeight="1">
      <c r="A63" s="11" t="s">
        <v>134</v>
      </c>
      <c r="B63" s="12" t="s">
        <v>135</v>
      </c>
      <c r="C63" s="8">
        <v>25.0</v>
      </c>
      <c r="D63" s="8"/>
      <c r="E63" s="8"/>
      <c r="F63" s="8">
        <v>20.0</v>
      </c>
      <c r="G63" s="8"/>
      <c r="H63" s="8"/>
      <c r="I63" s="9">
        <f t="shared" si="6"/>
        <v>45</v>
      </c>
      <c r="J63" s="4" t="str">
        <f t="shared" si="2"/>
        <v>F</v>
      </c>
      <c r="K63" s="10">
        <f t="shared" si="3"/>
        <v>25</v>
      </c>
      <c r="L63" s="10">
        <f t="shared" si="7"/>
        <v>20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0" customHeight="1">
      <c r="A64" s="11" t="s">
        <v>136</v>
      </c>
      <c r="B64" s="12" t="s">
        <v>137</v>
      </c>
      <c r="C64" s="8"/>
      <c r="D64" s="8"/>
      <c r="E64" s="8"/>
      <c r="F64" s="8"/>
      <c r="G64" s="8"/>
      <c r="H64" s="8"/>
      <c r="I64" s="9">
        <f t="shared" si="6"/>
        <v>0</v>
      </c>
      <c r="J64" s="4" t="str">
        <f t="shared" si="2"/>
        <v>F</v>
      </c>
      <c r="K64" s="4" t="str">
        <f t="shared" si="3"/>
        <v>/</v>
      </c>
      <c r="L64" s="4" t="str">
        <f t="shared" si="7"/>
        <v>/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0" customHeight="1">
      <c r="A65" s="11" t="s">
        <v>138</v>
      </c>
      <c r="B65" s="12" t="s">
        <v>139</v>
      </c>
      <c r="C65" s="8"/>
      <c r="D65" s="8"/>
      <c r="E65" s="8"/>
      <c r="F65" s="8"/>
      <c r="G65" s="8"/>
      <c r="H65" s="8"/>
      <c r="I65" s="9">
        <f t="shared" si="6"/>
        <v>0</v>
      </c>
      <c r="J65" s="4" t="str">
        <f t="shared" si="2"/>
        <v>F</v>
      </c>
      <c r="K65" s="4" t="str">
        <f t="shared" si="3"/>
        <v>/</v>
      </c>
      <c r="L65" s="4" t="str">
        <f t="shared" si="7"/>
        <v>/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0" customHeight="1">
      <c r="A66" s="11" t="s">
        <v>140</v>
      </c>
      <c r="B66" s="12" t="s">
        <v>141</v>
      </c>
      <c r="C66" s="8">
        <v>15.0</v>
      </c>
      <c r="D66" s="8"/>
      <c r="E66" s="8"/>
      <c r="F66" s="8">
        <v>0.0</v>
      </c>
      <c r="G66" s="8"/>
      <c r="H66" s="8"/>
      <c r="I66" s="9">
        <f t="shared" si="6"/>
        <v>15</v>
      </c>
      <c r="J66" s="4" t="str">
        <f t="shared" si="2"/>
        <v>F</v>
      </c>
      <c r="K66" s="10">
        <f t="shared" si="3"/>
        <v>15</v>
      </c>
      <c r="L66" s="4">
        <f t="shared" si="7"/>
        <v>0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0" customHeight="1">
      <c r="A67" s="11" t="s">
        <v>142</v>
      </c>
      <c r="B67" s="12" t="s">
        <v>143</v>
      </c>
      <c r="C67" s="8"/>
      <c r="D67" s="8"/>
      <c r="E67" s="8"/>
      <c r="F67" s="8"/>
      <c r="G67" s="8"/>
      <c r="H67" s="8"/>
      <c r="I67" s="9">
        <f t="shared" si="6"/>
        <v>0</v>
      </c>
      <c r="J67" s="4" t="str">
        <f t="shared" si="2"/>
        <v>F</v>
      </c>
      <c r="K67" s="4" t="str">
        <f t="shared" si="3"/>
        <v>/</v>
      </c>
      <c r="L67" s="4" t="str">
        <f t="shared" si="7"/>
        <v>/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0" customHeight="1">
      <c r="A68" s="11" t="s">
        <v>144</v>
      </c>
      <c r="B68" s="12" t="s">
        <v>145</v>
      </c>
      <c r="C68" s="8"/>
      <c r="D68" s="8"/>
      <c r="E68" s="8"/>
      <c r="F68" s="8"/>
      <c r="G68" s="8"/>
      <c r="H68" s="8"/>
      <c r="I68" s="9">
        <f t="shared" si="6"/>
        <v>0</v>
      </c>
      <c r="J68" s="4" t="str">
        <f t="shared" si="2"/>
        <v>F</v>
      </c>
      <c r="K68" s="10" t="str">
        <f t="shared" si="3"/>
        <v>/</v>
      </c>
      <c r="L68" s="10" t="str">
        <f t="shared" si="7"/>
        <v>/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0" customHeight="1">
      <c r="A69" s="11" t="s">
        <v>146</v>
      </c>
      <c r="B69" s="12" t="s">
        <v>147</v>
      </c>
      <c r="C69" s="8"/>
      <c r="D69" s="8"/>
      <c r="E69" s="8"/>
      <c r="F69" s="8"/>
      <c r="G69" s="8"/>
      <c r="H69" s="8"/>
      <c r="I69" s="9">
        <f t="shared" si="6"/>
        <v>0</v>
      </c>
      <c r="J69" s="4" t="str">
        <f t="shared" si="2"/>
        <v>F</v>
      </c>
      <c r="K69" s="10" t="str">
        <f t="shared" si="3"/>
        <v>/</v>
      </c>
      <c r="L69" s="4" t="str">
        <f t="shared" si="7"/>
        <v>/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0" customHeight="1">
      <c r="A70" s="11" t="s">
        <v>148</v>
      </c>
      <c r="B70" s="12" t="s">
        <v>149</v>
      </c>
      <c r="C70" s="8">
        <v>7.0</v>
      </c>
      <c r="D70" s="8"/>
      <c r="E70" s="8"/>
      <c r="F70" s="8"/>
      <c r="G70" s="8"/>
      <c r="H70" s="8"/>
      <c r="I70" s="9">
        <f t="shared" si="6"/>
        <v>7</v>
      </c>
      <c r="J70" s="4" t="str">
        <f t="shared" si="2"/>
        <v>F</v>
      </c>
      <c r="K70" s="10">
        <f t="shared" si="3"/>
        <v>7</v>
      </c>
      <c r="L70" s="10" t="str">
        <f t="shared" si="7"/>
        <v>/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0" customHeight="1">
      <c r="A71" s="11" t="s">
        <v>150</v>
      </c>
      <c r="B71" s="12" t="s">
        <v>151</v>
      </c>
      <c r="C71" s="8"/>
      <c r="D71" s="8"/>
      <c r="E71" s="8"/>
      <c r="F71" s="8"/>
      <c r="G71" s="8"/>
      <c r="H71" s="8"/>
      <c r="I71" s="9">
        <f t="shared" si="6"/>
        <v>0</v>
      </c>
      <c r="J71" s="4" t="str">
        <f t="shared" si="2"/>
        <v>F</v>
      </c>
      <c r="K71" s="4" t="str">
        <f t="shared" si="3"/>
        <v>/</v>
      </c>
      <c r="L71" s="4" t="str">
        <f t="shared" si="7"/>
        <v>/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0" customHeight="1">
      <c r="A72" s="11" t="s">
        <v>152</v>
      </c>
      <c r="B72" s="12" t="s">
        <v>153</v>
      </c>
      <c r="C72" s="8"/>
      <c r="D72" s="13">
        <v>5.0</v>
      </c>
      <c r="E72" s="14">
        <v>14.0</v>
      </c>
      <c r="F72" s="8"/>
      <c r="G72" s="13">
        <v>3.0</v>
      </c>
      <c r="H72" s="14">
        <v>3.0</v>
      </c>
      <c r="I72" s="9">
        <f t="shared" si="6"/>
        <v>25</v>
      </c>
      <c r="J72" s="4" t="str">
        <f t="shared" si="2"/>
        <v>F</v>
      </c>
      <c r="K72" s="10">
        <f t="shared" si="3"/>
        <v>19</v>
      </c>
      <c r="L72" s="10">
        <f t="shared" si="7"/>
        <v>6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0" customHeight="1">
      <c r="A73" s="11" t="s">
        <v>154</v>
      </c>
      <c r="B73" s="12" t="s">
        <v>155</v>
      </c>
      <c r="C73" s="8">
        <v>19.0</v>
      </c>
      <c r="D73" s="8"/>
      <c r="E73" s="8"/>
      <c r="F73" s="8">
        <v>0.0</v>
      </c>
      <c r="G73" s="8">
        <v>0.0</v>
      </c>
      <c r="H73" s="8">
        <v>0.0</v>
      </c>
      <c r="I73" s="9">
        <f t="shared" si="6"/>
        <v>19</v>
      </c>
      <c r="J73" s="4" t="str">
        <f t="shared" si="2"/>
        <v>F</v>
      </c>
      <c r="K73" s="10">
        <f t="shared" si="3"/>
        <v>19</v>
      </c>
      <c r="L73" s="4">
        <f t="shared" si="7"/>
        <v>0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0" customHeight="1">
      <c r="A74" s="11" t="s">
        <v>156</v>
      </c>
      <c r="B74" s="12" t="s">
        <v>157</v>
      </c>
      <c r="C74" s="8"/>
      <c r="D74" s="8"/>
      <c r="E74" s="8"/>
      <c r="F74" s="8"/>
      <c r="G74" s="8"/>
      <c r="H74" s="8"/>
      <c r="I74" s="9">
        <f t="shared" si="6"/>
        <v>0</v>
      </c>
      <c r="J74" s="4" t="str">
        <f t="shared" si="2"/>
        <v>F</v>
      </c>
      <c r="K74" s="4" t="str">
        <f t="shared" si="3"/>
        <v>/</v>
      </c>
      <c r="L74" s="4" t="str">
        <f t="shared" si="7"/>
        <v>/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0" customHeight="1">
      <c r="A75" s="11" t="s">
        <v>158</v>
      </c>
      <c r="B75" s="12" t="s">
        <v>159</v>
      </c>
      <c r="C75" s="8"/>
      <c r="D75" s="8"/>
      <c r="E75" s="8"/>
      <c r="F75" s="8"/>
      <c r="G75" s="8"/>
      <c r="H75" s="8"/>
      <c r="I75" s="9">
        <f t="shared" si="6"/>
        <v>0</v>
      </c>
      <c r="J75" s="4" t="str">
        <f t="shared" si="2"/>
        <v>F</v>
      </c>
      <c r="K75" s="10" t="str">
        <f t="shared" si="3"/>
        <v>/</v>
      </c>
      <c r="L75" s="4" t="str">
        <f t="shared" si="7"/>
        <v>/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J1:L1 K2:L75">
    <cfRule type="cellIs" dxfId="0" priority="1" stopIfTrue="1" operator="notEqual">
      <formula>"F"</formula>
    </cfRule>
  </conditionalFormatting>
  <conditionalFormatting sqref="I2:I75">
    <cfRule type="cellIs" dxfId="1" priority="2" stopIfTrue="1" operator="greaterThan">
      <formula>49</formula>
    </cfRule>
  </conditionalFormatting>
  <conditionalFormatting sqref="J2:J75">
    <cfRule type="cellIs" dxfId="2" priority="3" stopIfTrue="1" operator="notEqual">
      <formula>"F"</formula>
    </cfRule>
  </conditionalFormatting>
  <printOptions/>
  <pageMargins bottom="0.75" footer="0.0" header="0.0" left="0.7" right="0.7" top="0.75"/>
  <pageSetup fitToHeight="0" paperSize="9" orientation="portrait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8.43"/>
    <col customWidth="1" min="2" max="2" width="29.0"/>
    <col customWidth="1" min="3" max="3" width="15.71"/>
    <col customWidth="1" min="4" max="4" width="11.14"/>
    <col customWidth="1" min="5" max="5" width="12.14"/>
    <col customWidth="1" min="6" max="6" width="10.43"/>
    <col customWidth="1" min="7" max="7" width="11.14"/>
    <col customWidth="1" min="8" max="8" width="11.43"/>
    <col customWidth="1" min="9" max="9" width="8.71"/>
    <col customWidth="1" min="10" max="10" width="9.29"/>
    <col customWidth="1" min="11" max="30" width="8.86"/>
  </cols>
  <sheetData>
    <row r="1" ht="23.25" customHeight="1">
      <c r="A1" s="18" t="s">
        <v>160</v>
      </c>
      <c r="B1" s="19"/>
      <c r="C1" s="19"/>
      <c r="D1" s="19"/>
      <c r="E1" s="19"/>
      <c r="F1" s="20"/>
      <c r="G1" s="21" t="s">
        <v>161</v>
      </c>
      <c r="H1" s="19"/>
      <c r="I1" s="19"/>
      <c r="J1" s="20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14.25" customHeight="1">
      <c r="A2" s="22" t="s">
        <v>162</v>
      </c>
      <c r="B2" s="20"/>
      <c r="C2" s="23" t="s">
        <v>163</v>
      </c>
      <c r="D2" s="19"/>
      <c r="E2" s="19"/>
      <c r="F2" s="19"/>
      <c r="G2" s="19"/>
      <c r="H2" s="19"/>
      <c r="I2" s="19"/>
      <c r="J2" s="20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42.0" customHeight="1">
      <c r="A3" s="24" t="s">
        <v>164</v>
      </c>
      <c r="B3" s="25"/>
      <c r="C3" s="26" t="s">
        <v>165</v>
      </c>
      <c r="D3" s="27" t="s">
        <v>166</v>
      </c>
      <c r="E3" s="19"/>
      <c r="F3" s="19"/>
      <c r="G3" s="19"/>
      <c r="H3" s="19"/>
      <c r="I3" s="19"/>
      <c r="J3" s="20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7.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ht="31.5" customHeight="1">
      <c r="A5" s="29" t="s">
        <v>167</v>
      </c>
      <c r="B5" s="30" t="s">
        <v>168</v>
      </c>
      <c r="C5" s="31" t="s">
        <v>169</v>
      </c>
      <c r="D5" s="19"/>
      <c r="E5" s="19"/>
      <c r="F5" s="19"/>
      <c r="G5" s="19"/>
      <c r="H5" s="20"/>
      <c r="I5" s="32" t="s">
        <v>170</v>
      </c>
      <c r="J5" s="32" t="s">
        <v>171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ht="21.0" customHeight="1">
      <c r="A6" s="33"/>
      <c r="B6" s="33"/>
      <c r="C6" s="34" t="s">
        <v>172</v>
      </c>
      <c r="D6" s="19"/>
      <c r="E6" s="20"/>
      <c r="F6" s="35" t="s">
        <v>173</v>
      </c>
      <c r="G6" s="19"/>
      <c r="H6" s="20"/>
      <c r="I6" s="33"/>
      <c r="J6" s="33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ht="52.5" customHeight="1">
      <c r="A7" s="36"/>
      <c r="B7" s="36"/>
      <c r="C7" s="37" t="s">
        <v>174</v>
      </c>
      <c r="D7" s="38" t="s">
        <v>175</v>
      </c>
      <c r="E7" s="38" t="s">
        <v>176</v>
      </c>
      <c r="F7" s="37" t="s">
        <v>177</v>
      </c>
      <c r="G7" s="38" t="s">
        <v>175</v>
      </c>
      <c r="H7" s="38" t="s">
        <v>176</v>
      </c>
      <c r="I7" s="36"/>
      <c r="J7" s="36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ht="14.25" customHeight="1">
      <c r="A8" s="39" t="str">
        <f>Tabela!A2</f>
        <v>7/2022</v>
      </c>
      <c r="B8" s="40" t="str">
        <f>Tabela!B2</f>
        <v>Meliha Omerović</v>
      </c>
      <c r="C8" s="41">
        <f>IF(Tabela!C2="","",Tabela!C2)</f>
        <v>13</v>
      </c>
      <c r="D8" s="42" t="str">
        <f>IF(Tabela!D2="","",Tabela!D2)</f>
        <v/>
      </c>
      <c r="E8" s="42" t="str">
        <f>IF(Tabela!E2="","",Tabela!E2)</f>
        <v/>
      </c>
      <c r="F8" s="41">
        <f>IF(Tabela!F2="","",Tabela!F2)</f>
        <v>1</v>
      </c>
      <c r="G8" s="41" t="str">
        <f>IF(Tabela!G2="","",Tabela!G2)</f>
        <v/>
      </c>
      <c r="H8" s="41" t="str">
        <f>IF(Tabela!H2="","",Tabela!H2)</f>
        <v/>
      </c>
      <c r="I8" s="43">
        <f>IF(Tabela!I2="","",Tabela!I2)</f>
        <v>14</v>
      </c>
      <c r="J8" s="41" t="str">
        <f>IF(Tabela!J2="","",Tabela!J2)</f>
        <v>F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ht="14.25" customHeight="1">
      <c r="A9" s="39" t="str">
        <f>Tabela!A3</f>
        <v>12/2022</v>
      </c>
      <c r="B9" s="40" t="str">
        <f>Tabela!B3</f>
        <v>Katarina Tanjević</v>
      </c>
      <c r="C9" s="42">
        <f>IF(Tabela!C3="","",Tabela!C3)</f>
        <v>9</v>
      </c>
      <c r="D9" s="42">
        <f>IF(Tabela!D3="","",Tabela!D3)</f>
        <v>6</v>
      </c>
      <c r="E9" s="42">
        <f>IF(Tabela!E3="","",Tabela!E3)</f>
        <v>14</v>
      </c>
      <c r="F9" s="42">
        <f>IF(Tabela!F3="","",Tabela!F3)</f>
        <v>18</v>
      </c>
      <c r="G9" s="41">
        <f>IF(Tabela!G3="","",Tabela!G3)</f>
        <v>3</v>
      </c>
      <c r="H9" s="41">
        <f>IF(Tabela!H3="","",Tabela!H3)</f>
        <v>11</v>
      </c>
      <c r="I9" s="42">
        <f>IF(Tabela!I3="","",Tabela!I3)</f>
        <v>34</v>
      </c>
      <c r="J9" s="41" t="str">
        <f>IF(Tabela!J3="","",Tabela!J3)</f>
        <v>F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ht="14.25" customHeight="1">
      <c r="A10" s="39" t="str">
        <f>Tabela!A4</f>
        <v>15/2022</v>
      </c>
      <c r="B10" s="40" t="str">
        <f>Tabela!B4</f>
        <v>Rajka Kadić</v>
      </c>
      <c r="C10" s="42">
        <f>IF(Tabela!C4="","",Tabela!C4)</f>
        <v>12</v>
      </c>
      <c r="D10" s="42">
        <f>IF(Tabela!D4="","",Tabela!D4)</f>
        <v>8</v>
      </c>
      <c r="E10" s="42">
        <f>IF(Tabela!E4="","",Tabela!E4)</f>
        <v>9</v>
      </c>
      <c r="F10" s="42">
        <f>IF(Tabela!F4="","",Tabela!F4)</f>
        <v>4</v>
      </c>
      <c r="G10" s="42" t="str">
        <f>IF(Tabela!G4="","",Tabela!G4)</f>
        <v/>
      </c>
      <c r="H10" s="42" t="str">
        <f>IF(Tabela!H4="","",Tabela!H4)</f>
        <v/>
      </c>
      <c r="I10" s="42">
        <f>IF(Tabela!I4="","",Tabela!I4)</f>
        <v>21</v>
      </c>
      <c r="J10" s="41" t="str">
        <f>IF(Tabela!J4="","",Tabela!J4)</f>
        <v>F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ht="14.25" customHeight="1">
      <c r="A11" s="39" t="str">
        <f>Tabela!A5</f>
        <v>31/2022</v>
      </c>
      <c r="B11" s="40" t="str">
        <f>Tabela!B5</f>
        <v>Milena Kilibarda</v>
      </c>
      <c r="C11" s="42">
        <f>IF(Tabela!C5="","",Tabela!C5)</f>
        <v>22</v>
      </c>
      <c r="D11" s="41" t="str">
        <f>IF(Tabela!D5="","",Tabela!D5)</f>
        <v/>
      </c>
      <c r="E11" s="41" t="str">
        <f>IF(Tabela!E5="","",Tabela!E5)</f>
        <v/>
      </c>
      <c r="F11" s="42" t="str">
        <f>IF(Tabela!F5="","",Tabela!F5)</f>
        <v/>
      </c>
      <c r="G11" s="42" t="str">
        <f>IF(Tabela!G5="","",Tabela!G5)</f>
        <v/>
      </c>
      <c r="H11" s="41" t="str">
        <f>IF(Tabela!H5="","",Tabela!H5)</f>
        <v/>
      </c>
      <c r="I11" s="42">
        <f>IF(Tabela!I5="","",Tabela!I5)</f>
        <v>22</v>
      </c>
      <c r="J11" s="41" t="str">
        <f>IF(Tabela!J5="","",Tabela!J5)</f>
        <v>F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ht="14.25" customHeight="1">
      <c r="A12" s="39" t="str">
        <f>Tabela!A6</f>
        <v>32/2022</v>
      </c>
      <c r="B12" s="40" t="str">
        <f>Tabela!B6</f>
        <v>Andrijana Obradović</v>
      </c>
      <c r="C12" s="42">
        <f>IF(Tabela!C6="","",Tabela!C6)</f>
        <v>24</v>
      </c>
      <c r="D12" s="41" t="str">
        <f>IF(Tabela!D6="","",Tabela!D6)</f>
        <v/>
      </c>
      <c r="E12" s="41" t="str">
        <f>IF(Tabela!E6="","",Tabela!E6)</f>
        <v/>
      </c>
      <c r="F12" s="42" t="str">
        <f>IF(Tabela!F6="","",Tabela!F6)</f>
        <v/>
      </c>
      <c r="G12" s="41">
        <f>IF(Tabela!G6="","",Tabela!G6)</f>
        <v>11</v>
      </c>
      <c r="H12" s="41">
        <f>IF(Tabela!H6="","",Tabela!H6)</f>
        <v>15</v>
      </c>
      <c r="I12" s="42">
        <f>IF(Tabela!I6="","",Tabela!I6)</f>
        <v>50</v>
      </c>
      <c r="J12" s="41" t="str">
        <f>IF(Tabela!J6="","",Tabela!J6)</f>
        <v>E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ht="14.25" customHeight="1">
      <c r="A13" s="39" t="str">
        <f>Tabela!A7</f>
        <v>39/2022</v>
      </c>
      <c r="B13" s="40" t="str">
        <f>Tabela!B7</f>
        <v>Teodora Dašić</v>
      </c>
      <c r="C13" s="42">
        <f>IF(Tabela!C7="","",Tabela!C7)</f>
        <v>7</v>
      </c>
      <c r="D13" s="42">
        <f>IF(Tabela!D7="","",Tabela!D7)</f>
        <v>7</v>
      </c>
      <c r="E13" s="42">
        <f>IF(Tabela!E7="","",Tabela!E7)</f>
        <v>14</v>
      </c>
      <c r="F13" s="42" t="str">
        <f>IF(Tabela!F7="","",Tabela!F7)</f>
        <v/>
      </c>
      <c r="G13" s="42">
        <f>IF(Tabela!G7="","",Tabela!G7)</f>
        <v>6</v>
      </c>
      <c r="H13" s="42">
        <f>IF(Tabela!H7="","",Tabela!H7)</f>
        <v>23</v>
      </c>
      <c r="I13" s="42">
        <f>IF(Tabela!I7="","",Tabela!I7)</f>
        <v>50</v>
      </c>
      <c r="J13" s="41" t="str">
        <f>IF(Tabela!J7="","",Tabela!J7)</f>
        <v>E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ht="14.25" customHeight="1">
      <c r="A14" s="39" t="str">
        <f>Tabela!A8</f>
        <v>42/2022</v>
      </c>
      <c r="B14" s="40" t="str">
        <f>Tabela!B8</f>
        <v>Milana Lacmanović</v>
      </c>
      <c r="C14" s="42">
        <f>IF(Tabela!C8="","",Tabela!C8)</f>
        <v>10</v>
      </c>
      <c r="D14" s="42">
        <f>IF(Tabela!D8="","",Tabela!D8)</f>
        <v>5</v>
      </c>
      <c r="E14" s="41">
        <f>IF(Tabela!E8="","",Tabela!E8)</f>
        <v>16</v>
      </c>
      <c r="F14" s="42">
        <f>IF(Tabela!F8="","",Tabela!F8)</f>
        <v>16</v>
      </c>
      <c r="G14" s="42">
        <f>IF(Tabela!G8="","",Tabela!G8)</f>
        <v>2</v>
      </c>
      <c r="H14" s="42">
        <f>IF(Tabela!H8="","",Tabela!H8)</f>
        <v>15</v>
      </c>
      <c r="I14" s="42">
        <f>IF(Tabela!I8="","",Tabela!I8)</f>
        <v>38</v>
      </c>
      <c r="J14" s="41" t="str">
        <f>IF(Tabela!J8="","",Tabela!J8)</f>
        <v>F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ht="14.25" customHeight="1">
      <c r="A15" s="39" t="str">
        <f>Tabela!A9</f>
        <v>45/2022</v>
      </c>
      <c r="B15" s="40" t="str">
        <f>Tabela!B9</f>
        <v>Adnan Lajka</v>
      </c>
      <c r="C15" s="41" t="str">
        <f>IF(Tabela!C9="","",Tabela!C9)</f>
        <v/>
      </c>
      <c r="D15" s="41">
        <f>IF(Tabela!D9="","",Tabela!D9)</f>
        <v>5</v>
      </c>
      <c r="E15" s="41">
        <f>IF(Tabela!E9="","",Tabela!E9)</f>
        <v>20</v>
      </c>
      <c r="F15" s="41" t="str">
        <f>IF(Tabela!F9="","",Tabela!F9)</f>
        <v/>
      </c>
      <c r="G15" s="41">
        <f>IF(Tabela!G9="","",Tabela!G9)</f>
        <v>5</v>
      </c>
      <c r="H15" s="41">
        <f>IF(Tabela!H9="","",Tabela!H9)</f>
        <v>14</v>
      </c>
      <c r="I15" s="42">
        <f>IF(Tabela!I9="","",Tabela!I9)</f>
        <v>44</v>
      </c>
      <c r="J15" s="41" t="str">
        <f>IF(Tabela!J9="","",Tabela!J9)</f>
        <v>F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ht="14.25" customHeight="1">
      <c r="A16" s="39" t="str">
        <f>Tabela!A10</f>
        <v>49/2022</v>
      </c>
      <c r="B16" s="40" t="str">
        <f>Tabela!B10</f>
        <v>Marija Kojić</v>
      </c>
      <c r="C16" s="41">
        <f>IF(Tabela!C10="","",Tabela!C10)</f>
        <v>16</v>
      </c>
      <c r="D16" s="42">
        <f>IF(Tabela!D10="","",Tabela!D10)</f>
        <v>2</v>
      </c>
      <c r="E16" s="42">
        <f>IF(Tabela!E10="","",Tabela!E10)</f>
        <v>15</v>
      </c>
      <c r="F16" s="41">
        <f>IF(Tabela!F10="","",Tabela!F10)</f>
        <v>10</v>
      </c>
      <c r="G16" s="42">
        <f>IF(Tabela!G10="","",Tabela!G10)</f>
        <v>2</v>
      </c>
      <c r="H16" s="42">
        <f>IF(Tabela!H10="","",Tabela!H10)</f>
        <v>6</v>
      </c>
      <c r="I16" s="42">
        <f>IF(Tabela!I10="","",Tabela!I10)</f>
        <v>25</v>
      </c>
      <c r="J16" s="41" t="str">
        <f>IF(Tabela!J10="","",Tabela!J10)</f>
        <v>F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ht="14.25" customHeight="1">
      <c r="A17" s="39" t="str">
        <f>Tabela!A11</f>
        <v>57/2022</v>
      </c>
      <c r="B17" s="40" t="str">
        <f>Tabela!B11</f>
        <v>Nikoleta Aković</v>
      </c>
      <c r="C17" s="42">
        <f>IF(Tabela!C11="","",Tabela!C11)</f>
        <v>6</v>
      </c>
      <c r="D17" s="42" t="str">
        <f>IF(Tabela!D11="","",Tabela!D11)</f>
        <v/>
      </c>
      <c r="E17" s="41" t="str">
        <f>IF(Tabela!E11="","",Tabela!E11)</f>
        <v/>
      </c>
      <c r="F17" s="41" t="str">
        <f>IF(Tabela!F11="","",Tabela!F11)</f>
        <v/>
      </c>
      <c r="G17" s="42" t="str">
        <f>IF(Tabela!G11="","",Tabela!G11)</f>
        <v/>
      </c>
      <c r="H17" s="41" t="str">
        <f>IF(Tabela!H11="","",Tabela!H11)</f>
        <v/>
      </c>
      <c r="I17" s="42">
        <f>IF(Tabela!I11="","",Tabela!I11)</f>
        <v>6</v>
      </c>
      <c r="J17" s="41" t="str">
        <f>IF(Tabela!J11="","",Tabela!J11)</f>
        <v>F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ht="14.25" customHeight="1">
      <c r="A18" s="39" t="str">
        <f>Tabela!A12</f>
        <v>58/2022</v>
      </c>
      <c r="B18" s="40" t="str">
        <f>Tabela!B12</f>
        <v>Šaban Adrović</v>
      </c>
      <c r="C18" s="42">
        <f>IF(Tabela!C12="","",Tabela!C12)</f>
        <v>14</v>
      </c>
      <c r="D18" s="41">
        <f>IF(Tabela!D12="","",Tabela!D12)</f>
        <v>6</v>
      </c>
      <c r="E18" s="41">
        <f>IF(Tabela!E12="","",Tabela!E12)</f>
        <v>17</v>
      </c>
      <c r="F18" s="42" t="str">
        <f>IF(Tabela!F12="","",Tabela!F12)</f>
        <v/>
      </c>
      <c r="G18" s="41">
        <f>IF(Tabela!G12="","",Tabela!G12)</f>
        <v>7</v>
      </c>
      <c r="H18" s="41" t="str">
        <f>IF(#REF!="","",#REF!)</f>
        <v>#REF!</v>
      </c>
      <c r="I18" s="42">
        <f>IF(Tabela!I12="","",Tabela!I12)</f>
        <v>47.5</v>
      </c>
      <c r="J18" s="41" t="str">
        <f>IF(Tabela!J12="","",Tabela!J12)</f>
        <v>F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ht="14.25" customHeight="1">
      <c r="A19" s="39" t="str">
        <f>Tabela!A13</f>
        <v>63/2022</v>
      </c>
      <c r="B19" s="40" t="str">
        <f>Tabela!B13</f>
        <v>Sandra Miličić</v>
      </c>
      <c r="C19" s="41">
        <f>IF(Tabela!C13="","",Tabela!C13)</f>
        <v>14</v>
      </c>
      <c r="D19" s="42" t="str">
        <f>IF(Tabela!D13="","",Tabela!D13)</f>
        <v/>
      </c>
      <c r="E19" s="42" t="str">
        <f>IF(Tabela!E13="","",Tabela!E13)</f>
        <v/>
      </c>
      <c r="F19" s="41">
        <f>IF(Tabela!F13="","",Tabela!F13)</f>
        <v>2</v>
      </c>
      <c r="G19" s="42" t="str">
        <f>IF(Tabela!G13="","",Tabela!G13)</f>
        <v/>
      </c>
      <c r="H19" s="42" t="str">
        <f>IF(Tabela!H13="","",Tabela!H13)</f>
        <v/>
      </c>
      <c r="I19" s="42">
        <f>IF(Tabela!I13="","",Tabela!I13)</f>
        <v>16</v>
      </c>
      <c r="J19" s="41" t="str">
        <f>IF(Tabela!J13="","",Tabela!J13)</f>
        <v>F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ht="14.25" customHeight="1">
      <c r="A20" s="39" t="str">
        <f>Tabela!A14</f>
        <v>67/2022</v>
      </c>
      <c r="B20" s="40" t="str">
        <f>Tabela!B14</f>
        <v>Katarina Babić</v>
      </c>
      <c r="C20" s="42">
        <f>IF(Tabela!C14="","",Tabela!C14)</f>
        <v>12</v>
      </c>
      <c r="D20" s="42" t="str">
        <f>IF(Tabela!D14="","",Tabela!D14)</f>
        <v/>
      </c>
      <c r="E20" s="41" t="str">
        <f>IF(Tabela!E14="","",Tabela!E14)</f>
        <v/>
      </c>
      <c r="F20" s="42" t="str">
        <f>IF(Tabela!F14="","",Tabela!F14)</f>
        <v/>
      </c>
      <c r="G20" s="41" t="str">
        <f>IF(Tabela!G14="","",Tabela!G14)</f>
        <v/>
      </c>
      <c r="H20" s="41" t="str">
        <f>IF(Tabela!H14="","",Tabela!H14)</f>
        <v/>
      </c>
      <c r="I20" s="42">
        <f>IF(Tabela!I14="","",Tabela!I14)</f>
        <v>12</v>
      </c>
      <c r="J20" s="41" t="str">
        <f>IF(Tabela!J14="","",Tabela!J14)</f>
        <v>F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ht="14.25" customHeight="1">
      <c r="A21" s="39" t="str">
        <f>Tabela!A15</f>
        <v>72/2022</v>
      </c>
      <c r="B21" s="40" t="str">
        <f>Tabela!B15</f>
        <v>Džejla Kanalić</v>
      </c>
      <c r="C21" s="42">
        <f>IF(Tabela!C15="","",Tabela!C15)</f>
        <v>8</v>
      </c>
      <c r="D21" s="42" t="str">
        <f>IF(Tabela!D15="","",Tabela!D15)</f>
        <v/>
      </c>
      <c r="E21" s="41" t="str">
        <f>IF(Tabela!E15="","",Tabela!E15)</f>
        <v/>
      </c>
      <c r="F21" s="42">
        <f>IF(Tabela!F15="","",Tabela!F15)</f>
        <v>1</v>
      </c>
      <c r="G21" s="41" t="str">
        <f>IF(Tabela!G15="","",Tabela!G15)</f>
        <v/>
      </c>
      <c r="H21" s="41" t="str">
        <f>IF(Tabela!H15="","",Tabela!H15)</f>
        <v/>
      </c>
      <c r="I21" s="42">
        <f>IF(Tabela!I15="","",Tabela!I15)</f>
        <v>9</v>
      </c>
      <c r="J21" s="41" t="str">
        <f>IF(Tabela!J15="","",Tabela!J15)</f>
        <v>F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ht="14.25" customHeight="1">
      <c r="A22" s="39" t="str">
        <f>Tabela!A16</f>
        <v>85/2022</v>
      </c>
      <c r="B22" s="40" t="str">
        <f>Tabela!B16</f>
        <v>Ardit Gorana</v>
      </c>
      <c r="C22" s="41">
        <f>IF(Tabela!C16="","",Tabela!C16)</f>
        <v>17</v>
      </c>
      <c r="D22" s="42" t="str">
        <f>IF(Tabela!D16="","",Tabela!D16)</f>
        <v/>
      </c>
      <c r="E22" s="42" t="str">
        <f>IF(Tabela!E16="","",Tabela!E16)</f>
        <v/>
      </c>
      <c r="F22" s="41" t="str">
        <f>IF(Tabela!F16="","",Tabela!F16)</f>
        <v/>
      </c>
      <c r="G22" s="42">
        <f>IF(Tabela!G16="","",Tabela!G16)</f>
        <v>9</v>
      </c>
      <c r="H22" s="41">
        <f>IF(Tabela!H16="","",Tabela!H16)</f>
        <v>19</v>
      </c>
      <c r="I22" s="42">
        <f>IF(Tabela!I16="","",Tabela!I16)</f>
        <v>45</v>
      </c>
      <c r="J22" s="41" t="str">
        <f>IF(Tabela!J16="","",Tabela!J16)</f>
        <v>F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ht="14.25" customHeight="1">
      <c r="A23" s="39" t="str">
        <f>Tabela!A17</f>
        <v>95/2022</v>
      </c>
      <c r="B23" s="40" t="str">
        <f>Tabela!B17</f>
        <v>Eris Ajdarpašić</v>
      </c>
      <c r="C23" s="41">
        <f>IF(Tabela!C17="","",Tabela!C17)</f>
        <v>1</v>
      </c>
      <c r="D23" s="42" t="str">
        <f>IF(Tabela!D17="","",Tabela!D17)</f>
        <v/>
      </c>
      <c r="E23" s="41" t="str">
        <f>IF(Tabela!E17="","",Tabela!E17)</f>
        <v/>
      </c>
      <c r="F23" s="41" t="str">
        <f>IF(Tabela!F17="","",Tabela!F17)</f>
        <v/>
      </c>
      <c r="G23" s="42" t="str">
        <f>IF(Tabela!G17="","",Tabela!G17)</f>
        <v/>
      </c>
      <c r="H23" s="41" t="str">
        <f>IF(Tabela!H17="","",Tabela!H17)</f>
        <v/>
      </c>
      <c r="I23" s="42">
        <f>IF(Tabela!I17="","",Tabela!I17)</f>
        <v>1</v>
      </c>
      <c r="J23" s="41" t="str">
        <f>IF(Tabela!J17="","",Tabela!J17)</f>
        <v>F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ht="14.25" customHeight="1">
      <c r="A24" s="39" t="str">
        <f>Tabela!A18</f>
        <v>13/2021</v>
      </c>
      <c r="B24" s="40" t="str">
        <f>Tabela!B18</f>
        <v>Amir Čuturić</v>
      </c>
      <c r="C24" s="42">
        <f>IF(Tabela!C18="","",Tabela!C18)</f>
        <v>16</v>
      </c>
      <c r="D24" s="42">
        <f>IF(Tabela!D18="","",Tabela!D18)</f>
        <v>6</v>
      </c>
      <c r="E24" s="41">
        <f>IF(Tabela!E18="","",Tabela!E18)</f>
        <v>19</v>
      </c>
      <c r="F24" s="42">
        <f>IF(Tabela!F18="","",Tabela!F18)</f>
        <v>18</v>
      </c>
      <c r="G24" s="42">
        <f>IF(Tabela!G18="","",Tabela!G18)</f>
        <v>1</v>
      </c>
      <c r="H24" s="41">
        <f>IF(Tabela!H18="","",Tabela!H18)</f>
        <v>17</v>
      </c>
      <c r="I24" s="42">
        <f>IF(Tabela!I18="","",Tabela!I18)</f>
        <v>43</v>
      </c>
      <c r="J24" s="41" t="str">
        <f>IF(Tabela!J18="","",Tabela!J18)</f>
        <v>F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ht="14.25" customHeight="1">
      <c r="A25" s="39" t="str">
        <f>Tabela!A19</f>
        <v>16/2021</v>
      </c>
      <c r="B25" s="40" t="str">
        <f>Tabela!B19</f>
        <v>Nikola Šćepanović</v>
      </c>
      <c r="C25" s="42">
        <f>IF(Tabela!C19="","",Tabela!C19)</f>
        <v>3</v>
      </c>
      <c r="D25" s="42">
        <f>IF(Tabela!D19="","",Tabela!D19)</f>
        <v>0</v>
      </c>
      <c r="E25" s="41">
        <f>IF(Tabela!E19="","",Tabela!E19)</f>
        <v>6</v>
      </c>
      <c r="F25" s="41" t="str">
        <f>IF(Tabela!F19="","",Tabela!F19)</f>
        <v/>
      </c>
      <c r="G25" s="42" t="str">
        <f>IF(Tabela!G19="","",Tabela!G19)</f>
        <v/>
      </c>
      <c r="H25" s="41" t="str">
        <f>IF(Tabela!H19="","",Tabela!H19)</f>
        <v/>
      </c>
      <c r="I25" s="42">
        <f>IF(Tabela!I19="","",Tabela!I19)</f>
        <v>6</v>
      </c>
      <c r="J25" s="41" t="str">
        <f>IF(Tabela!J19="","",Tabela!J19)</f>
        <v>F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ht="14.25" customHeight="1">
      <c r="A26" s="39" t="str">
        <f>Tabela!A20</f>
        <v>39/2021</v>
      </c>
      <c r="B26" s="40" t="str">
        <f>Tabela!B20</f>
        <v>Aleksandar Potpara</v>
      </c>
      <c r="C26" s="42" t="str">
        <f>IF(Tabela!C20="","",Tabela!C20)</f>
        <v/>
      </c>
      <c r="D26" s="41" t="str">
        <f>IF(Tabela!D20="","",Tabela!D20)</f>
        <v/>
      </c>
      <c r="E26" s="41" t="str">
        <f>IF(Tabela!E20="","",Tabela!E20)</f>
        <v/>
      </c>
      <c r="F26" s="41" t="str">
        <f>IF(Tabela!F20="","",Tabela!F20)</f>
        <v/>
      </c>
      <c r="G26" s="41" t="str">
        <f>IF(Tabela!G20="","",Tabela!G20)</f>
        <v/>
      </c>
      <c r="H26" s="41">
        <f>IF(Tabela!H12="","",Tabela!H12)</f>
        <v>17.5</v>
      </c>
      <c r="I26" s="42">
        <f>IF(Tabela!I20="","",Tabela!I20)</f>
        <v>17.5</v>
      </c>
      <c r="J26" s="41" t="str">
        <f>IF(Tabela!J20="","",Tabela!J20)</f>
        <v>F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ht="14.25" customHeight="1">
      <c r="A27" s="39" t="str">
        <f>Tabela!A21</f>
        <v>49/2021</v>
      </c>
      <c r="B27" s="40" t="str">
        <f>Tabela!B21</f>
        <v>Branko Vučetić</v>
      </c>
      <c r="C27" s="42">
        <f>IF(Tabela!C21="","",Tabela!C21)</f>
        <v>1</v>
      </c>
      <c r="D27" s="42" t="str">
        <f>IF(Tabela!D21="","",Tabela!D21)</f>
        <v/>
      </c>
      <c r="E27" s="42" t="str">
        <f>IF(Tabela!E21="","",Tabela!E21)</f>
        <v/>
      </c>
      <c r="F27" s="42" t="str">
        <f>IF(Tabela!F21="","",Tabela!F21)</f>
        <v/>
      </c>
      <c r="G27" s="42" t="str">
        <f>IF(Tabela!G21="","",Tabela!G21)</f>
        <v/>
      </c>
      <c r="H27" s="42" t="str">
        <f>IF(Tabela!H21="","",Tabela!H21)</f>
        <v/>
      </c>
      <c r="I27" s="42">
        <f>IF(Tabela!I21="","",Tabela!I21)</f>
        <v>1</v>
      </c>
      <c r="J27" s="41" t="str">
        <f>IF(Tabela!J21="","",Tabela!J21)</f>
        <v>F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ht="14.25" customHeight="1">
      <c r="A28" s="39" t="str">
        <f>Tabela!A22</f>
        <v>50/2021</v>
      </c>
      <c r="B28" s="40" t="str">
        <f>Tabela!B22</f>
        <v>Stevan Radoman</v>
      </c>
      <c r="C28" s="41">
        <f>IF(Tabela!C22="","",Tabela!C22)</f>
        <v>17</v>
      </c>
      <c r="D28" s="41" t="str">
        <f>IF(Tabela!D22="","",Tabela!D22)</f>
        <v/>
      </c>
      <c r="E28" s="41" t="str">
        <f>IF(Tabela!E22="","",Tabela!E22)</f>
        <v/>
      </c>
      <c r="F28" s="41">
        <f>IF(Tabela!F22="","",Tabela!F22)</f>
        <v>12</v>
      </c>
      <c r="G28" s="41">
        <f>IF(Tabela!G22="","",Tabela!G22)</f>
        <v>2</v>
      </c>
      <c r="H28" s="41">
        <f>IF(Tabela!H22="","",Tabela!H22)</f>
        <v>8</v>
      </c>
      <c r="I28" s="42">
        <f>IF(Tabela!I22="","",Tabela!I22)</f>
        <v>27</v>
      </c>
      <c r="J28" s="41" t="str">
        <f>IF(Tabela!J22="","",Tabela!J22)</f>
        <v>F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ht="14.25" customHeight="1">
      <c r="A29" s="39" t="str">
        <f>Tabela!A23</f>
        <v>52/2021</v>
      </c>
      <c r="B29" s="40" t="str">
        <f>Tabela!B23</f>
        <v>Adelisa Hamzić</v>
      </c>
      <c r="C29" s="42">
        <f>IF(Tabela!C23="","",Tabela!C23)</f>
        <v>13</v>
      </c>
      <c r="D29" s="41" t="str">
        <f>IF(Tabela!D23="","",Tabela!D23)</f>
        <v/>
      </c>
      <c r="E29" s="41" t="str">
        <f>IF(Tabela!E23="","",Tabela!E23)</f>
        <v/>
      </c>
      <c r="F29" s="42" t="str">
        <f>IF(Tabela!F23="","",Tabela!F23)</f>
        <v/>
      </c>
      <c r="G29" s="42" t="str">
        <f>IF(Tabela!G23="","",Tabela!G23)</f>
        <v/>
      </c>
      <c r="H29" s="42" t="str">
        <f>IF(Tabela!H23="","",Tabela!H23)</f>
        <v/>
      </c>
      <c r="I29" s="42">
        <f>IF(Tabela!I23="","",Tabela!I23)</f>
        <v>13</v>
      </c>
      <c r="J29" s="41" t="str">
        <f>IF(Tabela!J23="","",Tabela!J23)</f>
        <v>F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ht="14.25" customHeight="1">
      <c r="A30" s="39" t="str">
        <f>Tabela!A24</f>
        <v>64/2021</v>
      </c>
      <c r="B30" s="40" t="str">
        <f>Tabela!B24</f>
        <v>Ivana Krgušić</v>
      </c>
      <c r="C30" s="42" t="str">
        <f>IF(Tabela!C24="","",Tabela!C24)</f>
        <v/>
      </c>
      <c r="D30" s="41" t="str">
        <f>IF(Tabela!D24="","",Tabela!D24)</f>
        <v/>
      </c>
      <c r="E30" s="41" t="str">
        <f>IF(Tabela!E24="","",Tabela!E24)</f>
        <v/>
      </c>
      <c r="F30" s="42" t="str">
        <f>IF(Tabela!F24="","",Tabela!F24)</f>
        <v/>
      </c>
      <c r="G30" s="42" t="str">
        <f>IF(Tabela!G24="","",Tabela!G24)</f>
        <v/>
      </c>
      <c r="H30" s="42" t="str">
        <f>IF(Tabela!H24="","",Tabela!H24)</f>
        <v/>
      </c>
      <c r="I30" s="42">
        <f>IF(Tabela!I24="","",Tabela!I24)</f>
        <v>0</v>
      </c>
      <c r="J30" s="41" t="str">
        <f>IF(Tabela!J24="","",Tabela!J24)</f>
        <v>F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ht="14.25" customHeight="1">
      <c r="A31" s="39" t="str">
        <f>Tabela!A25</f>
        <v>73/2021</v>
      </c>
      <c r="B31" s="40" t="str">
        <f>Tabela!B25</f>
        <v>Semin Čolović</v>
      </c>
      <c r="C31" s="41">
        <f>IF(Tabela!C25="","",Tabela!C25)</f>
        <v>10</v>
      </c>
      <c r="D31" s="41" t="str">
        <f>IF(Tabela!D25="","",Tabela!D25)</f>
        <v/>
      </c>
      <c r="E31" s="41" t="str">
        <f>IF(Tabela!E25="","",Tabela!E25)</f>
        <v/>
      </c>
      <c r="F31" s="41" t="str">
        <f>IF(Tabela!F25="","",Tabela!F25)</f>
        <v/>
      </c>
      <c r="G31" s="41" t="str">
        <f>IF(Tabela!G25="","",Tabela!G25)</f>
        <v/>
      </c>
      <c r="H31" s="41" t="str">
        <f>IF(Tabela!H25="","",Tabela!H25)</f>
        <v/>
      </c>
      <c r="I31" s="42">
        <f>IF(Tabela!I25="","",Tabela!I25)</f>
        <v>10</v>
      </c>
      <c r="J31" s="41" t="str">
        <f>IF(Tabela!J25="","",Tabela!J25)</f>
        <v>F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ht="14.25" customHeight="1">
      <c r="A32" s="39" t="str">
        <f>Tabela!A26</f>
        <v>75/2021</v>
      </c>
      <c r="B32" s="40" t="str">
        <f>Tabela!B26</f>
        <v>Miloš Jovović</v>
      </c>
      <c r="C32" s="41">
        <f>IF(Tabela!C26="","",Tabela!C26)</f>
        <v>19</v>
      </c>
      <c r="D32" s="41">
        <f>IF(Tabela!D26="","",Tabela!D26)</f>
        <v>2</v>
      </c>
      <c r="E32" s="41">
        <f>IF(Tabela!E26="","",Tabela!E26)</f>
        <v>18</v>
      </c>
      <c r="F32" s="41">
        <f>IF(Tabela!F26="","",Tabela!F26)</f>
        <v>13</v>
      </c>
      <c r="G32" s="41">
        <f>IF(Tabela!G26="","",Tabela!G26)</f>
        <v>1</v>
      </c>
      <c r="H32" s="41">
        <f>IF(Tabela!H26="","",Tabela!H26)</f>
        <v>14</v>
      </c>
      <c r="I32" s="42">
        <f>IF(Tabela!I26="","",Tabela!I26)</f>
        <v>35</v>
      </c>
      <c r="J32" s="41" t="str">
        <f>IF(Tabela!J26="","",Tabela!J26)</f>
        <v>F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ht="14.25" customHeight="1">
      <c r="A33" s="39" t="str">
        <f>Tabela!A27</f>
        <v>79/2021</v>
      </c>
      <c r="B33" s="40" t="str">
        <f>Tabela!B27</f>
        <v>Nikolina Grebović</v>
      </c>
      <c r="C33" s="42" t="str">
        <f>IF(Tabela!C27="","",Tabela!C27)</f>
        <v/>
      </c>
      <c r="D33" s="41" t="str">
        <f>IF(Tabela!D27="","",Tabela!D27)</f>
        <v/>
      </c>
      <c r="E33" s="41" t="str">
        <f>IF(Tabela!E27="","",Tabela!E27)</f>
        <v/>
      </c>
      <c r="F33" s="42" t="str">
        <f>IF(Tabela!F27="","",Tabela!F27)</f>
        <v/>
      </c>
      <c r="G33" s="41" t="str">
        <f>IF(Tabela!G27="","",Tabela!G27)</f>
        <v/>
      </c>
      <c r="H33" s="41" t="str">
        <f>IF(Tabela!H27="","",Tabela!H27)</f>
        <v/>
      </c>
      <c r="I33" s="42">
        <f>IF(Tabela!I27="","",Tabela!I27)</f>
        <v>0</v>
      </c>
      <c r="J33" s="41" t="str">
        <f>IF(Tabela!J27="","",Tabela!J27)</f>
        <v>F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ht="14.25" customHeight="1">
      <c r="A34" s="39" t="str">
        <f>Tabela!A28</f>
        <v>86/2021</v>
      </c>
      <c r="B34" s="40" t="str">
        <f>Tabela!B28</f>
        <v>Ksenija Dašić</v>
      </c>
      <c r="C34" s="42">
        <f>IF(Tabela!C28="","",Tabela!C28)</f>
        <v>10</v>
      </c>
      <c r="D34" s="41" t="str">
        <f>IF(Tabela!D28="","",Tabela!D28)</f>
        <v/>
      </c>
      <c r="E34" s="41" t="str">
        <f>IF(Tabela!E28="","",Tabela!E28)</f>
        <v/>
      </c>
      <c r="F34" s="42" t="str">
        <f>IF(Tabela!F28="","",Tabela!F28)</f>
        <v/>
      </c>
      <c r="G34" s="42" t="str">
        <f>IF(Tabela!G28="","",Tabela!G28)</f>
        <v/>
      </c>
      <c r="H34" s="41" t="str">
        <f>IF(Tabela!H28="","",Tabela!H28)</f>
        <v/>
      </c>
      <c r="I34" s="42">
        <f>IF(Tabela!I28="","",Tabela!I28)</f>
        <v>10</v>
      </c>
      <c r="J34" s="41" t="str">
        <f>IF(Tabela!J28="","",Tabela!J28)</f>
        <v>F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ht="14.25" customHeight="1">
      <c r="A35" s="39" t="str">
        <f>Tabela!A29</f>
        <v>87/2021</v>
      </c>
      <c r="B35" s="40" t="str">
        <f>Tabela!B29</f>
        <v>Milovan Raković</v>
      </c>
      <c r="C35" s="42">
        <f>IF(Tabela!C29="","",Tabela!C29)</f>
        <v>9</v>
      </c>
      <c r="D35" s="41" t="str">
        <f>IF(Tabela!D29="","",Tabela!D29)</f>
        <v/>
      </c>
      <c r="E35" s="41" t="str">
        <f>IF(Tabela!E29="","",Tabela!E29)</f>
        <v/>
      </c>
      <c r="F35" s="41" t="str">
        <f>IF(Tabela!F29="","",Tabela!F29)</f>
        <v/>
      </c>
      <c r="G35" s="41" t="str">
        <f>IF(Tabela!G29="","",Tabela!G29)</f>
        <v/>
      </c>
      <c r="H35" s="41" t="str">
        <f>IF(Tabela!H29="","",Tabela!H29)</f>
        <v/>
      </c>
      <c r="I35" s="42">
        <f>IF(Tabela!I29="","",Tabela!I29)</f>
        <v>9</v>
      </c>
      <c r="J35" s="41" t="str">
        <f>IF(Tabela!J29="","",Tabela!J29)</f>
        <v>F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ht="14.25" customHeight="1">
      <c r="A36" s="39" t="str">
        <f>Tabela!A30</f>
        <v>1/2020</v>
      </c>
      <c r="B36" s="40" t="str">
        <f>Tabela!B30</f>
        <v>Jovana Roganović</v>
      </c>
      <c r="C36" s="41">
        <f>IF(Tabela!C30="","",Tabela!C30)</f>
        <v>29</v>
      </c>
      <c r="D36" s="41" t="str">
        <f>IF(Tabela!D30="","",Tabela!D30)</f>
        <v/>
      </c>
      <c r="E36" s="41" t="str">
        <f>IF(Tabela!E30="","",Tabela!E30)</f>
        <v/>
      </c>
      <c r="F36" s="41">
        <f>IF(Tabela!F30="","",Tabela!F30)</f>
        <v>5</v>
      </c>
      <c r="G36" s="41">
        <f>IF(Tabela!G30="","",Tabela!G30)</f>
        <v>3</v>
      </c>
      <c r="H36" s="41">
        <f>IF(Tabela!H30="","",Tabela!H30)</f>
        <v>9</v>
      </c>
      <c r="I36" s="42">
        <f>IF(Tabela!I30="","",Tabela!I30)</f>
        <v>41</v>
      </c>
      <c r="J36" s="41" t="str">
        <f>IF(Tabela!J30="","",Tabela!J30)</f>
        <v>F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ht="14.25" customHeight="1">
      <c r="A37" s="39" t="str">
        <f>Tabela!A31</f>
        <v>3/2020</v>
      </c>
      <c r="B37" s="40" t="str">
        <f>Tabela!B31</f>
        <v>Miljan Pejović</v>
      </c>
      <c r="C37" s="42" t="str">
        <f>IF(Tabela!C31="","",Tabela!C31)</f>
        <v/>
      </c>
      <c r="D37" s="41">
        <f>IF(Tabela!D31="","",Tabela!D31)</f>
        <v>0</v>
      </c>
      <c r="E37" s="41">
        <f>IF(Tabela!E31="","",Tabela!E31)</f>
        <v>0</v>
      </c>
      <c r="F37" s="42" t="str">
        <f>IF(Tabela!F31="","",Tabela!F31)</f>
        <v/>
      </c>
      <c r="G37" s="42" t="str">
        <f>IF(Tabela!G31="","",Tabela!G31)</f>
        <v/>
      </c>
      <c r="H37" s="42" t="str">
        <f>IF(Tabela!H31="","",Tabela!H31)</f>
        <v/>
      </c>
      <c r="I37" s="42">
        <f>IF(Tabela!I31="","",Tabela!I31)</f>
        <v>0</v>
      </c>
      <c r="J37" s="41" t="str">
        <f>IF(Tabela!J31="","",Tabela!J31)</f>
        <v>F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ht="14.25" customHeight="1">
      <c r="A38" s="39" t="str">
        <f>Tabela!A32</f>
        <v>43/2020</v>
      </c>
      <c r="B38" s="40" t="str">
        <f>Tabela!B32</f>
        <v>Neda Miletić</v>
      </c>
      <c r="C38" s="42">
        <f>IF(Tabela!C32="","",Tabela!C32)</f>
        <v>1</v>
      </c>
      <c r="D38" s="41" t="str">
        <f>IF(Tabela!D32="","",Tabela!D32)</f>
        <v/>
      </c>
      <c r="E38" s="41" t="str">
        <f>IF(Tabela!E32="","",Tabela!E32)</f>
        <v/>
      </c>
      <c r="F38" s="41">
        <f>IF(Tabela!F32="","",Tabela!F32)</f>
        <v>2</v>
      </c>
      <c r="G38" s="41" t="str">
        <f>IF(Tabela!G32="","",Tabela!G32)</f>
        <v/>
      </c>
      <c r="H38" s="41" t="str">
        <f>IF(Tabela!H32="","",Tabela!H32)</f>
        <v/>
      </c>
      <c r="I38" s="42">
        <f>IF(Tabela!I32="","",Tabela!I32)</f>
        <v>3</v>
      </c>
      <c r="J38" s="41" t="str">
        <f>IF(Tabela!J32="","",Tabela!J32)</f>
        <v>F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ht="14.25" customHeight="1">
      <c r="A39" s="39" t="str">
        <f>Tabela!A33</f>
        <v>47/2020</v>
      </c>
      <c r="B39" s="40" t="str">
        <f>Tabela!B33</f>
        <v>Ajla Kalač</v>
      </c>
      <c r="C39" s="42">
        <f>IF(Tabela!C33="","",Tabela!C33)</f>
        <v>14.5</v>
      </c>
      <c r="D39" s="42" t="str">
        <f>IF(Tabela!D33="","",Tabela!D33)</f>
        <v/>
      </c>
      <c r="E39" s="41" t="str">
        <f>IF(Tabela!E33="","",Tabela!E33)</f>
        <v/>
      </c>
      <c r="F39" s="42" t="str">
        <f>IF(Tabela!F33="","",Tabela!F33)</f>
        <v/>
      </c>
      <c r="G39" s="41" t="str">
        <f>IF(Tabela!G33="","",Tabela!G33)</f>
        <v/>
      </c>
      <c r="H39" s="41" t="str">
        <f>IF(Tabela!H33="","",Tabela!H33)</f>
        <v/>
      </c>
      <c r="I39" s="42">
        <f>IF(Tabela!I33="","",Tabela!I33)</f>
        <v>14.5</v>
      </c>
      <c r="J39" s="41" t="str">
        <f>IF(Tabela!J33="","",Tabela!J33)</f>
        <v>F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ht="14.25" customHeight="1">
      <c r="A40" s="39" t="str">
        <f>Tabela!A34</f>
        <v>48/2020</v>
      </c>
      <c r="B40" s="40" t="str">
        <f>Tabela!B34</f>
        <v>Tijana Blagojević</v>
      </c>
      <c r="C40" s="42">
        <f>IF(Tabela!C34="","",Tabela!C34)</f>
        <v>12</v>
      </c>
      <c r="D40" s="42" t="str">
        <f>IF(Tabela!D34="","",Tabela!D34)</f>
        <v/>
      </c>
      <c r="E40" s="41" t="str">
        <f>IF(Tabela!E34="","",Tabela!E34)</f>
        <v/>
      </c>
      <c r="F40" s="41" t="str">
        <f>IF(Tabela!F34="","",Tabela!F34)</f>
        <v/>
      </c>
      <c r="G40" s="42" t="str">
        <f>IF(Tabela!G34="","",Tabela!G34)</f>
        <v/>
      </c>
      <c r="H40" s="41" t="str">
        <f>IF(Tabela!H34="","",Tabela!H34)</f>
        <v/>
      </c>
      <c r="I40" s="42">
        <f>IF(Tabela!I34="","",Tabela!I34)</f>
        <v>12</v>
      </c>
      <c r="J40" s="41" t="str">
        <f>IF(Tabela!J34="","",Tabela!J34)</f>
        <v>F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ht="14.25" customHeight="1">
      <c r="A41" s="39" t="str">
        <f>Tabela!A35</f>
        <v>52/2020</v>
      </c>
      <c r="B41" s="40" t="str">
        <f>Tabela!B35</f>
        <v>Aleksandra Grba</v>
      </c>
      <c r="C41" s="42">
        <f>IF(Tabela!C35="","",Tabela!C35)</f>
        <v>17</v>
      </c>
      <c r="D41" s="42">
        <f>IF(Tabela!D35="","",Tabela!D35)</f>
        <v>10</v>
      </c>
      <c r="E41" s="41">
        <f>IF(Tabela!E35="","",Tabela!E35)</f>
        <v>17</v>
      </c>
      <c r="F41" s="42">
        <f>IF(Tabela!F35="","",Tabela!F35)</f>
        <v>26</v>
      </c>
      <c r="G41" s="42" t="str">
        <f>IF(Tabela!G35="","",Tabela!G35)</f>
        <v/>
      </c>
      <c r="H41" s="41" t="str">
        <f>IF(Tabela!H35="","",Tabela!H35)</f>
        <v/>
      </c>
      <c r="I41" s="42">
        <f>IF(Tabela!I35="","",Tabela!I35)</f>
        <v>53</v>
      </c>
      <c r="J41" s="41" t="str">
        <f>IF(Tabela!J35="","",Tabela!J35)</f>
        <v>E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ht="14.25" customHeight="1">
      <c r="A42" s="39" t="str">
        <f>Tabela!A36</f>
        <v>54/2020</v>
      </c>
      <c r="B42" s="40" t="str">
        <f>Tabela!B36</f>
        <v>Tijana Žižić</v>
      </c>
      <c r="C42" s="41" t="str">
        <f>IF(Tabela!C36="","",Tabela!C36)</f>
        <v/>
      </c>
      <c r="D42" s="41" t="str">
        <f>IF(Tabela!D36="","",Tabela!D36)</f>
        <v/>
      </c>
      <c r="E42" s="41" t="str">
        <f>IF(Tabela!E36="","",Tabela!E36)</f>
        <v/>
      </c>
      <c r="F42" s="41" t="str">
        <f>IF(Tabela!F36="","",Tabela!F36)</f>
        <v/>
      </c>
      <c r="G42" s="41" t="str">
        <f>IF(Tabela!G36="","",Tabela!G36)</f>
        <v/>
      </c>
      <c r="H42" s="41" t="str">
        <f>IF(Tabela!H36="","",Tabela!H36)</f>
        <v/>
      </c>
      <c r="I42" s="42">
        <f>IF(Tabela!I36="","",Tabela!I36)</f>
        <v>0</v>
      </c>
      <c r="J42" s="41" t="str">
        <f>IF(Tabela!J36="","",Tabela!J36)</f>
        <v>F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ht="14.25" customHeight="1">
      <c r="A43" s="39" t="str">
        <f>Tabela!A37</f>
        <v>56/2020</v>
      </c>
      <c r="B43" s="40" t="str">
        <f>Tabela!B37</f>
        <v>Andrijana Janković</v>
      </c>
      <c r="C43" s="42">
        <f>IF(Tabela!C37="","",Tabela!C37)</f>
        <v>17</v>
      </c>
      <c r="D43" s="41" t="str">
        <f>IF(Tabela!D37="","",Tabela!D37)</f>
        <v/>
      </c>
      <c r="E43" s="41" t="str">
        <f>IF(Tabela!E37="","",Tabela!E37)</f>
        <v/>
      </c>
      <c r="F43" s="42">
        <f>IF(Tabela!F37="","",Tabela!F37)</f>
        <v>1</v>
      </c>
      <c r="G43" s="42">
        <f>IF(Tabela!G37="","",Tabela!G37)</f>
        <v>0</v>
      </c>
      <c r="H43" s="42">
        <f>IF(Tabela!H37="","",Tabela!H37)</f>
        <v>0</v>
      </c>
      <c r="I43" s="42">
        <f>IF(Tabela!I37="","",Tabela!I37)</f>
        <v>17</v>
      </c>
      <c r="J43" s="41" t="str">
        <f>IF(Tabela!J37="","",Tabela!J37)</f>
        <v>F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ht="14.25" customHeight="1">
      <c r="A44" s="39" t="str">
        <f>Tabela!A38</f>
        <v>58/2020</v>
      </c>
      <c r="B44" s="40" t="str">
        <f>Tabela!B38</f>
        <v>Samir Purišić</v>
      </c>
      <c r="C44" s="42">
        <f>IF(Tabela!C38="","",Tabela!C38)</f>
        <v>16</v>
      </c>
      <c r="D44" s="41" t="str">
        <f>IF(Tabela!D38="","",Tabela!D38)</f>
        <v/>
      </c>
      <c r="E44" s="41" t="str">
        <f>IF(Tabela!E38="","",Tabela!E38)</f>
        <v/>
      </c>
      <c r="F44" s="42">
        <f>IF(Tabela!F38="","",Tabela!F38)</f>
        <v>11</v>
      </c>
      <c r="G44" s="42">
        <f>IF(Tabela!G38="","",Tabela!G38)</f>
        <v>7</v>
      </c>
      <c r="H44" s="42">
        <f>IF(Tabela!H38="","",Tabela!H38)</f>
        <v>9</v>
      </c>
      <c r="I44" s="42">
        <f>IF(Tabela!I38="","",Tabela!I38)</f>
        <v>32</v>
      </c>
      <c r="J44" s="41" t="str">
        <f>IF(Tabela!J38="","",Tabela!J38)</f>
        <v>F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ht="14.25" customHeight="1">
      <c r="A45" s="39" t="str">
        <f>Tabela!A39</f>
        <v>61/2020</v>
      </c>
      <c r="B45" s="40" t="str">
        <f>Tabela!B39</f>
        <v>Adis Šukurica</v>
      </c>
      <c r="C45" s="42" t="str">
        <f>IF(Tabela!C39="","",Tabela!C39)</f>
        <v/>
      </c>
      <c r="D45" s="41" t="str">
        <f>IF(Tabela!D39="","",Tabela!D39)</f>
        <v/>
      </c>
      <c r="E45" s="41" t="str">
        <f>IF(Tabela!E39="","",Tabela!E39)</f>
        <v/>
      </c>
      <c r="F45" s="42" t="str">
        <f>IF(Tabela!F39="","",Tabela!F39)</f>
        <v/>
      </c>
      <c r="G45" s="42" t="str">
        <f>IF(Tabela!G39="","",Tabela!G39)</f>
        <v/>
      </c>
      <c r="H45" s="42" t="str">
        <f>IF(Tabela!H39="","",Tabela!H39)</f>
        <v/>
      </c>
      <c r="I45" s="42">
        <f>IF(Tabela!I39="","",Tabela!I39)</f>
        <v>0</v>
      </c>
      <c r="J45" s="41" t="str">
        <f>IF(Tabela!J39="","",Tabela!J39)</f>
        <v>F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ht="14.25" customHeight="1">
      <c r="A46" s="39" t="str">
        <f>Tabela!A40</f>
        <v>73/2020</v>
      </c>
      <c r="B46" s="40" t="str">
        <f>Tabela!B40</f>
        <v>Kristina Popović</v>
      </c>
      <c r="C46" s="42">
        <f>IF(Tabela!C40="","",Tabela!C40)</f>
        <v>24</v>
      </c>
      <c r="D46" s="41" t="str">
        <f>IF(Tabela!D40="","",Tabela!D40)</f>
        <v/>
      </c>
      <c r="E46" s="41" t="str">
        <f>IF(Tabela!E40="","",Tabela!E40)</f>
        <v/>
      </c>
      <c r="F46" s="42">
        <f>IF(Tabela!F40="","",Tabela!F40)</f>
        <v>20</v>
      </c>
      <c r="G46" s="42">
        <f>IF(Tabela!G40="","",Tabela!G40)</f>
        <v>3</v>
      </c>
      <c r="H46" s="41">
        <f>IF(Tabela!H40="","",Tabela!H40)</f>
        <v>12</v>
      </c>
      <c r="I46" s="42">
        <f>IF(Tabela!I40="","",Tabela!I40)</f>
        <v>39</v>
      </c>
      <c r="J46" s="41" t="str">
        <f>IF(Tabela!J40="","",Tabela!J40)</f>
        <v>F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ht="14.25" customHeight="1">
      <c r="A47" s="39" t="str">
        <f>Tabela!A41</f>
        <v>79/2020</v>
      </c>
      <c r="B47" s="40" t="str">
        <f>Tabela!B41</f>
        <v>Ognjen Nišavić</v>
      </c>
      <c r="C47" s="42">
        <f>IF(Tabela!C41="","",Tabela!C41)</f>
        <v>1</v>
      </c>
      <c r="D47" s="41">
        <f>IF(Tabela!D41="","",Tabela!D41)</f>
        <v>0</v>
      </c>
      <c r="E47" s="41">
        <f>IF(Tabela!E41="","",Tabela!E41)</f>
        <v>3</v>
      </c>
      <c r="F47" s="42" t="str">
        <f>IF(Tabela!F41="","",Tabela!F41)</f>
        <v/>
      </c>
      <c r="G47" s="42" t="str">
        <f>IF(Tabela!G41="","",Tabela!G41)</f>
        <v/>
      </c>
      <c r="H47" s="42" t="str">
        <f>IF(Tabela!H41="","",Tabela!H41)</f>
        <v/>
      </c>
      <c r="I47" s="42">
        <f>IF(Tabela!I41="","",Tabela!I41)</f>
        <v>3</v>
      </c>
      <c r="J47" s="41" t="str">
        <f>IF(Tabela!J41="","",Tabela!J41)</f>
        <v>F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ht="14.25" customHeight="1">
      <c r="A48" s="39" t="str">
        <f>Tabela!A42</f>
        <v>80/2020</v>
      </c>
      <c r="B48" s="40" t="str">
        <f>Tabela!B42</f>
        <v>Davud Agović</v>
      </c>
      <c r="C48" s="42">
        <f>IF(Tabela!C42="","",Tabela!C42)</f>
        <v>22</v>
      </c>
      <c r="D48" s="42" t="str">
        <f>IF(Tabela!D42="","",Tabela!D42)</f>
        <v/>
      </c>
      <c r="E48" s="41" t="str">
        <f>IF(Tabela!E42="","",Tabela!E42)</f>
        <v/>
      </c>
      <c r="F48" s="42">
        <f>IF(Tabela!F42="","",Tabela!F42)</f>
        <v>0</v>
      </c>
      <c r="G48" s="42" t="str">
        <f>IF(Tabela!G42="","",Tabela!G42)</f>
        <v/>
      </c>
      <c r="H48" s="41" t="str">
        <f>IF(Tabela!H42="","",Tabela!H42)</f>
        <v/>
      </c>
      <c r="I48" s="42">
        <f>IF(Tabela!I42="","",Tabela!I42)</f>
        <v>22</v>
      </c>
      <c r="J48" s="41" t="str">
        <f>IF(Tabela!J42="","",Tabela!J42)</f>
        <v>F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ht="14.25" customHeight="1">
      <c r="A49" s="39" t="str">
        <f>Tabela!A43</f>
        <v>98/2020</v>
      </c>
      <c r="B49" s="40" t="str">
        <f>Tabela!B43</f>
        <v>Vasilije Soković</v>
      </c>
      <c r="C49" s="42">
        <f>IF(Tabela!C43="","",Tabela!C43)</f>
        <v>22</v>
      </c>
      <c r="D49" s="42" t="str">
        <f>IF(Tabela!D43="","",Tabela!D43)</f>
        <v/>
      </c>
      <c r="E49" s="41" t="str">
        <f>IF(Tabela!E43="","",Tabela!E43)</f>
        <v/>
      </c>
      <c r="F49" s="42">
        <f>IF(Tabela!F43="","",Tabela!F43)</f>
        <v>12</v>
      </c>
      <c r="G49" s="42">
        <f>IF(Tabela!G43="","",Tabela!G43)</f>
        <v>10</v>
      </c>
      <c r="H49" s="42">
        <f>IF(Tabela!H43="","",Tabela!H43)</f>
        <v>15</v>
      </c>
      <c r="I49" s="42">
        <f>IF(Tabela!I43="","",Tabela!I43)</f>
        <v>47</v>
      </c>
      <c r="J49" s="41" t="str">
        <f>IF(Tabela!J43="","",Tabela!J43)</f>
        <v>F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ht="14.25" customHeight="1">
      <c r="A50" s="39" t="str">
        <f>Tabela!A44</f>
        <v>106/2020</v>
      </c>
      <c r="B50" s="40" t="str">
        <f>Tabela!B44</f>
        <v>Amrudin Murić</v>
      </c>
      <c r="C50" s="42">
        <f>IF(Tabela!C44="","",Tabela!C44)</f>
        <v>19</v>
      </c>
      <c r="D50" s="41" t="str">
        <f>IF(Tabela!D44="","",Tabela!D44)</f>
        <v/>
      </c>
      <c r="E50" s="41" t="str">
        <f>IF(Tabela!E44="","",Tabela!E44)</f>
        <v/>
      </c>
      <c r="F50" s="42">
        <f>IF(Tabela!F44="","",Tabela!F44)</f>
        <v>6</v>
      </c>
      <c r="G50" s="42">
        <f>IF(Tabela!G44="","",Tabela!G44)</f>
        <v>0</v>
      </c>
      <c r="H50" s="42" t="str">
        <f>IF(Tabela!H44="","",Tabela!H44)</f>
        <v/>
      </c>
      <c r="I50" s="42">
        <f>IF(Tabela!I44="","",Tabela!I44)</f>
        <v>19</v>
      </c>
      <c r="J50" s="41" t="str">
        <f>IF(Tabela!J44="","",Tabela!J44)</f>
        <v>F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ht="14.25" customHeight="1">
      <c r="A51" s="39" t="str">
        <f>Tabela!A45</f>
        <v>4/2019</v>
      </c>
      <c r="B51" s="40" t="str">
        <f>Tabela!B45</f>
        <v>Milica Popović</v>
      </c>
      <c r="C51" s="41">
        <f>IF(Tabela!C45="","",Tabela!C45)</f>
        <v>22</v>
      </c>
      <c r="D51" s="41" t="str">
        <f>IF(Tabela!D45="","",Tabela!D45)</f>
        <v/>
      </c>
      <c r="E51" s="41" t="str">
        <f>IF(Tabela!E45="","",Tabela!E45)</f>
        <v/>
      </c>
      <c r="F51" s="41" t="str">
        <f>IF(Tabela!F45="","",Tabela!F45)</f>
        <v/>
      </c>
      <c r="G51" s="41" t="str">
        <f>IF(Tabela!G45="","",Tabela!G45)</f>
        <v/>
      </c>
      <c r="H51" s="41" t="str">
        <f>IF(Tabela!H45="","",Tabela!H45)</f>
        <v/>
      </c>
      <c r="I51" s="42">
        <f>IF(Tabela!I45="","",Tabela!I45)</f>
        <v>22</v>
      </c>
      <c r="J51" s="41" t="str">
        <f>IF(Tabela!J45="","",Tabela!J45)</f>
        <v>F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ht="14.25" customHeight="1">
      <c r="A52" s="39" t="str">
        <f>Tabela!A46</f>
        <v>25/2019</v>
      </c>
      <c r="B52" s="40" t="str">
        <f>Tabela!B46</f>
        <v>Minela Vukelj</v>
      </c>
      <c r="C52" s="41">
        <f>IF(Tabela!C46="","",Tabela!C46)</f>
        <v>18</v>
      </c>
      <c r="D52" s="41" t="str">
        <f>IF(Tabela!D46="","",Tabela!D46)</f>
        <v/>
      </c>
      <c r="E52" s="41" t="str">
        <f>IF(Tabela!E46="","",Tabela!E46)</f>
        <v/>
      </c>
      <c r="F52" s="41">
        <f>IF(Tabela!F46="","",Tabela!F46)</f>
        <v>23</v>
      </c>
      <c r="G52" s="41" t="str">
        <f>IF(Tabela!G46="","",Tabela!G46)</f>
        <v/>
      </c>
      <c r="H52" s="41" t="str">
        <f>IF(Tabela!H46="","",Tabela!H46)</f>
        <v/>
      </c>
      <c r="I52" s="42">
        <f>IF(Tabela!I46="","",Tabela!I46)</f>
        <v>41</v>
      </c>
      <c r="J52" s="41" t="str">
        <f>IF(Tabela!J46="","",Tabela!J46)</f>
        <v>F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ht="14.25" customHeight="1">
      <c r="A53" s="39" t="str">
        <f>Tabela!A47</f>
        <v>50/2019</v>
      </c>
      <c r="B53" s="40" t="str">
        <f>Tabela!B47</f>
        <v>Matija Simonović</v>
      </c>
      <c r="C53" s="41">
        <f>IF(Tabela!C47="","",Tabela!C47)</f>
        <v>22</v>
      </c>
      <c r="D53" s="42" t="str">
        <f>IF(Tabela!D47="","",Tabela!D47)</f>
        <v/>
      </c>
      <c r="E53" s="42" t="str">
        <f>IF(Tabela!E47="","",Tabela!E47)</f>
        <v/>
      </c>
      <c r="F53" s="42" t="str">
        <f>IF(Tabela!F47="","",Tabela!F47)</f>
        <v/>
      </c>
      <c r="G53" s="42">
        <f>IF(Tabela!G47="","",Tabela!G47)</f>
        <v>4</v>
      </c>
      <c r="H53" s="42">
        <f>IF(Tabela!H47="","",Tabela!H47)</f>
        <v>6</v>
      </c>
      <c r="I53" s="42">
        <f>IF(Tabela!I47="","",Tabela!I47)</f>
        <v>32</v>
      </c>
      <c r="J53" s="41" t="str">
        <f>IF(Tabela!J47="","",Tabela!J47)</f>
        <v>F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ht="14.25" customHeight="1">
      <c r="A54" s="39" t="str">
        <f>Tabela!A48</f>
        <v>52/2019</v>
      </c>
      <c r="B54" s="40" t="str">
        <f>Tabela!B48</f>
        <v>Dragana Lazarević</v>
      </c>
      <c r="C54" s="42" t="str">
        <f>IF(Tabela!C48="","",Tabela!C48)</f>
        <v/>
      </c>
      <c r="D54" s="41" t="str">
        <f>IF(Tabela!D48="","",Tabela!D48)</f>
        <v/>
      </c>
      <c r="E54" s="41" t="str">
        <f>IF(Tabela!E48="","",Tabela!E48)</f>
        <v/>
      </c>
      <c r="F54" s="42" t="str">
        <f>IF(Tabela!F48="","",Tabela!F48)</f>
        <v/>
      </c>
      <c r="G54" s="42" t="str">
        <f>IF(Tabela!G48="","",Tabela!G48)</f>
        <v/>
      </c>
      <c r="H54" s="41" t="str">
        <f>IF(Tabela!H48="","",Tabela!H48)</f>
        <v/>
      </c>
      <c r="I54" s="42">
        <f>IF(Tabela!I48="","",Tabela!I48)</f>
        <v>0</v>
      </c>
      <c r="J54" s="41" t="str">
        <f>IF(Tabela!J48="","",Tabela!J48)</f>
        <v>F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ht="14.25" customHeight="1">
      <c r="A55" s="39" t="str">
        <f>Tabela!A49</f>
        <v>73/2019</v>
      </c>
      <c r="B55" s="40" t="str">
        <f>Tabela!B49</f>
        <v>Jovana Šutović</v>
      </c>
      <c r="C55" s="42">
        <f>IF(Tabela!C49="","",Tabela!C49)</f>
        <v>16</v>
      </c>
      <c r="D55" s="42" t="str">
        <f>IF(Tabela!D49="","",Tabela!D49)</f>
        <v/>
      </c>
      <c r="E55" s="42" t="str">
        <f>IF(Tabela!E49="","",Tabela!E49)</f>
        <v/>
      </c>
      <c r="F55" s="42">
        <f>IF(Tabela!F49="","",Tabela!F49)</f>
        <v>9</v>
      </c>
      <c r="G55" s="41" t="str">
        <f>IF(Tabela!G49="","",Tabela!G49)</f>
        <v/>
      </c>
      <c r="H55" s="41" t="str">
        <f>IF(Tabela!H49="","",Tabela!H49)</f>
        <v/>
      </c>
      <c r="I55" s="42">
        <f>IF(Tabela!I49="","",Tabela!I49)</f>
        <v>25</v>
      </c>
      <c r="J55" s="41" t="str">
        <f>IF(Tabela!J49="","",Tabela!J49)</f>
        <v>F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ht="14.25" customHeight="1">
      <c r="A56" s="39" t="str">
        <f>Tabela!A50</f>
        <v>76/2019</v>
      </c>
      <c r="B56" s="40" t="str">
        <f>Tabela!B50</f>
        <v>Ivan Lučić</v>
      </c>
      <c r="C56" s="42">
        <f>IF(Tabela!C50="","",Tabela!C50)</f>
        <v>17</v>
      </c>
      <c r="D56" s="41" t="str">
        <f>IF(Tabela!D50="","",Tabela!D50)</f>
        <v/>
      </c>
      <c r="E56" s="41" t="str">
        <f>IF(Tabela!E50="","",Tabela!E50)</f>
        <v/>
      </c>
      <c r="F56" s="42" t="str">
        <f>IF(Tabela!F50="","",Tabela!F50)</f>
        <v/>
      </c>
      <c r="G56" s="41" t="str">
        <f>IF(Tabela!G50="","",Tabela!G50)</f>
        <v/>
      </c>
      <c r="H56" s="41" t="str">
        <f>IF(Tabela!H50="","",Tabela!H50)</f>
        <v/>
      </c>
      <c r="I56" s="42">
        <f>IF(Tabela!I50="","",Tabela!I50)</f>
        <v>17</v>
      </c>
      <c r="J56" s="41" t="str">
        <f>IF(Tabela!J50="","",Tabela!J50)</f>
        <v>F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ht="14.25" customHeight="1">
      <c r="A57" s="39" t="str">
        <f>Tabela!A51</f>
        <v>77/2019</v>
      </c>
      <c r="B57" s="40" t="str">
        <f>Tabela!B51</f>
        <v>Ivona Petrić</v>
      </c>
      <c r="C57" s="42">
        <f>IF(Tabela!C51="","",Tabela!C51)</f>
        <v>21</v>
      </c>
      <c r="D57" s="41" t="str">
        <f>IF(Tabela!D51="","",Tabela!D51)</f>
        <v/>
      </c>
      <c r="E57" s="41" t="str">
        <f>IF(Tabela!E51="","",Tabela!E51)</f>
        <v/>
      </c>
      <c r="F57" s="42">
        <f>IF(Tabela!F51="","",Tabela!F51)</f>
        <v>22</v>
      </c>
      <c r="G57" s="42">
        <f>IF(Tabela!G51="","",Tabela!G51)</f>
        <v>12</v>
      </c>
      <c r="H57" s="41">
        <f>IF(Tabela!H51="","",Tabela!H51)</f>
        <v>17</v>
      </c>
      <c r="I57" s="42">
        <f>IF(Tabela!I51="","",Tabela!I51)</f>
        <v>50</v>
      </c>
      <c r="J57" s="41" t="str">
        <f>IF(Tabela!J51="","",Tabela!J51)</f>
        <v>E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ht="14.25" customHeight="1">
      <c r="A58" s="39" t="str">
        <f>Tabela!A52</f>
        <v>79/2019</v>
      </c>
      <c r="B58" s="40" t="str">
        <f>Tabela!B52</f>
        <v>Ivona Džaković</v>
      </c>
      <c r="C58" s="41" t="str">
        <f>IF(Tabela!C52="","",Tabela!C52)</f>
        <v/>
      </c>
      <c r="D58" s="42" t="str">
        <f>IF(Tabela!D52="","",Tabela!D52)</f>
        <v/>
      </c>
      <c r="E58" s="42" t="str">
        <f>IF(Tabela!E52="","",Tabela!E52)</f>
        <v/>
      </c>
      <c r="F58" s="41" t="str">
        <f>IF(Tabela!F52="","",Tabela!F52)</f>
        <v/>
      </c>
      <c r="G58" s="42" t="str">
        <f>IF(Tabela!G52="","",Tabela!G52)</f>
        <v/>
      </c>
      <c r="H58" s="41" t="str">
        <f>IF(Tabela!H52="","",Tabela!H52)</f>
        <v/>
      </c>
      <c r="I58" s="42">
        <f>IF(Tabela!I52="","",Tabela!I52)</f>
        <v>0</v>
      </c>
      <c r="J58" s="41" t="str">
        <f>IF(Tabela!J52="","",Tabela!J52)</f>
        <v>F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ht="14.25" customHeight="1">
      <c r="A59" s="39" t="str">
        <f>Tabela!A53</f>
        <v>85/2019</v>
      </c>
      <c r="B59" s="40" t="str">
        <f>Tabela!B53</f>
        <v>Vinka Tvrdišić</v>
      </c>
      <c r="C59" s="42">
        <f>IF(Tabela!C53="","",Tabela!C53)</f>
        <v>19</v>
      </c>
      <c r="D59" s="41" t="str">
        <f>IF(Tabela!D53="","",Tabela!D53)</f>
        <v/>
      </c>
      <c r="E59" s="41" t="str">
        <f>IF(Tabela!E53="","",Tabela!E53)</f>
        <v/>
      </c>
      <c r="F59" s="42">
        <f>IF(Tabela!F53="","",Tabela!F53)</f>
        <v>12</v>
      </c>
      <c r="G59" s="41">
        <f>IF(Tabela!G53="","",Tabela!G53)</f>
        <v>0</v>
      </c>
      <c r="H59" s="41" t="str">
        <f>IF(Tabela!H53="","",Tabela!H53)</f>
        <v/>
      </c>
      <c r="I59" s="42">
        <f>IF(Tabela!I53="","",Tabela!I53)</f>
        <v>19</v>
      </c>
      <c r="J59" s="41" t="str">
        <f>IF(Tabela!J53="","",Tabela!J53)</f>
        <v>F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ht="14.25" customHeight="1">
      <c r="A60" s="39" t="str">
        <f>Tabela!A54</f>
        <v>100/2019</v>
      </c>
      <c r="B60" s="40" t="str">
        <f>Tabela!B54</f>
        <v>Mila Radnjić</v>
      </c>
      <c r="C60" s="42">
        <f>IF(Tabela!C54="","",Tabela!C54)</f>
        <v>20</v>
      </c>
      <c r="D60" s="41" t="str">
        <f>IF(Tabela!D54="","",Tabela!D54)</f>
        <v/>
      </c>
      <c r="E60" s="41" t="str">
        <f>IF(Tabela!E54="","",Tabela!E54)</f>
        <v/>
      </c>
      <c r="F60" s="41">
        <f>IF(Tabela!F54="","",Tabela!F54)</f>
        <v>22</v>
      </c>
      <c r="G60" s="41">
        <f>IF(Tabela!G54="","",Tabela!G54)</f>
        <v>13</v>
      </c>
      <c r="H60" s="41">
        <f>IF(Tabela!H54="","",Tabela!H54)</f>
        <v>17</v>
      </c>
      <c r="I60" s="42">
        <f>IF(Tabela!I54="","",Tabela!I54)</f>
        <v>50</v>
      </c>
      <c r="J60" s="41" t="str">
        <f>IF(Tabela!J54="","",Tabela!J54)</f>
        <v>E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ht="14.25" customHeight="1">
      <c r="A61" s="39" t="str">
        <f>Tabela!A55</f>
        <v>109/2019</v>
      </c>
      <c r="B61" s="40" t="str">
        <f>Tabela!B55</f>
        <v>Aleksandra Stamatović</v>
      </c>
      <c r="C61" s="42">
        <f>IF(Tabela!C55="","",Tabela!C55)</f>
        <v>20</v>
      </c>
      <c r="D61" s="41" t="str">
        <f>IF(Tabela!D55="","",Tabela!D55)</f>
        <v/>
      </c>
      <c r="E61" s="41" t="str">
        <f>IF(Tabela!E55="","",Tabela!E55)</f>
        <v/>
      </c>
      <c r="F61" s="42">
        <f>IF(Tabela!F55="","",Tabela!F55)</f>
        <v>18</v>
      </c>
      <c r="G61" s="42">
        <f>IF(Tabela!G55="","",Tabela!G55)</f>
        <v>0</v>
      </c>
      <c r="H61" s="42" t="str">
        <f>IF(Tabela!H55="","",Tabela!H55)</f>
        <v/>
      </c>
      <c r="I61" s="42">
        <f>IF(Tabela!I55="","",Tabela!I55)</f>
        <v>20</v>
      </c>
      <c r="J61" s="41" t="str">
        <f>IF(Tabela!J55="","",Tabela!J55)</f>
        <v>F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ht="14.25" customHeight="1">
      <c r="A62" s="39" t="str">
        <f>Tabela!A56</f>
        <v>7/2018</v>
      </c>
      <c r="B62" s="40" t="str">
        <f>Tabela!B56</f>
        <v>Monika Mulić</v>
      </c>
      <c r="C62" s="42">
        <f>IF(Tabela!C56="","",Tabela!C56)</f>
        <v>14</v>
      </c>
      <c r="D62" s="41" t="str">
        <f>IF(Tabela!D56="","",Tabela!D56)</f>
        <v/>
      </c>
      <c r="E62" s="41" t="str">
        <f>IF(Tabela!E56="","",Tabela!E56)</f>
        <v/>
      </c>
      <c r="F62" s="41">
        <f>IF(Tabela!F56="","",Tabela!F56)</f>
        <v>1</v>
      </c>
      <c r="G62" s="41" t="str">
        <f>IF(Tabela!G56="","",Tabela!G56)</f>
        <v/>
      </c>
      <c r="H62" s="41" t="str">
        <f>IF(Tabela!H56="","",Tabela!H56)</f>
        <v/>
      </c>
      <c r="I62" s="42">
        <f>IF(Tabela!I56="","",Tabela!I56)</f>
        <v>15</v>
      </c>
      <c r="J62" s="41" t="str">
        <f>IF(Tabela!J56="","",Tabela!J56)</f>
        <v>F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ht="14.25" customHeight="1">
      <c r="A63" s="39" t="str">
        <f>Tabela!A57</f>
        <v>34/2018</v>
      </c>
      <c r="B63" s="40" t="str">
        <f>Tabela!B57</f>
        <v>Jelena Barjaktarović</v>
      </c>
      <c r="C63" s="41">
        <f>IF(Tabela!C57="","",Tabela!C57)</f>
        <v>12</v>
      </c>
      <c r="D63" s="42" t="str">
        <f>IF(Tabela!D57="","",Tabela!D57)</f>
        <v/>
      </c>
      <c r="E63" s="42" t="str">
        <f>IF(Tabela!E57="","",Tabela!E57)</f>
        <v/>
      </c>
      <c r="F63" s="42">
        <f>IF(Tabela!F57="","",Tabela!F57)</f>
        <v>2</v>
      </c>
      <c r="G63" s="42" t="str">
        <f>IF(Tabela!G57="","",Tabela!G57)</f>
        <v/>
      </c>
      <c r="H63" s="42" t="str">
        <f>IF(Tabela!H57="","",Tabela!H57)</f>
        <v/>
      </c>
      <c r="I63" s="42">
        <f>IF(Tabela!I57="","",Tabela!I57)</f>
        <v>14</v>
      </c>
      <c r="J63" s="41" t="str">
        <f>IF(Tabela!J57="","",Tabela!J57)</f>
        <v>F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ht="14.25" customHeight="1">
      <c r="A64" s="39" t="str">
        <f>Tabela!A58</f>
        <v>46/2018</v>
      </c>
      <c r="B64" s="40" t="str">
        <f>Tabela!B58</f>
        <v>Damjan Traparić</v>
      </c>
      <c r="C64" s="42" t="str">
        <f>IF(Tabela!C58="","",Tabela!C58)</f>
        <v/>
      </c>
      <c r="D64" s="41" t="str">
        <f>IF(Tabela!D58="","",Tabela!D58)</f>
        <v/>
      </c>
      <c r="E64" s="41" t="str">
        <f>IF(Tabela!E58="","",Tabela!E58)</f>
        <v/>
      </c>
      <c r="F64" s="42" t="str">
        <f>IF(Tabela!F58="","",Tabela!F58)</f>
        <v/>
      </c>
      <c r="G64" s="41" t="str">
        <f>IF(Tabela!G58="","",Tabela!G58)</f>
        <v/>
      </c>
      <c r="H64" s="41" t="str">
        <f>IF(Tabela!H58="","",Tabela!H58)</f>
        <v/>
      </c>
      <c r="I64" s="42">
        <f>IF(Tabela!I58="","",Tabela!I58)</f>
        <v>0</v>
      </c>
      <c r="J64" s="41" t="str">
        <f>IF(Tabela!J58="","",Tabela!J58)</f>
        <v>F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ht="14.25" customHeight="1">
      <c r="A65" s="39" t="str">
        <f>Tabela!A59</f>
        <v>55/2018</v>
      </c>
      <c r="B65" s="40" t="str">
        <f>Tabela!B59</f>
        <v>Bojana Laketić</v>
      </c>
      <c r="C65" s="42" t="str">
        <f>IF(Tabela!C59="","",Tabela!C59)</f>
        <v/>
      </c>
      <c r="D65" s="42" t="str">
        <f>IF(Tabela!D59="","",Tabela!D59)</f>
        <v/>
      </c>
      <c r="E65" s="42" t="str">
        <f>IF(Tabela!E59="","",Tabela!E59)</f>
        <v/>
      </c>
      <c r="F65" s="42" t="str">
        <f>IF(Tabela!F59="","",Tabela!F59)</f>
        <v/>
      </c>
      <c r="G65" s="42" t="str">
        <f>IF(Tabela!G59="","",Tabela!G59)</f>
        <v/>
      </c>
      <c r="H65" s="41" t="str">
        <f>IF(Tabela!H59="","",Tabela!H59)</f>
        <v/>
      </c>
      <c r="I65" s="42">
        <f>IF(Tabela!I59="","",Tabela!I59)</f>
        <v>0</v>
      </c>
      <c r="J65" s="41" t="str">
        <f>IF(Tabela!J59="","",Tabela!J59)</f>
        <v>F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ht="14.25" customHeight="1">
      <c r="A66" s="39" t="str">
        <f>Tabela!A60</f>
        <v>78/2018</v>
      </c>
      <c r="B66" s="40" t="str">
        <f>Tabela!B60</f>
        <v>Gabrijela Ćetković</v>
      </c>
      <c r="C66" s="41" t="str">
        <f>IF(Tabela!C60="","",Tabela!C60)</f>
        <v/>
      </c>
      <c r="D66" s="42" t="str">
        <f>IF(Tabela!D60="","",Tabela!D60)</f>
        <v/>
      </c>
      <c r="E66" s="41" t="str">
        <f>IF(Tabela!E60="","",Tabela!E60)</f>
        <v/>
      </c>
      <c r="F66" s="41" t="str">
        <f>IF(Tabela!F60="","",Tabela!F60)</f>
        <v/>
      </c>
      <c r="G66" s="42" t="str">
        <f>IF(Tabela!G60="","",Tabela!G60)</f>
        <v/>
      </c>
      <c r="H66" s="41" t="str">
        <f>IF(Tabela!H60="","",Tabela!H60)</f>
        <v/>
      </c>
      <c r="I66" s="42">
        <f>IF(Tabela!I60="","",Tabela!I60)</f>
        <v>0</v>
      </c>
      <c r="J66" s="41" t="str">
        <f>IF(Tabela!J60="","",Tabela!J60)</f>
        <v>F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</row>
    <row r="67" ht="14.25" customHeight="1">
      <c r="A67" s="39" t="str">
        <f>Tabela!A61</f>
        <v>84/2018</v>
      </c>
      <c r="B67" s="40" t="str">
        <f>Tabela!B61</f>
        <v>Vojislav Svičević</v>
      </c>
      <c r="C67" s="42">
        <f>IF(Tabela!C61="","",Tabela!C61)</f>
        <v>25</v>
      </c>
      <c r="D67" s="41" t="str">
        <f>IF(Tabela!D61="","",Tabela!D61)</f>
        <v/>
      </c>
      <c r="E67" s="41" t="str">
        <f>IF(Tabela!E61="","",Tabela!E61)</f>
        <v/>
      </c>
      <c r="F67" s="42">
        <f>IF(Tabela!F61="","",Tabela!F61)</f>
        <v>0</v>
      </c>
      <c r="G67" s="42">
        <f>IF(Tabela!G61="","",Tabela!G61)</f>
        <v>0</v>
      </c>
      <c r="H67" s="42" t="str">
        <f>IF(Tabela!H61="","",Tabela!H61)</f>
        <v/>
      </c>
      <c r="I67" s="42">
        <f>IF(Tabela!I61="","",Tabela!I61)</f>
        <v>25</v>
      </c>
      <c r="J67" s="41" t="str">
        <f>IF(Tabela!J61="","",Tabela!J61)</f>
        <v>F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  <row r="68" ht="14.25" customHeight="1">
      <c r="A68" s="39" t="str">
        <f>Tabela!A62</f>
        <v>16/2017</v>
      </c>
      <c r="B68" s="40" t="str">
        <f>Tabela!B62</f>
        <v>Jana Cimbaljević</v>
      </c>
      <c r="C68" s="42" t="str">
        <f>IF(Tabela!C62="","",Tabela!C62)</f>
        <v/>
      </c>
      <c r="D68" s="41" t="str">
        <f>IF(Tabela!D62="","",Tabela!D62)</f>
        <v/>
      </c>
      <c r="E68" s="41" t="str">
        <f>IF(Tabela!E62="","",Tabela!E62)</f>
        <v/>
      </c>
      <c r="F68" s="42" t="str">
        <f>IF(Tabela!F62="","",Tabela!F62)</f>
        <v/>
      </c>
      <c r="G68" s="42" t="str">
        <f>IF(Tabela!G62="","",Tabela!G62)</f>
        <v/>
      </c>
      <c r="H68" s="42" t="str">
        <f>IF(Tabela!H62="","",Tabela!H62)</f>
        <v/>
      </c>
      <c r="I68" s="42">
        <f>IF(Tabela!I62="","",Tabela!I62)</f>
        <v>0</v>
      </c>
      <c r="J68" s="41" t="str">
        <f>IF(Tabela!J62="","",Tabela!J62)</f>
        <v>F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69" ht="14.25" customHeight="1">
      <c r="A69" s="39" t="str">
        <f>Tabela!A63</f>
        <v>36/2017</v>
      </c>
      <c r="B69" s="40" t="str">
        <f>Tabela!B63</f>
        <v>Ivana Tomić</v>
      </c>
      <c r="C69" s="42">
        <f>IF(Tabela!C63="","",Tabela!C63)</f>
        <v>25</v>
      </c>
      <c r="D69" s="42" t="str">
        <f>IF(Tabela!D63="","",Tabela!D63)</f>
        <v/>
      </c>
      <c r="E69" s="42" t="str">
        <f>IF(Tabela!E63="","",Tabela!E63)</f>
        <v/>
      </c>
      <c r="F69" s="42">
        <f>IF(Tabela!F63="","",Tabela!F63)</f>
        <v>20</v>
      </c>
      <c r="G69" s="42" t="str">
        <f>IF(Tabela!G63="","",Tabela!G63)</f>
        <v/>
      </c>
      <c r="H69" s="41" t="str">
        <f>IF(Tabela!H63="","",Tabela!H63)</f>
        <v/>
      </c>
      <c r="I69" s="42">
        <f>IF(Tabela!I63="","",Tabela!I63)</f>
        <v>45</v>
      </c>
      <c r="J69" s="41" t="str">
        <f>IF(Tabela!J63="","",Tabela!J63)</f>
        <v>F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</row>
    <row r="70" ht="14.25" customHeight="1">
      <c r="A70" s="39" t="str">
        <f>Tabela!A64</f>
        <v>50/2017</v>
      </c>
      <c r="B70" s="40" t="str">
        <f>Tabela!B64</f>
        <v>Milena Krstović</v>
      </c>
      <c r="C70" s="41" t="str">
        <f>IF(Tabela!C64="","",Tabela!C64)</f>
        <v/>
      </c>
      <c r="D70" s="41" t="str">
        <f>IF(Tabela!D64="","",Tabela!D64)</f>
        <v/>
      </c>
      <c r="E70" s="41" t="str">
        <f>IF(Tabela!E64="","",Tabela!E64)</f>
        <v/>
      </c>
      <c r="F70" s="41" t="str">
        <f>IF(Tabela!F64="","",Tabela!F64)</f>
        <v/>
      </c>
      <c r="G70" s="41" t="str">
        <f>IF(Tabela!G64="","",Tabela!G64)</f>
        <v/>
      </c>
      <c r="H70" s="41" t="str">
        <f>IF(Tabela!H64="","",Tabela!H64)</f>
        <v/>
      </c>
      <c r="I70" s="42">
        <f>IF(Tabela!I64="","",Tabela!I64)</f>
        <v>0</v>
      </c>
      <c r="J70" s="41" t="str">
        <f>IF(Tabela!J64="","",Tabela!J64)</f>
        <v>F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</row>
    <row r="71" ht="14.25" customHeight="1">
      <c r="A71" s="39" t="str">
        <f>Tabela!A65</f>
        <v>60/2017</v>
      </c>
      <c r="B71" s="40" t="str">
        <f>Tabela!B65</f>
        <v>Almina Ajanović</v>
      </c>
      <c r="C71" s="41" t="str">
        <f>IF(Tabela!C65="","",Tabela!C65)</f>
        <v/>
      </c>
      <c r="D71" s="41" t="str">
        <f>IF(Tabela!D65="","",Tabela!D65)</f>
        <v/>
      </c>
      <c r="E71" s="41" t="str">
        <f>IF(Tabela!E65="","",Tabela!E65)</f>
        <v/>
      </c>
      <c r="F71" s="41" t="str">
        <f>IF(Tabela!F65="","",Tabela!F65)</f>
        <v/>
      </c>
      <c r="G71" s="41" t="str">
        <f>IF(Tabela!G65="","",Tabela!G65)</f>
        <v/>
      </c>
      <c r="H71" s="41" t="str">
        <f>IF(Tabela!H65="","",Tabela!H65)</f>
        <v/>
      </c>
      <c r="I71" s="42">
        <f>IF(Tabela!I65="","",Tabela!I65)</f>
        <v>0</v>
      </c>
      <c r="J71" s="41" t="str">
        <f>IF(Tabela!J65="","",Tabela!J65)</f>
        <v>F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</row>
    <row r="72" ht="14.25" customHeight="1">
      <c r="A72" s="39" t="str">
        <f>Tabela!A66</f>
        <v>70/2017</v>
      </c>
      <c r="B72" s="40" t="str">
        <f>Tabela!B66</f>
        <v>Novak Radović</v>
      </c>
      <c r="C72" s="42">
        <f>IF(Tabela!C66="","",Tabela!C66)</f>
        <v>15</v>
      </c>
      <c r="D72" s="41" t="str">
        <f>IF(Tabela!D66="","",Tabela!D66)</f>
        <v/>
      </c>
      <c r="E72" s="41" t="str">
        <f>IF(Tabela!E66="","",Tabela!E66)</f>
        <v/>
      </c>
      <c r="F72" s="41">
        <f>IF(Tabela!F66="","",Tabela!F66)</f>
        <v>0</v>
      </c>
      <c r="G72" s="41" t="str">
        <f>IF(Tabela!G66="","",Tabela!G66)</f>
        <v/>
      </c>
      <c r="H72" s="41" t="str">
        <f>IF(Tabela!H66="","",Tabela!H66)</f>
        <v/>
      </c>
      <c r="I72" s="42">
        <f>IF(Tabela!I66="","",Tabela!I66)</f>
        <v>15</v>
      </c>
      <c r="J72" s="41" t="str">
        <f>IF(Tabela!J66="","",Tabela!J66)</f>
        <v>F</v>
      </c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</row>
    <row r="73" ht="14.25" customHeight="1">
      <c r="A73" s="39" t="str">
        <f>Tabela!A67</f>
        <v>1/2016</v>
      </c>
      <c r="B73" s="40" t="str">
        <f>Tabela!B67</f>
        <v>Vojo Stijović</v>
      </c>
      <c r="C73" s="41" t="str">
        <f>IF(Tabela!C67="","",Tabela!C67)</f>
        <v/>
      </c>
      <c r="D73" s="41" t="str">
        <f>IF(Tabela!D67="","",Tabela!D67)</f>
        <v/>
      </c>
      <c r="E73" s="41" t="str">
        <f>IF(Tabela!E67="","",Tabela!E67)</f>
        <v/>
      </c>
      <c r="F73" s="41" t="str">
        <f>IF(Tabela!F67="","",Tabela!F67)</f>
        <v/>
      </c>
      <c r="G73" s="41" t="str">
        <f>IF(Tabela!G67="","",Tabela!G67)</f>
        <v/>
      </c>
      <c r="H73" s="41" t="str">
        <f>IF(Tabela!H67="","",Tabela!H67)</f>
        <v/>
      </c>
      <c r="I73" s="42">
        <f>IF(Tabela!I67="","",Tabela!I67)</f>
        <v>0</v>
      </c>
      <c r="J73" s="41" t="str">
        <f>IF(Tabela!J67="","",Tabela!J67)</f>
        <v>F</v>
      </c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  <row r="74" ht="14.25" customHeight="1">
      <c r="A74" s="39" t="str">
        <f>Tabela!A68</f>
        <v>26/2016</v>
      </c>
      <c r="B74" s="40" t="str">
        <f>Tabela!B68</f>
        <v>Rade Drašković</v>
      </c>
      <c r="C74" s="42" t="str">
        <f>IF(Tabela!C68="","",Tabela!C68)</f>
        <v/>
      </c>
      <c r="D74" s="42" t="str">
        <f>IF(Tabela!D68="","",Tabela!D68)</f>
        <v/>
      </c>
      <c r="E74" s="42" t="str">
        <f>IF(Tabela!E68="","",Tabela!E68)</f>
        <v/>
      </c>
      <c r="F74" s="42" t="str">
        <f>IF(Tabela!F68="","",Tabela!F68)</f>
        <v/>
      </c>
      <c r="G74" s="42" t="str">
        <f>IF(Tabela!G68="","",Tabela!G68)</f>
        <v/>
      </c>
      <c r="H74" s="42" t="str">
        <f>IF(Tabela!H68="","",Tabela!H68)</f>
        <v/>
      </c>
      <c r="I74" s="42">
        <f>IF(Tabela!I68="","",Tabela!I68)</f>
        <v>0</v>
      </c>
      <c r="J74" s="41" t="str">
        <f>IF(Tabela!J68="","",Tabela!J68)</f>
        <v>F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</row>
    <row r="75" ht="14.25" customHeight="1">
      <c r="A75" s="39" t="str">
        <f>Tabela!A69</f>
        <v>44/2015</v>
      </c>
      <c r="B75" s="40" t="str">
        <f>Tabela!B69</f>
        <v>Srđan Milić</v>
      </c>
      <c r="C75" s="41" t="str">
        <f>IF(Tabela!C69="","",Tabela!C69)</f>
        <v/>
      </c>
      <c r="D75" s="42" t="str">
        <f>IF(Tabela!D69="","",Tabela!D69)</f>
        <v/>
      </c>
      <c r="E75" s="41" t="str">
        <f>IF(Tabela!E69="","",Tabela!E69)</f>
        <v/>
      </c>
      <c r="F75" s="41" t="str">
        <f>IF(Tabela!F69="","",Tabela!F69)</f>
        <v/>
      </c>
      <c r="G75" s="41" t="str">
        <f>IF(Tabela!G69="","",Tabela!G69)</f>
        <v/>
      </c>
      <c r="H75" s="41" t="str">
        <f>IF(Tabela!H69="","",Tabela!H69)</f>
        <v/>
      </c>
      <c r="I75" s="42">
        <f>IF(Tabela!I69="","",Tabela!I69)</f>
        <v>0</v>
      </c>
      <c r="J75" s="41" t="str">
        <f>IF(Tabela!J69="","",Tabela!J69)</f>
        <v>F</v>
      </c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</row>
    <row r="76" ht="14.25" customHeight="1">
      <c r="A76" s="39" t="str">
        <f>Tabela!A70</f>
        <v>75/2015</v>
      </c>
      <c r="B76" s="40" t="str">
        <f>Tabela!B70</f>
        <v>Ernes Bibić</v>
      </c>
      <c r="C76" s="42">
        <f>IF(Tabela!C70="","",Tabela!C70)</f>
        <v>7</v>
      </c>
      <c r="D76" s="41" t="str">
        <f>IF(Tabela!D70="","",Tabela!D70)</f>
        <v/>
      </c>
      <c r="E76" s="41" t="str">
        <f>IF(Tabela!E70="","",Tabela!E70)</f>
        <v/>
      </c>
      <c r="F76" s="42" t="str">
        <f>IF(Tabela!F70="","",Tabela!F70)</f>
        <v/>
      </c>
      <c r="G76" s="42" t="str">
        <f>IF(Tabela!G70="","",Tabela!G70)</f>
        <v/>
      </c>
      <c r="H76" s="41" t="str">
        <f>IF(Tabela!H70="","",Tabela!H70)</f>
        <v/>
      </c>
      <c r="I76" s="42">
        <f>IF(Tabela!I70="","",Tabela!I70)</f>
        <v>7</v>
      </c>
      <c r="J76" s="41" t="str">
        <f>IF(Tabela!J70="","",Tabela!J70)</f>
        <v>F</v>
      </c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ht="14.25" customHeight="1">
      <c r="A77" s="39" t="str">
        <f>Tabela!A71</f>
        <v>100/2015</v>
      </c>
      <c r="B77" s="40" t="str">
        <f>Tabela!B71</f>
        <v>Miljan Ralević</v>
      </c>
      <c r="C77" s="41" t="str">
        <f>IF(Tabela!C71="","",Tabela!C71)</f>
        <v/>
      </c>
      <c r="D77" s="41" t="str">
        <f>IF(Tabela!D71="","",Tabela!D71)</f>
        <v/>
      </c>
      <c r="E77" s="41" t="str">
        <f>IF(Tabela!E71="","",Tabela!E71)</f>
        <v/>
      </c>
      <c r="F77" s="41" t="str">
        <f>IF(Tabela!F71="","",Tabela!F71)</f>
        <v/>
      </c>
      <c r="G77" s="41" t="str">
        <f>IF(Tabela!G71="","",Tabela!G71)</f>
        <v/>
      </c>
      <c r="H77" s="41" t="str">
        <f>IF(Tabela!H71="","",Tabela!H71)</f>
        <v/>
      </c>
      <c r="I77" s="42">
        <f>IF(Tabela!I71="","",Tabela!I71)</f>
        <v>0</v>
      </c>
      <c r="J77" s="41" t="str">
        <f>IF(Tabela!J71="","",Tabela!J71)</f>
        <v>F</v>
      </c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 ht="14.25" customHeight="1">
      <c r="A78" s="39" t="str">
        <f>Tabela!A72</f>
        <v>79/2014</v>
      </c>
      <c r="B78" s="40" t="str">
        <f>Tabela!B72</f>
        <v>Vanja Đurović</v>
      </c>
      <c r="C78" s="42" t="str">
        <f>IF(Tabela!C72="","",Tabela!C72)</f>
        <v/>
      </c>
      <c r="D78" s="42">
        <f>IF(Tabela!D72="","",Tabela!D72)</f>
        <v>5</v>
      </c>
      <c r="E78" s="41">
        <f>IF(Tabela!E72="","",Tabela!E72)</f>
        <v>14</v>
      </c>
      <c r="F78" s="42" t="str">
        <f>IF(Tabela!F72="","",Tabela!F72)</f>
        <v/>
      </c>
      <c r="G78" s="41">
        <f>IF(Tabela!G72="","",Tabela!G72)</f>
        <v>3</v>
      </c>
      <c r="H78" s="41">
        <f>IF(Tabela!H72="","",Tabela!H72)</f>
        <v>3</v>
      </c>
      <c r="I78" s="42">
        <f>IF(Tabela!I72="","",Tabela!I72)</f>
        <v>25</v>
      </c>
      <c r="J78" s="41" t="str">
        <f>IF(Tabela!J72="","",Tabela!J72)</f>
        <v>F</v>
      </c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79" ht="14.25" customHeight="1">
      <c r="A79" s="39" t="str">
        <f>Tabela!A73</f>
        <v>42/2012</v>
      </c>
      <c r="B79" s="40" t="str">
        <f>Tabela!B73</f>
        <v>Nataša Tagić</v>
      </c>
      <c r="C79" s="42">
        <f>IF(Tabela!C73="","",Tabela!C73)</f>
        <v>19</v>
      </c>
      <c r="D79" s="42" t="str">
        <f>IF(Tabela!D73="","",Tabela!D73)</f>
        <v/>
      </c>
      <c r="E79" s="41" t="str">
        <f>IF(Tabela!E73="","",Tabela!E73)</f>
        <v/>
      </c>
      <c r="F79" s="41">
        <f>IF(Tabela!F73="","",Tabela!F73)</f>
        <v>0</v>
      </c>
      <c r="G79" s="41">
        <f>IF(Tabela!G73="","",Tabela!G73)</f>
        <v>0</v>
      </c>
      <c r="H79" s="41">
        <f>IF(Tabela!H73="","",Tabela!H73)</f>
        <v>0</v>
      </c>
      <c r="I79" s="42">
        <f>IF(Tabela!I73="","",Tabela!I73)</f>
        <v>19</v>
      </c>
      <c r="J79" s="41" t="str">
        <f>IF(Tabela!J73="","",Tabela!J73)</f>
        <v>F</v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 ht="14.25" customHeight="1">
      <c r="A80" s="39" t="str">
        <f>Tabela!A74</f>
        <v>105/2010</v>
      </c>
      <c r="B80" s="40" t="str">
        <f>Tabela!B74</f>
        <v>Jelena Femić</v>
      </c>
      <c r="C80" s="41" t="str">
        <f>IF(Tabela!C74="","",Tabela!C74)</f>
        <v/>
      </c>
      <c r="D80" s="41" t="str">
        <f>IF(Tabela!D74="","",Tabela!D74)</f>
        <v/>
      </c>
      <c r="E80" s="41" t="str">
        <f>IF(Tabela!E74="","",Tabela!E74)</f>
        <v/>
      </c>
      <c r="F80" s="41" t="str">
        <f>IF(Tabela!F74="","",Tabela!F74)</f>
        <v/>
      </c>
      <c r="G80" s="41" t="str">
        <f>IF(Tabela!G74="","",Tabela!G74)</f>
        <v/>
      </c>
      <c r="H80" s="41" t="str">
        <f>IF(Tabela!H74="","",Tabela!H74)</f>
        <v/>
      </c>
      <c r="I80" s="42">
        <f>IF(Tabela!I74="","",Tabela!I74)</f>
        <v>0</v>
      </c>
      <c r="J80" s="41" t="str">
        <f>IF(Tabela!J74="","",Tabela!J74)</f>
        <v>F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ht="14.25" customHeight="1">
      <c r="A81" s="39" t="str">
        <f>Tabela!A75</f>
        <v>82/2009</v>
      </c>
      <c r="B81" s="40" t="str">
        <f>Tabela!B75</f>
        <v>Gordan Glišić</v>
      </c>
      <c r="C81" s="41" t="str">
        <f>IF(Tabela!C75="","",Tabela!C75)</f>
        <v/>
      </c>
      <c r="D81" s="42" t="str">
        <f>IF(Tabela!D75="","",Tabela!D75)</f>
        <v/>
      </c>
      <c r="E81" s="41" t="str">
        <f>IF(Tabela!E75="","",Tabela!E75)</f>
        <v/>
      </c>
      <c r="F81" s="41" t="str">
        <f>IF(Tabela!F75="","",Tabela!F75)</f>
        <v/>
      </c>
      <c r="G81" s="41" t="str">
        <f>IF(Tabela!G75="","",Tabela!G75)</f>
        <v/>
      </c>
      <c r="H81" s="41" t="str">
        <f>IF(Tabela!H75="","",Tabela!H75)</f>
        <v/>
      </c>
      <c r="I81" s="42">
        <f>IF(Tabela!I75="","",Tabela!I75)</f>
        <v>0</v>
      </c>
      <c r="J81" s="41" t="str">
        <f>IF(Tabela!J75="","",Tabela!J75)</f>
        <v>F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</row>
    <row r="225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</row>
    <row r="2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</row>
    <row r="2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</row>
    <row r="228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</row>
    <row r="229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</row>
    <row r="230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</row>
    <row r="231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</row>
    <row r="232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</row>
    <row r="233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</row>
    <row r="234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</row>
    <row r="235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</row>
    <row r="23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</row>
    <row r="237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</row>
    <row r="238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</row>
    <row r="239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</row>
    <row r="240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</row>
    <row r="241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</row>
    <row r="242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</row>
    <row r="243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</row>
    <row r="244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</row>
    <row r="245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</row>
    <row r="24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</row>
    <row r="24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</row>
    <row r="248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</row>
    <row r="249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</row>
    <row r="250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</row>
    <row r="251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</row>
    <row r="252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</row>
    <row r="253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</row>
    <row r="254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</row>
    <row r="255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</row>
    <row r="25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</row>
    <row r="25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</row>
    <row r="258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</row>
    <row r="259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</row>
    <row r="260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</row>
    <row r="261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</row>
    <row r="262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</row>
    <row r="263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</row>
    <row r="264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</row>
    <row r="265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</row>
    <row r="26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</row>
    <row r="267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</row>
    <row r="268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</row>
    <row r="269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</row>
    <row r="270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</row>
    <row r="271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</row>
    <row r="272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</row>
    <row r="273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</row>
    <row r="274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</row>
    <row r="275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</row>
    <row r="27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</row>
    <row r="277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</row>
    <row r="278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</row>
    <row r="279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</row>
    <row r="280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</row>
    <row r="281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</row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C5:H5"/>
    <mergeCell ref="I5:I7"/>
    <mergeCell ref="C6:E6"/>
    <mergeCell ref="F6:H6"/>
    <mergeCell ref="A1:F1"/>
    <mergeCell ref="G1:J1"/>
    <mergeCell ref="A2:B2"/>
    <mergeCell ref="C2:J2"/>
    <mergeCell ref="D3:J3"/>
    <mergeCell ref="A5:A7"/>
    <mergeCell ref="B5:B7"/>
    <mergeCell ref="J5:J7"/>
  </mergeCells>
  <conditionalFormatting sqref="I8:I81">
    <cfRule type="cellIs" dxfId="1" priority="1" stopIfTrue="1" operator="greaterThan">
      <formula>49</formula>
    </cfRule>
  </conditionalFormatting>
  <conditionalFormatting sqref="J8:J81">
    <cfRule type="cellIs" dxfId="3" priority="2" stopIfTrue="1" operator="notEqual">
      <formula>"F"</formula>
    </cfRule>
  </conditionalFormatting>
  <printOptions/>
  <pageMargins bottom="0.75" footer="0.0" header="0.0" left="0.7" right="0.7" top="0.75"/>
  <pageSetup orientation="landscape"/>
  <headerFooter>
    <oddFooter>&amp;C000000&amp;P/3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6.71"/>
    <col customWidth="1" min="2" max="2" width="11.14"/>
    <col customWidth="1" min="3" max="3" width="22.29"/>
    <col customWidth="1" min="4" max="4" width="11.86"/>
    <col customWidth="1" min="5" max="6" width="12.71"/>
    <col customWidth="1" min="7" max="7" width="13.43"/>
    <col customWidth="1" min="8" max="26" width="8.86"/>
  </cols>
  <sheetData>
    <row r="1" ht="36.75" customHeight="1">
      <c r="A1" s="44" t="s">
        <v>178</v>
      </c>
      <c r="B1" s="19"/>
      <c r="C1" s="19"/>
      <c r="D1" s="19"/>
      <c r="E1" s="19"/>
      <c r="F1" s="20"/>
      <c r="G1" s="45" t="s">
        <v>179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7.25" customHeight="1">
      <c r="A2" s="46" t="s">
        <v>180</v>
      </c>
      <c r="B2" s="19"/>
      <c r="C2" s="19"/>
      <c r="D2" s="19"/>
      <c r="E2" s="19"/>
      <c r="F2" s="19"/>
      <c r="G2" s="20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7.0" customHeight="1">
      <c r="A3" s="47" t="s">
        <v>181</v>
      </c>
      <c r="B3" s="19"/>
      <c r="C3" s="20"/>
      <c r="D3" s="48" t="s">
        <v>182</v>
      </c>
      <c r="E3" s="19"/>
      <c r="F3" s="19"/>
      <c r="G3" s="20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7.25" customHeight="1">
      <c r="A4" s="48" t="s">
        <v>183</v>
      </c>
      <c r="B4" s="19"/>
      <c r="C4" s="20"/>
      <c r="D4" s="48" t="s">
        <v>184</v>
      </c>
      <c r="E4" s="19"/>
      <c r="F4" s="19"/>
      <c r="G4" s="20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7.5" customHeight="1">
      <c r="A5" s="49"/>
      <c r="B5" s="50"/>
      <c r="C5" s="51"/>
      <c r="D5" s="50"/>
      <c r="E5" s="19"/>
      <c r="F5" s="19"/>
      <c r="G5" s="5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32" t="s">
        <v>185</v>
      </c>
      <c r="B6" s="32" t="s">
        <v>167</v>
      </c>
      <c r="C6" s="52" t="s">
        <v>186</v>
      </c>
      <c r="D6" s="53" t="s">
        <v>187</v>
      </c>
      <c r="E6" s="19"/>
      <c r="F6" s="20"/>
      <c r="G6" s="52" t="s">
        <v>188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42.0" customHeight="1">
      <c r="A7" s="36"/>
      <c r="B7" s="36"/>
      <c r="C7" s="36"/>
      <c r="D7" s="54" t="s">
        <v>189</v>
      </c>
      <c r="E7" s="55" t="s">
        <v>190</v>
      </c>
      <c r="F7" s="56" t="s">
        <v>191</v>
      </c>
      <c r="G7" s="36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0" customHeight="1">
      <c r="A8" s="57">
        <v>1.0</v>
      </c>
      <c r="B8" s="58" t="str">
        <f>Tabela!A2</f>
        <v>7/2022</v>
      </c>
      <c r="C8" s="59" t="str">
        <f>Tabela!B2</f>
        <v>Meliha Omerović</v>
      </c>
      <c r="D8" s="60">
        <f>Tabela!K2</f>
        <v>13</v>
      </c>
      <c r="E8" s="61">
        <f>Tabela!L2</f>
        <v>1</v>
      </c>
      <c r="F8" s="62">
        <f>Tabela!I2</f>
        <v>14</v>
      </c>
      <c r="G8" s="63" t="str">
        <f>Tabela!J2</f>
        <v>F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0" customHeight="1">
      <c r="A9" s="57">
        <f t="shared" ref="A9:A81" si="1">A8+1</f>
        <v>2</v>
      </c>
      <c r="B9" s="58" t="str">
        <f>Tabela!A3</f>
        <v>12/2022</v>
      </c>
      <c r="C9" s="59" t="str">
        <f>Tabela!B3</f>
        <v>Katarina Tanjević</v>
      </c>
      <c r="D9" s="60">
        <f>Tabela!K3</f>
        <v>20</v>
      </c>
      <c r="E9" s="60">
        <f>Tabela!L3</f>
        <v>14</v>
      </c>
      <c r="F9" s="62">
        <f>Tabela!I3</f>
        <v>34</v>
      </c>
      <c r="G9" s="63" t="str">
        <f>Tabela!J3</f>
        <v>F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0" customHeight="1">
      <c r="A10" s="57">
        <f t="shared" si="1"/>
        <v>3</v>
      </c>
      <c r="B10" s="58" t="str">
        <f>Tabela!A4</f>
        <v>15/2022</v>
      </c>
      <c r="C10" s="59" t="str">
        <f>Tabela!B4</f>
        <v>Rajka Kadić</v>
      </c>
      <c r="D10" s="60">
        <f>Tabela!K4</f>
        <v>17</v>
      </c>
      <c r="E10" s="60">
        <f>Tabela!L4</f>
        <v>4</v>
      </c>
      <c r="F10" s="62">
        <f>Tabela!I4</f>
        <v>21</v>
      </c>
      <c r="G10" s="63" t="str">
        <f>Tabela!J4</f>
        <v>F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0" customHeight="1">
      <c r="A11" s="57">
        <f t="shared" si="1"/>
        <v>4</v>
      </c>
      <c r="B11" s="58" t="str">
        <f>Tabela!A5</f>
        <v>31/2022</v>
      </c>
      <c r="C11" s="59" t="str">
        <f>Tabela!B5</f>
        <v>Milena Kilibarda</v>
      </c>
      <c r="D11" s="60">
        <f>Tabela!K5</f>
        <v>22</v>
      </c>
      <c r="E11" s="60" t="str">
        <f>Tabela!L5</f>
        <v>/</v>
      </c>
      <c r="F11" s="62">
        <f>Tabela!I5</f>
        <v>22</v>
      </c>
      <c r="G11" s="63" t="str">
        <f>Tabela!J5</f>
        <v>F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0" customHeight="1">
      <c r="A12" s="57">
        <f t="shared" si="1"/>
        <v>5</v>
      </c>
      <c r="B12" s="58" t="str">
        <f>Tabela!A6</f>
        <v>32/2022</v>
      </c>
      <c r="C12" s="59" t="str">
        <f>Tabela!B6</f>
        <v>Andrijana Obradović</v>
      </c>
      <c r="D12" s="60">
        <f>Tabela!K6</f>
        <v>24</v>
      </c>
      <c r="E12" s="60">
        <f>Tabela!L6</f>
        <v>26</v>
      </c>
      <c r="F12" s="62">
        <f>Tabela!I6</f>
        <v>50</v>
      </c>
      <c r="G12" s="63" t="str">
        <f>Tabela!J6</f>
        <v>E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0" customHeight="1">
      <c r="A13" s="57">
        <f t="shared" si="1"/>
        <v>6</v>
      </c>
      <c r="B13" s="58" t="str">
        <f>Tabela!A7</f>
        <v>39/2022</v>
      </c>
      <c r="C13" s="59" t="str">
        <f>Tabela!B7</f>
        <v>Teodora Dašić</v>
      </c>
      <c r="D13" s="60">
        <f>Tabela!K7</f>
        <v>21</v>
      </c>
      <c r="E13" s="60">
        <f>Tabela!L7</f>
        <v>29</v>
      </c>
      <c r="F13" s="62">
        <f>Tabela!I7</f>
        <v>50</v>
      </c>
      <c r="G13" s="63" t="str">
        <f>Tabela!J7</f>
        <v>E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0" customHeight="1">
      <c r="A14" s="57">
        <f t="shared" si="1"/>
        <v>7</v>
      </c>
      <c r="B14" s="58" t="str">
        <f>Tabela!A8</f>
        <v>42/2022</v>
      </c>
      <c r="C14" s="59" t="str">
        <f>Tabela!B8</f>
        <v>Milana Lacmanović</v>
      </c>
      <c r="D14" s="60">
        <f>Tabela!K8</f>
        <v>21</v>
      </c>
      <c r="E14" s="60">
        <f>Tabela!L8</f>
        <v>17</v>
      </c>
      <c r="F14" s="62">
        <f>Tabela!I8</f>
        <v>38</v>
      </c>
      <c r="G14" s="63" t="str">
        <f>Tabela!J8</f>
        <v>F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0" customHeight="1">
      <c r="A15" s="57">
        <f t="shared" si="1"/>
        <v>8</v>
      </c>
      <c r="B15" s="58" t="str">
        <f>Tabela!A9</f>
        <v>45/2022</v>
      </c>
      <c r="C15" s="59" t="str">
        <f>Tabela!B9</f>
        <v>Adnan Lajka</v>
      </c>
      <c r="D15" s="61">
        <f>Tabela!K9</f>
        <v>25</v>
      </c>
      <c r="E15" s="61">
        <f>Tabela!L9</f>
        <v>19</v>
      </c>
      <c r="F15" s="62">
        <f>Tabela!I9</f>
        <v>44</v>
      </c>
      <c r="G15" s="63" t="str">
        <f>Tabela!J9</f>
        <v>F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0" customHeight="1">
      <c r="A16" s="57">
        <f t="shared" si="1"/>
        <v>9</v>
      </c>
      <c r="B16" s="58" t="str">
        <f>Tabela!A10</f>
        <v>49/2022</v>
      </c>
      <c r="C16" s="59" t="str">
        <f>Tabela!B10</f>
        <v>Marija Kojić</v>
      </c>
      <c r="D16" s="60">
        <f>Tabela!K10</f>
        <v>17</v>
      </c>
      <c r="E16" s="60">
        <f>Tabela!L10</f>
        <v>8</v>
      </c>
      <c r="F16" s="62">
        <f>Tabela!I10</f>
        <v>25</v>
      </c>
      <c r="G16" s="63" t="str">
        <f>Tabela!J10</f>
        <v>F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0" customHeight="1">
      <c r="A17" s="57">
        <f t="shared" si="1"/>
        <v>10</v>
      </c>
      <c r="B17" s="58" t="str">
        <f>Tabela!A11</f>
        <v>57/2022</v>
      </c>
      <c r="C17" s="59" t="str">
        <f>Tabela!B11</f>
        <v>Nikoleta Aković</v>
      </c>
      <c r="D17" s="60">
        <f>Tabela!K11</f>
        <v>6</v>
      </c>
      <c r="E17" s="60" t="str">
        <f>Tabela!L11</f>
        <v>/</v>
      </c>
      <c r="F17" s="62">
        <f>Tabela!I11</f>
        <v>6</v>
      </c>
      <c r="G17" s="63" t="str">
        <f>Tabela!J11</f>
        <v>F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0" customHeight="1">
      <c r="A18" s="57">
        <f t="shared" si="1"/>
        <v>11</v>
      </c>
      <c r="B18" s="58" t="str">
        <f>Tabela!A12</f>
        <v>58/2022</v>
      </c>
      <c r="C18" s="59" t="str">
        <f>Tabela!B12</f>
        <v>Šaban Adrović</v>
      </c>
      <c r="D18" s="60">
        <f>Tabela!K12</f>
        <v>23</v>
      </c>
      <c r="E18" s="60" t="str">
        <f>Tabela!L12</f>
        <v>#REF!</v>
      </c>
      <c r="F18" s="62">
        <f>Tabela!I12</f>
        <v>47.5</v>
      </c>
      <c r="G18" s="63" t="str">
        <f>Tabela!J12</f>
        <v>F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0" customHeight="1">
      <c r="A19" s="57">
        <f t="shared" si="1"/>
        <v>12</v>
      </c>
      <c r="B19" s="58" t="str">
        <f>Tabela!A13</f>
        <v>63/2022</v>
      </c>
      <c r="C19" s="59" t="str">
        <f>Tabela!B13</f>
        <v>Sandra Miličić</v>
      </c>
      <c r="D19" s="60">
        <f>Tabela!K13</f>
        <v>14</v>
      </c>
      <c r="E19" s="60">
        <f>Tabela!L13</f>
        <v>2</v>
      </c>
      <c r="F19" s="62">
        <f>Tabela!I13</f>
        <v>16</v>
      </c>
      <c r="G19" s="63" t="str">
        <f>Tabela!J13</f>
        <v>F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0" customHeight="1">
      <c r="A20" s="57">
        <f t="shared" si="1"/>
        <v>13</v>
      </c>
      <c r="B20" s="58" t="str">
        <f>Tabela!A14</f>
        <v>67/2022</v>
      </c>
      <c r="C20" s="59" t="str">
        <f>Tabela!B14</f>
        <v>Katarina Babić</v>
      </c>
      <c r="D20" s="60">
        <f>Tabela!K14</f>
        <v>12</v>
      </c>
      <c r="E20" s="60" t="str">
        <f>Tabela!L14</f>
        <v>/</v>
      </c>
      <c r="F20" s="62">
        <f>Tabela!I14</f>
        <v>12</v>
      </c>
      <c r="G20" s="63" t="str">
        <f>Tabela!J14</f>
        <v>F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0" customHeight="1">
      <c r="A21" s="57">
        <f t="shared" si="1"/>
        <v>14</v>
      </c>
      <c r="B21" s="58" t="str">
        <f>Tabela!A15</f>
        <v>72/2022</v>
      </c>
      <c r="C21" s="59" t="str">
        <f>Tabela!B15</f>
        <v>Džejla Kanalić</v>
      </c>
      <c r="D21" s="60">
        <f>Tabela!K15</f>
        <v>8</v>
      </c>
      <c r="E21" s="60">
        <f>Tabela!L15</f>
        <v>1</v>
      </c>
      <c r="F21" s="62">
        <f>Tabela!I15</f>
        <v>9</v>
      </c>
      <c r="G21" s="63" t="str">
        <f>Tabela!J15</f>
        <v>F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0" customHeight="1">
      <c r="A22" s="57">
        <f t="shared" si="1"/>
        <v>15</v>
      </c>
      <c r="B22" s="58" t="str">
        <f>Tabela!A16</f>
        <v>85/2022</v>
      </c>
      <c r="C22" s="59" t="str">
        <f>Tabela!B16</f>
        <v>Ardit Gorana</v>
      </c>
      <c r="D22" s="60">
        <f>Tabela!K16</f>
        <v>17</v>
      </c>
      <c r="E22" s="60">
        <f>Tabela!L16</f>
        <v>28</v>
      </c>
      <c r="F22" s="62">
        <f>Tabela!I16</f>
        <v>45</v>
      </c>
      <c r="G22" s="63" t="str">
        <f>Tabela!J16</f>
        <v>F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0" customHeight="1">
      <c r="A23" s="57">
        <f t="shared" si="1"/>
        <v>16</v>
      </c>
      <c r="B23" s="58" t="str">
        <f>Tabela!A17</f>
        <v>95/2022</v>
      </c>
      <c r="C23" s="59" t="str">
        <f>Tabela!B17</f>
        <v>Eris Ajdarpašić</v>
      </c>
      <c r="D23" s="60">
        <f>Tabela!K17</f>
        <v>1</v>
      </c>
      <c r="E23" s="60" t="str">
        <f>Tabela!L17</f>
        <v>/</v>
      </c>
      <c r="F23" s="62">
        <f>Tabela!I17</f>
        <v>1</v>
      </c>
      <c r="G23" s="63" t="str">
        <f>Tabela!J17</f>
        <v>F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0" customHeight="1">
      <c r="A24" s="57">
        <f t="shared" si="1"/>
        <v>17</v>
      </c>
      <c r="B24" s="58" t="str">
        <f>Tabela!A18</f>
        <v>13/2021</v>
      </c>
      <c r="C24" s="59" t="str">
        <f>Tabela!B18</f>
        <v>Amir Čuturić</v>
      </c>
      <c r="D24" s="60">
        <f>Tabela!K18</f>
        <v>25</v>
      </c>
      <c r="E24" s="60">
        <f>Tabela!L18</f>
        <v>18</v>
      </c>
      <c r="F24" s="62">
        <f>Tabela!I18</f>
        <v>43</v>
      </c>
      <c r="G24" s="63" t="str">
        <f>Tabela!J18</f>
        <v>F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0" customHeight="1">
      <c r="A25" s="57">
        <f t="shared" si="1"/>
        <v>18</v>
      </c>
      <c r="B25" s="58" t="str">
        <f>Tabela!A19</f>
        <v>16/2021</v>
      </c>
      <c r="C25" s="59" t="str">
        <f>Tabela!B19</f>
        <v>Nikola Šćepanović</v>
      </c>
      <c r="D25" s="60">
        <f>Tabela!K19</f>
        <v>6</v>
      </c>
      <c r="E25" s="60" t="str">
        <f>Tabela!L19</f>
        <v>/</v>
      </c>
      <c r="F25" s="62">
        <f>Tabela!I19</f>
        <v>6</v>
      </c>
      <c r="G25" s="63" t="str">
        <f>Tabela!J19</f>
        <v>F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0" customHeight="1">
      <c r="A26" s="57">
        <f t="shared" si="1"/>
        <v>19</v>
      </c>
      <c r="B26" s="58" t="str">
        <f>Tabela!A20</f>
        <v>39/2021</v>
      </c>
      <c r="C26" s="59" t="str">
        <f>Tabela!B20</f>
        <v>Aleksandar Potpara</v>
      </c>
      <c r="D26" s="60" t="str">
        <f>Tabela!K20</f>
        <v>/</v>
      </c>
      <c r="E26" s="61">
        <f>Tabela!L20</f>
        <v>17.5</v>
      </c>
      <c r="F26" s="62">
        <f>Tabela!I20</f>
        <v>17.5</v>
      </c>
      <c r="G26" s="63" t="str">
        <f>Tabela!J20</f>
        <v>F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0" customHeight="1">
      <c r="A27" s="57">
        <f t="shared" si="1"/>
        <v>20</v>
      </c>
      <c r="B27" s="58" t="str">
        <f>Tabela!A21</f>
        <v>49/2021</v>
      </c>
      <c r="C27" s="59" t="str">
        <f>Tabela!B21</f>
        <v>Branko Vučetić</v>
      </c>
      <c r="D27" s="60">
        <f>Tabela!K21</f>
        <v>1</v>
      </c>
      <c r="E27" s="60" t="str">
        <f>Tabela!L21</f>
        <v>/</v>
      </c>
      <c r="F27" s="62">
        <f>Tabela!I21</f>
        <v>1</v>
      </c>
      <c r="G27" s="63" t="str">
        <f>Tabela!J21</f>
        <v>F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0" customHeight="1">
      <c r="A28" s="57">
        <f t="shared" si="1"/>
        <v>21</v>
      </c>
      <c r="B28" s="58" t="str">
        <f>Tabela!A22</f>
        <v>50/2021</v>
      </c>
      <c r="C28" s="59" t="str">
        <f>Tabela!B22</f>
        <v>Stevan Radoman</v>
      </c>
      <c r="D28" s="61">
        <f>Tabela!K22</f>
        <v>17</v>
      </c>
      <c r="E28" s="61">
        <f>Tabela!L22</f>
        <v>10</v>
      </c>
      <c r="F28" s="62">
        <f>Tabela!I22</f>
        <v>27</v>
      </c>
      <c r="G28" s="63" t="str">
        <f>Tabela!J22</f>
        <v>F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0" customHeight="1">
      <c r="A29" s="57">
        <f t="shared" si="1"/>
        <v>22</v>
      </c>
      <c r="B29" s="58" t="str">
        <f>Tabela!A23</f>
        <v>52/2021</v>
      </c>
      <c r="C29" s="59" t="str">
        <f>Tabela!B23</f>
        <v>Adelisa Hamzić</v>
      </c>
      <c r="D29" s="60">
        <f>Tabela!K23</f>
        <v>13</v>
      </c>
      <c r="E29" s="60" t="str">
        <f>Tabela!L23</f>
        <v>/</v>
      </c>
      <c r="F29" s="62">
        <f>Tabela!I23</f>
        <v>13</v>
      </c>
      <c r="G29" s="63" t="str">
        <f>Tabela!J23</f>
        <v>F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0" customHeight="1">
      <c r="A30" s="57">
        <f t="shared" si="1"/>
        <v>23</v>
      </c>
      <c r="B30" s="58" t="str">
        <f>Tabela!A24</f>
        <v>64/2021</v>
      </c>
      <c r="C30" s="59" t="str">
        <f>Tabela!B24</f>
        <v>Ivana Krgušić</v>
      </c>
      <c r="D30" s="60" t="str">
        <f>Tabela!K24</f>
        <v>/</v>
      </c>
      <c r="E30" s="60" t="str">
        <f>Tabela!L24</f>
        <v>/</v>
      </c>
      <c r="F30" s="62">
        <f>Tabela!I24</f>
        <v>0</v>
      </c>
      <c r="G30" s="63" t="str">
        <f>Tabela!J24</f>
        <v>F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0" customHeight="1">
      <c r="A31" s="57">
        <f t="shared" si="1"/>
        <v>24</v>
      </c>
      <c r="B31" s="58" t="str">
        <f>Tabela!A25</f>
        <v>73/2021</v>
      </c>
      <c r="C31" s="59" t="str">
        <f>Tabela!B25</f>
        <v>Semin Čolović</v>
      </c>
      <c r="D31" s="61">
        <f>Tabela!K25</f>
        <v>10</v>
      </c>
      <c r="E31" s="61" t="str">
        <f>Tabela!L25</f>
        <v>/</v>
      </c>
      <c r="F31" s="62">
        <f>Tabela!I25</f>
        <v>10</v>
      </c>
      <c r="G31" s="63" t="str">
        <f>Tabela!J25</f>
        <v>F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0" customHeight="1">
      <c r="A32" s="57">
        <f t="shared" si="1"/>
        <v>25</v>
      </c>
      <c r="B32" s="58" t="str">
        <f>Tabela!A26</f>
        <v>75/2021</v>
      </c>
      <c r="C32" s="59" t="str">
        <f>Tabela!B26</f>
        <v>Miloš Jovović</v>
      </c>
      <c r="D32" s="61">
        <f>Tabela!K26</f>
        <v>20</v>
      </c>
      <c r="E32" s="61">
        <f>Tabela!L26</f>
        <v>15</v>
      </c>
      <c r="F32" s="62">
        <f>Tabela!I26</f>
        <v>35</v>
      </c>
      <c r="G32" s="63" t="str">
        <f>Tabela!J26</f>
        <v>F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0" customHeight="1">
      <c r="A33" s="57">
        <f t="shared" si="1"/>
        <v>26</v>
      </c>
      <c r="B33" s="58" t="str">
        <f>Tabela!A27</f>
        <v>79/2021</v>
      </c>
      <c r="C33" s="59" t="str">
        <f>Tabela!B27</f>
        <v>Nikolina Grebović</v>
      </c>
      <c r="D33" s="60" t="str">
        <f>Tabela!K27</f>
        <v>/</v>
      </c>
      <c r="E33" s="60" t="str">
        <f>Tabela!L27</f>
        <v>/</v>
      </c>
      <c r="F33" s="62">
        <f>Tabela!I27</f>
        <v>0</v>
      </c>
      <c r="G33" s="63" t="str">
        <f>Tabela!J27</f>
        <v>F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0" customHeight="1">
      <c r="A34" s="57">
        <f t="shared" si="1"/>
        <v>27</v>
      </c>
      <c r="B34" s="58" t="str">
        <f>Tabela!A28</f>
        <v>86/2021</v>
      </c>
      <c r="C34" s="59" t="str">
        <f>Tabela!B28</f>
        <v>Ksenija Dašić</v>
      </c>
      <c r="D34" s="60">
        <f>Tabela!K28</f>
        <v>10</v>
      </c>
      <c r="E34" s="60" t="str">
        <f>Tabela!L28</f>
        <v>/</v>
      </c>
      <c r="F34" s="62">
        <f>Tabela!I28</f>
        <v>10</v>
      </c>
      <c r="G34" s="63" t="str">
        <f>Tabela!J28</f>
        <v>F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0" customHeight="1">
      <c r="A35" s="57">
        <f t="shared" si="1"/>
        <v>28</v>
      </c>
      <c r="B35" s="58" t="str">
        <f>Tabela!A29</f>
        <v>87/2021</v>
      </c>
      <c r="C35" s="59" t="str">
        <f>Tabela!B29</f>
        <v>Milovan Raković</v>
      </c>
      <c r="D35" s="60">
        <f>Tabela!K29</f>
        <v>9</v>
      </c>
      <c r="E35" s="61" t="str">
        <f>Tabela!L29</f>
        <v>/</v>
      </c>
      <c r="F35" s="62">
        <f>Tabela!I29</f>
        <v>9</v>
      </c>
      <c r="G35" s="63" t="str">
        <f>Tabela!J29</f>
        <v>F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0" customHeight="1">
      <c r="A36" s="57">
        <f t="shared" si="1"/>
        <v>29</v>
      </c>
      <c r="B36" s="58" t="str">
        <f>Tabela!A30</f>
        <v>1/2020</v>
      </c>
      <c r="C36" s="59" t="str">
        <f>Tabela!B30</f>
        <v>Jovana Roganović</v>
      </c>
      <c r="D36" s="61">
        <f>Tabela!K30</f>
        <v>29</v>
      </c>
      <c r="E36" s="61">
        <f>Tabela!L30</f>
        <v>12</v>
      </c>
      <c r="F36" s="62">
        <f>Tabela!I30</f>
        <v>41</v>
      </c>
      <c r="G36" s="63" t="str">
        <f>Tabela!J30</f>
        <v>F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0" customHeight="1">
      <c r="A37" s="57">
        <f t="shared" si="1"/>
        <v>30</v>
      </c>
      <c r="B37" s="58" t="str">
        <f>Tabela!A31</f>
        <v>3/2020</v>
      </c>
      <c r="C37" s="59" t="str">
        <f>Tabela!B31</f>
        <v>Miljan Pejović</v>
      </c>
      <c r="D37" s="60">
        <f>Tabela!K31</f>
        <v>0</v>
      </c>
      <c r="E37" s="60" t="str">
        <f>Tabela!L31</f>
        <v>/</v>
      </c>
      <c r="F37" s="62">
        <f>Tabela!I31</f>
        <v>0</v>
      </c>
      <c r="G37" s="63" t="str">
        <f>Tabela!J31</f>
        <v>F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0" customHeight="1">
      <c r="A38" s="57">
        <f t="shared" si="1"/>
        <v>31</v>
      </c>
      <c r="B38" s="58" t="str">
        <f>Tabela!A32</f>
        <v>43/2020</v>
      </c>
      <c r="C38" s="59" t="str">
        <f>Tabela!B32</f>
        <v>Neda Miletić</v>
      </c>
      <c r="D38" s="60">
        <f>Tabela!K32</f>
        <v>1</v>
      </c>
      <c r="E38" s="61">
        <f>Tabela!L32</f>
        <v>2</v>
      </c>
      <c r="F38" s="62">
        <f>Tabela!I32</f>
        <v>3</v>
      </c>
      <c r="G38" s="63" t="str">
        <f>Tabela!J32</f>
        <v>F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0" customHeight="1">
      <c r="A39" s="57">
        <f t="shared" si="1"/>
        <v>32</v>
      </c>
      <c r="B39" s="58" t="str">
        <f>Tabela!A33</f>
        <v>47/2020</v>
      </c>
      <c r="C39" s="59" t="str">
        <f>Tabela!B33</f>
        <v>Ajla Kalač</v>
      </c>
      <c r="D39" s="60">
        <f>Tabela!K33</f>
        <v>14.5</v>
      </c>
      <c r="E39" s="60" t="str">
        <f>Tabela!L33</f>
        <v>/</v>
      </c>
      <c r="F39" s="62">
        <f>Tabela!I33</f>
        <v>14.5</v>
      </c>
      <c r="G39" s="63" t="str">
        <f>Tabela!J33</f>
        <v>F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57">
        <f t="shared" si="1"/>
        <v>33</v>
      </c>
      <c r="B40" s="58" t="str">
        <f>Tabela!A34</f>
        <v>48/2020</v>
      </c>
      <c r="C40" s="59" t="str">
        <f>Tabela!B34</f>
        <v>Tijana Blagojević</v>
      </c>
      <c r="D40" s="60">
        <f>Tabela!K34</f>
        <v>12</v>
      </c>
      <c r="E40" s="60" t="str">
        <f>Tabela!L34</f>
        <v>/</v>
      </c>
      <c r="F40" s="62">
        <f>Tabela!I34</f>
        <v>12</v>
      </c>
      <c r="G40" s="63" t="str">
        <f>Tabela!J34</f>
        <v>F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57">
        <f t="shared" si="1"/>
        <v>34</v>
      </c>
      <c r="B41" s="58" t="str">
        <f>Tabela!A35</f>
        <v>52/2020</v>
      </c>
      <c r="C41" s="59" t="str">
        <f>Tabela!B35</f>
        <v>Aleksandra Grba</v>
      </c>
      <c r="D41" s="60">
        <f>Tabela!K35</f>
        <v>27</v>
      </c>
      <c r="E41" s="60">
        <f>Tabela!L35</f>
        <v>26</v>
      </c>
      <c r="F41" s="62">
        <f>Tabela!I35</f>
        <v>53</v>
      </c>
      <c r="G41" s="63" t="str">
        <f>Tabela!J35</f>
        <v>E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57">
        <f t="shared" si="1"/>
        <v>35</v>
      </c>
      <c r="B42" s="58" t="str">
        <f>Tabela!A36</f>
        <v>54/2020</v>
      </c>
      <c r="C42" s="59" t="str">
        <f>Tabela!B36</f>
        <v>Tijana Žižić</v>
      </c>
      <c r="D42" s="61" t="str">
        <f>Tabela!K36</f>
        <v>/</v>
      </c>
      <c r="E42" s="61" t="str">
        <f>Tabela!L36</f>
        <v>/</v>
      </c>
      <c r="F42" s="62">
        <f>Tabela!I36</f>
        <v>0</v>
      </c>
      <c r="G42" s="63" t="str">
        <f>Tabela!J36</f>
        <v>F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57">
        <f t="shared" si="1"/>
        <v>36</v>
      </c>
      <c r="B43" s="58" t="str">
        <f>Tabela!A37</f>
        <v>56/2020</v>
      </c>
      <c r="C43" s="59" t="str">
        <f>Tabela!B37</f>
        <v>Andrijana Janković</v>
      </c>
      <c r="D43" s="60">
        <f>Tabela!K37</f>
        <v>17</v>
      </c>
      <c r="E43" s="60">
        <f>Tabela!L37</f>
        <v>0</v>
      </c>
      <c r="F43" s="62">
        <f>Tabela!I37</f>
        <v>17</v>
      </c>
      <c r="G43" s="63" t="str">
        <f>Tabela!J37</f>
        <v>F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0" customHeight="1">
      <c r="A44" s="57">
        <f t="shared" si="1"/>
        <v>37</v>
      </c>
      <c r="B44" s="58" t="str">
        <f>Tabela!A38</f>
        <v>58/2020</v>
      </c>
      <c r="C44" s="59" t="str">
        <f>Tabela!B38</f>
        <v>Samir Purišić</v>
      </c>
      <c r="D44" s="60">
        <f>Tabela!K38</f>
        <v>16</v>
      </c>
      <c r="E44" s="60">
        <f>Tabela!L38</f>
        <v>16</v>
      </c>
      <c r="F44" s="62">
        <f>Tabela!I38</f>
        <v>32</v>
      </c>
      <c r="G44" s="63" t="str">
        <f>Tabela!J38</f>
        <v>F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0" customHeight="1">
      <c r="A45" s="57">
        <f t="shared" si="1"/>
        <v>38</v>
      </c>
      <c r="B45" s="58" t="str">
        <f>Tabela!A39</f>
        <v>61/2020</v>
      </c>
      <c r="C45" s="59" t="str">
        <f>Tabela!B39</f>
        <v>Adis Šukurica</v>
      </c>
      <c r="D45" s="60" t="str">
        <f>Tabela!K39</f>
        <v>/</v>
      </c>
      <c r="E45" s="60" t="str">
        <f>Tabela!L39</f>
        <v>/</v>
      </c>
      <c r="F45" s="62">
        <f>Tabela!I39</f>
        <v>0</v>
      </c>
      <c r="G45" s="63" t="str">
        <f>Tabela!J39</f>
        <v>F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0" customHeight="1">
      <c r="A46" s="57">
        <f t="shared" si="1"/>
        <v>39</v>
      </c>
      <c r="B46" s="58" t="str">
        <f>Tabela!A40</f>
        <v>73/2020</v>
      </c>
      <c r="C46" s="59" t="str">
        <f>Tabela!B40</f>
        <v>Kristina Popović</v>
      </c>
      <c r="D46" s="60">
        <f>Tabela!K40</f>
        <v>24</v>
      </c>
      <c r="E46" s="60">
        <f>Tabela!L40</f>
        <v>15</v>
      </c>
      <c r="F46" s="62">
        <f>Tabela!I40</f>
        <v>39</v>
      </c>
      <c r="G46" s="63" t="str">
        <f>Tabela!J40</f>
        <v>F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0" customHeight="1">
      <c r="A47" s="57">
        <f t="shared" si="1"/>
        <v>40</v>
      </c>
      <c r="B47" s="58" t="str">
        <f>Tabela!A41</f>
        <v>79/2020</v>
      </c>
      <c r="C47" s="59" t="str">
        <f>Tabela!B41</f>
        <v>Ognjen Nišavić</v>
      </c>
      <c r="D47" s="60">
        <f>Tabela!K41</f>
        <v>3</v>
      </c>
      <c r="E47" s="60" t="str">
        <f>Tabela!L41</f>
        <v>/</v>
      </c>
      <c r="F47" s="62">
        <f>Tabela!I41</f>
        <v>3</v>
      </c>
      <c r="G47" s="63" t="str">
        <f>Tabela!J41</f>
        <v>F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0" customHeight="1">
      <c r="A48" s="57">
        <f t="shared" si="1"/>
        <v>41</v>
      </c>
      <c r="B48" s="58" t="str">
        <f>Tabela!A42</f>
        <v>80/2020</v>
      </c>
      <c r="C48" s="59" t="str">
        <f>Tabela!B42</f>
        <v>Davud Agović</v>
      </c>
      <c r="D48" s="60">
        <f>Tabela!K42</f>
        <v>22</v>
      </c>
      <c r="E48" s="60">
        <f>Tabela!L42</f>
        <v>0</v>
      </c>
      <c r="F48" s="62">
        <f>Tabela!I42</f>
        <v>22</v>
      </c>
      <c r="G48" s="63" t="str">
        <f>Tabela!J42</f>
        <v>F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0" customHeight="1">
      <c r="A49" s="57">
        <f t="shared" si="1"/>
        <v>42</v>
      </c>
      <c r="B49" s="58" t="str">
        <f>Tabela!A43</f>
        <v>98/2020</v>
      </c>
      <c r="C49" s="59" t="str">
        <f>Tabela!B43</f>
        <v>Vasilije Soković</v>
      </c>
      <c r="D49" s="60">
        <f>Tabela!K43</f>
        <v>22</v>
      </c>
      <c r="E49" s="60">
        <f>Tabela!L43</f>
        <v>25</v>
      </c>
      <c r="F49" s="62">
        <f>Tabela!I43</f>
        <v>47</v>
      </c>
      <c r="G49" s="63" t="str">
        <f>Tabela!J43</f>
        <v>F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0" customHeight="1">
      <c r="A50" s="57">
        <f t="shared" si="1"/>
        <v>43</v>
      </c>
      <c r="B50" s="58" t="str">
        <f>Tabela!A44</f>
        <v>106/2020</v>
      </c>
      <c r="C50" s="59" t="str">
        <f>Tabela!B44</f>
        <v>Amrudin Murić</v>
      </c>
      <c r="D50" s="60">
        <f>Tabela!K44</f>
        <v>19</v>
      </c>
      <c r="E50" s="60">
        <f>Tabela!L44</f>
        <v>0</v>
      </c>
      <c r="F50" s="62">
        <f>Tabela!I44</f>
        <v>19</v>
      </c>
      <c r="G50" s="63" t="str">
        <f>Tabela!J44</f>
        <v>F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0" customHeight="1">
      <c r="A51" s="57">
        <f t="shared" si="1"/>
        <v>44</v>
      </c>
      <c r="B51" s="58" t="str">
        <f>Tabela!A45</f>
        <v>4/2019</v>
      </c>
      <c r="C51" s="59" t="str">
        <f>Tabela!B45</f>
        <v>Milica Popović</v>
      </c>
      <c r="D51" s="61">
        <f>Tabela!K45</f>
        <v>22</v>
      </c>
      <c r="E51" s="61" t="str">
        <f>Tabela!L45</f>
        <v>/</v>
      </c>
      <c r="F51" s="62">
        <f>Tabela!I45</f>
        <v>22</v>
      </c>
      <c r="G51" s="63" t="str">
        <f>Tabela!J45</f>
        <v>F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0" customHeight="1">
      <c r="A52" s="57">
        <f t="shared" si="1"/>
        <v>45</v>
      </c>
      <c r="B52" s="58" t="str">
        <f>Tabela!A46</f>
        <v>25/2019</v>
      </c>
      <c r="C52" s="59" t="str">
        <f>Tabela!B46</f>
        <v>Minela Vukelj</v>
      </c>
      <c r="D52" s="61">
        <f>Tabela!K46</f>
        <v>18</v>
      </c>
      <c r="E52" s="61">
        <f>Tabela!L46</f>
        <v>23</v>
      </c>
      <c r="F52" s="62">
        <f>Tabela!I46</f>
        <v>41</v>
      </c>
      <c r="G52" s="63" t="str">
        <f>Tabela!J46</f>
        <v>F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0" customHeight="1">
      <c r="A53" s="57">
        <f t="shared" si="1"/>
        <v>46</v>
      </c>
      <c r="B53" s="58" t="str">
        <f>Tabela!A47</f>
        <v>50/2019</v>
      </c>
      <c r="C53" s="59" t="str">
        <f>Tabela!B47</f>
        <v>Matija Simonović</v>
      </c>
      <c r="D53" s="60">
        <f>Tabela!K47</f>
        <v>22</v>
      </c>
      <c r="E53" s="60">
        <f>Tabela!L47</f>
        <v>10</v>
      </c>
      <c r="F53" s="62">
        <f>Tabela!I47</f>
        <v>32</v>
      </c>
      <c r="G53" s="63" t="str">
        <f>Tabela!J47</f>
        <v>F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0" customHeight="1">
      <c r="A54" s="57">
        <f t="shared" si="1"/>
        <v>47</v>
      </c>
      <c r="B54" s="58" t="str">
        <f>Tabela!A48</f>
        <v>52/2019</v>
      </c>
      <c r="C54" s="59" t="str">
        <f>Tabela!B48</f>
        <v>Dragana Lazarević</v>
      </c>
      <c r="D54" s="60" t="str">
        <f>Tabela!K48</f>
        <v>/</v>
      </c>
      <c r="E54" s="60" t="str">
        <f>Tabela!L48</f>
        <v>/</v>
      </c>
      <c r="F54" s="62">
        <f>Tabela!I48</f>
        <v>0</v>
      </c>
      <c r="G54" s="63" t="str">
        <f>Tabela!J48</f>
        <v>F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0" customHeight="1">
      <c r="A55" s="57">
        <f t="shared" si="1"/>
        <v>48</v>
      </c>
      <c r="B55" s="58" t="str">
        <f>Tabela!A49</f>
        <v>73/2019</v>
      </c>
      <c r="C55" s="59" t="str">
        <f>Tabela!B49</f>
        <v>Jovana Šutović</v>
      </c>
      <c r="D55" s="60">
        <f>Tabela!K49</f>
        <v>16</v>
      </c>
      <c r="E55" s="60">
        <f>Tabela!L49</f>
        <v>9</v>
      </c>
      <c r="F55" s="62">
        <f>Tabela!I49</f>
        <v>25</v>
      </c>
      <c r="G55" s="63" t="str">
        <f>Tabela!J49</f>
        <v>F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0" customHeight="1">
      <c r="A56" s="57">
        <f t="shared" si="1"/>
        <v>49</v>
      </c>
      <c r="B56" s="58" t="str">
        <f>Tabela!A50</f>
        <v>76/2019</v>
      </c>
      <c r="C56" s="59" t="str">
        <f>Tabela!B50</f>
        <v>Ivan Lučić</v>
      </c>
      <c r="D56" s="60">
        <f>Tabela!K50</f>
        <v>17</v>
      </c>
      <c r="E56" s="60" t="str">
        <f>Tabela!L50</f>
        <v>/</v>
      </c>
      <c r="F56" s="62">
        <f>Tabela!I50</f>
        <v>17</v>
      </c>
      <c r="G56" s="63" t="str">
        <f>Tabela!J50</f>
        <v>F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0" customHeight="1">
      <c r="A57" s="57">
        <f t="shared" si="1"/>
        <v>50</v>
      </c>
      <c r="B57" s="58" t="str">
        <f>Tabela!A51</f>
        <v>77/2019</v>
      </c>
      <c r="C57" s="59" t="str">
        <f>Tabela!B51</f>
        <v>Ivona Petrić</v>
      </c>
      <c r="D57" s="60">
        <f>Tabela!K51</f>
        <v>21</v>
      </c>
      <c r="E57" s="60">
        <f>Tabela!L51</f>
        <v>29</v>
      </c>
      <c r="F57" s="62">
        <f>Tabela!I51</f>
        <v>50</v>
      </c>
      <c r="G57" s="63" t="str">
        <f>Tabela!J51</f>
        <v>E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0" customHeight="1">
      <c r="A58" s="57">
        <f t="shared" si="1"/>
        <v>51</v>
      </c>
      <c r="B58" s="58" t="str">
        <f>Tabela!A52</f>
        <v>79/2019</v>
      </c>
      <c r="C58" s="59" t="str">
        <f>Tabela!B52</f>
        <v>Ivona Džaković</v>
      </c>
      <c r="D58" s="60" t="str">
        <f>Tabela!K52</f>
        <v>/</v>
      </c>
      <c r="E58" s="60" t="str">
        <f>Tabela!L52</f>
        <v>/</v>
      </c>
      <c r="F58" s="62">
        <f>Tabela!I52</f>
        <v>0</v>
      </c>
      <c r="G58" s="63" t="str">
        <f>Tabela!J52</f>
        <v>F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0" customHeight="1">
      <c r="A59" s="57">
        <f t="shared" si="1"/>
        <v>52</v>
      </c>
      <c r="B59" s="58" t="str">
        <f>Tabela!A53</f>
        <v>85/2019</v>
      </c>
      <c r="C59" s="59" t="str">
        <f>Tabela!B53</f>
        <v>Vinka Tvrdišić</v>
      </c>
      <c r="D59" s="60">
        <f>Tabela!K53</f>
        <v>19</v>
      </c>
      <c r="E59" s="60">
        <f>Tabela!L53</f>
        <v>0</v>
      </c>
      <c r="F59" s="62">
        <f>Tabela!I53</f>
        <v>19</v>
      </c>
      <c r="G59" s="63" t="str">
        <f>Tabela!J53</f>
        <v>F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0" customHeight="1">
      <c r="A60" s="57">
        <f t="shared" si="1"/>
        <v>53</v>
      </c>
      <c r="B60" s="58" t="str">
        <f>Tabela!A54</f>
        <v>100/2019</v>
      </c>
      <c r="C60" s="59" t="str">
        <f>Tabela!B54</f>
        <v>Mila Radnjić</v>
      </c>
      <c r="D60" s="60">
        <f>Tabela!K54</f>
        <v>20</v>
      </c>
      <c r="E60" s="61">
        <f>Tabela!L54</f>
        <v>30</v>
      </c>
      <c r="F60" s="62">
        <f>Tabela!I54</f>
        <v>50</v>
      </c>
      <c r="G60" s="63" t="str">
        <f>Tabela!J54</f>
        <v>E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0" customHeight="1">
      <c r="A61" s="57">
        <f t="shared" si="1"/>
        <v>54</v>
      </c>
      <c r="B61" s="58" t="str">
        <f>Tabela!A55</f>
        <v>109/2019</v>
      </c>
      <c r="C61" s="59" t="str">
        <f>Tabela!B55</f>
        <v>Aleksandra Stamatović</v>
      </c>
      <c r="D61" s="60">
        <f>Tabela!K55</f>
        <v>20</v>
      </c>
      <c r="E61" s="60">
        <f>Tabela!L55</f>
        <v>0</v>
      </c>
      <c r="F61" s="62">
        <f>Tabela!I55</f>
        <v>20</v>
      </c>
      <c r="G61" s="63" t="str">
        <f>Tabela!J55</f>
        <v>F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0" customHeight="1">
      <c r="A62" s="57">
        <f t="shared" si="1"/>
        <v>55</v>
      </c>
      <c r="B62" s="58" t="str">
        <f>Tabela!A56</f>
        <v>7/2018</v>
      </c>
      <c r="C62" s="59" t="str">
        <f>Tabela!B56</f>
        <v>Monika Mulić</v>
      </c>
      <c r="D62" s="60">
        <f>Tabela!K56</f>
        <v>14</v>
      </c>
      <c r="E62" s="61">
        <f>Tabela!L56</f>
        <v>1</v>
      </c>
      <c r="F62" s="62">
        <f>Tabela!I56</f>
        <v>15</v>
      </c>
      <c r="G62" s="63" t="str">
        <f>Tabela!J56</f>
        <v>F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0" customHeight="1">
      <c r="A63" s="57">
        <f t="shared" si="1"/>
        <v>56</v>
      </c>
      <c r="B63" s="58" t="str">
        <f>Tabela!A57</f>
        <v>34/2018</v>
      </c>
      <c r="C63" s="59" t="str">
        <f>Tabela!B57</f>
        <v>Jelena Barjaktarović</v>
      </c>
      <c r="D63" s="60">
        <f>Tabela!K57</f>
        <v>12</v>
      </c>
      <c r="E63" s="60">
        <f>Tabela!L57</f>
        <v>2</v>
      </c>
      <c r="F63" s="62">
        <f>Tabela!I57</f>
        <v>14</v>
      </c>
      <c r="G63" s="63" t="str">
        <f>Tabela!J57</f>
        <v>F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0" customHeight="1">
      <c r="A64" s="57">
        <f t="shared" si="1"/>
        <v>57</v>
      </c>
      <c r="B64" s="58" t="str">
        <f>Tabela!A58</f>
        <v>46/2018</v>
      </c>
      <c r="C64" s="59" t="str">
        <f>Tabela!B58</f>
        <v>Damjan Traparić</v>
      </c>
      <c r="D64" s="60" t="str">
        <f>Tabela!K58</f>
        <v>/</v>
      </c>
      <c r="E64" s="60" t="str">
        <f>Tabela!L58</f>
        <v>/</v>
      </c>
      <c r="F64" s="62">
        <f>Tabela!I58</f>
        <v>0</v>
      </c>
      <c r="G64" s="63" t="str">
        <f>Tabela!J58</f>
        <v>F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0" customHeight="1">
      <c r="A65" s="57">
        <f t="shared" si="1"/>
        <v>58</v>
      </c>
      <c r="B65" s="58" t="str">
        <f>Tabela!A59</f>
        <v>55/2018</v>
      </c>
      <c r="C65" s="59" t="str">
        <f>Tabela!B59</f>
        <v>Bojana Laketić</v>
      </c>
      <c r="D65" s="60" t="str">
        <f>Tabela!K59</f>
        <v>/</v>
      </c>
      <c r="E65" s="60" t="str">
        <f>Tabela!L59</f>
        <v>/</v>
      </c>
      <c r="F65" s="62">
        <f>Tabela!I59</f>
        <v>0</v>
      </c>
      <c r="G65" s="63" t="str">
        <f>Tabela!J59</f>
        <v>F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0" customHeight="1">
      <c r="A66" s="57">
        <f t="shared" si="1"/>
        <v>59</v>
      </c>
      <c r="B66" s="58" t="str">
        <f>Tabela!A60</f>
        <v>78/2018</v>
      </c>
      <c r="C66" s="59" t="str">
        <f>Tabela!B60</f>
        <v>Gabrijela Ćetković</v>
      </c>
      <c r="D66" s="60" t="str">
        <f>Tabela!K60</f>
        <v>/</v>
      </c>
      <c r="E66" s="60" t="str">
        <f>Tabela!L60</f>
        <v>/</v>
      </c>
      <c r="F66" s="62">
        <f>Tabela!I60</f>
        <v>0</v>
      </c>
      <c r="G66" s="63" t="str">
        <f>Tabela!J60</f>
        <v>F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0" customHeight="1">
      <c r="A67" s="57">
        <f t="shared" si="1"/>
        <v>60</v>
      </c>
      <c r="B67" s="58" t="str">
        <f>Tabela!A61</f>
        <v>84/2018</v>
      </c>
      <c r="C67" s="59" t="str">
        <f>Tabela!B61</f>
        <v>Vojislav Svičević</v>
      </c>
      <c r="D67" s="60">
        <f>Tabela!K61</f>
        <v>25</v>
      </c>
      <c r="E67" s="60">
        <f>Tabela!L61</f>
        <v>0</v>
      </c>
      <c r="F67" s="62">
        <f>Tabela!I61</f>
        <v>25</v>
      </c>
      <c r="G67" s="63" t="str">
        <f>Tabela!J61</f>
        <v>F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0" customHeight="1">
      <c r="A68" s="57">
        <f t="shared" si="1"/>
        <v>61</v>
      </c>
      <c r="B68" s="58" t="str">
        <f>Tabela!A62</f>
        <v>16/2017</v>
      </c>
      <c r="C68" s="59" t="str">
        <f>Tabela!B62</f>
        <v>Jana Cimbaljević</v>
      </c>
      <c r="D68" s="60" t="str">
        <f>Tabela!K62</f>
        <v>/</v>
      </c>
      <c r="E68" s="60" t="str">
        <f>Tabela!L62</f>
        <v>/</v>
      </c>
      <c r="F68" s="62">
        <f>Tabela!I62</f>
        <v>0</v>
      </c>
      <c r="G68" s="63" t="str">
        <f>Tabela!J62</f>
        <v>F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0" customHeight="1">
      <c r="A69" s="57">
        <f t="shared" si="1"/>
        <v>62</v>
      </c>
      <c r="B69" s="58" t="str">
        <f>Tabela!A63</f>
        <v>36/2017</v>
      </c>
      <c r="C69" s="59" t="str">
        <f>Tabela!B63</f>
        <v>Ivana Tomić</v>
      </c>
      <c r="D69" s="60">
        <f>Tabela!K63</f>
        <v>25</v>
      </c>
      <c r="E69" s="60">
        <f>Tabela!L63</f>
        <v>20</v>
      </c>
      <c r="F69" s="62">
        <f>Tabela!I63</f>
        <v>45</v>
      </c>
      <c r="G69" s="63" t="str">
        <f>Tabela!J63</f>
        <v>F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0" customHeight="1">
      <c r="A70" s="57">
        <f t="shared" si="1"/>
        <v>63</v>
      </c>
      <c r="B70" s="58" t="str">
        <f>Tabela!A64</f>
        <v>50/2017</v>
      </c>
      <c r="C70" s="59" t="str">
        <f>Tabela!B64</f>
        <v>Milena Krstović</v>
      </c>
      <c r="D70" s="61" t="str">
        <f>Tabela!K64</f>
        <v>/</v>
      </c>
      <c r="E70" s="61" t="str">
        <f>Tabela!L64</f>
        <v>/</v>
      </c>
      <c r="F70" s="62">
        <f>Tabela!I64</f>
        <v>0</v>
      </c>
      <c r="G70" s="63" t="str">
        <f>Tabela!J64</f>
        <v>F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0" customHeight="1">
      <c r="A71" s="57">
        <f t="shared" si="1"/>
        <v>64</v>
      </c>
      <c r="B71" s="58" t="str">
        <f>Tabela!A65</f>
        <v>60/2017</v>
      </c>
      <c r="C71" s="59" t="str">
        <f>Tabela!B65</f>
        <v>Almina Ajanović</v>
      </c>
      <c r="D71" s="61" t="str">
        <f>Tabela!K65</f>
        <v>/</v>
      </c>
      <c r="E71" s="61" t="str">
        <f>Tabela!L65</f>
        <v>/</v>
      </c>
      <c r="F71" s="62">
        <f>Tabela!I65</f>
        <v>0</v>
      </c>
      <c r="G71" s="63" t="str">
        <f>Tabela!J65</f>
        <v>F</v>
      </c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0" customHeight="1">
      <c r="A72" s="57">
        <f t="shared" si="1"/>
        <v>65</v>
      </c>
      <c r="B72" s="58" t="str">
        <f>Tabela!A66</f>
        <v>70/2017</v>
      </c>
      <c r="C72" s="59" t="str">
        <f>Tabela!B66</f>
        <v>Novak Radović</v>
      </c>
      <c r="D72" s="60">
        <f>Tabela!K66</f>
        <v>15</v>
      </c>
      <c r="E72" s="61">
        <f>Tabela!L66</f>
        <v>0</v>
      </c>
      <c r="F72" s="62">
        <f>Tabela!I66</f>
        <v>15</v>
      </c>
      <c r="G72" s="63" t="str">
        <f>Tabela!J66</f>
        <v>F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0" customHeight="1">
      <c r="A73" s="57">
        <f t="shared" si="1"/>
        <v>66</v>
      </c>
      <c r="B73" s="58" t="str">
        <f>Tabela!A67</f>
        <v>1/2016</v>
      </c>
      <c r="C73" s="59" t="str">
        <f>Tabela!B67</f>
        <v>Vojo Stijović</v>
      </c>
      <c r="D73" s="61" t="str">
        <f>Tabela!K67</f>
        <v>/</v>
      </c>
      <c r="E73" s="61" t="str">
        <f>Tabela!L67</f>
        <v>/</v>
      </c>
      <c r="F73" s="62">
        <f>Tabela!I67</f>
        <v>0</v>
      </c>
      <c r="G73" s="63" t="str">
        <f>Tabela!J67</f>
        <v>F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0" customHeight="1">
      <c r="A74" s="57">
        <f t="shared" si="1"/>
        <v>67</v>
      </c>
      <c r="B74" s="58" t="str">
        <f>Tabela!A68</f>
        <v>26/2016</v>
      </c>
      <c r="C74" s="59" t="str">
        <f>Tabela!B68</f>
        <v>Rade Drašković</v>
      </c>
      <c r="D74" s="60" t="str">
        <f>Tabela!K68</f>
        <v>/</v>
      </c>
      <c r="E74" s="60" t="str">
        <f>Tabela!L68</f>
        <v>/</v>
      </c>
      <c r="F74" s="62">
        <f>Tabela!I68</f>
        <v>0</v>
      </c>
      <c r="G74" s="63" t="str">
        <f>Tabela!J68</f>
        <v>F</v>
      </c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0" customHeight="1">
      <c r="A75" s="57">
        <f t="shared" si="1"/>
        <v>68</v>
      </c>
      <c r="B75" s="58" t="str">
        <f>Tabela!A69</f>
        <v>44/2015</v>
      </c>
      <c r="C75" s="59" t="str">
        <f>Tabela!B69</f>
        <v>Srđan Milić</v>
      </c>
      <c r="D75" s="60" t="str">
        <f>Tabela!K69</f>
        <v>/</v>
      </c>
      <c r="E75" s="61" t="str">
        <f>Tabela!L69</f>
        <v>/</v>
      </c>
      <c r="F75" s="62">
        <f>Tabela!I69</f>
        <v>0</v>
      </c>
      <c r="G75" s="63" t="str">
        <f>Tabela!J69</f>
        <v>F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0" customHeight="1">
      <c r="A76" s="57">
        <f t="shared" si="1"/>
        <v>69</v>
      </c>
      <c r="B76" s="58" t="str">
        <f>Tabela!A70</f>
        <v>75/2015</v>
      </c>
      <c r="C76" s="59" t="str">
        <f>Tabela!B70</f>
        <v>Ernes Bibić</v>
      </c>
      <c r="D76" s="60">
        <f>Tabela!K70</f>
        <v>7</v>
      </c>
      <c r="E76" s="60" t="str">
        <f>Tabela!L70</f>
        <v>/</v>
      </c>
      <c r="F76" s="62">
        <f>Tabela!I70</f>
        <v>7</v>
      </c>
      <c r="G76" s="63" t="str">
        <f>Tabela!J70</f>
        <v>F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0" customHeight="1">
      <c r="A77" s="57">
        <f t="shared" si="1"/>
        <v>70</v>
      </c>
      <c r="B77" s="58" t="str">
        <f>Tabela!A71</f>
        <v>100/2015</v>
      </c>
      <c r="C77" s="59" t="str">
        <f>Tabela!B71</f>
        <v>Miljan Ralević</v>
      </c>
      <c r="D77" s="61" t="str">
        <f>Tabela!K71</f>
        <v>/</v>
      </c>
      <c r="E77" s="61" t="str">
        <f>Tabela!L71</f>
        <v>/</v>
      </c>
      <c r="F77" s="62">
        <f>Tabela!I71</f>
        <v>0</v>
      </c>
      <c r="G77" s="63" t="str">
        <f>Tabela!J71</f>
        <v>F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0" customHeight="1">
      <c r="A78" s="57">
        <f t="shared" si="1"/>
        <v>71</v>
      </c>
      <c r="B78" s="58" t="str">
        <f>Tabela!A72</f>
        <v>79/2014</v>
      </c>
      <c r="C78" s="59" t="str">
        <f>Tabela!B72</f>
        <v>Vanja Đurović</v>
      </c>
      <c r="D78" s="60">
        <f>Tabela!K72</f>
        <v>19</v>
      </c>
      <c r="E78" s="60">
        <f>Tabela!L72</f>
        <v>6</v>
      </c>
      <c r="F78" s="62">
        <f>Tabela!I72</f>
        <v>25</v>
      </c>
      <c r="G78" s="63" t="str">
        <f>Tabela!J72</f>
        <v>F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0" customHeight="1">
      <c r="A79" s="57">
        <f t="shared" si="1"/>
        <v>72</v>
      </c>
      <c r="B79" s="58" t="str">
        <f>Tabela!A73</f>
        <v>42/2012</v>
      </c>
      <c r="C79" s="59" t="str">
        <f>Tabela!B73</f>
        <v>Nataša Tagić</v>
      </c>
      <c r="D79" s="60">
        <f>Tabela!K73</f>
        <v>19</v>
      </c>
      <c r="E79" s="61">
        <f>Tabela!L73</f>
        <v>0</v>
      </c>
      <c r="F79" s="62">
        <f>Tabela!I73</f>
        <v>19</v>
      </c>
      <c r="G79" s="63" t="str">
        <f>Tabela!J73</f>
        <v>F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0" customHeight="1">
      <c r="A80" s="57">
        <f t="shared" si="1"/>
        <v>73</v>
      </c>
      <c r="B80" s="58" t="str">
        <f>Tabela!A74</f>
        <v>105/2010</v>
      </c>
      <c r="C80" s="59" t="str">
        <f>Tabela!B74</f>
        <v>Jelena Femić</v>
      </c>
      <c r="D80" s="61" t="str">
        <f>Tabela!K74</f>
        <v>/</v>
      </c>
      <c r="E80" s="61" t="str">
        <f>Tabela!L74</f>
        <v>/</v>
      </c>
      <c r="F80" s="62">
        <f>Tabela!I74</f>
        <v>0</v>
      </c>
      <c r="G80" s="63" t="str">
        <f>Tabela!J74</f>
        <v>F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0" customHeight="1">
      <c r="A81" s="57">
        <f t="shared" si="1"/>
        <v>74</v>
      </c>
      <c r="B81" s="58" t="str">
        <f>Tabela!A75</f>
        <v>82/2009</v>
      </c>
      <c r="C81" s="59" t="str">
        <f>Tabela!B75</f>
        <v>Gordan Glišić</v>
      </c>
      <c r="D81" s="60" t="str">
        <f>Tabela!K75</f>
        <v>/</v>
      </c>
      <c r="E81" s="61" t="str">
        <f>Tabela!L75</f>
        <v>/</v>
      </c>
      <c r="F81" s="62">
        <f>Tabela!I75</f>
        <v>0</v>
      </c>
      <c r="G81" s="63" t="str">
        <f>Tabela!J75</f>
        <v>F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0" customHeight="1">
      <c r="A82" s="64" t="s">
        <v>192</v>
      </c>
      <c r="B82" s="65"/>
      <c r="C82" s="65"/>
      <c r="D82" s="65"/>
      <c r="E82" s="65"/>
      <c r="F82" s="65"/>
      <c r="G82" s="66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54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B5:C5"/>
    <mergeCell ref="A6:A7"/>
    <mergeCell ref="B6:B7"/>
    <mergeCell ref="C6:C7"/>
    <mergeCell ref="D6:F6"/>
    <mergeCell ref="G6:G7"/>
    <mergeCell ref="A82:G82"/>
    <mergeCell ref="A1:F1"/>
    <mergeCell ref="A2:G2"/>
    <mergeCell ref="A3:C3"/>
    <mergeCell ref="D3:G3"/>
    <mergeCell ref="A4:C4"/>
    <mergeCell ref="D4:G4"/>
    <mergeCell ref="D5:G5"/>
  </mergeCells>
  <conditionalFormatting sqref="F8:F81">
    <cfRule type="cellIs" dxfId="1" priority="1" stopIfTrue="1" operator="greaterThan">
      <formula>49</formula>
    </cfRule>
  </conditionalFormatting>
  <conditionalFormatting sqref="G8:G81">
    <cfRule type="cellIs" dxfId="1" priority="2" stopIfTrue="1" operator="notEqual">
      <formula>"F"</formula>
    </cfRule>
  </conditionalFormatting>
  <printOptions/>
  <pageMargins bottom="0.75" footer="0.0" header="0.0" left="0.7" right="0.7" top="0.75"/>
  <pageSetup scale="90" orientation="portrait"/>
  <headerFooter>
    <oddFooter>&amp;C000000&amp;P/2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