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C1" sheetId="24" r:id="rId7"/>
    <sheet name="D1" sheetId="25" r:id="rId8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H10" i="23" l="1"/>
  <c r="H20" i="23"/>
  <c r="C18" i="23"/>
  <c r="C13" i="23"/>
  <c r="H17" i="23"/>
  <c r="F26" i="19"/>
  <c r="I22" i="23" s="1"/>
  <c r="H15" i="23"/>
  <c r="F30" i="19"/>
  <c r="I26" i="23" s="1"/>
  <c r="H19" i="23"/>
  <c r="H33" i="23"/>
  <c r="C32" i="23"/>
  <c r="C22" i="23"/>
  <c r="H29" i="23"/>
  <c r="C5" i="23"/>
  <c r="H49" i="23"/>
  <c r="H13" i="23"/>
  <c r="C39" i="23"/>
  <c r="C41" i="23"/>
  <c r="C47" i="23"/>
  <c r="C50" i="23"/>
  <c r="H31" i="23"/>
  <c r="H42" i="23"/>
  <c r="H4" i="23"/>
  <c r="C19" i="22"/>
  <c r="H36" i="23"/>
  <c r="H48" i="23"/>
  <c r="H34" i="23"/>
  <c r="C44" i="23"/>
  <c r="C36" i="23"/>
  <c r="C26" i="23"/>
  <c r="C14" i="23"/>
  <c r="C12" i="23"/>
  <c r="C6" i="23"/>
  <c r="C54" i="23"/>
  <c r="C48" i="23"/>
  <c r="C56" i="23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C4" i="23"/>
  <c r="C55" i="23"/>
  <c r="C17" i="23"/>
  <c r="C8" i="23"/>
  <c r="C43" i="23"/>
  <c r="H19" i="22"/>
  <c r="F8" i="19"/>
  <c r="I4" i="23" s="1"/>
  <c r="J19" i="22"/>
  <c r="F19" i="22"/>
  <c r="D19" i="22"/>
  <c r="L19" i="22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<sst xmlns="http://schemas.openxmlformats.org/spreadsheetml/2006/main" count="551" uniqueCount="276">
  <si>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</si>
  <si>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</si>
  <si>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</si>
  <si>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</si>
  <si>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</si>
  <si>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</si>
  <si>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</si>
  <si>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</si>
  <si>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</si>
  <si>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</si>
  <si>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</si>
  <si>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</si>
  <si>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</si>
  <si>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</si>
  <si>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</si>
  <si>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</si>
  <si>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</si>
  <si>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</si>
  <si>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</si>
  <si>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</si>
  <si>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</si>
  <si>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</si>
  <si>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</si>
  <si>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</si>
  <si>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</si>
  <si>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</si>
  <si>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</si>
  <si>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</si>
  <si>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</si>
  <si>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</si>
  <si>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</si>
  <si>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</si>
  <si>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</si>
  <si>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</si>
  <si>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</si>
  <si>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</si>
  <si>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</si>
  <si>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</si>
  <si>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</si>
  <si>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</si>
  <si>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</si>
  <si>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</si>
  <si>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</si>
  <si>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</si>
  <si>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</si>
  <si>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</si>
  <si>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</si>
  <si>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</si>
  <si>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</si>
  <si>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</si>
  <si>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</si>
  <si>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</si>
  <si>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</si>
  <si>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</si>
  <si>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</si>
  <si>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</si>
  <si>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</si>
  <si>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</si>
  <si>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</si>
  <si>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</si>
  <si>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</si>
  <si>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</si>
  <si>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</si>
  <si>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</si>
  <si>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</si>
  <si>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</si>
  <si>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</si>
  <si>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</si>
  <si>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</si>
  <si>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</si>
  <si>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</si>
  <si>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</si>
  <si>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</si>
  <si>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</si>
  <si>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</si>
  <si>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</si>
  <si>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</si>
  <si>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</si>
  <si>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</si>
  <si>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</si>
  <si>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</si>
  <si>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</si>
  <si>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</si>
  <si>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</si>
  <si>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</si>
  <si>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</si>
  <si>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</si>
  <si>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</si>
  <si>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</si>
  <si>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</si>
  <si>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</si>
  <si>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</si>
  <si>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</si>
  <si>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</si>
  <si>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</si>
  <si>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</si>
  <si>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</si>
  <si>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</si>
  <si>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</si>
  <si>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</si>
  <si>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</si>
  <si>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</si>
  <si>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</si>
  <si>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</si>
  <si>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</si>
  <si>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</si>
  <si>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</si>
  <si>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</si>
  <si>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</si>
  <si>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</si>
  <si>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</si>
  <si>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</si>
  <si>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</si>
  <si>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</si>
  <si>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</si>
  <si>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</si>
  <si>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</si>
  <si>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</si>
  <si>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</si>
  <si>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</si>
  <si>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</si>
  <si>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</si>
  <si>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</si>
  <si>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</si>
  <si>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</si>
  <si>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</si>
  <si>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</si>
  <si>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</si>
  <si>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</si>
  <si>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</si>
  <si>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</si>
  <si>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</si>
  <si>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</si>
  <si>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</si>
  <si>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</si>
  <si>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32/2018</t>
  </si>
  <si>
    <t>31/2017</t>
  </si>
  <si>
    <t>Ljumović Pavle</t>
  </si>
  <si>
    <t>35/2016</t>
  </si>
  <si>
    <t>Rakonjac Nikola</t>
  </si>
  <si>
    <t>Pejović Vasilisa</t>
  </si>
  <si>
    <t>34/2018</t>
  </si>
  <si>
    <t>Radulović Ana</t>
  </si>
  <si>
    <t>48/2014</t>
  </si>
  <si>
    <t>Praščević Ivana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</si>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</sst>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43" fillId="0" borderId="0" applyNumberFormat="0" applyFill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26" fillId="27" borderId="0" applyNumberFormat="0" applyBorder="0" applyAlignment="0" applyProtection="0"/>
    <xf numFmtId="0" fontId="44" fillId="32" borderId="0" applyNumberFormat="0" applyBorder="0" applyAlignment="0" applyProtection="0"/>
    <xf numFmtId="0" fontId="34" fillId="31" borderId="41" applyNumberFormat="0" applyAlignment="0" applyProtection="0"/>
    <xf numFmtId="0" fontId="38" fillId="28" borderId="48" applyNumberFormat="0" applyAlignment="0" applyProtection="0"/>
    <xf numFmtId="0" fontId="27" fillId="28" borderId="41" applyNumberFormat="0" applyAlignment="0" applyProtection="0"/>
    <xf numFmtId="0" fontId="35" fillId="0" borderId="46" applyNumberFormat="0" applyFill="0" applyAlignment="0" applyProtection="0"/>
    <xf numFmtId="0" fontId="28" fillId="29" borderId="42" applyNumberFormat="0" applyAlignment="0" applyProtection="0"/>
    <xf numFmtId="0" fontId="4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25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5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5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5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5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5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5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Border="1"/>
    <xf numFmtId="0" fontId="6" fillId="0" borderId="1" xfId="41" applyFont="1" applyBorder="1" applyAlignment="1">
      <alignment horizontal="right"/>
    </xf>
    <xf numFmtId="0" fontId="4" fillId="0" borderId="2" xfId="4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Alignment="1">
      <alignment horizontal="right" vertical="top" wrapText="1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wrapText="1"/>
    </xf>
    <xf numFmtId="49" fontId="3" fillId="0" borderId="5" xfId="39" applyNumberForma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Border="1"/>
    <xf numFmtId="0" fontId="6" fillId="0" borderId="1" xfId="40" applyFont="1" applyBorder="1" applyAlignment="1">
      <alignment horizontal="right"/>
    </xf>
    <xf numFmtId="0" fontId="4" fillId="0" borderId="17" xfId="40" applyBorder="1" applyAlignment="1">
      <alignment horizontal="center"/>
    </xf>
    <xf numFmtId="0" fontId="14" fillId="0" borderId="0" xfId="40" applyFont="1"/>
    <xf numFmtId="49" fontId="3" fillId="0" borderId="1" xfId="39" applyNumberFormat="1" applyBorder="1" applyAlignment="1">
      <alignment horizontal="right"/>
    </xf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Font="1" applyBorder="1" applyAlignment="1">
      <alignment horizontal="right"/>
    </xf>
    <xf numFmtId="0" fontId="4" fillId="0" borderId="1" xfId="40" applyBorder="1" applyAlignment="1">
      <alignment horizontal="right"/>
    </xf>
    <xf numFmtId="0" fontId="6" fillId="0" borderId="0" xfId="0" applyFont="1"/>
    <xf numFmtId="0" fontId="10" fillId="0" borderId="0" xfId="41" applyFont="1"/>
    <xf numFmtId="0" fontId="3" fillId="0" borderId="5" xfId="39" applyBorder="1" applyAlignment="1">
      <alignment horizontal="right"/>
    </xf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1" fillId="0" borderId="0" xfId="88"/>
    <xf numFmtId="0" fontId="6" fillId="0" borderId="15" xfId="40" applyFont="1" applyFill="1" applyBorder="1" applyAlignment="1">
      <alignment horizontal="right"/>
    </xf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/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6" zoomScaleNormal="100" workbookViewId="0">
      <selection activeCell="U33" sqref="U33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</row>
    <row r="2" spans="1:21" x14ac:dyDescent="0.2">
      <c r="A2" s="72" t="s">
        <v>53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76" t="s">
        <v>24</v>
      </c>
      <c r="P2" s="77"/>
      <c r="Q2" s="77"/>
      <c r="R2" s="78"/>
      <c r="S2" s="78"/>
      <c r="T2" s="78"/>
      <c r="U2" s="79"/>
    </row>
    <row r="3" spans="1:21" ht="21" customHeight="1" x14ac:dyDescent="0.2">
      <c r="A3" s="80" t="s">
        <v>2</v>
      </c>
      <c r="B3" s="80"/>
      <c r="C3" s="80"/>
      <c r="D3" s="81" t="s">
        <v>3</v>
      </c>
      <c r="E3" s="81"/>
      <c r="F3" s="81"/>
      <c r="G3" s="81"/>
      <c r="H3" s="82" t="s">
        <v>56</v>
      </c>
      <c r="I3" s="82"/>
      <c r="J3" s="82"/>
      <c r="K3" s="82"/>
      <c r="L3" s="82"/>
      <c r="M3" s="82"/>
      <c r="N3" s="82"/>
      <c r="O3" s="82"/>
      <c r="P3" s="82"/>
      <c r="Q3" s="83" t="s">
        <v>131</v>
      </c>
      <c r="R3" s="83"/>
      <c r="S3" s="83"/>
      <c r="T3" s="83"/>
      <c r="U3" s="83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84" t="s">
        <v>4</v>
      </c>
      <c r="B5" s="87" t="s">
        <v>5</v>
      </c>
      <c r="C5" s="90" t="s">
        <v>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 t="s">
        <v>7</v>
      </c>
      <c r="U5" s="93" t="s">
        <v>8</v>
      </c>
    </row>
    <row r="6" spans="1:21" ht="21" customHeight="1" x14ac:dyDescent="0.2">
      <c r="A6" s="85"/>
      <c r="B6" s="88"/>
      <c r="C6" s="39"/>
      <c r="D6" s="95" t="s">
        <v>9</v>
      </c>
      <c r="E6" s="95"/>
      <c r="F6" s="95"/>
      <c r="G6" s="95"/>
      <c r="H6" s="95"/>
      <c r="I6" s="95" t="s">
        <v>10</v>
      </c>
      <c r="J6" s="95"/>
      <c r="K6" s="95"/>
      <c r="L6" s="95" t="s">
        <v>11</v>
      </c>
      <c r="M6" s="95"/>
      <c r="N6" s="95"/>
      <c r="O6" s="95" t="s">
        <v>12</v>
      </c>
      <c r="P6" s="95"/>
      <c r="Q6" s="95"/>
      <c r="R6" s="95" t="s">
        <v>13</v>
      </c>
      <c r="S6" s="95"/>
      <c r="T6" s="91"/>
      <c r="U6" s="93"/>
    </row>
    <row r="7" spans="1:21" ht="21" customHeight="1" thickBot="1" x14ac:dyDescent="0.25">
      <c r="A7" s="86"/>
      <c r="B7" s="89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92"/>
      <c r="U7" s="94"/>
    </row>
    <row r="8" spans="1:21" ht="13.5" thickTop="1" x14ac:dyDescent="0.2">
      <c r="A8" s="60" t="s">
        <v>238</v>
      </c>
      <c r="B8" s="42" t="s">
        <v>239</v>
      </c>
      <c r="C8" s="43"/>
      <c r="D8" s="44"/>
      <c r="E8" s="44"/>
      <c r="F8" s="43"/>
      <c r="G8" s="43"/>
      <c r="H8" s="43"/>
      <c r="I8" s="45"/>
      <c r="J8" s="45"/>
      <c r="K8" s="45"/>
      <c r="L8" s="45"/>
      <c r="M8" s="45"/>
      <c r="N8" s="45"/>
      <c r="O8" s="45">
        <v>18</v>
      </c>
      <c r="P8" s="46">
        <v>15</v>
      </c>
      <c r="Q8" s="45"/>
      <c r="R8" s="43"/>
      <c r="S8" s="43">
        <v>47</v>
      </c>
      <c r="T8" s="43">
        <f t="shared" ref="T8:T32" si="0">SUM(D8:E8,O8,P8,MAX(R8,S8))</f>
        <v>80</v>
      </c>
      <c r="U8" s="43" t="str">
        <f>IF(T8&gt;89,"A",IF(T8&gt;79,"B",IF(T8&gt;69,"C",IF(T8&gt;59,"D",IF(T8&gt;49,"E","F")))))</f>
        <v>B</v>
      </c>
    </row>
    <row r="9" spans="1:21" x14ac:dyDescent="0.2">
      <c r="A9" s="61" t="s">
        <v>240</v>
      </c>
      <c r="B9" s="47" t="s">
        <v>241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>
        <v>0</v>
      </c>
      <c r="P9" s="51">
        <v>0</v>
      </c>
      <c r="Q9" s="50"/>
      <c r="R9" s="48"/>
      <c r="S9" s="48">
        <v>9</v>
      </c>
      <c r="T9" s="43">
        <f t="shared" si="0"/>
        <v>9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242</v>
      </c>
      <c r="B10" s="47" t="s">
        <v>243</v>
      </c>
      <c r="C10" s="48"/>
      <c r="D10" s="49"/>
      <c r="E10" s="49"/>
      <c r="F10" s="48"/>
      <c r="G10" s="48"/>
      <c r="H10" s="48"/>
      <c r="I10" s="50"/>
      <c r="J10" s="50"/>
      <c r="K10" s="50"/>
      <c r="L10" s="50"/>
      <c r="M10" s="50"/>
      <c r="N10" s="50"/>
      <c r="O10" s="51">
        <v>2</v>
      </c>
      <c r="P10" s="51">
        <v>4</v>
      </c>
      <c r="Q10" s="50"/>
      <c r="R10" s="48">
        <v>7</v>
      </c>
      <c r="S10" s="48">
        <v>12</v>
      </c>
      <c r="T10" s="43">
        <f t="shared" si="0"/>
        <v>18</v>
      </c>
      <c r="U10" s="43" t="str">
        <f t="shared" si="1"/>
        <v>F</v>
      </c>
    </row>
    <row r="11" spans="1:21" x14ac:dyDescent="0.2">
      <c r="A11" s="61" t="s">
        <v>206</v>
      </c>
      <c r="B11" s="47" t="s">
        <v>244</v>
      </c>
      <c r="C11" s="48"/>
      <c r="D11" s="49"/>
      <c r="E11" s="49"/>
      <c r="F11" s="48"/>
      <c r="G11" s="48"/>
      <c r="H11" s="48"/>
      <c r="I11" s="50"/>
      <c r="J11" s="50"/>
      <c r="K11" s="50"/>
      <c r="L11" s="50"/>
      <c r="M11" s="50"/>
      <c r="N11" s="50"/>
      <c r="O11" s="51">
        <v>10</v>
      </c>
      <c r="P11" s="51">
        <v>20</v>
      </c>
      <c r="Q11" s="50"/>
      <c r="R11" s="48"/>
      <c r="S11" s="48">
        <v>25</v>
      </c>
      <c r="T11" s="43">
        <f t="shared" si="0"/>
        <v>55</v>
      </c>
      <c r="U11" s="43" t="str">
        <f t="shared" si="1"/>
        <v>E</v>
      </c>
    </row>
    <row r="12" spans="1:21" x14ac:dyDescent="0.2">
      <c r="A12" s="61" t="s">
        <v>208</v>
      </c>
      <c r="B12" s="47" t="s">
        <v>245</v>
      </c>
      <c r="C12" s="48"/>
      <c r="D12" s="49"/>
      <c r="E12" s="49"/>
      <c r="F12" s="48"/>
      <c r="G12" s="48"/>
      <c r="H12" s="48"/>
      <c r="I12" s="50"/>
      <c r="J12" s="50"/>
      <c r="K12" s="50"/>
      <c r="L12" s="50"/>
      <c r="M12" s="50"/>
      <c r="N12" s="50"/>
      <c r="O12" s="51">
        <v>20</v>
      </c>
      <c r="P12" s="51"/>
      <c r="Q12" s="50"/>
      <c r="R12" s="48">
        <v>15</v>
      </c>
      <c r="S12" s="48">
        <v>30</v>
      </c>
      <c r="T12" s="43">
        <f t="shared" si="0"/>
        <v>50</v>
      </c>
      <c r="U12" s="43" t="str">
        <f t="shared" si="1"/>
        <v>E</v>
      </c>
    </row>
    <row r="13" spans="1:21" x14ac:dyDescent="0.2">
      <c r="A13" s="61" t="s">
        <v>246</v>
      </c>
      <c r="B13" s="47" t="s">
        <v>247</v>
      </c>
      <c r="C13" s="48"/>
      <c r="D13" s="49"/>
      <c r="E13" s="49"/>
      <c r="F13" s="48"/>
      <c r="G13" s="48"/>
      <c r="H13" s="48"/>
      <c r="I13" s="50"/>
      <c r="J13" s="50"/>
      <c r="K13" s="50"/>
      <c r="L13" s="50"/>
      <c r="M13" s="50"/>
      <c r="N13" s="50"/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248</v>
      </c>
      <c r="B14" s="47" t="s">
        <v>249</v>
      </c>
      <c r="C14" s="48"/>
      <c r="D14" s="49"/>
      <c r="E14" s="49"/>
      <c r="F14" s="48"/>
      <c r="G14" s="48"/>
      <c r="H14" s="48"/>
      <c r="I14" s="50"/>
      <c r="J14" s="50"/>
      <c r="K14" s="50"/>
      <c r="L14" s="50"/>
      <c r="M14" s="50"/>
      <c r="N14" s="50"/>
      <c r="O14" s="51">
        <v>10</v>
      </c>
      <c r="P14" s="69">
        <v>10</v>
      </c>
      <c r="Q14" s="50"/>
      <c r="R14" s="48">
        <v>12</v>
      </c>
      <c r="S14" s="48">
        <v>30</v>
      </c>
      <c r="T14" s="43">
        <f t="shared" si="0"/>
        <v>50</v>
      </c>
      <c r="U14" s="43" t="str">
        <f t="shared" si="1"/>
        <v>E</v>
      </c>
    </row>
    <row r="15" spans="1:21" x14ac:dyDescent="0.2">
      <c r="A15" s="61" t="s">
        <v>250</v>
      </c>
      <c r="B15" s="47" t="s">
        <v>251</v>
      </c>
      <c r="C15" s="48"/>
      <c r="D15" s="49"/>
      <c r="E15" s="49"/>
      <c r="F15" s="48"/>
      <c r="G15" s="48"/>
      <c r="H15" s="48"/>
      <c r="I15" s="50"/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252</v>
      </c>
      <c r="B16" s="47" t="s">
        <v>253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254</v>
      </c>
      <c r="B17" s="47" t="s">
        <v>255</v>
      </c>
      <c r="C17" s="48"/>
      <c r="D17" s="49"/>
      <c r="E17" s="49"/>
      <c r="F17" s="48"/>
      <c r="G17" s="48"/>
      <c r="H17" s="48"/>
      <c r="I17" s="50"/>
      <c r="J17" s="50"/>
      <c r="K17" s="50"/>
      <c r="L17" s="50"/>
      <c r="M17" s="50"/>
      <c r="N17" s="50"/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256</v>
      </c>
      <c r="B18" s="47" t="s">
        <v>257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>
        <v>9</v>
      </c>
      <c r="P18" s="51">
        <v>6</v>
      </c>
      <c r="Q18" s="50"/>
      <c r="R18" s="48"/>
      <c r="S18" s="48">
        <v>35</v>
      </c>
      <c r="T18" s="43">
        <f t="shared" si="0"/>
        <v>50</v>
      </c>
      <c r="U18" s="43" t="str">
        <f t="shared" si="1"/>
        <v>E</v>
      </c>
    </row>
    <row r="19" spans="1:21" x14ac:dyDescent="0.2">
      <c r="A19" s="61" t="s">
        <v>258</v>
      </c>
      <c r="B19" s="47" t="s">
        <v>259</v>
      </c>
      <c r="C19" s="48"/>
      <c r="D19" s="49"/>
      <c r="E19" s="49"/>
      <c r="F19" s="48"/>
      <c r="G19" s="48"/>
      <c r="H19" s="48"/>
      <c r="I19" s="50"/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>
        <v>16</v>
      </c>
      <c r="T19" s="43">
        <f t="shared" si="0"/>
        <v>16</v>
      </c>
      <c r="U19" s="43" t="str">
        <f t="shared" si="1"/>
        <v>F</v>
      </c>
    </row>
    <row r="20" spans="1:21" x14ac:dyDescent="0.2">
      <c r="A20" s="61" t="s">
        <v>260</v>
      </c>
      <c r="B20" s="47" t="s">
        <v>261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>
        <v>7</v>
      </c>
      <c r="P20" s="51">
        <v>10</v>
      </c>
      <c r="Q20" s="50"/>
      <c r="R20" s="48"/>
      <c r="S20" s="48">
        <v>22</v>
      </c>
      <c r="T20" s="43">
        <f t="shared" si="0"/>
        <v>39</v>
      </c>
      <c r="U20" s="43" t="str">
        <f t="shared" si="1"/>
        <v>F</v>
      </c>
    </row>
    <row r="21" spans="1:21" x14ac:dyDescent="0.2">
      <c r="A21" s="61" t="s">
        <v>262</v>
      </c>
      <c r="B21" s="47" t="s">
        <v>263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7</v>
      </c>
      <c r="Q21" s="50"/>
      <c r="R21" s="48"/>
      <c r="S21" s="48">
        <v>31</v>
      </c>
      <c r="T21" s="43">
        <f t="shared" si="0"/>
        <v>50</v>
      </c>
      <c r="U21" s="43" t="str">
        <f t="shared" si="1"/>
        <v>E</v>
      </c>
    </row>
    <row r="22" spans="1:21" x14ac:dyDescent="0.2">
      <c r="A22" s="61" t="s">
        <v>264</v>
      </c>
      <c r="B22" s="47" t="s">
        <v>265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266</v>
      </c>
      <c r="B23" s="47" t="s">
        <v>267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268</v>
      </c>
      <c r="B24" s="47" t="s">
        <v>269</v>
      </c>
      <c r="C24" s="48"/>
      <c r="D24" s="49"/>
      <c r="E24" s="49"/>
      <c r="F24" s="48"/>
      <c r="G24" s="48"/>
      <c r="H24" s="48"/>
      <c r="I24" s="50"/>
      <c r="J24" s="50"/>
      <c r="K24" s="50"/>
      <c r="L24" s="50"/>
      <c r="M24" s="50"/>
      <c r="N24" s="50"/>
      <c r="O24" s="51">
        <v>14</v>
      </c>
      <c r="P24" s="51">
        <v>11</v>
      </c>
      <c r="Q24" s="50"/>
      <c r="R24" s="48"/>
      <c r="S24" s="48">
        <v>31</v>
      </c>
      <c r="T24" s="43">
        <f t="shared" si="0"/>
        <v>56</v>
      </c>
      <c r="U24" s="43" t="str">
        <f t="shared" si="1"/>
        <v>E</v>
      </c>
    </row>
    <row r="25" spans="1:21" x14ac:dyDescent="0.2">
      <c r="A25" s="61" t="s">
        <v>270</v>
      </c>
      <c r="B25" s="47" t="s">
        <v>271</v>
      </c>
      <c r="C25" s="48"/>
      <c r="D25" s="49"/>
      <c r="E25" s="49"/>
      <c r="F25" s="48"/>
      <c r="G25" s="48"/>
      <c r="H25" s="48"/>
      <c r="I25" s="50"/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>
        <v>9</v>
      </c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272</v>
      </c>
      <c r="B26" s="47" t="s">
        <v>273</v>
      </c>
      <c r="C26" s="48"/>
      <c r="D26" s="49"/>
      <c r="E26" s="49"/>
      <c r="F26" s="48"/>
      <c r="G26" s="48"/>
      <c r="H26" s="48"/>
      <c r="I26" s="50"/>
      <c r="J26" s="50"/>
      <c r="K26" s="50"/>
      <c r="L26" s="50"/>
      <c r="M26" s="50"/>
      <c r="N26" s="50"/>
      <c r="O26" s="51">
        <v>16</v>
      </c>
      <c r="P26">
        <v>7</v>
      </c>
      <c r="Q26" s="50"/>
      <c r="R26" s="48"/>
      <c r="S26" s="48">
        <v>37</v>
      </c>
      <c r="T26" s="43">
        <f t="shared" si="0"/>
        <v>60</v>
      </c>
      <c r="U26" s="43" t="str">
        <f t="shared" si="1"/>
        <v>D</v>
      </c>
    </row>
    <row r="27" spans="1:21" x14ac:dyDescent="0.2">
      <c r="A27" s="61" t="s">
        <v>274</v>
      </c>
      <c r="B27" s="47" t="s">
        <v>275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172</v>
      </c>
      <c r="B28" s="47" t="s">
        <v>173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174</v>
      </c>
      <c r="B29" s="47" t="s">
        <v>175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135</v>
      </c>
      <c r="B30" s="47" t="s">
        <v>140</v>
      </c>
      <c r="C30" s="48"/>
      <c r="D30" s="49"/>
      <c r="E30" s="49"/>
      <c r="F30" s="48"/>
      <c r="G30" s="48"/>
      <c r="H30" s="48"/>
      <c r="I30" s="50"/>
      <c r="J30" s="50"/>
      <c r="K30" s="50"/>
      <c r="L30" s="50"/>
      <c r="M30" s="50"/>
      <c r="N30" s="50"/>
      <c r="O30" s="51">
        <v>11</v>
      </c>
      <c r="P30" s="51">
        <v>7</v>
      </c>
      <c r="Q30" s="50"/>
      <c r="R30" s="48">
        <v>4</v>
      </c>
      <c r="S30" s="48">
        <v>32</v>
      </c>
      <c r="T30" s="43">
        <f t="shared" si="0"/>
        <v>50</v>
      </c>
      <c r="U30" s="43" t="str">
        <f t="shared" si="1"/>
        <v>E</v>
      </c>
    </row>
    <row r="31" spans="1:21" x14ac:dyDescent="0.2">
      <c r="A31" s="61" t="s">
        <v>141</v>
      </c>
      <c r="B31" s="47" t="s">
        <v>142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143</v>
      </c>
      <c r="B32" s="47" t="s">
        <v>144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3" workbookViewId="0">
      <selection activeCell="T24" sqref="T24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97"/>
      <c r="U1" s="97"/>
    </row>
    <row r="2" spans="1:24" x14ac:dyDescent="0.2">
      <c r="A2" s="98" t="s">
        <v>58</v>
      </c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2" t="s">
        <v>1</v>
      </c>
      <c r="P2" s="103"/>
      <c r="Q2" s="103"/>
      <c r="R2" s="104"/>
      <c r="S2" s="104"/>
      <c r="T2" s="104"/>
      <c r="U2" s="105"/>
    </row>
    <row r="3" spans="1:24" ht="21" customHeight="1" x14ac:dyDescent="0.2">
      <c r="A3" s="106" t="s">
        <v>2</v>
      </c>
      <c r="B3" s="106"/>
      <c r="C3" s="106"/>
      <c r="D3" s="107" t="s">
        <v>3</v>
      </c>
      <c r="E3" s="107"/>
      <c r="F3" s="107"/>
      <c r="G3" s="107"/>
      <c r="H3" s="108" t="s">
        <v>56</v>
      </c>
      <c r="I3" s="108"/>
      <c r="J3" s="108"/>
      <c r="K3" s="108"/>
      <c r="L3" s="108"/>
      <c r="M3" s="108"/>
      <c r="N3" s="108"/>
      <c r="O3" s="108"/>
      <c r="P3" s="108"/>
      <c r="Q3" s="109" t="s">
        <v>131</v>
      </c>
      <c r="R3" s="109"/>
      <c r="S3" s="109"/>
      <c r="T3" s="109"/>
      <c r="U3" s="109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10" t="s">
        <v>4</v>
      </c>
      <c r="B5" s="113" t="s">
        <v>5</v>
      </c>
      <c r="C5" s="116" t="s">
        <v>6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7" t="s">
        <v>7</v>
      </c>
      <c r="U5" s="119" t="s">
        <v>8</v>
      </c>
    </row>
    <row r="6" spans="1:24" ht="21" customHeight="1" x14ac:dyDescent="0.2">
      <c r="A6" s="111"/>
      <c r="B6" s="114"/>
      <c r="C6" s="3"/>
      <c r="D6" s="121" t="s">
        <v>9</v>
      </c>
      <c r="E6" s="121"/>
      <c r="F6" s="121"/>
      <c r="G6" s="121"/>
      <c r="H6" s="121"/>
      <c r="I6" s="121" t="s">
        <v>10</v>
      </c>
      <c r="J6" s="121"/>
      <c r="K6" s="121"/>
      <c r="L6" s="121" t="s">
        <v>11</v>
      </c>
      <c r="M6" s="121"/>
      <c r="N6" s="121"/>
      <c r="O6" s="121" t="s">
        <v>12</v>
      </c>
      <c r="P6" s="121"/>
      <c r="Q6" s="121"/>
      <c r="R6" s="121" t="s">
        <v>13</v>
      </c>
      <c r="S6" s="121"/>
      <c r="T6" s="117"/>
      <c r="U6" s="119"/>
    </row>
    <row r="7" spans="1:24" ht="21" customHeight="1" x14ac:dyDescent="0.2">
      <c r="A7" s="112"/>
      <c r="B7" s="115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18"/>
      <c r="U7" s="120"/>
    </row>
    <row r="8" spans="1:24" x14ac:dyDescent="0.2">
      <c r="A8" s="9" t="s">
        <v>196</v>
      </c>
      <c r="B8" s="6" t="s">
        <v>197</v>
      </c>
      <c r="C8" s="7"/>
      <c r="D8" s="8"/>
      <c r="E8" s="8"/>
      <c r="F8" s="7"/>
      <c r="G8" s="7"/>
      <c r="H8" s="7"/>
      <c r="I8" s="10"/>
      <c r="J8" s="9"/>
      <c r="K8" s="9"/>
      <c r="L8" s="9"/>
      <c r="M8" s="9"/>
      <c r="N8" s="9"/>
      <c r="O8" s="10">
        <v>14</v>
      </c>
      <c r="P8" s="10">
        <v>5</v>
      </c>
      <c r="Q8" s="9"/>
      <c r="R8" s="7"/>
      <c r="S8" s="7">
        <v>42</v>
      </c>
      <c r="T8" s="11">
        <f>SUM(D8:E8,O8,P8,MAX(R8,S8))</f>
        <v>61</v>
      </c>
      <c r="U8" s="11" t="str">
        <f>IF(T8&gt;89,"A",IF(T8&gt;79,"B",IF(T8&gt;69,"C",IF(T8&gt;59,"D",IF(T8&gt;49,"E","F")))))</f>
        <v>D</v>
      </c>
      <c r="X8" s="37"/>
    </row>
    <row r="9" spans="1:24" x14ac:dyDescent="0.2">
      <c r="A9" s="9" t="s">
        <v>198</v>
      </c>
      <c r="B9" s="6" t="s">
        <v>199</v>
      </c>
      <c r="C9" s="7"/>
      <c r="D9" s="8"/>
      <c r="E9" s="8"/>
      <c r="F9" s="7"/>
      <c r="G9" s="7"/>
      <c r="H9" s="7"/>
      <c r="I9" s="10"/>
      <c r="J9" s="9"/>
      <c r="K9" s="9"/>
      <c r="L9" s="9"/>
      <c r="M9" s="9"/>
      <c r="N9" s="9"/>
      <c r="O9" s="10">
        <v>7</v>
      </c>
      <c r="P9" s="10">
        <v>4</v>
      </c>
      <c r="Q9" s="9"/>
      <c r="R9" s="7"/>
      <c r="S9" s="7">
        <v>33</v>
      </c>
      <c r="T9" s="11">
        <f t="shared" ref="T9:T23" si="0">SUM(D9:E9,O9,P9,MAX(R9,S9))</f>
        <v>44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200</v>
      </c>
      <c r="B10" s="6" t="s">
        <v>201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>
        <v>1</v>
      </c>
      <c r="P10" s="10">
        <v>0</v>
      </c>
      <c r="Q10" s="9"/>
      <c r="R10" s="7"/>
      <c r="S10" s="7"/>
      <c r="T10" s="11">
        <f t="shared" si="0"/>
        <v>1</v>
      </c>
      <c r="U10" s="11" t="str">
        <f t="shared" si="1"/>
        <v>F</v>
      </c>
      <c r="X10" s="37"/>
    </row>
    <row r="11" spans="1:24" x14ac:dyDescent="0.2">
      <c r="A11" s="9" t="s">
        <v>202</v>
      </c>
      <c r="B11" s="6" t="s">
        <v>203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204</v>
      </c>
      <c r="B12" s="6" t="s">
        <v>205</v>
      </c>
      <c r="C12" s="7"/>
      <c r="D12" s="8"/>
      <c r="E12" s="8"/>
      <c r="F12" s="7"/>
      <c r="G12" s="7"/>
      <c r="H12" s="7"/>
      <c r="I12" s="10"/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206</v>
      </c>
      <c r="B13" s="6" t="s">
        <v>207</v>
      </c>
      <c r="C13" s="7"/>
      <c r="D13" s="8"/>
      <c r="E13" s="8"/>
      <c r="F13" s="7"/>
      <c r="G13" s="7"/>
      <c r="H13" s="7"/>
      <c r="I13" s="10"/>
      <c r="J13" s="9"/>
      <c r="K13" s="9"/>
      <c r="L13" s="9"/>
      <c r="M13" s="9"/>
      <c r="N13" s="9"/>
      <c r="O13" s="10">
        <v>7</v>
      </c>
      <c r="P13" s="10">
        <v>4</v>
      </c>
      <c r="Q13" s="9"/>
      <c r="R13" s="7">
        <v>17</v>
      </c>
      <c r="S13" s="7">
        <v>24</v>
      </c>
      <c r="T13" s="11">
        <f t="shared" si="0"/>
        <v>35</v>
      </c>
      <c r="U13" s="11" t="str">
        <f t="shared" si="1"/>
        <v>F</v>
      </c>
      <c r="V13" s="56"/>
      <c r="X13" s="37"/>
    </row>
    <row r="14" spans="1:24" x14ac:dyDescent="0.2">
      <c r="A14" s="9" t="s">
        <v>208</v>
      </c>
      <c r="B14" s="6" t="s">
        <v>209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210</v>
      </c>
      <c r="B15" s="6" t="s">
        <v>211</v>
      </c>
      <c r="C15" s="7"/>
      <c r="D15" s="8"/>
      <c r="E15" s="8"/>
      <c r="F15" s="7"/>
      <c r="G15" s="7"/>
      <c r="H15" s="7"/>
      <c r="I15" s="10"/>
      <c r="J15" s="9"/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212</v>
      </c>
      <c r="B16" s="6" t="s">
        <v>213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214</v>
      </c>
      <c r="B17" s="6" t="s">
        <v>215</v>
      </c>
      <c r="C17" s="7"/>
      <c r="D17" s="8"/>
      <c r="E17" s="8"/>
      <c r="F17" s="7"/>
      <c r="G17" s="7"/>
      <c r="H17" s="7"/>
      <c r="I17" s="10"/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216</v>
      </c>
      <c r="B18" s="6" t="s">
        <v>217</v>
      </c>
      <c r="C18" s="7"/>
      <c r="D18" s="8"/>
      <c r="E18" s="8"/>
      <c r="F18" s="7"/>
      <c r="G18" s="7"/>
      <c r="H18" s="7"/>
      <c r="I18" s="10"/>
      <c r="J18" s="9"/>
      <c r="K18" s="9"/>
      <c r="L18" s="9"/>
      <c r="M18" s="9"/>
      <c r="N18" s="9"/>
      <c r="O18" s="10">
        <v>11</v>
      </c>
      <c r="P18" s="10">
        <v>8</v>
      </c>
      <c r="Q18" s="9"/>
      <c r="R18" s="7">
        <v>31</v>
      </c>
      <c r="S18" s="7"/>
      <c r="T18" s="11">
        <f t="shared" si="0"/>
        <v>50</v>
      </c>
      <c r="U18" s="11" t="str">
        <f t="shared" si="1"/>
        <v>E</v>
      </c>
      <c r="X18" s="37"/>
    </row>
    <row r="19" spans="1:24" x14ac:dyDescent="0.2">
      <c r="A19" s="9" t="s">
        <v>176</v>
      </c>
      <c r="B19" s="6" t="s">
        <v>177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11</v>
      </c>
      <c r="P19" s="10">
        <v>8</v>
      </c>
      <c r="Q19" s="9"/>
      <c r="R19" s="7">
        <v>9</v>
      </c>
      <c r="S19" s="7">
        <v>31</v>
      </c>
      <c r="T19" s="11">
        <f t="shared" si="0"/>
        <v>50</v>
      </c>
      <c r="U19" s="11" t="str">
        <f t="shared" si="1"/>
        <v>E</v>
      </c>
      <c r="X19" s="37"/>
    </row>
    <row r="20" spans="1:24" x14ac:dyDescent="0.2">
      <c r="A20" s="9" t="s">
        <v>178</v>
      </c>
      <c r="B20" s="6" t="s">
        <v>179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180</v>
      </c>
      <c r="B21" s="6" t="s">
        <v>181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136</v>
      </c>
      <c r="B22" s="6" t="s">
        <v>137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>
        <v>8</v>
      </c>
      <c r="P22" s="10">
        <v>19</v>
      </c>
      <c r="Q22" s="9"/>
      <c r="R22" s="7"/>
      <c r="S22" s="7">
        <v>23</v>
      </c>
      <c r="T22" s="11">
        <f t="shared" si="0"/>
        <v>50</v>
      </c>
      <c r="U22" s="11" t="str">
        <f t="shared" si="1"/>
        <v>E</v>
      </c>
      <c r="X22" s="37"/>
    </row>
    <row r="23" spans="1:24" x14ac:dyDescent="0.2">
      <c r="A23" s="9" t="s">
        <v>138</v>
      </c>
      <c r="B23" s="6" t="s">
        <v>139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5" workbookViewId="0">
      <selection activeCell="F33" sqref="F33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2" t="s">
        <v>23</v>
      </c>
      <c r="B1" s="122"/>
      <c r="C1" s="122"/>
      <c r="D1" s="122"/>
      <c r="E1" s="122"/>
      <c r="F1" s="13"/>
    </row>
    <row r="2" spans="1:6" ht="17.25" customHeight="1" x14ac:dyDescent="0.25">
      <c r="A2" s="123" t="s">
        <v>53</v>
      </c>
      <c r="B2" s="123"/>
      <c r="C2" s="123"/>
      <c r="D2" s="123"/>
      <c r="E2" s="123"/>
      <c r="F2" s="123"/>
    </row>
    <row r="3" spans="1:6" ht="27" customHeight="1" x14ac:dyDescent="0.2">
      <c r="A3" s="124" t="s">
        <v>24</v>
      </c>
      <c r="B3" s="124"/>
      <c r="C3" s="125" t="s">
        <v>56</v>
      </c>
      <c r="D3" s="125"/>
      <c r="E3" s="125"/>
      <c r="F3" s="125"/>
    </row>
    <row r="4" spans="1:6" ht="17.25" customHeight="1" x14ac:dyDescent="0.2">
      <c r="A4" s="125" t="s">
        <v>2</v>
      </c>
      <c r="B4" s="125"/>
      <c r="C4" s="125"/>
      <c r="D4" s="125" t="s">
        <v>25</v>
      </c>
      <c r="E4" s="125"/>
      <c r="F4" s="125"/>
    </row>
    <row r="5" spans="1:6" ht="4.5" customHeight="1" x14ac:dyDescent="0.25">
      <c r="A5" s="128"/>
      <c r="B5" s="128"/>
      <c r="C5" s="128"/>
      <c r="D5" s="128"/>
      <c r="E5" s="128"/>
      <c r="F5" s="128"/>
    </row>
    <row r="6" spans="1:6" s="16" customFormat="1" ht="25.5" customHeight="1" x14ac:dyDescent="0.2">
      <c r="A6" s="129" t="s">
        <v>4</v>
      </c>
      <c r="B6" s="131" t="s">
        <v>26</v>
      </c>
      <c r="C6" s="132"/>
      <c r="D6" s="135" t="s">
        <v>27</v>
      </c>
      <c r="E6" s="136"/>
      <c r="F6" s="137" t="s">
        <v>28</v>
      </c>
    </row>
    <row r="7" spans="1:6" s="16" customFormat="1" ht="42" customHeight="1" thickBot="1" x14ac:dyDescent="0.25">
      <c r="A7" s="130"/>
      <c r="B7" s="133"/>
      <c r="C7" s="134"/>
      <c r="D7" s="17" t="s">
        <v>29</v>
      </c>
      <c r="E7" s="18" t="s">
        <v>30</v>
      </c>
      <c r="F7" s="138"/>
    </row>
    <row r="8" spans="1:6" ht="12.75" customHeight="1" thickTop="1" x14ac:dyDescent="0.2">
      <c r="A8" s="36" t="str">
        <f>C_predlog!A8</f>
        <v>2/2022</v>
      </c>
      <c r="B8" s="126" t="str">
        <f>C_predlog!B8</f>
        <v>Stijepović Sara</v>
      </c>
      <c r="C8" s="127"/>
      <c r="D8" s="66">
        <f>SUM(C_predlog!O8:Q8)</f>
        <v>33</v>
      </c>
      <c r="E8" s="66">
        <f>MAX(C_predlog!R8:S8)</f>
        <v>47</v>
      </c>
      <c r="F8" s="19" t="str">
        <f>C_predlog!U8</f>
        <v>B</v>
      </c>
    </row>
    <row r="9" spans="1:6" ht="12.75" customHeight="1" x14ac:dyDescent="0.2">
      <c r="A9" s="36" t="str">
        <f>C_predlog!A9</f>
        <v>4/2022</v>
      </c>
      <c r="B9" s="126" t="str">
        <f>C_predlog!B9</f>
        <v>Pavićević Pavle</v>
      </c>
      <c r="C9" s="127"/>
      <c r="D9" s="66">
        <f>SUM(C_predlog!O9:Q9)</f>
        <v>0</v>
      </c>
      <c r="E9" s="66">
        <f>MAX(C_predlog!R9:S9)</f>
        <v>9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6" t="str">
        <f>C_predlog!B10</f>
        <v>Dragaš Helena</v>
      </c>
      <c r="C10" s="127"/>
      <c r="D10" s="66">
        <f>SUM(C_predlog!O10:Q10)</f>
        <v>6</v>
      </c>
      <c r="E10" s="66">
        <f>MAX(C_predlog!R10:S10)</f>
        <v>12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6" t="str">
        <f>C_predlog!B11</f>
        <v>Vučinić Marko</v>
      </c>
      <c r="C11" s="127"/>
      <c r="D11" s="66">
        <f>SUM(C_predlog!O11:Q11)</f>
        <v>30</v>
      </c>
      <c r="E11" s="66">
        <f>MAX(C_predlog!R11:S11)</f>
        <v>25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6" t="str">
        <f>C_predlog!B12</f>
        <v>Elezović Leontina</v>
      </c>
      <c r="C12" s="127"/>
      <c r="D12" s="66">
        <f>SUM(C_predlog!O12:Q12)</f>
        <v>20</v>
      </c>
      <c r="E12" s="66">
        <f>MAX(C_predlog!R12:S12)</f>
        <v>30</v>
      </c>
      <c r="F12" s="19" t="str">
        <f>C_predlog!U12</f>
        <v>E</v>
      </c>
    </row>
    <row r="13" spans="1:6" ht="12.75" customHeight="1" x14ac:dyDescent="0.2">
      <c r="A13" s="36" t="str">
        <f>C_predlog!A13</f>
        <v>23/2022</v>
      </c>
      <c r="B13" s="126" t="str">
        <f>C_predlog!B13</f>
        <v>Vučićević Dušan</v>
      </c>
      <c r="C13" s="127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6" t="str">
        <f>C_predlog!B14</f>
        <v>Đonović Varja</v>
      </c>
      <c r="C14" s="127"/>
      <c r="D14" s="66">
        <f>SUM(C_predlog!O14:Q14)</f>
        <v>20</v>
      </c>
      <c r="E14" s="66">
        <f>MAX(C_predlog!R14:S14)</f>
        <v>30</v>
      </c>
      <c r="F14" s="19" t="str">
        <f>C_predlog!U14</f>
        <v>E</v>
      </c>
    </row>
    <row r="15" spans="1:6" ht="12.75" customHeight="1" x14ac:dyDescent="0.2">
      <c r="A15" s="36" t="str">
        <f>C_predlog!A15</f>
        <v>25/2022</v>
      </c>
      <c r="B15" s="126" t="str">
        <f>C_predlog!B15</f>
        <v>Mirović Itana</v>
      </c>
      <c r="C15" s="127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6" t="str">
        <f>C_predlog!B16</f>
        <v>Radulović Nikolija</v>
      </c>
      <c r="C16" s="127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6" t="str">
        <f>C_predlog!B17</f>
        <v>Nedović Dragan</v>
      </c>
      <c r="C17" s="127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6" t="str">
        <f>C_predlog!B18</f>
        <v>Aligrudić Lara</v>
      </c>
      <c r="C18" s="127"/>
      <c r="D18" s="66">
        <f>SUM(C_predlog!O18:Q18)</f>
        <v>15</v>
      </c>
      <c r="E18" s="66">
        <f>MAX(C_predlog!R18:S18)</f>
        <v>35</v>
      </c>
      <c r="F18" s="19" t="str">
        <f>C_predlog!U18</f>
        <v>E</v>
      </c>
    </row>
    <row r="19" spans="1:6" ht="12.75" customHeight="1" x14ac:dyDescent="0.2">
      <c r="A19" s="36" t="str">
        <f>C_predlog!A19</f>
        <v>33/2022</v>
      </c>
      <c r="B19" s="126" t="str">
        <f>C_predlog!B19</f>
        <v>Čuljković Nikola</v>
      </c>
      <c r="C19" s="127"/>
      <c r="D19" s="66">
        <f>SUM(C_predlog!O19:Q19)</f>
        <v>0</v>
      </c>
      <c r="E19" s="66">
        <f>MAX(C_predlog!R19:S19)</f>
        <v>16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6" t="str">
        <f>C_predlog!B20</f>
        <v>Knežević Stefan</v>
      </c>
      <c r="C20" s="127"/>
      <c r="D20" s="66">
        <f>SUM(C_predlog!O20:Q20)</f>
        <v>17</v>
      </c>
      <c r="E20" s="66">
        <f>MAX(C_predlog!R20:S20)</f>
        <v>22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6" t="str">
        <f>C_predlog!B21</f>
        <v>Vulović Ina</v>
      </c>
      <c r="C21" s="127"/>
      <c r="D21" s="66">
        <f>SUM(C_predlog!O21:Q21)</f>
        <v>19</v>
      </c>
      <c r="E21" s="66">
        <f>MAX(C_predlog!R21:S21)</f>
        <v>31</v>
      </c>
      <c r="F21" s="19" t="str">
        <f>C_predlog!U21</f>
        <v>E</v>
      </c>
    </row>
    <row r="22" spans="1:6" ht="12.75" customHeight="1" x14ac:dyDescent="0.2">
      <c r="A22" s="36" t="str">
        <f>C_predlog!A22</f>
        <v>36/2022</v>
      </c>
      <c r="B22" s="126" t="str">
        <f>C_predlog!B22</f>
        <v>Vuksanović Isidora</v>
      </c>
      <c r="C22" s="127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6" t="str">
        <f>C_predlog!B23</f>
        <v>Vukčević Anastasija</v>
      </c>
      <c r="C23" s="127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6" t="str">
        <f>C_predlog!B24</f>
        <v>Sekulić Luka</v>
      </c>
      <c r="C24" s="127"/>
      <c r="D24" s="66">
        <f>SUM(C_predlog!O24:Q24)</f>
        <v>25</v>
      </c>
      <c r="E24" s="66">
        <f>MAX(C_predlog!R24:S24)</f>
        <v>31</v>
      </c>
      <c r="F24" s="19" t="str">
        <f>C_predlog!U24</f>
        <v>E</v>
      </c>
    </row>
    <row r="25" spans="1:6" ht="12.75" customHeight="1" x14ac:dyDescent="0.2">
      <c r="A25" s="36" t="str">
        <f>C_predlog!A25</f>
        <v>40/2022</v>
      </c>
      <c r="B25" s="126" t="str">
        <f>C_predlog!B25</f>
        <v>Pepić Emin</v>
      </c>
      <c r="C25" s="127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6" t="str">
        <f>C_predlog!B26</f>
        <v>Knežević Milica</v>
      </c>
      <c r="C26" s="127"/>
      <c r="D26" s="66">
        <f>SUM(C_predlog!O26:Q26)</f>
        <v>23</v>
      </c>
      <c r="E26" s="66">
        <f>MAX(C_predlog!R26:S26)</f>
        <v>37</v>
      </c>
      <c r="F26" s="19" t="str">
        <f>C_predlog!U26</f>
        <v>D</v>
      </c>
    </row>
    <row r="27" spans="1:6" ht="12.75" customHeight="1" x14ac:dyDescent="0.2">
      <c r="A27" s="36" t="str">
        <f>C_predlog!A27</f>
        <v>51/2022</v>
      </c>
      <c r="B27" s="126" t="str">
        <f>C_predlog!B27</f>
        <v>Janković Petar</v>
      </c>
      <c r="C27" s="127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6" t="str">
        <f>C_predlog!B28</f>
        <v>Kasalica Branislav</v>
      </c>
      <c r="C28" s="127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6" t="str">
        <f>C_predlog!B29</f>
        <v>Pehar Dragan</v>
      </c>
      <c r="C29" s="127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6" t="str">
        <f>C_predlog!B30</f>
        <v>Pejović Vasilisa</v>
      </c>
      <c r="C30" s="127"/>
      <c r="D30" s="66">
        <f>SUM(C_predlog!O30:Q30)</f>
        <v>18</v>
      </c>
      <c r="E30" s="66">
        <f>MAX(C_predlog!R30:S30)</f>
        <v>32</v>
      </c>
      <c r="F30" s="19" t="str">
        <f>C_predlog!U30</f>
        <v>E</v>
      </c>
    </row>
    <row r="31" spans="1:6" ht="12.75" customHeight="1" x14ac:dyDescent="0.2">
      <c r="A31" s="36" t="str">
        <f>C_predlog!A31</f>
        <v>34/2018</v>
      </c>
      <c r="B31" s="126" t="str">
        <f>C_predlog!B31</f>
        <v>Radulović Ana</v>
      </c>
      <c r="C31" s="127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6" t="str">
        <f>C_predlog!B32</f>
        <v>Praščević Ivana</v>
      </c>
      <c r="C32" s="127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6"/>
      <c r="C33" s="127"/>
      <c r="D33" s="66"/>
      <c r="E33" s="66"/>
      <c r="F33" s="19"/>
    </row>
    <row r="34" spans="1:6" ht="12.75" customHeight="1" x14ac:dyDescent="0.2">
      <c r="A34" s="36"/>
      <c r="B34" s="126"/>
      <c r="C34" s="127"/>
      <c r="D34" s="66"/>
      <c r="E34" s="66"/>
      <c r="F34" s="19"/>
    </row>
    <row r="35" spans="1:6" ht="12.75" customHeight="1" x14ac:dyDescent="0.2">
      <c r="A35" s="36"/>
      <c r="B35" s="126"/>
      <c r="C35" s="127"/>
      <c r="D35" s="66"/>
      <c r="E35" s="66"/>
      <c r="F35" s="19"/>
    </row>
    <row r="36" spans="1:6" ht="12.75" customHeight="1" x14ac:dyDescent="0.2">
      <c r="A36" s="36"/>
      <c r="B36" s="126"/>
      <c r="C36" s="127"/>
      <c r="D36" s="66"/>
      <c r="E36" s="66"/>
      <c r="F36" s="19"/>
    </row>
    <row r="37" spans="1:6" ht="12.75" customHeight="1" x14ac:dyDescent="0.2">
      <c r="A37" s="36"/>
      <c r="B37" s="126"/>
      <c r="C37" s="127"/>
      <c r="D37" s="66"/>
      <c r="E37" s="66"/>
      <c r="F37" s="19"/>
    </row>
    <row r="38" spans="1:6" ht="12.75" customHeight="1" x14ac:dyDescent="0.2">
      <c r="A38" s="54"/>
      <c r="B38" s="126"/>
      <c r="C38" s="127"/>
      <c r="D38" s="66"/>
      <c r="E38" s="66"/>
      <c r="F38" s="19"/>
    </row>
    <row r="39" spans="1:6" ht="12.75" customHeight="1" x14ac:dyDescent="0.2">
      <c r="A39" s="54"/>
      <c r="B39" s="126"/>
      <c r="C39" s="127"/>
      <c r="D39" s="66"/>
      <c r="E39" s="66"/>
      <c r="F39" s="19"/>
    </row>
    <row r="40" spans="1:6" ht="12.75" customHeight="1" x14ac:dyDescent="0.2">
      <c r="A40" s="54"/>
      <c r="B40" s="126"/>
      <c r="C40" s="127"/>
      <c r="D40" s="66"/>
      <c r="E40" s="66"/>
      <c r="F40" s="19"/>
    </row>
    <row r="41" spans="1:6" ht="12.75" customHeight="1" x14ac:dyDescent="0.2">
      <c r="A41" s="54"/>
      <c r="B41" s="126"/>
      <c r="C41" s="127"/>
      <c r="D41" s="66"/>
      <c r="E41" s="66"/>
      <c r="F41" s="19"/>
    </row>
    <row r="42" spans="1:6" ht="12.75" customHeight="1" x14ac:dyDescent="0.2">
      <c r="A42" s="54"/>
      <c r="B42" s="126"/>
      <c r="C42" s="127"/>
      <c r="D42" s="66"/>
      <c r="E42" s="66"/>
      <c r="F42" s="19"/>
    </row>
    <row r="43" spans="1:6" ht="12.75" customHeight="1" x14ac:dyDescent="0.2">
      <c r="A43" s="54"/>
      <c r="B43" s="126"/>
      <c r="C43" s="127"/>
      <c r="D43" s="66"/>
      <c r="E43" s="66"/>
      <c r="F43" s="19"/>
    </row>
    <row r="44" spans="1:6" ht="12.75" customHeight="1" x14ac:dyDescent="0.2">
      <c r="A44" s="54"/>
      <c r="B44" s="126"/>
      <c r="C44" s="127"/>
      <c r="D44" s="66"/>
      <c r="E44" s="66"/>
      <c r="F44" s="19"/>
    </row>
    <row r="45" spans="1:6" ht="12.75" customHeight="1" x14ac:dyDescent="0.2">
      <c r="A45" s="54"/>
      <c r="B45" s="126"/>
      <c r="C45" s="127"/>
      <c r="D45" s="66"/>
      <c r="E45" s="66"/>
      <c r="F45" s="19"/>
    </row>
    <row r="46" spans="1:6" ht="12.75" customHeight="1" x14ac:dyDescent="0.2">
      <c r="A46" s="54"/>
      <c r="B46" s="126"/>
      <c r="C46" s="127"/>
      <c r="D46" s="66"/>
      <c r="E46" s="66"/>
      <c r="F46" s="19"/>
    </row>
    <row r="47" spans="1:6" ht="12.75" customHeight="1" x14ac:dyDescent="0.2">
      <c r="A47" s="54"/>
      <c r="B47" s="126"/>
      <c r="C47" s="127"/>
      <c r="D47" s="66"/>
      <c r="E47" s="66"/>
      <c r="F47" s="19"/>
    </row>
    <row r="48" spans="1:6" ht="12.75" customHeight="1" x14ac:dyDescent="0.2">
      <c r="A48" s="54"/>
      <c r="B48" s="126"/>
      <c r="C48" s="127"/>
      <c r="D48" s="66"/>
      <c r="E48" s="66"/>
      <c r="F48" s="19"/>
    </row>
    <row r="49" spans="1:6" ht="12.75" customHeight="1" x14ac:dyDescent="0.2">
      <c r="A49" s="54"/>
      <c r="B49" s="126"/>
      <c r="C49" s="127"/>
      <c r="D49" s="66"/>
      <c r="E49" s="66"/>
      <c r="F49" s="19"/>
    </row>
    <row r="50" spans="1:6" ht="12.75" customHeight="1" x14ac:dyDescent="0.2">
      <c r="A50" s="54"/>
      <c r="B50" s="126"/>
      <c r="C50" s="127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F24" sqref="F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2" t="s">
        <v>23</v>
      </c>
      <c r="B1" s="122"/>
      <c r="C1" s="122"/>
      <c r="D1" s="122"/>
      <c r="E1" s="122"/>
      <c r="F1" s="13"/>
    </row>
    <row r="2" spans="1:6" ht="17.25" customHeight="1" x14ac:dyDescent="0.25">
      <c r="A2" s="123" t="s">
        <v>58</v>
      </c>
      <c r="B2" s="123"/>
      <c r="C2" s="123"/>
      <c r="D2" s="123"/>
      <c r="E2" s="123"/>
      <c r="F2" s="123"/>
    </row>
    <row r="3" spans="1:6" ht="27" customHeight="1" x14ac:dyDescent="0.2">
      <c r="A3" s="124" t="s">
        <v>59</v>
      </c>
      <c r="B3" s="124"/>
      <c r="C3" s="125" t="s">
        <v>56</v>
      </c>
      <c r="D3" s="125"/>
      <c r="E3" s="125"/>
      <c r="F3" s="125"/>
    </row>
    <row r="4" spans="1:6" ht="17.25" customHeight="1" x14ac:dyDescent="0.2">
      <c r="A4" s="125" t="s">
        <v>2</v>
      </c>
      <c r="B4" s="125"/>
      <c r="C4" s="125"/>
      <c r="D4" s="125" t="s">
        <v>25</v>
      </c>
      <c r="E4" s="125"/>
      <c r="F4" s="125"/>
    </row>
    <row r="5" spans="1:6" ht="4.5" customHeight="1" x14ac:dyDescent="0.25">
      <c r="A5" s="128"/>
      <c r="B5" s="128"/>
      <c r="C5" s="128"/>
      <c r="D5" s="128"/>
      <c r="E5" s="128"/>
      <c r="F5" s="128"/>
    </row>
    <row r="6" spans="1:6" s="16" customFormat="1" ht="25.5" customHeight="1" x14ac:dyDescent="0.2">
      <c r="A6" s="129" t="s">
        <v>4</v>
      </c>
      <c r="B6" s="131" t="s">
        <v>26</v>
      </c>
      <c r="C6" s="132"/>
      <c r="D6" s="135" t="s">
        <v>27</v>
      </c>
      <c r="E6" s="136"/>
      <c r="F6" s="137" t="s">
        <v>28</v>
      </c>
    </row>
    <row r="7" spans="1:6" s="16" customFormat="1" ht="42" customHeight="1" thickBot="1" x14ac:dyDescent="0.25">
      <c r="A7" s="130"/>
      <c r="B7" s="133"/>
      <c r="C7" s="134"/>
      <c r="D7" s="17" t="s">
        <v>29</v>
      </c>
      <c r="E7" s="18" t="s">
        <v>30</v>
      </c>
      <c r="F7" s="138"/>
    </row>
    <row r="8" spans="1:6" ht="12.75" customHeight="1" thickTop="1" x14ac:dyDescent="0.2">
      <c r="A8" s="36" t="str">
        <f>D_predlog!A8</f>
        <v>1/2022</v>
      </c>
      <c r="B8" s="126" t="str">
        <f>D_predlog!B8</f>
        <v>Malagić Amina</v>
      </c>
      <c r="C8" s="127"/>
      <c r="D8" s="66">
        <f>SUM(D_predlog!O8:Q8)</f>
        <v>19</v>
      </c>
      <c r="E8" s="66">
        <f>MAX(D_predlog!R8:S8)</f>
        <v>42</v>
      </c>
      <c r="F8" s="19" t="str">
        <f>D_predlog!U8</f>
        <v>D</v>
      </c>
    </row>
    <row r="9" spans="1:6" ht="12.75" customHeight="1" x14ac:dyDescent="0.2">
      <c r="A9" s="36" t="str">
        <f>D_predlog!A9</f>
        <v>3/2022</v>
      </c>
      <c r="B9" s="126" t="str">
        <f>D_predlog!B9</f>
        <v>Šćekić Milica</v>
      </c>
      <c r="C9" s="127"/>
      <c r="D9" s="66">
        <f>SUM(D_predlog!O9:Q9)</f>
        <v>11</v>
      </c>
      <c r="E9" s="66">
        <f>MAX(D_predlog!R9:S9)</f>
        <v>33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6" t="str">
        <f>D_predlog!B10</f>
        <v>Damjanović Marija</v>
      </c>
      <c r="C10" s="127"/>
      <c r="D10" s="66">
        <f>SUM(D_predlog!O10:Q10)</f>
        <v>1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6" t="str">
        <f>D_predlog!B11</f>
        <v>Londrović Nikola</v>
      </c>
      <c r="C11" s="127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6" t="str">
        <f>D_predlog!B12</f>
        <v>Nenezić Jelena</v>
      </c>
      <c r="C12" s="127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6" t="str">
        <f>D_predlog!B13</f>
        <v>Đinović Nemanja</v>
      </c>
      <c r="C13" s="127"/>
      <c r="D13" s="66">
        <f>SUM(D_predlog!O13:Q13)</f>
        <v>11</v>
      </c>
      <c r="E13" s="66">
        <f>MAX(D_predlog!R13:S13)</f>
        <v>24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6" t="str">
        <f>D_predlog!B14</f>
        <v>Bulatović Danilo</v>
      </c>
      <c r="C14" s="127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6" t="str">
        <f>D_predlog!B15</f>
        <v>Marković Snežana</v>
      </c>
      <c r="C15" s="127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6" t="str">
        <f>D_predlog!B16</f>
        <v>Rosandić Sara</v>
      </c>
      <c r="C16" s="127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6" t="str">
        <f>D_predlog!B17</f>
        <v>Vujičić Damjan</v>
      </c>
      <c r="C17" s="127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6" t="str">
        <f>D_predlog!B18</f>
        <v>Selita Evhad</v>
      </c>
      <c r="C18" s="127"/>
      <c r="D18" s="66">
        <f>SUM(D_predlog!O18:Q18)</f>
        <v>19</v>
      </c>
      <c r="E18" s="66">
        <f>MAX(D_predlog!R18:S18)</f>
        <v>31</v>
      </c>
      <c r="F18" s="19" t="str">
        <f>D_predlog!U18</f>
        <v>E</v>
      </c>
    </row>
    <row r="19" spans="1:6" ht="12.75" customHeight="1" x14ac:dyDescent="0.2">
      <c r="A19" s="36" t="str">
        <f>D_predlog!A19</f>
        <v>12/2021</v>
      </c>
      <c r="B19" s="126" t="str">
        <f>D_predlog!B19</f>
        <v>Popović Antonije</v>
      </c>
      <c r="C19" s="127"/>
      <c r="D19" s="66">
        <f>SUM(D_predlog!O19:Q19)</f>
        <v>19</v>
      </c>
      <c r="E19" s="66">
        <f>MAX(D_predlog!R19:S19)</f>
        <v>31</v>
      </c>
      <c r="F19" s="19" t="str">
        <f>D_predlog!U19</f>
        <v>E</v>
      </c>
    </row>
    <row r="20" spans="1:6" ht="12.75" customHeight="1" x14ac:dyDescent="0.2">
      <c r="A20" s="36" t="str">
        <f>D_predlog!A20</f>
        <v>21/2021</v>
      </c>
      <c r="B20" s="126" t="str">
        <f>D_predlog!B20</f>
        <v>Radulović Lazar</v>
      </c>
      <c r="C20" s="127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6" t="str">
        <f>D_predlog!B21</f>
        <v>Stanisavljević Anđela</v>
      </c>
      <c r="C21" s="127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6" t="str">
        <f>D_predlog!B22</f>
        <v>Ljumović Pavle</v>
      </c>
      <c r="C22" s="127"/>
      <c r="D22" s="66">
        <f>SUM(D_predlog!O22:Q22)</f>
        <v>27</v>
      </c>
      <c r="E22" s="66">
        <f>MAX(D_predlog!R22:S22)</f>
        <v>23</v>
      </c>
      <c r="F22" s="19" t="str">
        <f>D_predlog!U22</f>
        <v>E</v>
      </c>
    </row>
    <row r="23" spans="1:6" ht="12.75" customHeight="1" x14ac:dyDescent="0.2">
      <c r="A23" s="36" t="str">
        <f>D_predlog!A23</f>
        <v>35/2016</v>
      </c>
      <c r="B23" s="126" t="str">
        <f>D_predlog!B23</f>
        <v>Rakonjac Nikola</v>
      </c>
      <c r="C23" s="127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6"/>
      <c r="C24" s="127"/>
      <c r="D24" s="66"/>
      <c r="E24" s="66"/>
      <c r="F24" s="19"/>
    </row>
    <row r="25" spans="1:6" ht="12.75" customHeight="1" x14ac:dyDescent="0.2">
      <c r="A25" s="36"/>
      <c r="B25" s="126"/>
      <c r="C25" s="127"/>
      <c r="D25" s="66"/>
      <c r="E25" s="66"/>
      <c r="F25" s="19"/>
    </row>
    <row r="26" spans="1:6" ht="12.75" customHeight="1" x14ac:dyDescent="0.2">
      <c r="A26" s="36"/>
      <c r="B26" s="126"/>
      <c r="C26" s="127"/>
      <c r="D26" s="66"/>
      <c r="E26" s="66"/>
      <c r="F26" s="19"/>
    </row>
    <row r="27" spans="1:6" ht="12.75" customHeight="1" x14ac:dyDescent="0.2">
      <c r="A27" s="36"/>
      <c r="B27" s="126"/>
      <c r="C27" s="127"/>
      <c r="D27" s="66"/>
      <c r="E27" s="66"/>
      <c r="F27" s="19"/>
    </row>
    <row r="28" spans="1:6" ht="12.75" customHeight="1" x14ac:dyDescent="0.2">
      <c r="A28" s="36"/>
      <c r="B28" s="126"/>
      <c r="C28" s="127"/>
      <c r="D28" s="66"/>
      <c r="E28" s="66"/>
      <c r="F28" s="19"/>
    </row>
    <row r="29" spans="1:6" ht="12.75" customHeight="1" x14ac:dyDescent="0.2">
      <c r="A29" s="36"/>
      <c r="B29" s="126"/>
      <c r="C29" s="127"/>
      <c r="D29" s="66"/>
      <c r="E29" s="66"/>
      <c r="F29" s="19"/>
    </row>
    <row r="30" spans="1:6" ht="12.75" customHeight="1" x14ac:dyDescent="0.2">
      <c r="A30" s="36"/>
      <c r="B30" s="126"/>
      <c r="C30" s="127"/>
      <c r="D30" s="66"/>
      <c r="E30" s="66"/>
      <c r="F30" s="19"/>
    </row>
    <row r="31" spans="1:6" ht="12.75" customHeight="1" x14ac:dyDescent="0.2">
      <c r="A31" s="36"/>
      <c r="B31" s="126"/>
      <c r="C31" s="127"/>
      <c r="D31" s="66"/>
      <c r="E31" s="66"/>
      <c r="F31" s="19"/>
    </row>
    <row r="32" spans="1:6" ht="12.75" customHeight="1" x14ac:dyDescent="0.2">
      <c r="A32" s="36"/>
      <c r="B32" s="126"/>
      <c r="C32" s="127"/>
      <c r="D32" s="66"/>
      <c r="E32" s="66"/>
      <c r="F32" s="19"/>
    </row>
    <row r="33" spans="1:6" ht="12.75" customHeight="1" x14ac:dyDescent="0.2">
      <c r="A33" s="36"/>
      <c r="B33" s="126"/>
      <c r="C33" s="127"/>
      <c r="D33" s="66"/>
      <c r="E33" s="66"/>
      <c r="F33" s="19"/>
    </row>
    <row r="34" spans="1:6" ht="12.75" customHeight="1" x14ac:dyDescent="0.2">
      <c r="A34" s="36"/>
      <c r="B34" s="126"/>
      <c r="C34" s="127"/>
      <c r="D34" s="66"/>
      <c r="E34" s="66"/>
      <c r="F34" s="19"/>
    </row>
    <row r="35" spans="1:6" ht="12.75" customHeight="1" x14ac:dyDescent="0.2">
      <c r="A35" s="36"/>
      <c r="B35" s="126"/>
      <c r="C35" s="127"/>
      <c r="D35" s="66"/>
      <c r="E35" s="66"/>
      <c r="F35" s="19"/>
    </row>
    <row r="36" spans="1:6" ht="12.75" customHeight="1" x14ac:dyDescent="0.2">
      <c r="A36" s="36"/>
      <c r="B36" s="126"/>
      <c r="C36" s="127"/>
      <c r="D36" s="66"/>
      <c r="E36" s="66"/>
      <c r="F36" s="19"/>
    </row>
    <row r="37" spans="1:6" ht="12.75" customHeight="1" x14ac:dyDescent="0.2">
      <c r="A37" s="36"/>
      <c r="B37" s="126"/>
      <c r="C37" s="127"/>
      <c r="D37" s="66"/>
      <c r="E37" s="66"/>
      <c r="F37" s="19"/>
    </row>
    <row r="38" spans="1:6" ht="12.75" customHeight="1" x14ac:dyDescent="0.2">
      <c r="A38" s="54"/>
      <c r="B38" s="126"/>
      <c r="C38" s="127"/>
      <c r="D38" s="66"/>
      <c r="E38" s="66"/>
      <c r="F38" s="19"/>
    </row>
    <row r="39" spans="1:6" ht="12.75" customHeight="1" x14ac:dyDescent="0.2">
      <c r="A39" s="54"/>
      <c r="B39" s="126"/>
      <c r="C39" s="127"/>
      <c r="D39" s="66"/>
      <c r="E39" s="66"/>
      <c r="F39" s="19"/>
    </row>
    <row r="40" spans="1:6" ht="12.75" customHeight="1" x14ac:dyDescent="0.2">
      <c r="A40" s="54"/>
      <c r="B40" s="126"/>
      <c r="C40" s="127"/>
      <c r="D40" s="66"/>
      <c r="E40" s="66"/>
      <c r="F40" s="19"/>
    </row>
    <row r="41" spans="1:6" ht="12.75" customHeight="1" x14ac:dyDescent="0.2">
      <c r="A41" s="54"/>
      <c r="B41" s="126"/>
      <c r="C41" s="127"/>
      <c r="D41" s="66"/>
      <c r="E41" s="66"/>
      <c r="F41" s="19"/>
    </row>
    <row r="42" spans="1:6" ht="12.75" customHeight="1" x14ac:dyDescent="0.2">
      <c r="A42" s="54"/>
      <c r="B42" s="126"/>
      <c r="C42" s="127"/>
      <c r="D42" s="66"/>
      <c r="E42" s="66"/>
      <c r="F42" s="19"/>
    </row>
    <row r="43" spans="1:6" ht="12.75" customHeight="1" x14ac:dyDescent="0.2">
      <c r="A43" s="54"/>
      <c r="B43" s="126"/>
      <c r="C43" s="127"/>
      <c r="D43" s="66"/>
      <c r="E43" s="66"/>
      <c r="F43" s="19"/>
    </row>
    <row r="44" spans="1:6" ht="12.75" customHeight="1" x14ac:dyDescent="0.2">
      <c r="A44" s="54"/>
      <c r="B44" s="126"/>
      <c r="C44" s="127"/>
      <c r="D44" s="66"/>
      <c r="E44" s="66"/>
      <c r="F44" s="19"/>
    </row>
    <row r="45" spans="1:6" ht="12.75" customHeight="1" x14ac:dyDescent="0.2">
      <c r="A45" s="54"/>
      <c r="B45" s="126"/>
      <c r="C45" s="127"/>
      <c r="D45" s="66"/>
      <c r="E45" s="66"/>
      <c r="F45" s="19"/>
    </row>
    <row r="46" spans="1:6" ht="12.75" customHeight="1" x14ac:dyDescent="0.2">
      <c r="A46" s="54"/>
      <c r="B46" s="126"/>
      <c r="C46" s="127"/>
      <c r="D46" s="66"/>
      <c r="E46" s="66"/>
      <c r="F46" s="19"/>
    </row>
    <row r="47" spans="1:6" ht="12.75" customHeight="1" x14ac:dyDescent="0.2">
      <c r="A47" s="54"/>
      <c r="B47" s="126"/>
      <c r="C47" s="127"/>
      <c r="D47" s="66"/>
      <c r="E47" s="66"/>
      <c r="F47" s="19"/>
    </row>
    <row r="48" spans="1:6" ht="12.75" customHeight="1" x14ac:dyDescent="0.2">
      <c r="A48" s="54"/>
      <c r="B48" s="126"/>
      <c r="C48" s="127"/>
      <c r="D48" s="66"/>
      <c r="E48" s="66"/>
      <c r="F48" s="19"/>
    </row>
    <row r="49" spans="1:6" ht="12.75" customHeight="1" x14ac:dyDescent="0.2">
      <c r="A49" s="54"/>
      <c r="B49" s="126"/>
      <c r="C49" s="127"/>
      <c r="D49" s="66"/>
      <c r="E49" s="66"/>
      <c r="F49" s="19"/>
    </row>
    <row r="50" spans="1:6" ht="12.75" customHeight="1" x14ac:dyDescent="0.2">
      <c r="A50" s="54"/>
      <c r="B50" s="126"/>
      <c r="C50" s="127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22" t="s">
        <v>23</v>
      </c>
      <c r="B53" s="122"/>
      <c r="C53" s="122"/>
      <c r="D53" s="122"/>
      <c r="E53" s="122"/>
      <c r="F53" s="13"/>
    </row>
    <row r="54" spans="1:6" ht="17.25" customHeight="1" x14ac:dyDescent="0.25">
      <c r="A54" s="123" t="s">
        <v>58</v>
      </c>
      <c r="B54" s="123"/>
      <c r="C54" s="123"/>
      <c r="D54" s="123"/>
      <c r="E54" s="123"/>
      <c r="F54" s="123"/>
    </row>
    <row r="55" spans="1:6" ht="27" customHeight="1" x14ac:dyDescent="0.2">
      <c r="A55" s="124" t="s">
        <v>59</v>
      </c>
      <c r="B55" s="124"/>
      <c r="C55" s="125" t="s">
        <v>56</v>
      </c>
      <c r="D55" s="125"/>
      <c r="E55" s="125"/>
      <c r="F55" s="125"/>
    </row>
    <row r="56" spans="1:6" ht="17.25" customHeight="1" x14ac:dyDescent="0.2">
      <c r="A56" s="125" t="s">
        <v>2</v>
      </c>
      <c r="B56" s="125"/>
      <c r="C56" s="125"/>
      <c r="D56" s="125" t="s">
        <v>25</v>
      </c>
      <c r="E56" s="125"/>
      <c r="F56" s="125"/>
    </row>
    <row r="57" spans="1:6" ht="4.5" customHeight="1" x14ac:dyDescent="0.25">
      <c r="A57" s="128"/>
      <c r="B57" s="128"/>
      <c r="C57" s="128"/>
      <c r="D57" s="128"/>
      <c r="E57" s="128"/>
      <c r="F57" s="128"/>
    </row>
    <row r="58" spans="1:6" ht="25.5" customHeight="1" x14ac:dyDescent="0.2">
      <c r="A58" s="129" t="s">
        <v>4</v>
      </c>
      <c r="B58" s="131" t="s">
        <v>26</v>
      </c>
      <c r="C58" s="132"/>
      <c r="D58" s="135" t="s">
        <v>27</v>
      </c>
      <c r="E58" s="136"/>
      <c r="F58" s="137" t="s">
        <v>28</v>
      </c>
    </row>
    <row r="59" spans="1:6" ht="42" customHeight="1" thickBot="1" x14ac:dyDescent="0.25">
      <c r="A59" s="130"/>
      <c r="B59" s="133"/>
      <c r="C59" s="134"/>
      <c r="D59" s="17" t="s">
        <v>29</v>
      </c>
      <c r="E59" s="18" t="s">
        <v>30</v>
      </c>
      <c r="F59" s="138"/>
    </row>
    <row r="60" spans="1:6" ht="13.5" thickTop="1" x14ac:dyDescent="0.2">
      <c r="A60" s="36" t="e">
        <f>D_predlog!#REF!</f>
        <v>#REF!</v>
      </c>
      <c r="B60" s="126" t="e">
        <f>D_predlog!#REF!</f>
        <v>#REF!</v>
      </c>
      <c r="C60" s="127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6"/>
      <c r="C61" s="127"/>
      <c r="D61" s="66"/>
      <c r="E61" s="66"/>
      <c r="F61" s="19"/>
    </row>
    <row r="62" spans="1:6" x14ac:dyDescent="0.2">
      <c r="A62" s="36"/>
      <c r="B62" s="126"/>
      <c r="C62" s="127"/>
      <c r="D62" s="66"/>
      <c r="E62" s="66"/>
      <c r="F62" s="19"/>
    </row>
    <row r="63" spans="1:6" x14ac:dyDescent="0.2">
      <c r="A63" s="36"/>
      <c r="B63" s="126"/>
      <c r="C63" s="127"/>
      <c r="D63" s="66"/>
      <c r="E63" s="66"/>
      <c r="F63" s="19"/>
    </row>
    <row r="64" spans="1:6" x14ac:dyDescent="0.2">
      <c r="A64" s="36"/>
      <c r="B64" s="126"/>
      <c r="C64" s="127"/>
      <c r="D64" s="66"/>
      <c r="E64" s="66"/>
      <c r="F64" s="19"/>
    </row>
    <row r="65" spans="1:6" x14ac:dyDescent="0.2">
      <c r="A65" s="36"/>
      <c r="B65" s="126"/>
      <c r="C65" s="127"/>
      <c r="D65" s="66"/>
      <c r="E65" s="66"/>
      <c r="F65" s="19"/>
    </row>
    <row r="66" spans="1:6" x14ac:dyDescent="0.2">
      <c r="A66" s="36"/>
      <c r="B66" s="126"/>
      <c r="C66" s="127"/>
      <c r="D66" s="66"/>
      <c r="E66" s="66"/>
      <c r="F66" s="19"/>
    </row>
    <row r="67" spans="1:6" x14ac:dyDescent="0.2">
      <c r="A67" s="36"/>
      <c r="B67" s="126"/>
      <c r="C67" s="127"/>
      <c r="D67" s="66"/>
      <c r="E67" s="66"/>
      <c r="F67" s="19"/>
    </row>
    <row r="68" spans="1:6" x14ac:dyDescent="0.2">
      <c r="A68" s="36"/>
      <c r="B68" s="126"/>
      <c r="C68" s="127"/>
      <c r="D68" s="66"/>
      <c r="E68" s="66"/>
      <c r="F68" s="19"/>
    </row>
    <row r="69" spans="1:6" x14ac:dyDescent="0.2">
      <c r="A69" s="36"/>
      <c r="B69" s="126"/>
      <c r="C69" s="127"/>
      <c r="D69" s="66"/>
      <c r="E69" s="66"/>
      <c r="F69" s="19"/>
    </row>
    <row r="70" spans="1:6" x14ac:dyDescent="0.2">
      <c r="A70" s="36"/>
      <c r="B70" s="126"/>
      <c r="C70" s="127"/>
      <c r="D70" s="66"/>
      <c r="E70" s="66"/>
      <c r="F70" s="19"/>
    </row>
    <row r="71" spans="1:6" x14ac:dyDescent="0.2">
      <c r="A71" s="36"/>
      <c r="B71" s="126"/>
      <c r="C71" s="127"/>
      <c r="D71" s="66"/>
      <c r="E71" s="66"/>
      <c r="F71" s="19"/>
    </row>
    <row r="72" spans="1:6" x14ac:dyDescent="0.2">
      <c r="A72" s="36"/>
      <c r="B72" s="126"/>
      <c r="C72" s="127"/>
      <c r="D72" s="66"/>
      <c r="E72" s="66"/>
      <c r="F72" s="19"/>
    </row>
    <row r="73" spans="1:6" x14ac:dyDescent="0.2">
      <c r="A73" s="36"/>
      <c r="B73" s="126"/>
      <c r="C73" s="127"/>
      <c r="D73" s="66"/>
      <c r="E73" s="66"/>
      <c r="F73" s="19"/>
    </row>
    <row r="74" spans="1:6" x14ac:dyDescent="0.2">
      <c r="A74" s="36"/>
      <c r="B74" s="126"/>
      <c r="C74" s="127"/>
      <c r="D74" s="66"/>
      <c r="E74" s="66"/>
      <c r="F74" s="19"/>
    </row>
    <row r="75" spans="1:6" x14ac:dyDescent="0.2">
      <c r="A75" s="36"/>
      <c r="B75" s="126"/>
      <c r="C75" s="127"/>
      <c r="D75" s="66"/>
      <c r="E75" s="66"/>
      <c r="F75" s="19"/>
    </row>
    <row r="76" spans="1:6" x14ac:dyDescent="0.2">
      <c r="A76" s="36"/>
      <c r="B76" s="126"/>
      <c r="C76" s="127"/>
      <c r="D76" s="66"/>
      <c r="E76" s="66"/>
      <c r="F76" s="19"/>
    </row>
    <row r="77" spans="1:6" x14ac:dyDescent="0.2">
      <c r="A77" s="64"/>
      <c r="B77" s="126"/>
      <c r="C77" s="127"/>
      <c r="D77" s="66"/>
      <c r="E77" s="66"/>
      <c r="F77" s="19"/>
    </row>
    <row r="78" spans="1:6" x14ac:dyDescent="0.2">
      <c r="A78" s="64"/>
      <c r="B78" s="126"/>
      <c r="C78" s="127"/>
      <c r="D78" s="66"/>
      <c r="E78" s="66"/>
      <c r="F78" s="19"/>
    </row>
    <row r="79" spans="1:6" x14ac:dyDescent="0.2">
      <c r="A79" s="64"/>
      <c r="B79" s="126"/>
      <c r="C79" s="127"/>
      <c r="D79" s="66"/>
      <c r="E79" s="66"/>
      <c r="F79" s="19"/>
    </row>
    <row r="80" spans="1:6" x14ac:dyDescent="0.2">
      <c r="A80" s="64"/>
      <c r="B80" s="126"/>
      <c r="C80" s="127"/>
      <c r="D80" s="66"/>
      <c r="E80" s="66"/>
      <c r="F80" s="19"/>
    </row>
    <row r="81" spans="1:6" x14ac:dyDescent="0.2">
      <c r="A81" s="64"/>
      <c r="B81" s="126"/>
      <c r="C81" s="127"/>
      <c r="D81" s="66"/>
      <c r="E81" s="66"/>
      <c r="F81" s="19"/>
    </row>
    <row r="82" spans="1:6" x14ac:dyDescent="0.2">
      <c r="A82" s="64"/>
      <c r="B82" s="126"/>
      <c r="C82" s="127"/>
      <c r="D82" s="66"/>
      <c r="E82" s="66"/>
      <c r="F82" s="19"/>
    </row>
    <row r="83" spans="1:6" x14ac:dyDescent="0.2">
      <c r="A83" s="64"/>
      <c r="B83" s="126"/>
      <c r="C83" s="127"/>
      <c r="D83" s="66"/>
      <c r="E83" s="66"/>
      <c r="F83" s="19"/>
    </row>
    <row r="84" spans="1:6" x14ac:dyDescent="0.2">
      <c r="A84" s="36"/>
      <c r="B84" s="126"/>
      <c r="C84" s="127"/>
      <c r="D84" s="66"/>
      <c r="E84" s="66"/>
      <c r="F84" s="19"/>
    </row>
    <row r="85" spans="1:6" x14ac:dyDescent="0.2">
      <c r="A85" s="36"/>
      <c r="B85" s="126"/>
      <c r="C85" s="127"/>
      <c r="D85" s="66"/>
      <c r="E85" s="66"/>
      <c r="F85" s="19"/>
    </row>
    <row r="86" spans="1:6" x14ac:dyDescent="0.2">
      <c r="A86" s="36"/>
      <c r="B86" s="126"/>
      <c r="C86" s="127"/>
      <c r="D86" s="66"/>
      <c r="E86" s="66"/>
      <c r="F86" s="19"/>
    </row>
    <row r="87" spans="1:6" x14ac:dyDescent="0.2">
      <c r="A87" s="36"/>
      <c r="B87" s="126"/>
      <c r="C87" s="127"/>
      <c r="D87" s="66"/>
      <c r="E87" s="66"/>
      <c r="F87" s="19"/>
    </row>
    <row r="88" spans="1:6" x14ac:dyDescent="0.2">
      <c r="A88" s="36"/>
      <c r="B88" s="126"/>
      <c r="C88" s="127"/>
      <c r="D88" s="66"/>
      <c r="E88" s="66"/>
      <c r="F88" s="19"/>
    </row>
    <row r="89" spans="1:6" x14ac:dyDescent="0.2">
      <c r="A89" s="36"/>
      <c r="B89" s="126"/>
      <c r="C89" s="127"/>
      <c r="D89" s="66"/>
      <c r="E89" s="66"/>
      <c r="F89" s="19"/>
    </row>
    <row r="90" spans="1:6" x14ac:dyDescent="0.2">
      <c r="A90" s="36"/>
      <c r="B90" s="126"/>
      <c r="C90" s="127"/>
      <c r="D90" s="66"/>
      <c r="E90" s="66"/>
      <c r="F90" s="19"/>
    </row>
    <row r="91" spans="1:6" x14ac:dyDescent="0.2">
      <c r="A91" s="36"/>
      <c r="B91" s="126"/>
      <c r="C91" s="127"/>
      <c r="D91" s="66"/>
      <c r="E91" s="66"/>
      <c r="F91" s="19"/>
    </row>
    <row r="92" spans="1:6" x14ac:dyDescent="0.2">
      <c r="A92" s="36"/>
      <c r="B92" s="126"/>
      <c r="C92" s="127"/>
      <c r="D92" s="66"/>
      <c r="E92" s="66"/>
      <c r="F92" s="19"/>
    </row>
    <row r="93" spans="1:6" x14ac:dyDescent="0.2">
      <c r="A93" s="54"/>
      <c r="B93" s="126"/>
      <c r="C93" s="127"/>
      <c r="D93" s="66"/>
      <c r="E93" s="66"/>
      <c r="F93" s="19"/>
    </row>
    <row r="94" spans="1:6" x14ac:dyDescent="0.2">
      <c r="A94" s="54"/>
      <c r="B94" s="126"/>
      <c r="C94" s="127"/>
      <c r="D94" s="66"/>
      <c r="E94" s="66"/>
      <c r="F94" s="19"/>
    </row>
    <row r="95" spans="1:6" x14ac:dyDescent="0.2">
      <c r="A95" s="54"/>
      <c r="B95" s="126"/>
      <c r="C95" s="127"/>
      <c r="D95" s="66"/>
      <c r="E95" s="66"/>
      <c r="F95" s="19"/>
    </row>
    <row r="96" spans="1:6" x14ac:dyDescent="0.2">
      <c r="A96" s="54"/>
      <c r="B96" s="126"/>
      <c r="C96" s="127"/>
      <c r="D96" s="66"/>
      <c r="E96" s="66"/>
      <c r="F96" s="19"/>
    </row>
    <row r="97" spans="1:6" x14ac:dyDescent="0.2">
      <c r="A97" s="54"/>
      <c r="B97" s="126"/>
      <c r="C97" s="127"/>
      <c r="D97" s="66"/>
      <c r="E97" s="66"/>
      <c r="F97" s="19"/>
    </row>
    <row r="98" spans="1:6" x14ac:dyDescent="0.2">
      <c r="A98" s="54"/>
      <c r="B98" s="126"/>
      <c r="C98" s="127"/>
      <c r="D98" s="66"/>
      <c r="E98" s="66"/>
      <c r="F98" s="19"/>
    </row>
    <row r="99" spans="1:6" x14ac:dyDescent="0.2">
      <c r="A99" s="54"/>
      <c r="B99" s="126"/>
      <c r="C99" s="127"/>
      <c r="D99" s="66"/>
      <c r="E99" s="66"/>
      <c r="F99" s="19"/>
    </row>
    <row r="100" spans="1:6" x14ac:dyDescent="0.2">
      <c r="A100" s="54"/>
      <c r="B100" s="126"/>
      <c r="C100" s="127"/>
      <c r="D100" s="66"/>
      <c r="E100" s="66"/>
      <c r="F100" s="19"/>
    </row>
    <row r="101" spans="1:6" x14ac:dyDescent="0.2">
      <c r="A101" s="54"/>
      <c r="B101" s="126"/>
      <c r="C101" s="127"/>
      <c r="D101" s="66"/>
      <c r="E101" s="66"/>
      <c r="F101" s="19"/>
    </row>
    <row r="102" spans="1:6" x14ac:dyDescent="0.2">
      <c r="A102" s="54"/>
      <c r="B102" s="126"/>
      <c r="C102" s="127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41" t="s">
        <v>33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22.5" customHeight="1" x14ac:dyDescent="0.2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42" t="s">
        <v>60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ht="18.75" customHeight="1" x14ac:dyDescent="0.2">
      <c r="A7" s="142" t="str">
        <f>CONCATENATE("Semestar: II(drugi), akademska ",My!P2," godina")</f>
        <v>Semestar: II(drugi), akademska 2021/22 godina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43" t="s">
        <v>35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 ht="15" x14ac:dyDescent="0.2">
      <c r="A11" s="144" t="s">
        <v>36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</row>
    <row r="12" spans="1:19" ht="15" x14ac:dyDescent="0.2">
      <c r="A12" s="144" t="str">
        <f>CONCATENATE("po završetku ljetnjeg semestra akademske ",My!P2," godine")</f>
        <v>po završetku ljetnjeg semestra akademske 2021/22 godine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48" t="s">
        <v>37</v>
      </c>
      <c r="B15" s="151" t="s">
        <v>38</v>
      </c>
      <c r="C15" s="154" t="s">
        <v>39</v>
      </c>
      <c r="D15" s="145" t="s">
        <v>40</v>
      </c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57"/>
      <c r="P15" s="145" t="s">
        <v>41</v>
      </c>
      <c r="Q15" s="146"/>
      <c r="R15" s="146"/>
      <c r="S15" s="147"/>
    </row>
    <row r="16" spans="1:19" ht="15.75" customHeight="1" x14ac:dyDescent="0.25">
      <c r="A16" s="149"/>
      <c r="B16" s="152"/>
      <c r="C16" s="155"/>
      <c r="D16" s="162" t="s">
        <v>42</v>
      </c>
      <c r="E16" s="161"/>
      <c r="F16" s="160" t="s">
        <v>43</v>
      </c>
      <c r="G16" s="161"/>
      <c r="H16" s="160" t="s">
        <v>44</v>
      </c>
      <c r="I16" s="161"/>
      <c r="J16" s="160" t="s">
        <v>45</v>
      </c>
      <c r="K16" s="161"/>
      <c r="L16" s="160" t="s">
        <v>46</v>
      </c>
      <c r="M16" s="161"/>
      <c r="N16" s="160" t="s">
        <v>47</v>
      </c>
      <c r="O16" s="163"/>
      <c r="P16" s="158" t="s">
        <v>48</v>
      </c>
      <c r="Q16" s="164"/>
      <c r="R16" s="158" t="s">
        <v>49</v>
      </c>
      <c r="S16" s="159"/>
    </row>
    <row r="17" spans="1:19" ht="23.25" customHeight="1" thickBot="1" x14ac:dyDescent="0.3">
      <c r="A17" s="150"/>
      <c r="B17" s="153"/>
      <c r="C17" s="156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10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2</v>
      </c>
      <c r="K18" s="31">
        <f>IF($C18=0,0,J18*100/$C18)</f>
        <v>20</v>
      </c>
      <c r="L18" s="31">
        <f>COUNTIF(D_predlog!$U8:$U39,"E")</f>
        <v>3</v>
      </c>
      <c r="M18" s="31">
        <f>IF($C18=0,0,L18*100/$C18)</f>
        <v>30</v>
      </c>
      <c r="N18" s="31">
        <f>C18-P18</f>
        <v>5</v>
      </c>
      <c r="O18" s="30">
        <f>IF($C18=0,0,N18*100/$C18)</f>
        <v>50</v>
      </c>
      <c r="P18" s="31">
        <f>SUM(D18,F18,H18,J18,L18)</f>
        <v>5</v>
      </c>
      <c r="Q18" s="30">
        <f>IF($C18=0,0,P18*100/($P18+$R18))</f>
        <v>50</v>
      </c>
      <c r="R18" s="31">
        <f>N18</f>
        <v>5</v>
      </c>
      <c r="S18" s="32">
        <f>IF($C18=0,0,R18*100/($P18+$R18))</f>
        <v>50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17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1</v>
      </c>
      <c r="G19" s="31">
        <f>IF($C19=0,0,F19*100/$C19)</f>
        <v>5.882352941176471</v>
      </c>
      <c r="H19" s="31">
        <f>COUNTIF(C_predlog!$U8:$U39,"C")</f>
        <v>0</v>
      </c>
      <c r="I19" s="31">
        <f>IF($C19=0,0,H19*100/$C19)</f>
        <v>0</v>
      </c>
      <c r="J19" s="31">
        <f>COUNTIF(C_predlog!$U8:$U39,"D")</f>
        <v>1</v>
      </c>
      <c r="K19" s="31">
        <f>IF($C19=0,0,J19*100/$C19)</f>
        <v>5.882352941176471</v>
      </c>
      <c r="L19" s="31">
        <f>COUNTIF(C_predlog!$U8:$U39,"E")</f>
        <v>9</v>
      </c>
      <c r="M19" s="31">
        <f>IF($C19=0,0,L19*100/$C19)</f>
        <v>52.941176470588232</v>
      </c>
      <c r="N19" s="31">
        <f>C19-P19</f>
        <v>6</v>
      </c>
      <c r="O19" s="30">
        <f>IF($C19=0,0,N19*100/$C19)</f>
        <v>35.294117647058826</v>
      </c>
      <c r="P19" s="31">
        <f>SUM(D19,F19,H19,J19,L19)</f>
        <v>11</v>
      </c>
      <c r="Q19" s="30">
        <f>IF($C19=0,0,P19*100/($P19+$R19))</f>
        <v>64.705882352941174</v>
      </c>
      <c r="R19" s="31">
        <f>N19</f>
        <v>6</v>
      </c>
      <c r="S19" s="32">
        <f>IF($C19=0,0,R19*100/($P19+$R19))</f>
        <v>35.294117647058826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39" t="str">
        <f>CONCATENATE("Podgorica,   jun 20",RIGHT(My!P2,2),". god.")</f>
        <v>Podgorica,   jun 2022. god.</v>
      </c>
      <c r="B25" s="139"/>
      <c r="D25" s="139" t="s">
        <v>51</v>
      </c>
      <c r="E25" s="139"/>
      <c r="F25" s="139"/>
      <c r="G25" s="139"/>
      <c r="H25" s="139"/>
      <c r="I25" s="139"/>
      <c r="N25" s="140" t="s">
        <v>52</v>
      </c>
      <c r="O25" s="140"/>
      <c r="P25" s="140"/>
      <c r="Q25" s="140"/>
    </row>
    <row r="27" spans="1:19" ht="15" x14ac:dyDescent="0.2">
      <c r="D27" s="144" t="s">
        <v>132</v>
      </c>
      <c r="E27" s="144"/>
      <c r="F27" s="144"/>
      <c r="G27" s="144"/>
      <c r="H27" s="144"/>
      <c r="I27" s="144"/>
      <c r="J27" s="144"/>
      <c r="L27" s="63"/>
      <c r="M27" s="144" t="s">
        <v>120</v>
      </c>
      <c r="N27" s="144"/>
      <c r="O27" s="144"/>
      <c r="P27" s="144"/>
      <c r="Q27" s="144"/>
      <c r="R27" s="144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171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61</v>
      </c>
      <c r="D4" s="58" t="str">
        <f>D_Zakljucne!F8</f>
        <v>D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80</v>
      </c>
      <c r="I4" s="58" t="str">
        <f>C_Zakljucne!F8</f>
        <v>B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44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9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1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18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55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50</v>
      </c>
      <c r="I8" s="58" t="str">
        <f>C_Zakljucne!F12</f>
        <v>E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35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50</v>
      </c>
      <c r="I10" s="58" t="str">
        <f>C_Zakljucne!F14</f>
        <v>E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50</v>
      </c>
      <c r="D14" s="58" t="str">
        <f>D_Zakljucne!F18</f>
        <v>E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50</v>
      </c>
      <c r="I14" s="58" t="str">
        <f>C_Zakljucne!F18</f>
        <v>E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50</v>
      </c>
      <c r="D15" s="58" t="str">
        <f>D_Zakljucne!F19</f>
        <v>E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16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39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50</v>
      </c>
      <c r="I17" s="58" t="str">
        <f>C_Zakljucne!F21</f>
        <v>E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50</v>
      </c>
      <c r="D18" s="58" t="str">
        <f>D_Zakljucne!F22</f>
        <v>E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56</v>
      </c>
      <c r="I20" s="58" t="str">
        <f>C_Zakljucne!F24</f>
        <v>E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60</v>
      </c>
      <c r="I22" s="58" t="str">
        <f>C_Zakljucne!F26</f>
        <v>D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50</v>
      </c>
      <c r="I26" s="58" t="str">
        <f>C_Zakljucne!F30</f>
        <v>E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workbookViewId="0">
      <selection activeCell="E1" sqref="E1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158</v>
      </c>
      <c r="F1" t="s">
        <v>159</v>
      </c>
      <c r="G1" t="s">
        <v>160</v>
      </c>
    </row>
    <row r="2" spans="1:33" x14ac:dyDescent="0.2">
      <c r="A2" t="s">
        <v>68</v>
      </c>
      <c r="B2" t="s">
        <v>182</v>
      </c>
      <c r="C2" t="s">
        <v>81</v>
      </c>
      <c r="D2" t="s">
        <v>218</v>
      </c>
      <c r="E2" t="s">
        <v>162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182</v>
      </c>
      <c r="C3" t="s">
        <v>111</v>
      </c>
      <c r="D3" t="s">
        <v>130</v>
      </c>
      <c r="E3" t="s">
        <v>162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182</v>
      </c>
      <c r="C4" t="s">
        <v>219</v>
      </c>
      <c r="D4" t="s">
        <v>220</v>
      </c>
      <c r="E4" t="s">
        <v>162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182</v>
      </c>
      <c r="C5" t="s">
        <v>85</v>
      </c>
      <c r="D5" t="s">
        <v>156</v>
      </c>
      <c r="E5" t="s">
        <v>162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182</v>
      </c>
      <c r="C6" t="s">
        <v>221</v>
      </c>
      <c r="D6" t="s">
        <v>222</v>
      </c>
      <c r="E6" t="s">
        <v>162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182</v>
      </c>
      <c r="C7" t="s">
        <v>150</v>
      </c>
      <c r="D7" t="s">
        <v>223</v>
      </c>
      <c r="E7" t="s">
        <v>162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182</v>
      </c>
      <c r="C8" t="s">
        <v>224</v>
      </c>
      <c r="D8" t="s">
        <v>225</v>
      </c>
      <c r="E8" t="s">
        <v>162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182</v>
      </c>
      <c r="C9" t="s">
        <v>163</v>
      </c>
      <c r="D9" t="s">
        <v>226</v>
      </c>
      <c r="E9" t="s">
        <v>162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182</v>
      </c>
      <c r="C10" t="s">
        <v>227</v>
      </c>
      <c r="D10" t="s">
        <v>129</v>
      </c>
      <c r="E10" t="s">
        <v>162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182</v>
      </c>
      <c r="C11" t="s">
        <v>151</v>
      </c>
      <c r="D11" t="s">
        <v>154</v>
      </c>
      <c r="E11" t="s">
        <v>162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182</v>
      </c>
      <c r="C12" t="s">
        <v>228</v>
      </c>
      <c r="D12" t="s">
        <v>229</v>
      </c>
      <c r="E12" t="s">
        <v>162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182</v>
      </c>
      <c r="C13" t="s">
        <v>77</v>
      </c>
      <c r="D13" t="s">
        <v>230</v>
      </c>
      <c r="E13" t="s">
        <v>162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182</v>
      </c>
      <c r="C14" t="s">
        <v>95</v>
      </c>
      <c r="D14" t="s">
        <v>115</v>
      </c>
      <c r="E14" t="s">
        <v>162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182</v>
      </c>
      <c r="C15" t="s">
        <v>231</v>
      </c>
      <c r="D15" t="s">
        <v>232</v>
      </c>
      <c r="E15" t="s">
        <v>162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182</v>
      </c>
      <c r="C16" t="s">
        <v>233</v>
      </c>
      <c r="D16" t="s">
        <v>234</v>
      </c>
      <c r="E16" t="s">
        <v>162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182</v>
      </c>
      <c r="C17" t="s">
        <v>133</v>
      </c>
      <c r="D17" t="s">
        <v>114</v>
      </c>
      <c r="E17" t="s">
        <v>162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182</v>
      </c>
      <c r="C18" t="s">
        <v>92</v>
      </c>
      <c r="D18" t="s">
        <v>235</v>
      </c>
      <c r="E18" t="s">
        <v>162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149</v>
      </c>
      <c r="B19" t="s">
        <v>182</v>
      </c>
      <c r="C19" t="s">
        <v>236</v>
      </c>
      <c r="D19" t="s">
        <v>237</v>
      </c>
      <c r="E19" t="s">
        <v>162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182</v>
      </c>
      <c r="C20" t="s">
        <v>125</v>
      </c>
      <c r="D20" t="s">
        <v>115</v>
      </c>
      <c r="E20" t="s">
        <v>162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182</v>
      </c>
      <c r="C21" t="s">
        <v>113</v>
      </c>
      <c r="D21" t="s">
        <v>134</v>
      </c>
      <c r="E21" t="s">
        <v>165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153</v>
      </c>
      <c r="B22" t="s">
        <v>161</v>
      </c>
      <c r="C22" t="s">
        <v>166</v>
      </c>
      <c r="D22" t="s">
        <v>167</v>
      </c>
      <c r="E22" t="s">
        <v>165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145</v>
      </c>
      <c r="C23" t="s">
        <v>151</v>
      </c>
      <c r="D23" t="s">
        <v>152</v>
      </c>
      <c r="E23" t="s">
        <v>165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165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165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165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68"/>
      <c r="B27" s="68"/>
      <c r="C27" s="68"/>
      <c r="D27" s="68"/>
      <c r="E27" s="68"/>
      <c r="F27" s="68"/>
      <c r="G27" s="68"/>
    </row>
    <row r="28" spans="1:33" ht="15" x14ac:dyDescent="0.25">
      <c r="A28" s="68"/>
      <c r="B28" s="68"/>
      <c r="C28" s="68"/>
      <c r="D28" s="68"/>
      <c r="E28" s="68"/>
      <c r="F28" s="68"/>
      <c r="G28" s="68"/>
      <c r="AC28">
        <f t="shared" si="2"/>
        <v>0</v>
      </c>
      <c r="AF28">
        <f t="shared" si="3"/>
        <v>0</v>
      </c>
    </row>
    <row r="29" spans="1:33" ht="15" x14ac:dyDescent="0.25">
      <c r="A29" s="68"/>
      <c r="B29" s="68"/>
      <c r="C29" s="68"/>
      <c r="D29" s="68"/>
      <c r="E29" s="68"/>
      <c r="F29" s="68"/>
      <c r="G29" s="68"/>
      <c r="AC29">
        <f t="shared" si="2"/>
        <v>0</v>
      </c>
      <c r="AF29">
        <f t="shared" si="3"/>
        <v>0</v>
      </c>
    </row>
    <row r="30" spans="1:33" ht="15" x14ac:dyDescent="0.25">
      <c r="A30" s="68"/>
      <c r="B30" s="68"/>
      <c r="C30" s="68"/>
      <c r="D30" s="68"/>
      <c r="E30" s="68"/>
      <c r="F30" s="68"/>
      <c r="G30" s="68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68"/>
      <c r="B31" s="68"/>
      <c r="C31" s="68"/>
      <c r="D31" s="68"/>
      <c r="E31" s="68"/>
      <c r="F31" s="68"/>
      <c r="G31" s="68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68"/>
      <c r="B32" s="68"/>
      <c r="C32" s="68"/>
      <c r="D32" s="68"/>
      <c r="E32" s="68"/>
      <c r="F32" s="68"/>
      <c r="G32" s="68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68"/>
      <c r="B33" s="68"/>
      <c r="C33" s="68"/>
      <c r="D33" s="68"/>
      <c r="E33" s="68"/>
      <c r="F33" s="68"/>
      <c r="G33" s="68"/>
      <c r="AC33">
        <f t="shared" si="2"/>
        <v>0</v>
      </c>
      <c r="AF33">
        <f t="shared" si="3"/>
        <v>0</v>
      </c>
    </row>
    <row r="34" spans="1:33" ht="15" x14ac:dyDescent="0.25">
      <c r="A34" s="68"/>
      <c r="B34" s="68"/>
      <c r="C34" s="68"/>
      <c r="D34" s="68"/>
      <c r="E34" s="68"/>
      <c r="F34" s="68"/>
      <c r="G34" s="68"/>
    </row>
    <row r="35" spans="1:33" ht="15" x14ac:dyDescent="0.25">
      <c r="A35" s="68"/>
      <c r="B35" s="68"/>
      <c r="C35" s="68"/>
      <c r="D35" s="68"/>
      <c r="E35" s="68"/>
      <c r="F35" s="68"/>
      <c r="G35" s="68"/>
      <c r="AC35">
        <f t="shared" si="2"/>
        <v>0</v>
      </c>
      <c r="AF35">
        <f t="shared" si="3"/>
        <v>0</v>
      </c>
    </row>
    <row r="36" spans="1:33" ht="15" x14ac:dyDescent="0.25">
      <c r="A36" s="68"/>
      <c r="B36" s="68"/>
      <c r="C36" s="68"/>
      <c r="D36" s="68"/>
      <c r="E36" s="68"/>
      <c r="F36" s="68"/>
      <c r="G36" s="68"/>
      <c r="AC36">
        <f t="shared" si="2"/>
        <v>0</v>
      </c>
      <c r="AF36">
        <f t="shared" si="3"/>
        <v>0</v>
      </c>
    </row>
    <row r="37" spans="1:33" ht="15" x14ac:dyDescent="0.25">
      <c r="A37" s="68"/>
      <c r="B37" s="68"/>
      <c r="C37" s="68"/>
      <c r="D37" s="68"/>
      <c r="E37" s="68"/>
      <c r="F37" s="68"/>
      <c r="G37" s="68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68"/>
      <c r="B38" s="68"/>
      <c r="C38" s="68"/>
      <c r="D38" s="68"/>
      <c r="E38" s="68"/>
      <c r="F38" s="68"/>
      <c r="G38" s="68"/>
      <c r="AC38">
        <f t="shared" si="2"/>
        <v>0</v>
      </c>
      <c r="AF38">
        <f t="shared" si="3"/>
        <v>0</v>
      </c>
    </row>
    <row r="39" spans="1:33" ht="15" x14ac:dyDescent="0.25">
      <c r="A39" s="68"/>
      <c r="B39" s="68"/>
      <c r="C39" s="68"/>
      <c r="D39" s="68"/>
      <c r="E39" s="68"/>
      <c r="F39" s="68"/>
      <c r="G39" s="68"/>
    </row>
    <row r="40" spans="1:33" ht="15" x14ac:dyDescent="0.25">
      <c r="A40" s="68"/>
      <c r="B40" s="68"/>
      <c r="C40" s="68"/>
      <c r="D40" s="68"/>
      <c r="E40" s="68"/>
      <c r="F40" s="68"/>
      <c r="G40" s="68"/>
      <c r="AC40">
        <f t="shared" si="2"/>
        <v>0</v>
      </c>
    </row>
    <row r="41" spans="1:33" ht="15" x14ac:dyDescent="0.25">
      <c r="A41" s="68"/>
      <c r="B41" s="68"/>
      <c r="C41" s="68"/>
      <c r="D41" s="68"/>
      <c r="E41" s="68"/>
      <c r="F41" s="68"/>
      <c r="G41" s="68"/>
      <c r="AC41">
        <f t="shared" si="2"/>
        <v>0</v>
      </c>
      <c r="AF41">
        <f t="shared" si="3"/>
        <v>0</v>
      </c>
    </row>
    <row r="42" spans="1:33" ht="15" x14ac:dyDescent="0.25">
      <c r="A42" s="68"/>
      <c r="B42" s="68"/>
      <c r="C42" s="68"/>
      <c r="D42" s="68"/>
      <c r="E42" s="68"/>
      <c r="F42" s="68"/>
      <c r="G42" s="68"/>
    </row>
    <row r="43" spans="1:33" ht="15" x14ac:dyDescent="0.25">
      <c r="A43" s="68"/>
      <c r="B43" s="68"/>
      <c r="C43" s="68"/>
      <c r="D43" s="68"/>
      <c r="E43" s="68"/>
      <c r="F43" s="68"/>
      <c r="G43" s="68"/>
      <c r="AC43">
        <f t="shared" si="2"/>
        <v>0</v>
      </c>
      <c r="AF43">
        <f t="shared" si="3"/>
        <v>0</v>
      </c>
    </row>
    <row r="44" spans="1:33" ht="15" x14ac:dyDescent="0.25">
      <c r="A44" s="68"/>
      <c r="B44" s="68"/>
      <c r="C44" s="68"/>
      <c r="D44" s="68"/>
      <c r="E44" s="68"/>
      <c r="F44" s="68"/>
      <c r="G44" s="68"/>
      <c r="AC44">
        <f t="shared" si="2"/>
        <v>0</v>
      </c>
      <c r="AF44">
        <f t="shared" si="3"/>
        <v>0</v>
      </c>
    </row>
    <row r="45" spans="1:33" ht="15" x14ac:dyDescent="0.25">
      <c r="A45" s="68"/>
      <c r="B45" s="68"/>
      <c r="C45" s="68"/>
      <c r="D45" s="68"/>
      <c r="E45" s="68"/>
      <c r="F45" s="68"/>
      <c r="G45" s="68"/>
      <c r="AC45">
        <f t="shared" si="2"/>
        <v>0</v>
      </c>
      <c r="AF45">
        <f t="shared" si="3"/>
        <v>0</v>
      </c>
    </row>
    <row r="46" spans="1:33" ht="15" x14ac:dyDescent="0.25">
      <c r="A46" s="68"/>
      <c r="B46" s="68"/>
      <c r="C46" s="68"/>
      <c r="D46" s="68"/>
      <c r="E46" s="68"/>
      <c r="F46" s="68"/>
      <c r="G46" s="68"/>
      <c r="AC46">
        <f t="shared" si="2"/>
        <v>0</v>
      </c>
      <c r="AF46">
        <f t="shared" si="3"/>
        <v>0</v>
      </c>
    </row>
    <row r="47" spans="1:33" ht="15" x14ac:dyDescent="0.25">
      <c r="A47" s="68"/>
      <c r="B47" s="68"/>
      <c r="C47" s="68"/>
      <c r="D47" s="68"/>
      <c r="E47" s="68"/>
      <c r="F47" s="68"/>
      <c r="G47" s="68"/>
    </row>
    <row r="48" spans="1:33" ht="15" x14ac:dyDescent="0.25">
      <c r="A48" s="68"/>
      <c r="B48" s="68"/>
      <c r="C48" s="68"/>
      <c r="D48" s="68"/>
      <c r="E48" s="68"/>
      <c r="F48" s="68"/>
      <c r="G48" s="68"/>
      <c r="AC48">
        <f t="shared" si="2"/>
        <v>0</v>
      </c>
      <c r="AF48">
        <f t="shared" si="3"/>
        <v>0</v>
      </c>
    </row>
    <row r="49" spans="1:33" ht="15" x14ac:dyDescent="0.25">
      <c r="A49" s="68"/>
      <c r="B49" s="68"/>
      <c r="C49" s="68"/>
      <c r="D49" s="68"/>
      <c r="E49" s="68"/>
      <c r="F49" s="68"/>
      <c r="G49" s="68"/>
    </row>
    <row r="50" spans="1:33" ht="15" x14ac:dyDescent="0.25">
      <c r="A50" s="68"/>
      <c r="B50" s="68"/>
      <c r="C50" s="68"/>
      <c r="D50" s="68"/>
      <c r="E50" s="68"/>
      <c r="F50" s="68"/>
      <c r="G50" s="68"/>
      <c r="AC50">
        <f t="shared" si="2"/>
        <v>0</v>
      </c>
      <c r="AF50">
        <f t="shared" si="3"/>
        <v>0</v>
      </c>
    </row>
    <row r="51" spans="1:33" ht="15" x14ac:dyDescent="0.25">
      <c r="A51" s="68"/>
      <c r="B51" s="68"/>
      <c r="C51" s="68"/>
      <c r="D51" s="68"/>
      <c r="E51" s="68"/>
      <c r="F51" s="68"/>
      <c r="G51" s="68"/>
      <c r="AC51">
        <f t="shared" si="2"/>
        <v>0</v>
      </c>
      <c r="AF51">
        <f t="shared" si="3"/>
        <v>0</v>
      </c>
    </row>
    <row r="52" spans="1:33" ht="15" x14ac:dyDescent="0.25">
      <c r="A52" s="68"/>
      <c r="B52" s="68"/>
      <c r="C52" s="68"/>
      <c r="D52" s="68"/>
      <c r="E52" s="68"/>
      <c r="F52" s="68"/>
      <c r="G52" s="68"/>
      <c r="AC52">
        <f t="shared" si="2"/>
        <v>0</v>
      </c>
      <c r="AF52">
        <f t="shared" si="3"/>
        <v>0</v>
      </c>
    </row>
    <row r="53" spans="1:33" ht="15" x14ac:dyDescent="0.25">
      <c r="A53" s="68"/>
      <c r="B53" s="68"/>
      <c r="C53" s="68"/>
      <c r="D53" s="68"/>
      <c r="E53" s="68"/>
      <c r="F53" s="68"/>
      <c r="G53" s="68"/>
    </row>
    <row r="54" spans="1:33" ht="15" x14ac:dyDescent="0.25">
      <c r="A54" s="68"/>
      <c r="B54" s="68"/>
      <c r="C54" s="68"/>
      <c r="D54" s="68"/>
      <c r="E54" s="68"/>
      <c r="F54" s="68"/>
      <c r="G54" s="68"/>
    </row>
    <row r="55" spans="1:33" ht="15" x14ac:dyDescent="0.25">
      <c r="A55" s="68"/>
      <c r="B55" s="68"/>
      <c r="C55" s="68"/>
      <c r="D55" s="68"/>
      <c r="E55" s="68"/>
      <c r="F55" s="68"/>
      <c r="G55" s="68"/>
    </row>
    <row r="56" spans="1:33" ht="15" x14ac:dyDescent="0.25">
      <c r="A56" s="68"/>
      <c r="B56" s="68"/>
      <c r="C56" s="68"/>
      <c r="D56" s="68"/>
      <c r="E56" s="68"/>
      <c r="F56" s="68"/>
      <c r="G56" s="68"/>
      <c r="AC56">
        <f t="shared" si="2"/>
        <v>0</v>
      </c>
    </row>
    <row r="57" spans="1:33" ht="15" x14ac:dyDescent="0.25">
      <c r="A57" s="68"/>
      <c r="B57" s="68"/>
      <c r="C57" s="68"/>
      <c r="D57" s="68"/>
      <c r="E57" s="68"/>
      <c r="F57" s="68"/>
      <c r="G57" s="68"/>
      <c r="AC57">
        <f t="shared" si="2"/>
        <v>0</v>
      </c>
      <c r="AF57">
        <f t="shared" si="3"/>
        <v>0</v>
      </c>
    </row>
    <row r="58" spans="1:33" ht="15" x14ac:dyDescent="0.25">
      <c r="A58" s="68"/>
      <c r="B58" s="68"/>
      <c r="C58" s="68"/>
      <c r="D58" s="68"/>
      <c r="E58" s="68"/>
      <c r="F58" s="68"/>
      <c r="G58" s="68"/>
      <c r="AC58">
        <f t="shared" si="2"/>
        <v>0</v>
      </c>
      <c r="AF58">
        <f t="shared" si="3"/>
        <v>0</v>
      </c>
    </row>
    <row r="59" spans="1:33" ht="15" x14ac:dyDescent="0.25">
      <c r="A59" s="68"/>
      <c r="B59" s="68"/>
      <c r="C59" s="68"/>
      <c r="D59" s="68"/>
      <c r="E59" s="68"/>
      <c r="F59" s="68"/>
      <c r="G59" s="68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68"/>
      <c r="B60" s="68"/>
      <c r="C60" s="68"/>
      <c r="D60" s="68"/>
      <c r="E60" s="68"/>
      <c r="F60" s="68"/>
      <c r="G60" s="68"/>
      <c r="AC60">
        <f t="shared" si="2"/>
        <v>0</v>
      </c>
      <c r="AF60">
        <f t="shared" si="3"/>
        <v>0</v>
      </c>
    </row>
    <row r="61" spans="1:33" ht="15" x14ac:dyDescent="0.25">
      <c r="A61" s="68"/>
      <c r="B61" s="68"/>
      <c r="C61" s="68"/>
      <c r="D61" s="68"/>
      <c r="E61" s="68"/>
      <c r="F61" s="68"/>
      <c r="G61" s="68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68"/>
      <c r="B62" s="68"/>
      <c r="C62" s="68"/>
      <c r="D62" s="68"/>
      <c r="E62" s="68"/>
      <c r="F62" s="68"/>
      <c r="G62" s="68"/>
      <c r="L62" s="62" t="s">
        <v>118</v>
      </c>
      <c r="AB62" s="62" t="s">
        <v>118</v>
      </c>
    </row>
    <row r="63" spans="1:33" ht="15" x14ac:dyDescent="0.25">
      <c r="A63" s="68"/>
      <c r="B63" s="68"/>
      <c r="C63" s="68"/>
      <c r="D63" s="68"/>
      <c r="E63" s="68"/>
      <c r="F63" s="68"/>
      <c r="G63" s="68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4" sqref="I24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158</v>
      </c>
      <c r="F1" t="s">
        <v>159</v>
      </c>
      <c r="G1" t="s">
        <v>160</v>
      </c>
    </row>
    <row r="2" spans="1:10" x14ac:dyDescent="0.2">
      <c r="A2" t="s">
        <v>66</v>
      </c>
      <c r="B2" t="s">
        <v>182</v>
      </c>
      <c r="C2" t="s">
        <v>183</v>
      </c>
      <c r="D2" t="s">
        <v>184</v>
      </c>
      <c r="E2" t="s">
        <v>162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182</v>
      </c>
      <c r="C3" t="s">
        <v>125</v>
      </c>
      <c r="D3" t="s">
        <v>148</v>
      </c>
      <c r="E3" t="s">
        <v>162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182</v>
      </c>
      <c r="C4" t="s">
        <v>122</v>
      </c>
      <c r="D4" t="s">
        <v>185</v>
      </c>
      <c r="E4" t="s">
        <v>162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182</v>
      </c>
      <c r="C5" t="s">
        <v>77</v>
      </c>
      <c r="D5" t="s">
        <v>186</v>
      </c>
      <c r="E5" t="s">
        <v>162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182</v>
      </c>
      <c r="C6" t="s">
        <v>155</v>
      </c>
      <c r="D6" t="s">
        <v>187</v>
      </c>
      <c r="E6" t="s">
        <v>162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182</v>
      </c>
      <c r="C7" t="s">
        <v>188</v>
      </c>
      <c r="D7" t="s">
        <v>189</v>
      </c>
      <c r="E7" t="s">
        <v>162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182</v>
      </c>
      <c r="C8" t="s">
        <v>112</v>
      </c>
      <c r="D8" t="s">
        <v>164</v>
      </c>
      <c r="E8" t="s">
        <v>162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182</v>
      </c>
      <c r="C9" t="s">
        <v>190</v>
      </c>
      <c r="D9" t="s">
        <v>147</v>
      </c>
      <c r="E9" t="s">
        <v>162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182</v>
      </c>
      <c r="C10" t="s">
        <v>81</v>
      </c>
      <c r="D10" t="s">
        <v>191</v>
      </c>
      <c r="E10" t="s">
        <v>162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182</v>
      </c>
      <c r="C11" t="s">
        <v>192</v>
      </c>
      <c r="D11" t="s">
        <v>193</v>
      </c>
      <c r="E11" t="s">
        <v>162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182</v>
      </c>
      <c r="C12" t="s">
        <v>194</v>
      </c>
      <c r="D12" t="s">
        <v>195</v>
      </c>
      <c r="E12" t="s">
        <v>162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161</v>
      </c>
      <c r="C13" t="s">
        <v>168</v>
      </c>
      <c r="D13" t="s">
        <v>146</v>
      </c>
      <c r="E13" t="s">
        <v>165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161</v>
      </c>
      <c r="C14" t="s">
        <v>157</v>
      </c>
      <c r="D14" t="s">
        <v>129</v>
      </c>
      <c r="E14" t="s">
        <v>162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161</v>
      </c>
      <c r="C15" t="s">
        <v>169</v>
      </c>
      <c r="D15" t="s">
        <v>170</v>
      </c>
      <c r="E15" t="s">
        <v>165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165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165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68"/>
      <c r="B18" s="68"/>
      <c r="C18" s="68"/>
      <c r="D18" s="68"/>
      <c r="E18" s="68"/>
      <c r="F18" s="68"/>
      <c r="G18" s="68"/>
    </row>
    <row r="19" spans="1:28" ht="15" x14ac:dyDescent="0.25">
      <c r="A19" s="68"/>
      <c r="B19" s="68"/>
      <c r="C19" s="68"/>
      <c r="D19" s="68"/>
      <c r="E19" s="68"/>
      <c r="F19" s="68"/>
      <c r="G19" s="68"/>
    </row>
    <row r="20" spans="1:28" ht="15" x14ac:dyDescent="0.25">
      <c r="A20" s="68"/>
      <c r="B20" s="68"/>
      <c r="C20" s="68"/>
      <c r="D20" s="68"/>
      <c r="E20" s="68"/>
      <c r="F20" s="68"/>
      <c r="G20" s="68"/>
    </row>
    <row r="21" spans="1:28" ht="15" x14ac:dyDescent="0.25">
      <c r="A21" s="68"/>
      <c r="B21" s="68"/>
      <c r="C21" s="68"/>
      <c r="D21" s="68"/>
      <c r="E21" s="68"/>
      <c r="F21" s="68"/>
      <c r="G21" s="68"/>
    </row>
    <row r="22" spans="1:28" ht="15" x14ac:dyDescent="0.25">
      <c r="A22" s="68"/>
      <c r="B22" s="68"/>
      <c r="C22" s="68"/>
      <c r="D22" s="68"/>
      <c r="E22" s="68"/>
      <c r="F22" s="68"/>
      <c r="G22" s="68"/>
    </row>
    <row r="23" spans="1:28" ht="15" x14ac:dyDescent="0.25">
      <c r="A23" s="68"/>
      <c r="B23" s="68"/>
      <c r="C23" s="68"/>
      <c r="D23" s="68"/>
      <c r="E23" s="68"/>
      <c r="F23" s="68"/>
      <c r="G23" s="68"/>
    </row>
    <row r="24" spans="1:28" ht="15" x14ac:dyDescent="0.25">
      <c r="A24" s="68"/>
      <c r="B24" s="68"/>
      <c r="C24" s="68"/>
      <c r="D24" s="68"/>
      <c r="E24" s="68"/>
      <c r="F24" s="68"/>
      <c r="G24" s="68"/>
    </row>
    <row r="25" spans="1:28" ht="15" x14ac:dyDescent="0.25">
      <c r="A25" s="68"/>
      <c r="B25" s="68"/>
      <c r="C25" s="68"/>
      <c r="D25" s="68"/>
      <c r="E25" s="68"/>
      <c r="F25" s="68"/>
      <c r="G25" s="68"/>
    </row>
    <row r="26" spans="1:28" ht="15" x14ac:dyDescent="0.25">
      <c r="A26" s="68"/>
      <c r="B26" s="68"/>
      <c r="C26" s="68"/>
      <c r="D26" s="68"/>
      <c r="E26" s="68"/>
      <c r="F26" s="68"/>
      <c r="G26" s="68"/>
    </row>
    <row r="27" spans="1:28" ht="15" x14ac:dyDescent="0.25">
      <c r="A27" s="68"/>
      <c r="B27" s="68"/>
      <c r="C27" s="68"/>
      <c r="D27" s="68"/>
      <c r="E27" s="68"/>
      <c r="F27" s="68"/>
      <c r="G27" s="68"/>
    </row>
    <row r="28" spans="1:28" ht="15" x14ac:dyDescent="0.25">
      <c r="A28" s="68"/>
      <c r="B28" s="68"/>
      <c r="C28" s="68"/>
      <c r="D28" s="68"/>
      <c r="E28" s="68"/>
      <c r="F28" s="68"/>
      <c r="G28" s="68"/>
    </row>
    <row r="29" spans="1:28" ht="15" x14ac:dyDescent="0.25">
      <c r="A29" s="68"/>
      <c r="B29" s="68"/>
      <c r="C29" s="68"/>
      <c r="D29" s="68"/>
      <c r="E29" s="68"/>
      <c r="F29" s="68"/>
      <c r="G29" s="68"/>
    </row>
    <row r="30" spans="1:28" ht="15" x14ac:dyDescent="0.25">
      <c r="A30" s="68"/>
      <c r="B30" s="68"/>
      <c r="C30" s="68"/>
      <c r="D30" s="68"/>
      <c r="E30" s="68"/>
      <c r="F30" s="68"/>
      <c r="G30" s="68"/>
    </row>
    <row r="31" spans="1:28" ht="15" x14ac:dyDescent="0.25">
      <c r="A31" s="68"/>
      <c r="B31" s="68"/>
      <c r="C31" s="68"/>
      <c r="D31" s="68"/>
      <c r="E31" s="68"/>
      <c r="F31" s="68"/>
      <c r="G31" s="68"/>
      <c r="L31" s="62" t="s">
        <v>117</v>
      </c>
      <c r="AB31" s="62"/>
    </row>
    <row r="32" spans="1:28" ht="15" x14ac:dyDescent="0.25">
      <c r="A32" s="68"/>
      <c r="B32" s="68"/>
      <c r="C32" s="68"/>
      <c r="D32" s="68"/>
      <c r="E32" s="68"/>
      <c r="F32" s="68"/>
      <c r="G32" s="68"/>
      <c r="L32" s="62" t="s">
        <v>116</v>
      </c>
      <c r="AB32" s="62"/>
    </row>
    <row r="33" spans="1:7" ht="15" x14ac:dyDescent="0.25">
      <c r="A33" s="68"/>
      <c r="B33" s="68"/>
      <c r="C33" s="68"/>
      <c r="D33" s="68"/>
      <c r="E33" s="68"/>
      <c r="F33" s="68"/>
      <c r="G33" s="68"/>
    </row>
    <row r="34" spans="1:7" ht="15" x14ac:dyDescent="0.25">
      <c r="A34" s="68"/>
      <c r="B34" s="68"/>
      <c r="C34" s="68"/>
      <c r="D34" s="68"/>
      <c r="E34" s="68"/>
      <c r="F34" s="68"/>
      <c r="G34" s="68"/>
    </row>
    <row r="35" spans="1:7" ht="15" x14ac:dyDescent="0.25">
      <c r="A35" s="68"/>
      <c r="B35" s="68"/>
      <c r="C35" s="68"/>
      <c r="D35" s="68"/>
      <c r="E35" s="68"/>
      <c r="F35" s="68"/>
      <c r="G35" s="68"/>
    </row>
    <row r="36" spans="1:7" ht="15" x14ac:dyDescent="0.25">
      <c r="A36" s="68"/>
      <c r="B36" s="68"/>
      <c r="C36" s="68"/>
      <c r="D36" s="68"/>
      <c r="E36" s="68"/>
      <c r="F36" s="68"/>
      <c r="G36" s="68"/>
    </row>
    <row r="37" spans="1:7" ht="15" x14ac:dyDescent="0.25">
      <c r="A37" s="68"/>
      <c r="B37" s="68"/>
      <c r="C37" s="68"/>
      <c r="D37" s="68"/>
      <c r="E37" s="68"/>
      <c r="F37" s="68"/>
      <c r="G37" s="68"/>
    </row>
    <row r="38" spans="1:7" ht="15" x14ac:dyDescent="0.25">
      <c r="A38" s="68"/>
      <c r="B38" s="68"/>
      <c r="C38" s="68"/>
      <c r="D38" s="68"/>
      <c r="E38" s="68"/>
      <c r="F38" s="68"/>
      <c r="G38" s="68"/>
    </row>
    <row r="39" spans="1:7" ht="15" x14ac:dyDescent="0.25">
      <c r="A39" s="68"/>
      <c r="B39" s="68"/>
      <c r="C39" s="68"/>
      <c r="D39" s="68"/>
      <c r="E39" s="68"/>
      <c r="F39" s="68"/>
      <c r="G39" s="68"/>
    </row>
    <row r="40" spans="1:7" ht="15" x14ac:dyDescent="0.25">
      <c r="A40" s="68"/>
      <c r="B40" s="68"/>
      <c r="C40" s="68"/>
      <c r="D40" s="68"/>
      <c r="E40" s="68"/>
      <c r="F40" s="68"/>
      <c r="G40" s="68"/>
    </row>
    <row r="41" spans="1:7" ht="15" x14ac:dyDescent="0.25">
      <c r="A41" s="68"/>
      <c r="B41" s="68"/>
      <c r="C41" s="68"/>
      <c r="D41" s="68"/>
      <c r="E41" s="68"/>
      <c r="F41" s="68"/>
      <c r="G41" s="68"/>
    </row>
    <row r="42" spans="1:7" ht="15" x14ac:dyDescent="0.25">
      <c r="A42" s="68"/>
      <c r="B42" s="68"/>
      <c r="C42" s="68"/>
      <c r="D42" s="68"/>
      <c r="E42" s="68"/>
      <c r="F42" s="68"/>
      <c r="G42" s="68"/>
    </row>
    <row r="43" spans="1:7" ht="15" x14ac:dyDescent="0.25">
      <c r="A43" s="68"/>
      <c r="B43" s="68"/>
      <c r="C43" s="68"/>
      <c r="D43" s="68"/>
      <c r="E43" s="68"/>
      <c r="F43" s="68"/>
      <c r="G43" s="68"/>
    </row>
    <row r="44" spans="1:7" ht="15" x14ac:dyDescent="0.25">
      <c r="A44" s="68"/>
      <c r="B44" s="68"/>
      <c r="C44" s="68"/>
      <c r="D44" s="68"/>
      <c r="E44" s="68"/>
      <c r="F44" s="68"/>
      <c r="G44" s="68"/>
    </row>
    <row r="45" spans="1:7" ht="15" x14ac:dyDescent="0.25">
      <c r="A45" s="68"/>
      <c r="B45" s="68"/>
      <c r="C45" s="68"/>
      <c r="D45" s="68"/>
      <c r="E45" s="68"/>
      <c r="F45" s="68"/>
      <c r="G45" s="68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C_predlog</vt:lpstr>
      <vt:lpstr>D_predlog</vt:lpstr>
      <vt:lpstr>C_Zakljucne</vt:lpstr>
      <vt:lpstr>D_Zakljucne</vt:lpstr>
      <vt:lpstr>Statistika</vt:lpstr>
      <vt:lpstr>My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2023-09-13T18:11:19Z</dcterms:modified>
</cp:coreProperties>
</file>