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11" activeTab="1"/>
  </bookViews>
  <sheets>
    <sheet name="M1D" sheetId="1" r:id="rId1"/>
    <sheet name="Osvojeni" sheetId="2" r:id="rId2"/>
    <sheet name="Zakljucne" sheetId="3" r:id="rId3"/>
  </sheets>
  <definedNames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<sst xmlns="http://schemas.openxmlformats.org/spreadsheetml/2006/main" count="198" uniqueCount="188">
  <si>
    <t xml:space="preserve">r.b. </t>
  </si>
  <si>
    <t>Br. ind.</t>
  </si>
  <si>
    <t>Prezime i ime</t>
  </si>
  <si>
    <t>K1</t>
  </si>
  <si>
    <t>K2</t>
  </si>
  <si>
    <t>PK1</t>
  </si>
  <si>
    <t>PK2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</si>
  <si>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</si>
  <si>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</si>
  <si>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</si>
  <si>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</si>
  <si>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</si>
  <si>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</si>
  <si>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</si>
  <si>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</si>
  <si>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</si>
  <si>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</si>
  <si>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</si>
  <si>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</si>
  <si>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</si>
  <si>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</si>
  <si>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</si>
  <si>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</si>
  <si>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</si>
  <si>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</si>
  <si>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</si>
  <si>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</si>
  <si>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</si>
  <si>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</si>
  <si>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</si>
  <si>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</si>
  <si>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</si>
  <si>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</si>
  <si>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</si>
  <si>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</si>
  <si>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</si>
  <si>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</si>
  <si>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</si>
  <si>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</si>
  <si>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</si>
  <si>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</si>
  <si>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K2D</t>
  </si>
  <si>
    <t>ZID</t>
  </si>
  <si>
    <t>Popunjava predmetni nastavnik</t>
  </si>
  <si>
    <t xml:space="preserve">Popunjava se i potpisuje kao odluka Vijeća </t>
  </si>
  <si>
    <r>
      <t>STUDIJSKI PROGRAM:</t>
    </r>
    <r>
      <rPr>
        <b/>
        <sz val="12"/>
        <color indexed="8"/>
        <rFont val="Arial"/>
        <family val="2"/>
      </rPr>
      <t xml:space="preserve"> Računarstvo i informacione tehnologije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</si>
  <si>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Primijenjene - osnovne</t>
    </r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</si>
  <si>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</si>
  <si>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</si>
  <si>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>STUDIJE:</t>
    </r>
    <r>
      <rPr>
        <b/>
        <sz val="12"/>
        <rFont val="Arial"/>
        <family val="2"/>
      </rPr>
      <t xml:space="preserve"> Primijenjene - osnovne</t>
    </r>
  </si>
  <si>
    <r>
      <t xml:space="preserve">STUDIJSKI PROGRAM: </t>
    </r>
    <r>
      <rPr>
        <b/>
        <sz val="12"/>
        <rFont val="Arial"/>
        <family val="2"/>
      </rPr>
      <t>Računarstvo i informacione tehnologije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</si>
  <si>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</si>
  <si>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Snežana Zlatičanin</t>
  </si>
  <si>
    <t>Edin Sutaj</t>
  </si>
  <si>
    <t>Mimoza Drešaj</t>
  </si>
  <si>
    <t>Veselin Kontić</t>
  </si>
  <si>
    <t>Ivana Filipović</t>
  </si>
  <si>
    <t>Lazar Rakonjac</t>
  </si>
  <si>
    <t>Jelena Bajić</t>
  </si>
  <si>
    <t>Miloš Ostojić</t>
  </si>
  <si>
    <t>Dragana Pupović</t>
  </si>
  <si>
    <t>Jelena Radovanović</t>
  </si>
  <si>
    <t>Krsto Vulović</t>
  </si>
  <si>
    <t>Luka Milaš</t>
  </si>
  <si>
    <t>Milica Bulatović</t>
  </si>
  <si>
    <t>Danilo Tatić</t>
  </si>
  <si>
    <t>Valentina Šćepanović</t>
  </si>
  <si>
    <t>Sara Bitrović</t>
  </si>
  <si>
    <t>Luka Mugoša</t>
  </si>
  <si>
    <t>Ilija Šekarić</t>
  </si>
  <si>
    <t>Danilo Dabetić</t>
  </si>
  <si>
    <t>Robert Elezović</t>
  </si>
  <si>
    <t>Ivana Bulatović</t>
  </si>
  <si>
    <t>Andrija Mušikić</t>
  </si>
  <si>
    <t>Nikola Todorović</t>
  </si>
  <si>
    <t>Ivona Radunović</t>
  </si>
  <si>
    <t>Luka Lakićević</t>
  </si>
  <si>
    <t>Danijela Matanović</t>
  </si>
  <si>
    <t>Miloš Ćupić</t>
  </si>
  <si>
    <t>Aldin Dešić</t>
  </si>
  <si>
    <t>Đorđe Perović</t>
  </si>
  <si>
    <t>Luka Rakočević</t>
  </si>
  <si>
    <t>Ajdin Karović</t>
  </si>
  <si>
    <t>Filip Kaluđerović</t>
  </si>
  <si>
    <t>Vuksan Vujošević</t>
  </si>
  <si>
    <t>Ognjen Pejović</t>
  </si>
  <si>
    <t>Andrea Đurašković</t>
  </si>
  <si>
    <t>Draško Damjanović</t>
  </si>
  <si>
    <t>Luka Bracović</t>
  </si>
  <si>
    <t>Vladan Babić</t>
  </si>
  <si>
    <t>Nikola Jovović</t>
  </si>
  <si>
    <t>Belma Muratović</t>
  </si>
  <si>
    <t>Luka Jaredić</t>
  </si>
  <si>
    <t>Elmaz Feratović</t>
  </si>
  <si>
    <t>Pavle Ljumović</t>
  </si>
  <si>
    <t>Dalibor Ranković</t>
  </si>
  <si>
    <t>Nikola Veljić</t>
  </si>
  <si>
    <t>Enis Ličina</t>
  </si>
  <si>
    <t>Jovana Brakočević</t>
  </si>
  <si>
    <t>Pavle Dejanović</t>
  </si>
  <si>
    <t>Robert Marniković</t>
  </si>
  <si>
    <t>Miloš Bogosavljević</t>
  </si>
  <si>
    <t>Filip Raičević</t>
  </si>
  <si>
    <t>Ema Dapčević</t>
  </si>
  <si>
    <t>Nikola Trifunović</t>
  </si>
  <si>
    <t>Veselin Planić</t>
  </si>
  <si>
    <t>Branko Teofilov</t>
  </si>
  <si>
    <t>Semir Čohović</t>
  </si>
  <si>
    <t>Sara Milosavljević</t>
  </si>
  <si>
    <t>Jovana Šćekić</t>
  </si>
  <si>
    <t>Milovan Labudović</t>
  </si>
  <si>
    <t>Igor Banović</t>
  </si>
  <si>
    <t>Stefan Novčić</t>
  </si>
  <si>
    <t>Selmir Muminović</t>
  </si>
  <si>
    <t>Nenad Aranitović</t>
  </si>
  <si>
    <t>Ivana Čvorović</t>
  </si>
  <si>
    <t>Luka Vukčević</t>
  </si>
  <si>
    <t>32/2019</t>
  </si>
  <si>
    <t>37/2019</t>
  </si>
  <si>
    <t>38/2019</t>
  </si>
  <si>
    <t>40/2019</t>
  </si>
  <si>
    <t>41/2019</t>
  </si>
  <si>
    <t>1/2018</t>
  </si>
  <si>
    <t>2/2018</t>
  </si>
  <si>
    <t>3/2018</t>
  </si>
  <si>
    <t>5/2018</t>
  </si>
  <si>
    <t>8/2018</t>
  </si>
  <si>
    <t>9/2018</t>
  </si>
  <si>
    <t>10/2018</t>
  </si>
  <si>
    <t>11/2018</t>
  </si>
  <si>
    <t>12/2018</t>
  </si>
  <si>
    <t>14/2018</t>
  </si>
  <si>
    <t>15/2018</t>
  </si>
  <si>
    <t>16/2018</t>
  </si>
  <si>
    <t>17/2018</t>
  </si>
  <si>
    <t>19/2018</t>
  </si>
  <si>
    <t>20/2018</t>
  </si>
  <si>
    <t>24/2018</t>
  </si>
  <si>
    <t>26/2018</t>
  </si>
  <si>
    <t>28/2018</t>
  </si>
  <si>
    <t>30/2018</t>
  </si>
  <si>
    <t>34/2018</t>
  </si>
  <si>
    <t>38/2018</t>
  </si>
  <si>
    <t>39/2018</t>
  </si>
  <si>
    <t>1/2017</t>
  </si>
  <si>
    <t>3/2017</t>
  </si>
  <si>
    <t>4/2017</t>
  </si>
  <si>
    <t>7/2017</t>
  </si>
  <si>
    <t>9/2017</t>
  </si>
  <si>
    <t>10/2017</t>
  </si>
  <si>
    <t>13/2017</t>
  </si>
  <si>
    <t>14/2017</t>
  </si>
  <si>
    <t>15/2017</t>
  </si>
  <si>
    <t>17/2017</t>
  </si>
  <si>
    <t>24/2017</t>
  </si>
  <si>
    <t>25/2017</t>
  </si>
  <si>
    <t>26/2017</t>
  </si>
  <si>
    <t>29/2017</t>
  </si>
  <si>
    <t>30/2017</t>
  </si>
  <si>
    <t>31/2017</t>
  </si>
  <si>
    <t>33/2017</t>
  </si>
  <si>
    <t>35/2017</t>
  </si>
  <si>
    <t>38/2017</t>
  </si>
  <si>
    <t>1/2016</t>
  </si>
  <si>
    <t>2/2016</t>
  </si>
  <si>
    <t>10/2016</t>
  </si>
  <si>
    <t>13/2016</t>
  </si>
  <si>
    <t>16/2016</t>
  </si>
  <si>
    <t>23/2016</t>
  </si>
  <si>
    <t>24/2016</t>
  </si>
  <si>
    <t>25/2016</t>
  </si>
  <si>
    <t>39/2016</t>
  </si>
  <si>
    <t>5/2015</t>
  </si>
  <si>
    <t>7/2015</t>
  </si>
  <si>
    <t>20/2015</t>
  </si>
  <si>
    <t>28/2015</t>
  </si>
  <si>
    <t>1/2014</t>
  </si>
  <si>
    <t>13/2014</t>
  </si>
  <si>
    <t>20/2014</t>
  </si>
  <si>
    <t>37/2014</t>
  </si>
  <si>
    <t>9/2013</t>
  </si>
  <si>
    <t>6/2006</t>
  </si>
  <si>
    <t>I-pop</t>
  </si>
  <si>
    <r>
      <t xml:space="preserve">NASTAVNIK: </t>
    </r>
    <r>
      <rPr>
        <b/>
        <sz val="10"/>
        <rFont val="Arial"/>
        <family val="2"/>
      </rPr>
      <t>Prof.dr Žana Kovijanić Vukićević</t>
    </r>
  </si>
  <si>
    <t>SARADNIK: mr Milica Kankaraš</t>
  </si>
  <si>
    <t>NASTAVNIK: Prof.dr Žana Kovijanić Vukićević</t>
  </si>
  <si>
    <r>
      <t>PREDMET:</t>
    </r>
    <r>
      <rPr>
        <b/>
        <sz val="12"/>
        <color indexed="8"/>
        <rFont val="Arial"/>
        <family val="2"/>
      </rPr>
      <t xml:space="preserve"> Matematika  IV</t>
    </r>
  </si>
  <si>
    <r>
      <t xml:space="preserve">PREDMET: </t>
    </r>
    <r>
      <rPr>
        <b/>
        <sz val="10"/>
        <rFont val="Arial"/>
        <family val="2"/>
      </rPr>
      <t>Matematika IV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</si>
</sst>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/>
      <top style="double">
        <color indexed="59"/>
      </top>
      <bottom style="thin">
        <color indexed="59"/>
      </bottom>
    </border>
    <border>
      <left/>
      <right style="thin"/>
      <top style="double">
        <color indexed="59"/>
      </top>
      <bottom style="thin">
        <color indexed="59"/>
      </bottom>
    </border>
    <border>
      <left style="thin"/>
      <right style="thin"/>
      <top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1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2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2" fillId="2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3" fillId="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" fillId="45" borderId="1" applyNumberFormat="0" applyAlignment="0" applyProtection="0"/>
    <xf numFmtId="0" fontId="47" fillId="46" borderId="2" applyNumberFormat="0" applyAlignment="0" applyProtection="0"/>
    <xf numFmtId="0" fontId="47" fillId="46" borderId="2" applyNumberFormat="0" applyAlignment="0" applyProtection="0"/>
    <xf numFmtId="0" fontId="5" fillId="47" borderId="3" applyNumberFormat="0" applyAlignment="0" applyProtection="0"/>
    <xf numFmtId="0" fontId="48" fillId="48" borderId="4" applyNumberFormat="0" applyAlignment="0" applyProtection="0"/>
    <xf numFmtId="0" fontId="4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8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9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0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12" borderId="1" applyNumberFormat="0" applyAlignment="0" applyProtection="0"/>
    <xf numFmtId="0" fontId="54" fillId="50" borderId="2" applyNumberFormat="0" applyAlignment="0" applyProtection="0"/>
    <xf numFmtId="0" fontId="54" fillId="50" borderId="2" applyNumberFormat="0" applyAlignment="0" applyProtection="0"/>
    <xf numFmtId="0" fontId="12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13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4" fillId="54" borderId="14" applyNumberFormat="0" applyFont="0" applyAlignment="0" applyProtection="0"/>
    <xf numFmtId="0" fontId="44" fillId="54" borderId="14" applyNumberFormat="0" applyFont="0" applyAlignment="0" applyProtection="0"/>
    <xf numFmtId="0" fontId="14" fillId="45" borderId="15" applyNumberFormat="0" applyAlignment="0" applyProtection="0"/>
    <xf numFmtId="0" fontId="57" fillId="46" borderId="16" applyNumberFormat="0" applyAlignment="0" applyProtection="0"/>
    <xf numFmtId="0" fontId="57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131" applyFont="1" applyBorder="1">
      <alignment/>
      <protection/>
    </xf>
    <xf numFmtId="0" fontId="0" fillId="0" borderId="0" xfId="13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130">
      <alignment/>
      <protection/>
    </xf>
    <xf numFmtId="0" fontId="0" fillId="0" borderId="0" xfId="130" applyAlignment="1">
      <alignment horizontal="left" vertical="center"/>
      <protection/>
    </xf>
    <xf numFmtId="0" fontId="0" fillId="0" borderId="0" xfId="130" applyAlignment="1">
      <alignment horizontal="center" vertical="center"/>
      <protection/>
    </xf>
    <xf numFmtId="0" fontId="30" fillId="0" borderId="22" xfId="130" applyFont="1" applyBorder="1" applyAlignment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23" xfId="0" applyNumberFormat="1" applyFont="1" applyBorder="1" applyAlignment="1">
      <alignment/>
    </xf>
    <xf numFmtId="0" fontId="0" fillId="0" borderId="24" xfId="0" applyFont="1" applyBorder="1" applyAlignment="1" applyProtection="1">
      <alignment/>
      <protection hidden="1"/>
    </xf>
    <xf numFmtId="0" fontId="36" fillId="0" borderId="23" xfId="0" applyNumberFormat="1" applyFont="1" applyFill="1" applyBorder="1" applyAlignment="1">
      <alignment horizontal="center"/>
    </xf>
    <xf numFmtId="0" fontId="30" fillId="0" borderId="20" xfId="130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23" xfId="130" applyNumberFormat="1" applyFont="1" applyBorder="1" applyAlignment="1">
      <alignment horizontal="center"/>
      <protection/>
    </xf>
    <xf numFmtId="0" fontId="20" fillId="0" borderId="23" xfId="0" applyNumberFormat="1" applyFont="1" applyFill="1" applyBorder="1" applyAlignment="1">
      <alignment horizontal="center"/>
    </xf>
    <xf numFmtId="0" fontId="37" fillId="0" borderId="0" xfId="131" applyFont="1" applyBorder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44" fillId="0" borderId="24" xfId="129" applyBorder="1">
      <alignment/>
      <protection/>
    </xf>
    <xf numFmtId="0" fontId="44" fillId="0" borderId="24" xfId="128" applyBorder="1">
      <alignment/>
      <protection/>
    </xf>
    <xf numFmtId="0" fontId="19" fillId="0" borderId="24" xfId="0" applyFont="1" applyBorder="1" applyAlignment="1" applyProtection="1">
      <alignment/>
      <protection hidden="1"/>
    </xf>
    <xf numFmtId="0" fontId="19" fillId="0" borderId="24" xfId="0" applyFont="1" applyFill="1" applyBorder="1" applyAlignment="1" applyProtection="1">
      <alignment/>
      <protection locked="0"/>
    </xf>
    <xf numFmtId="1" fontId="20" fillId="0" borderId="24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26" xfId="0" applyFill="1" applyBorder="1" applyAlignment="1">
      <alignment wrapText="1"/>
    </xf>
    <xf numFmtId="0" fontId="0" fillId="6" borderId="27" xfId="0" applyFont="1" applyFill="1" applyBorder="1" applyAlignment="1">
      <alignment wrapText="1"/>
    </xf>
    <xf numFmtId="0" fontId="0" fillId="6" borderId="28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30" fillId="0" borderId="20" xfId="130" applyFont="1" applyBorder="1" applyAlignment="1">
      <alignment horizontal="center" vertical="center" wrapText="1"/>
      <protection/>
    </xf>
    <xf numFmtId="0" fontId="19" fillId="0" borderId="29" xfId="130" applyFont="1" applyBorder="1" applyAlignment="1">
      <alignment wrapText="1"/>
      <protection/>
    </xf>
    <xf numFmtId="0" fontId="0" fillId="0" borderId="25" xfId="130" applyFont="1" applyBorder="1" applyAlignment="1">
      <alignment horizontal="center" vertical="center" wrapText="1"/>
      <protection/>
    </xf>
    <xf numFmtId="0" fontId="0" fillId="0" borderId="30" xfId="130" applyBorder="1" applyAlignment="1">
      <alignment horizontal="center" vertical="center" wrapText="1"/>
      <protection/>
    </xf>
    <xf numFmtId="0" fontId="30" fillId="0" borderId="26" xfId="130" applyFont="1" applyBorder="1" applyAlignment="1">
      <alignment horizontal="center" vertical="center" wrapText="1"/>
      <protection/>
    </xf>
    <xf numFmtId="0" fontId="30" fillId="0" borderId="27" xfId="130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2" fillId="0" borderId="20" xfId="130" applyFont="1" applyBorder="1" applyAlignment="1">
      <alignment horizontal="center" vertical="center" wrapText="1"/>
      <protection/>
    </xf>
    <xf numFmtId="0" fontId="32" fillId="0" borderId="25" xfId="130" applyFont="1" applyBorder="1" applyAlignment="1">
      <alignment horizontal="center" vertical="center" wrapText="1"/>
      <protection/>
    </xf>
    <xf numFmtId="0" fontId="28" fillId="0" borderId="19" xfId="130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5" fillId="0" borderId="19" xfId="130" applyFont="1" applyBorder="1" applyAlignment="1">
      <alignment vertical="center" wrapText="1"/>
      <protection/>
    </xf>
    <xf numFmtId="0" fontId="38" fillId="0" borderId="19" xfId="130" applyFont="1" applyBorder="1" applyAlignment="1">
      <alignment vertical="center" wrapText="1"/>
      <protection/>
    </xf>
    <xf numFmtId="0" fontId="31" fillId="0" borderId="19" xfId="130" applyFont="1" applyBorder="1" applyAlignment="1">
      <alignment wrapText="1"/>
      <protection/>
    </xf>
    <xf numFmtId="0" fontId="34" fillId="55" borderId="19" xfId="130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13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130" applyFont="1" applyBorder="1" applyAlignment="1">
      <alignment horizontal="left" vertical="center" wrapText="1"/>
      <protection/>
    </xf>
    <xf numFmtId="0" fontId="31" fillId="0" borderId="19" xfId="130" applyFont="1" applyBorder="1" applyAlignment="1">
      <alignment horizontal="left" wrapText="1"/>
      <protection/>
    </xf>
    <xf numFmtId="0" fontId="20" fillId="0" borderId="26" xfId="0" applyFont="1" applyFill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Border="1" applyAlignment="1">
      <alignment/>
    </xf>
    <xf numFmtId="0" fontId="36" fillId="0" borderId="26" xfId="0" applyFont="1" applyFill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0" xfId="0" applyNumberFormat="1" applyBorder="1" applyAlignment="1">
      <alignment/>
    </xf>
    <xf numFmtId="0" fontId="0" fillId="0" borderId="34" xfId="0" applyNumberFormat="1" applyFont="1" applyBorder="1" applyAlignment="1">
      <alignment/>
    </xf>
  </cellXfs>
  <cellStyles count="13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Input" xfId="118"/>
    <cellStyle name="Input 2" xfId="119"/>
    <cellStyle name="Input 3" xfId="120"/>
    <cellStyle name="Linked Cell" xfId="121"/>
    <cellStyle name="Linked Cell 2" xfId="122"/>
    <cellStyle name="Linked Cell 3" xfId="123"/>
    <cellStyle name="Neutral" xfId="124"/>
    <cellStyle name="Neutral 2" xfId="125"/>
    <cellStyle name="Neutral 3" xfId="126"/>
    <cellStyle name="Normal 2" xfId="127"/>
    <cellStyle name="Normal 3" xfId="128"/>
    <cellStyle name="Normal 4" xfId="129"/>
    <cellStyle name="Normal_OR1-2005-2006" xfId="130"/>
    <cellStyle name="Normal_Sheet1" xfId="131"/>
    <cellStyle name="Note" xfId="132"/>
    <cellStyle name="Note 2" xfId="133"/>
    <cellStyle name="Note 3" xfId="134"/>
    <cellStyle name="Output" xfId="135"/>
    <cellStyle name="Output 2" xfId="136"/>
    <cellStyle name="Output 3" xfId="137"/>
    <cellStyle name="Percent" xfId="138"/>
    <cellStyle name="Title" xfId="139"/>
    <cellStyle name="Title 2" xfId="140"/>
    <cellStyle name="Title 3" xfId="141"/>
    <cellStyle name="Total" xfId="142"/>
    <cellStyle name="Total 2" xfId="143"/>
    <cellStyle name="Total 3" xfId="144"/>
    <cellStyle name="Warning Text" xfId="145"/>
    <cellStyle name="Warning Text 2" xfId="146"/>
    <cellStyle name="Warning Text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P3" sqref="P3"/>
    </sheetView>
  </sheetViews>
  <sheetFormatPr defaultColWidth="9.140625" defaultRowHeight="12.75"/>
  <cols>
    <col min="1" max="1" width="10.421875" style="0" customWidth="1"/>
    <col min="3" max="3" width="21.57421875" style="0" customWidth="1"/>
    <col min="4" max="4" width="5.140625" style="0" customWidth="1"/>
    <col min="5" max="5" width="4.57421875" style="0" customWidth="1"/>
    <col min="6" max="6" width="5.7109375" style="0" customWidth="1"/>
    <col min="7" max="9" width="5.8515625" style="0" customWidth="1"/>
    <col min="10" max="10" width="5.00390625" style="0" customWidth="1"/>
    <col min="11" max="11" width="4.421875" style="0" customWidth="1"/>
    <col min="12" max="12" width="3.8515625" style="0" customWidth="1"/>
    <col min="13" max="13" width="4.57421875" style="0" customWidth="1"/>
    <col min="14" max="16" width="5.2812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2.75" customHeight="1">
      <c r="A2" s="3" t="s">
        <v>0</v>
      </c>
      <c r="B2" s="4" t="s">
        <v>1</v>
      </c>
      <c r="C2" s="27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19" t="s">
        <v>40</v>
      </c>
      <c r="I2" s="19" t="s">
        <v>41</v>
      </c>
      <c r="J2" s="18" t="s">
        <v>36</v>
      </c>
      <c r="K2" s="19" t="s">
        <v>37</v>
      </c>
      <c r="L2" s="19" t="s">
        <v>7</v>
      </c>
      <c r="M2" s="19" t="s">
        <v>38</v>
      </c>
      <c r="N2" s="19" t="s">
        <v>39</v>
      </c>
      <c r="O2" s="19" t="s">
        <v>8</v>
      </c>
      <c r="P2" s="19" t="s">
        <v>42</v>
      </c>
      <c r="Q2" s="5" t="s">
        <v>9</v>
      </c>
      <c r="R2" s="5" t="s">
        <v>10</v>
      </c>
    </row>
    <row r="3" spans="1:18" ht="15.75">
      <c r="A3" s="31">
        <v>1</v>
      </c>
      <c r="B3" s="32" t="s">
        <v>117</v>
      </c>
      <c r="C3" s="33" t="s">
        <v>52</v>
      </c>
      <c r="D3" s="34">
        <v>17</v>
      </c>
      <c r="E3" s="34"/>
      <c r="F3" s="34">
        <v>15</v>
      </c>
      <c r="G3" s="34"/>
      <c r="H3" s="21">
        <f>IF(AND(D3="",F3=""),"",MAX(D3,F3))</f>
        <v>17</v>
      </c>
      <c r="I3" s="21">
        <f>IF(AND(E3="",G3=""),"",IF(G3="",E3,G3))</f>
      </c>
      <c r="J3" s="35"/>
      <c r="K3" s="34"/>
      <c r="L3" s="34">
        <v>7</v>
      </c>
      <c r="M3" s="34"/>
      <c r="N3" s="34"/>
      <c r="O3" s="34">
        <v>10</v>
      </c>
      <c r="P3" s="21">
        <f>IF(AND(L3="",O3=""),"",MAX(L3,O3))</f>
        <v>10</v>
      </c>
      <c r="Q3" s="36">
        <f>IF(AND(H3="",P3=""),"",SUM(H3,P3))</f>
        <v>27</v>
      </c>
      <c r="R3" s="28" t="str">
        <f>IF(AND(H3="",I3="",P3=""),"",IF(Q3&gt;89,"A",IF(Q3&gt;79,"B",IF(Q3&gt;69,"C",IF(Q3&gt;59,"D",IF(Q3&gt;44,"E","F"))))))</f>
        <v>F</v>
      </c>
    </row>
    <row r="4" spans="1:18" ht="15.75">
      <c r="A4" s="31">
        <v>2</v>
      </c>
      <c r="B4" s="32" t="s">
        <v>118</v>
      </c>
      <c r="C4" s="33" t="s">
        <v>53</v>
      </c>
      <c r="D4" s="34"/>
      <c r="E4" s="34"/>
      <c r="F4" s="34"/>
      <c r="G4" s="34"/>
      <c r="H4" s="21">
        <f aca="true" t="shared" si="0" ref="H4:H67">IF(AND(D4="",F4=""),"",MAX(D4,F4))</f>
      </c>
      <c r="I4" s="21">
        <f aca="true" t="shared" si="1" ref="I4:I52">IF(AND(E4="",G4=""),"",IF(G4="",E4,G4))</f>
      </c>
      <c r="J4" s="35"/>
      <c r="K4" s="34"/>
      <c r="L4" s="34"/>
      <c r="M4" s="34"/>
      <c r="N4" s="34"/>
      <c r="O4" s="34">
        <f>IF(AND(M4="",N4=""),"",SUM(M4,N4))</f>
      </c>
      <c r="P4" s="21">
        <f aca="true" t="shared" si="2" ref="P4:P67">IF(AND(L4="",O4=""),"",MAX(L4,O4))</f>
      </c>
      <c r="Q4" s="36">
        <f aca="true" t="shared" si="3" ref="Q4:Q67">IF(AND(H4="",P4=""),"",SUM(H4,P4))</f>
      </c>
      <c r="R4" s="28">
        <f aca="true" t="shared" si="4" ref="R4:R67">IF(AND(H4="",I4="",P4=""),"",IF(Q4&gt;89,"A",IF(Q4&gt;79,"B",IF(Q4&gt;69,"C",IF(Q4&gt;59,"D",IF(Q4&gt;44,"E","F"))))))</f>
      </c>
    </row>
    <row r="5" spans="1:18" ht="15.75">
      <c r="A5" s="31">
        <v>3</v>
      </c>
      <c r="B5" s="32" t="s">
        <v>119</v>
      </c>
      <c r="C5" s="33" t="s">
        <v>54</v>
      </c>
      <c r="D5" s="34">
        <v>35</v>
      </c>
      <c r="E5" s="34"/>
      <c r="F5" s="34"/>
      <c r="G5" s="34"/>
      <c r="H5" s="21">
        <f t="shared" si="0"/>
        <v>35</v>
      </c>
      <c r="I5" s="21">
        <f t="shared" si="1"/>
      </c>
      <c r="J5" s="35"/>
      <c r="K5" s="34"/>
      <c r="L5" s="34"/>
      <c r="M5" s="34"/>
      <c r="N5" s="34"/>
      <c r="O5" s="34">
        <v>17</v>
      </c>
      <c r="P5" s="21">
        <f t="shared" si="2"/>
        <v>17</v>
      </c>
      <c r="Q5" s="36">
        <f t="shared" si="3"/>
        <v>52</v>
      </c>
      <c r="R5" s="28" t="str">
        <f t="shared" si="4"/>
        <v>E</v>
      </c>
    </row>
    <row r="6" spans="1:18" ht="15.75">
      <c r="A6" s="31">
        <v>4</v>
      </c>
      <c r="B6" s="32" t="s">
        <v>120</v>
      </c>
      <c r="C6" s="33" t="s">
        <v>55</v>
      </c>
      <c r="D6" s="34"/>
      <c r="E6" s="34"/>
      <c r="F6" s="34"/>
      <c r="G6" s="34"/>
      <c r="H6" s="21">
        <f t="shared" si="0"/>
      </c>
      <c r="I6" s="21">
        <f t="shared" si="1"/>
      </c>
      <c r="J6" s="35"/>
      <c r="K6" s="34"/>
      <c r="L6" s="34"/>
      <c r="M6" s="34"/>
      <c r="N6" s="34"/>
      <c r="O6" s="34"/>
      <c r="P6" s="21">
        <f t="shared" si="2"/>
      </c>
      <c r="Q6" s="36">
        <f t="shared" si="3"/>
      </c>
      <c r="R6" s="28">
        <f t="shared" si="4"/>
      </c>
    </row>
    <row r="7" spans="1:18" ht="15.75">
      <c r="A7" s="31">
        <v>5</v>
      </c>
      <c r="B7" s="32" t="s">
        <v>121</v>
      </c>
      <c r="C7" s="33" t="s">
        <v>56</v>
      </c>
      <c r="D7" s="34">
        <v>27</v>
      </c>
      <c r="E7" s="34"/>
      <c r="F7" s="34">
        <v>27</v>
      </c>
      <c r="G7" s="34"/>
      <c r="H7" s="21">
        <f t="shared" si="0"/>
        <v>27</v>
      </c>
      <c r="I7" s="21">
        <f t="shared" si="1"/>
      </c>
      <c r="J7" s="35"/>
      <c r="K7" s="34"/>
      <c r="L7" s="34">
        <v>7</v>
      </c>
      <c r="M7" s="34"/>
      <c r="N7" s="34"/>
      <c r="O7" s="34">
        <v>7</v>
      </c>
      <c r="P7" s="21">
        <f t="shared" si="2"/>
        <v>7</v>
      </c>
      <c r="Q7" s="36">
        <f t="shared" si="3"/>
        <v>34</v>
      </c>
      <c r="R7" s="28" t="str">
        <f t="shared" si="4"/>
        <v>F</v>
      </c>
    </row>
    <row r="8" spans="1:18" ht="15.75">
      <c r="A8" s="31">
        <v>6</v>
      </c>
      <c r="B8" s="32" t="s">
        <v>122</v>
      </c>
      <c r="C8" s="33" t="s">
        <v>57</v>
      </c>
      <c r="D8" s="34">
        <v>41</v>
      </c>
      <c r="E8" s="34"/>
      <c r="F8" s="34"/>
      <c r="G8" s="34"/>
      <c r="H8" s="21">
        <f t="shared" si="0"/>
        <v>41</v>
      </c>
      <c r="I8" s="21">
        <f t="shared" si="1"/>
      </c>
      <c r="J8" s="35"/>
      <c r="K8" s="34"/>
      <c r="L8" s="34">
        <v>20</v>
      </c>
      <c r="M8" s="34"/>
      <c r="N8" s="34"/>
      <c r="O8" s="34"/>
      <c r="P8" s="21">
        <f t="shared" si="2"/>
        <v>20</v>
      </c>
      <c r="Q8" s="36">
        <f t="shared" si="3"/>
        <v>61</v>
      </c>
      <c r="R8" s="28" t="str">
        <f t="shared" si="4"/>
        <v>D</v>
      </c>
    </row>
    <row r="9" spans="1:18" ht="15.75">
      <c r="A9" s="31">
        <v>7</v>
      </c>
      <c r="B9" s="32" t="s">
        <v>123</v>
      </c>
      <c r="C9" s="33" t="s">
        <v>58</v>
      </c>
      <c r="D9" s="34">
        <v>8</v>
      </c>
      <c r="E9" s="34"/>
      <c r="F9" s="34">
        <v>37</v>
      </c>
      <c r="G9" s="34"/>
      <c r="H9" s="21">
        <f t="shared" si="0"/>
        <v>37</v>
      </c>
      <c r="I9" s="21">
        <f t="shared" si="1"/>
      </c>
      <c r="J9" s="35"/>
      <c r="K9" s="34"/>
      <c r="L9" s="34">
        <v>15</v>
      </c>
      <c r="M9" s="34"/>
      <c r="N9" s="34"/>
      <c r="O9" s="34">
        <v>25</v>
      </c>
      <c r="P9" s="21">
        <f t="shared" si="2"/>
        <v>25</v>
      </c>
      <c r="Q9" s="36">
        <f t="shared" si="3"/>
        <v>62</v>
      </c>
      <c r="R9" s="28" t="str">
        <f t="shared" si="4"/>
        <v>D</v>
      </c>
    </row>
    <row r="10" spans="1:18" ht="15.75">
      <c r="A10" s="31">
        <v>8</v>
      </c>
      <c r="B10" s="32" t="s">
        <v>124</v>
      </c>
      <c r="C10" s="33" t="s">
        <v>59</v>
      </c>
      <c r="D10" s="34"/>
      <c r="E10" s="34"/>
      <c r="F10" s="34">
        <v>22</v>
      </c>
      <c r="G10" s="34"/>
      <c r="H10" s="21">
        <f t="shared" si="0"/>
        <v>22</v>
      </c>
      <c r="I10" s="21">
        <f t="shared" si="1"/>
      </c>
      <c r="J10" s="35"/>
      <c r="K10" s="34"/>
      <c r="L10" s="34">
        <v>0</v>
      </c>
      <c r="M10" s="34"/>
      <c r="N10" s="34"/>
      <c r="O10" s="34">
        <v>23</v>
      </c>
      <c r="P10" s="21">
        <f t="shared" si="2"/>
        <v>23</v>
      </c>
      <c r="Q10" s="36">
        <f t="shared" si="3"/>
        <v>45</v>
      </c>
      <c r="R10" s="28" t="str">
        <f t="shared" si="4"/>
        <v>E</v>
      </c>
    </row>
    <row r="11" spans="1:18" ht="15.75">
      <c r="A11" s="31">
        <v>9</v>
      </c>
      <c r="B11" s="32" t="s">
        <v>125</v>
      </c>
      <c r="C11" s="33" t="s">
        <v>60</v>
      </c>
      <c r="D11" s="34">
        <v>17</v>
      </c>
      <c r="E11" s="34"/>
      <c r="F11" s="34">
        <v>29</v>
      </c>
      <c r="G11" s="34"/>
      <c r="H11" s="21">
        <f t="shared" si="0"/>
        <v>29</v>
      </c>
      <c r="I11" s="21">
        <f t="shared" si="1"/>
      </c>
      <c r="J11" s="35"/>
      <c r="K11" s="34"/>
      <c r="L11" s="34"/>
      <c r="M11" s="34"/>
      <c r="N11" s="34"/>
      <c r="O11" s="34">
        <v>16</v>
      </c>
      <c r="P11" s="21">
        <f t="shared" si="2"/>
        <v>16</v>
      </c>
      <c r="Q11" s="36">
        <f t="shared" si="3"/>
        <v>45</v>
      </c>
      <c r="R11" s="28" t="str">
        <f t="shared" si="4"/>
        <v>E</v>
      </c>
    </row>
    <row r="12" spans="1:18" ht="15.75">
      <c r="A12" s="31">
        <v>10</v>
      </c>
      <c r="B12" s="32" t="s">
        <v>126</v>
      </c>
      <c r="C12" s="33" t="s">
        <v>61</v>
      </c>
      <c r="D12" s="34">
        <v>30</v>
      </c>
      <c r="E12" s="34"/>
      <c r="F12" s="34"/>
      <c r="G12" s="34"/>
      <c r="H12" s="21">
        <f t="shared" si="0"/>
        <v>30</v>
      </c>
      <c r="I12" s="21">
        <f t="shared" si="1"/>
      </c>
      <c r="J12" s="35"/>
      <c r="K12" s="34"/>
      <c r="L12" s="34"/>
      <c r="M12" s="34"/>
      <c r="N12" s="34"/>
      <c r="O12" s="34">
        <v>30</v>
      </c>
      <c r="P12" s="21">
        <f t="shared" si="2"/>
        <v>30</v>
      </c>
      <c r="Q12" s="36">
        <f t="shared" si="3"/>
        <v>60</v>
      </c>
      <c r="R12" s="28" t="str">
        <f t="shared" si="4"/>
        <v>D</v>
      </c>
    </row>
    <row r="13" spans="1:18" ht="15.75">
      <c r="A13" s="31">
        <v>11</v>
      </c>
      <c r="B13" s="32" t="s">
        <v>127</v>
      </c>
      <c r="C13" s="33" t="s">
        <v>62</v>
      </c>
      <c r="D13" s="34"/>
      <c r="E13" s="34"/>
      <c r="F13" s="34"/>
      <c r="G13" s="34"/>
      <c r="H13" s="21">
        <f t="shared" si="0"/>
      </c>
      <c r="I13" s="21">
        <f t="shared" si="1"/>
      </c>
      <c r="J13" s="35"/>
      <c r="K13" s="34"/>
      <c r="L13" s="34"/>
      <c r="M13" s="34"/>
      <c r="N13" s="34"/>
      <c r="O13" s="34"/>
      <c r="P13" s="21">
        <f t="shared" si="2"/>
      </c>
      <c r="Q13" s="36">
        <f t="shared" si="3"/>
      </c>
      <c r="R13" s="28">
        <f t="shared" si="4"/>
      </c>
    </row>
    <row r="14" spans="1:18" ht="15.75">
      <c r="A14" s="31">
        <v>12</v>
      </c>
      <c r="B14" s="32" t="s">
        <v>128</v>
      </c>
      <c r="C14" s="33" t="s">
        <v>63</v>
      </c>
      <c r="D14" s="34">
        <v>41</v>
      </c>
      <c r="E14" s="34"/>
      <c r="F14" s="34"/>
      <c r="G14" s="34"/>
      <c r="H14" s="21">
        <f t="shared" si="0"/>
        <v>41</v>
      </c>
      <c r="I14" s="21">
        <f t="shared" si="1"/>
      </c>
      <c r="J14" s="35"/>
      <c r="K14" s="34"/>
      <c r="L14" s="34"/>
      <c r="M14" s="34"/>
      <c r="N14" s="34"/>
      <c r="O14" s="34">
        <v>35</v>
      </c>
      <c r="P14" s="21">
        <f t="shared" si="2"/>
        <v>35</v>
      </c>
      <c r="Q14" s="36">
        <f t="shared" si="3"/>
        <v>76</v>
      </c>
      <c r="R14" s="28" t="str">
        <f t="shared" si="4"/>
        <v>C</v>
      </c>
    </row>
    <row r="15" spans="1:18" ht="15.75">
      <c r="A15" s="31">
        <v>13</v>
      </c>
      <c r="B15" s="32" t="s">
        <v>129</v>
      </c>
      <c r="C15" s="33" t="s">
        <v>64</v>
      </c>
      <c r="D15" s="34">
        <v>3</v>
      </c>
      <c r="E15" s="34"/>
      <c r="F15" s="34">
        <v>4</v>
      </c>
      <c r="G15" s="34"/>
      <c r="H15" s="21">
        <f t="shared" si="0"/>
        <v>4</v>
      </c>
      <c r="I15" s="21">
        <f t="shared" si="1"/>
      </c>
      <c r="J15" s="35"/>
      <c r="K15" s="34"/>
      <c r="L15" s="34">
        <v>0</v>
      </c>
      <c r="M15" s="34"/>
      <c r="N15" s="34"/>
      <c r="O15" s="34">
        <v>26</v>
      </c>
      <c r="P15" s="21">
        <f t="shared" si="2"/>
        <v>26</v>
      </c>
      <c r="Q15" s="36">
        <f t="shared" si="3"/>
        <v>30</v>
      </c>
      <c r="R15" s="28" t="str">
        <f t="shared" si="4"/>
        <v>F</v>
      </c>
    </row>
    <row r="16" spans="1:18" ht="15.75">
      <c r="A16" s="31">
        <v>14</v>
      </c>
      <c r="B16" s="32" t="s">
        <v>130</v>
      </c>
      <c r="C16" s="33" t="s">
        <v>65</v>
      </c>
      <c r="D16" s="34">
        <v>30</v>
      </c>
      <c r="E16" s="34"/>
      <c r="F16" s="34"/>
      <c r="G16" s="34"/>
      <c r="H16" s="21">
        <f t="shared" si="0"/>
        <v>30</v>
      </c>
      <c r="I16" s="21">
        <f t="shared" si="1"/>
      </c>
      <c r="J16" s="35"/>
      <c r="K16" s="34"/>
      <c r="L16" s="34"/>
      <c r="M16" s="34"/>
      <c r="N16" s="34"/>
      <c r="O16" s="34">
        <v>2</v>
      </c>
      <c r="P16" s="21">
        <f t="shared" si="2"/>
        <v>2</v>
      </c>
      <c r="Q16" s="36">
        <f t="shared" si="3"/>
        <v>32</v>
      </c>
      <c r="R16" s="28" t="str">
        <f t="shared" si="4"/>
        <v>F</v>
      </c>
    </row>
    <row r="17" spans="1:18" ht="15.75">
      <c r="A17" s="31">
        <v>15</v>
      </c>
      <c r="B17" s="32" t="s">
        <v>131</v>
      </c>
      <c r="C17" s="33" t="s">
        <v>66</v>
      </c>
      <c r="D17" s="34">
        <v>13</v>
      </c>
      <c r="E17" s="34"/>
      <c r="F17" s="34">
        <v>22</v>
      </c>
      <c r="G17" s="34"/>
      <c r="H17" s="21">
        <f t="shared" si="0"/>
        <v>22</v>
      </c>
      <c r="I17" s="21">
        <f t="shared" si="1"/>
      </c>
      <c r="J17" s="35"/>
      <c r="K17" s="34"/>
      <c r="L17" s="34">
        <v>10</v>
      </c>
      <c r="M17" s="34"/>
      <c r="N17" s="34"/>
      <c r="O17" s="34">
        <v>23</v>
      </c>
      <c r="P17" s="21">
        <f t="shared" si="2"/>
        <v>23</v>
      </c>
      <c r="Q17" s="36">
        <f t="shared" si="3"/>
        <v>45</v>
      </c>
      <c r="R17" s="28" t="str">
        <f t="shared" si="4"/>
        <v>E</v>
      </c>
    </row>
    <row r="18" spans="1:18" ht="15.75">
      <c r="A18" s="31">
        <v>16</v>
      </c>
      <c r="B18" s="32" t="s">
        <v>132</v>
      </c>
      <c r="C18" s="33" t="s">
        <v>67</v>
      </c>
      <c r="D18" s="34">
        <v>5</v>
      </c>
      <c r="E18" s="34"/>
      <c r="F18" s="34">
        <v>19</v>
      </c>
      <c r="G18" s="34"/>
      <c r="H18" s="21">
        <f t="shared" si="0"/>
        <v>19</v>
      </c>
      <c r="I18" s="21">
        <f t="shared" si="1"/>
      </c>
      <c r="J18" s="35"/>
      <c r="K18" s="34"/>
      <c r="L18" s="34">
        <v>4</v>
      </c>
      <c r="M18" s="34"/>
      <c r="N18" s="34"/>
      <c r="O18" s="34">
        <v>12</v>
      </c>
      <c r="P18" s="21">
        <f t="shared" si="2"/>
        <v>12</v>
      </c>
      <c r="Q18" s="36">
        <f t="shared" si="3"/>
        <v>31</v>
      </c>
      <c r="R18" s="28" t="str">
        <f t="shared" si="4"/>
        <v>F</v>
      </c>
    </row>
    <row r="19" spans="1:18" ht="15.75">
      <c r="A19" s="31">
        <v>17</v>
      </c>
      <c r="B19" s="32" t="s">
        <v>133</v>
      </c>
      <c r="C19" s="33" t="s">
        <v>68</v>
      </c>
      <c r="D19" s="34">
        <v>15</v>
      </c>
      <c r="E19" s="34"/>
      <c r="F19" s="34">
        <v>10</v>
      </c>
      <c r="G19" s="34"/>
      <c r="H19" s="21">
        <f t="shared" si="0"/>
        <v>15</v>
      </c>
      <c r="I19" s="21">
        <f t="shared" si="1"/>
      </c>
      <c r="J19" s="35"/>
      <c r="K19" s="34"/>
      <c r="L19" s="34">
        <v>4</v>
      </c>
      <c r="M19" s="34"/>
      <c r="N19" s="34"/>
      <c r="O19" s="34">
        <v>3</v>
      </c>
      <c r="P19" s="21">
        <f t="shared" si="2"/>
        <v>4</v>
      </c>
      <c r="Q19" s="36">
        <f t="shared" si="3"/>
        <v>19</v>
      </c>
      <c r="R19" s="28" t="str">
        <f t="shared" si="4"/>
        <v>F</v>
      </c>
    </row>
    <row r="20" spans="1:18" ht="15.75">
      <c r="A20" s="31">
        <v>18</v>
      </c>
      <c r="B20" s="32" t="s">
        <v>134</v>
      </c>
      <c r="C20" s="33" t="s">
        <v>69</v>
      </c>
      <c r="D20" s="34">
        <v>15</v>
      </c>
      <c r="E20" s="34"/>
      <c r="F20" s="34">
        <v>13</v>
      </c>
      <c r="G20" s="34"/>
      <c r="H20" s="21">
        <f>IF(AND(D20="",F20=""),"",MAX(D20,F20))</f>
        <v>15</v>
      </c>
      <c r="I20" s="21">
        <f t="shared" si="1"/>
      </c>
      <c r="J20" s="35"/>
      <c r="K20" s="34"/>
      <c r="L20" s="34">
        <v>0</v>
      </c>
      <c r="M20" s="34"/>
      <c r="N20" s="34"/>
      <c r="O20" s="34">
        <v>1</v>
      </c>
      <c r="P20" s="21">
        <f t="shared" si="2"/>
        <v>1</v>
      </c>
      <c r="Q20" s="36">
        <f t="shared" si="3"/>
        <v>16</v>
      </c>
      <c r="R20" s="28" t="str">
        <f t="shared" si="4"/>
        <v>F</v>
      </c>
    </row>
    <row r="21" spans="1:18" ht="15.75">
      <c r="A21" s="31">
        <v>19</v>
      </c>
      <c r="B21" s="32" t="s">
        <v>135</v>
      </c>
      <c r="C21" s="33" t="s">
        <v>70</v>
      </c>
      <c r="D21" s="34">
        <v>27</v>
      </c>
      <c r="E21" s="34"/>
      <c r="F21" s="34">
        <v>48</v>
      </c>
      <c r="G21" s="34"/>
      <c r="H21" s="21">
        <f t="shared" si="0"/>
        <v>48</v>
      </c>
      <c r="I21" s="21">
        <f t="shared" si="1"/>
      </c>
      <c r="J21" s="35"/>
      <c r="K21" s="34"/>
      <c r="L21" s="34">
        <v>12</v>
      </c>
      <c r="M21" s="34"/>
      <c r="N21" s="34"/>
      <c r="O21" s="34">
        <v>33</v>
      </c>
      <c r="P21" s="21">
        <f t="shared" si="2"/>
        <v>33</v>
      </c>
      <c r="Q21" s="36">
        <f t="shared" si="3"/>
        <v>81</v>
      </c>
      <c r="R21" s="28" t="str">
        <f t="shared" si="4"/>
        <v>B</v>
      </c>
    </row>
    <row r="22" spans="1:18" ht="15.75">
      <c r="A22" s="31">
        <v>20</v>
      </c>
      <c r="B22" s="32" t="s">
        <v>136</v>
      </c>
      <c r="C22" s="33" t="s">
        <v>71</v>
      </c>
      <c r="D22" s="34"/>
      <c r="E22" s="34"/>
      <c r="F22" s="34">
        <v>15</v>
      </c>
      <c r="G22" s="34"/>
      <c r="H22" s="21">
        <f t="shared" si="0"/>
        <v>15</v>
      </c>
      <c r="I22" s="21">
        <f t="shared" si="1"/>
      </c>
      <c r="J22" s="35"/>
      <c r="K22" s="34"/>
      <c r="L22" s="34"/>
      <c r="M22" s="34"/>
      <c r="N22" s="34"/>
      <c r="O22" s="34"/>
      <c r="P22" s="21">
        <f t="shared" si="2"/>
      </c>
      <c r="Q22" s="36">
        <f t="shared" si="3"/>
        <v>15</v>
      </c>
      <c r="R22" s="28" t="str">
        <f t="shared" si="4"/>
        <v>F</v>
      </c>
    </row>
    <row r="23" spans="1:18" ht="15.75">
      <c r="A23" s="31">
        <v>21</v>
      </c>
      <c r="B23" s="32" t="s">
        <v>137</v>
      </c>
      <c r="C23" s="33" t="s">
        <v>72</v>
      </c>
      <c r="D23" s="34">
        <v>0</v>
      </c>
      <c r="E23" s="34"/>
      <c r="F23" s="34">
        <v>20</v>
      </c>
      <c r="G23" s="34"/>
      <c r="H23" s="21">
        <f t="shared" si="0"/>
        <v>20</v>
      </c>
      <c r="I23" s="21">
        <f t="shared" si="1"/>
      </c>
      <c r="J23" s="35"/>
      <c r="K23" s="34"/>
      <c r="L23" s="34"/>
      <c r="M23" s="34"/>
      <c r="N23" s="34"/>
      <c r="O23" s="34">
        <v>6</v>
      </c>
      <c r="P23" s="21">
        <f t="shared" si="2"/>
        <v>6</v>
      </c>
      <c r="Q23" s="36">
        <f t="shared" si="3"/>
        <v>26</v>
      </c>
      <c r="R23" s="28" t="str">
        <f t="shared" si="4"/>
        <v>F</v>
      </c>
    </row>
    <row r="24" spans="1:18" ht="15.75">
      <c r="A24" s="31">
        <v>22</v>
      </c>
      <c r="B24" s="32" t="s">
        <v>138</v>
      </c>
      <c r="C24" s="33" t="s">
        <v>73</v>
      </c>
      <c r="D24" s="34">
        <v>16</v>
      </c>
      <c r="E24" s="34"/>
      <c r="F24" s="34">
        <v>19</v>
      </c>
      <c r="G24" s="34"/>
      <c r="H24" s="21">
        <f t="shared" si="0"/>
        <v>19</v>
      </c>
      <c r="I24" s="21">
        <f t="shared" si="1"/>
      </c>
      <c r="J24" s="35"/>
      <c r="K24" s="34"/>
      <c r="L24" s="34"/>
      <c r="M24" s="34"/>
      <c r="N24" s="34"/>
      <c r="O24" s="34">
        <v>13</v>
      </c>
      <c r="P24" s="21">
        <f t="shared" si="2"/>
        <v>13</v>
      </c>
      <c r="Q24" s="36">
        <f t="shared" si="3"/>
        <v>32</v>
      </c>
      <c r="R24" s="28" t="str">
        <f t="shared" si="4"/>
        <v>F</v>
      </c>
    </row>
    <row r="25" spans="1:18" ht="15.75">
      <c r="A25" s="31">
        <v>23</v>
      </c>
      <c r="B25" s="32" t="s">
        <v>139</v>
      </c>
      <c r="C25" s="33" t="s">
        <v>74</v>
      </c>
      <c r="D25" s="34">
        <v>0</v>
      </c>
      <c r="E25" s="34"/>
      <c r="F25" s="34">
        <v>0</v>
      </c>
      <c r="G25" s="34"/>
      <c r="H25" s="21">
        <f t="shared" si="0"/>
        <v>0</v>
      </c>
      <c r="I25" s="21">
        <f t="shared" si="1"/>
      </c>
      <c r="J25" s="35"/>
      <c r="K25" s="34"/>
      <c r="L25" s="34">
        <v>0</v>
      </c>
      <c r="M25" s="34"/>
      <c r="N25" s="34"/>
      <c r="O25" s="34">
        <v>0</v>
      </c>
      <c r="P25" s="21">
        <f t="shared" si="2"/>
        <v>0</v>
      </c>
      <c r="Q25" s="36">
        <f t="shared" si="3"/>
        <v>0</v>
      </c>
      <c r="R25" s="28" t="str">
        <f>IF(AND(H25="",I25="",P25=""),"",IF(Q25&gt;89,"A",IF(Q25&gt;79,"B",IF(Q25&gt;69,"C",IF(Q25&gt;59,"D",IF(Q25&gt;44,"E","F"))))))</f>
        <v>F</v>
      </c>
    </row>
    <row r="26" spans="1:18" ht="15.75">
      <c r="A26" s="31">
        <v>24</v>
      </c>
      <c r="B26" s="32" t="s">
        <v>140</v>
      </c>
      <c r="C26" s="33" t="s">
        <v>75</v>
      </c>
      <c r="D26" s="34"/>
      <c r="E26" s="34"/>
      <c r="F26" s="34"/>
      <c r="G26" s="34"/>
      <c r="H26" s="21">
        <f t="shared" si="0"/>
      </c>
      <c r="I26" s="21">
        <f t="shared" si="1"/>
      </c>
      <c r="J26" s="35"/>
      <c r="K26" s="34"/>
      <c r="L26" s="34"/>
      <c r="M26" s="34"/>
      <c r="N26" s="34"/>
      <c r="O26" s="34"/>
      <c r="P26" s="21">
        <f t="shared" si="2"/>
      </c>
      <c r="Q26" s="36">
        <f t="shared" si="3"/>
      </c>
      <c r="R26" s="28">
        <f t="shared" si="4"/>
      </c>
    </row>
    <row r="27" spans="1:18" ht="15.75">
      <c r="A27" s="31">
        <v>25</v>
      </c>
      <c r="B27" s="32" t="s">
        <v>141</v>
      </c>
      <c r="C27" s="33" t="s">
        <v>76</v>
      </c>
      <c r="D27" s="34"/>
      <c r="E27" s="34"/>
      <c r="F27" s="34"/>
      <c r="G27" s="34"/>
      <c r="H27" s="21">
        <f t="shared" si="0"/>
      </c>
      <c r="I27" s="21">
        <f t="shared" si="1"/>
      </c>
      <c r="J27" s="35"/>
      <c r="K27" s="34"/>
      <c r="L27" s="34"/>
      <c r="M27" s="34"/>
      <c r="N27" s="34"/>
      <c r="O27" s="34"/>
      <c r="P27" s="21">
        <f t="shared" si="2"/>
      </c>
      <c r="Q27" s="36">
        <f t="shared" si="3"/>
      </c>
      <c r="R27" s="28">
        <f t="shared" si="4"/>
      </c>
    </row>
    <row r="28" spans="1:18" ht="15.75">
      <c r="A28" s="31">
        <v>26</v>
      </c>
      <c r="B28" s="32" t="s">
        <v>142</v>
      </c>
      <c r="C28" s="33" t="s">
        <v>77</v>
      </c>
      <c r="D28" s="34">
        <v>12</v>
      </c>
      <c r="E28" s="34"/>
      <c r="F28" s="34">
        <v>2</v>
      </c>
      <c r="G28" s="34"/>
      <c r="H28" s="21">
        <f t="shared" si="0"/>
        <v>12</v>
      </c>
      <c r="I28" s="21">
        <f t="shared" si="1"/>
      </c>
      <c r="J28" s="35"/>
      <c r="K28" s="34"/>
      <c r="L28" s="34"/>
      <c r="M28" s="34"/>
      <c r="N28" s="34"/>
      <c r="O28" s="34"/>
      <c r="P28" s="21">
        <f t="shared" si="2"/>
      </c>
      <c r="Q28" s="36">
        <f t="shared" si="3"/>
        <v>12</v>
      </c>
      <c r="R28" s="28" t="str">
        <f t="shared" si="4"/>
        <v>F</v>
      </c>
    </row>
    <row r="29" spans="1:18" ht="15.75">
      <c r="A29" s="31">
        <v>27</v>
      </c>
      <c r="B29" s="32" t="s">
        <v>143</v>
      </c>
      <c r="C29" s="33" t="s">
        <v>78</v>
      </c>
      <c r="D29" s="34"/>
      <c r="E29" s="34"/>
      <c r="F29" s="34"/>
      <c r="G29" s="34"/>
      <c r="H29" s="21">
        <f t="shared" si="0"/>
      </c>
      <c r="I29" s="21">
        <f t="shared" si="1"/>
      </c>
      <c r="J29" s="35"/>
      <c r="K29" s="34"/>
      <c r="L29" s="34"/>
      <c r="M29" s="34"/>
      <c r="N29" s="34"/>
      <c r="O29" s="34"/>
      <c r="P29" s="21">
        <f t="shared" si="2"/>
      </c>
      <c r="Q29" s="36">
        <f t="shared" si="3"/>
      </c>
      <c r="R29" s="28">
        <f t="shared" si="4"/>
      </c>
    </row>
    <row r="30" spans="1:18" ht="15.75">
      <c r="A30" s="31">
        <v>28</v>
      </c>
      <c r="B30" s="32" t="s">
        <v>144</v>
      </c>
      <c r="C30" s="33" t="s">
        <v>79</v>
      </c>
      <c r="D30" s="34"/>
      <c r="E30" s="34"/>
      <c r="F30" s="34"/>
      <c r="G30" s="34"/>
      <c r="H30" s="21">
        <f t="shared" si="0"/>
      </c>
      <c r="I30" s="21">
        <f t="shared" si="1"/>
      </c>
      <c r="J30" s="35"/>
      <c r="K30" s="34"/>
      <c r="L30" s="34"/>
      <c r="M30" s="34"/>
      <c r="N30" s="34"/>
      <c r="O30" s="34"/>
      <c r="P30" s="21">
        <f t="shared" si="2"/>
      </c>
      <c r="Q30" s="36">
        <f t="shared" si="3"/>
      </c>
      <c r="R30" s="28">
        <f t="shared" si="4"/>
      </c>
    </row>
    <row r="31" spans="1:18" ht="15.75">
      <c r="A31" s="31">
        <v>29</v>
      </c>
      <c r="B31" s="32" t="s">
        <v>145</v>
      </c>
      <c r="C31" s="33" t="s">
        <v>80</v>
      </c>
      <c r="D31" s="34">
        <v>0</v>
      </c>
      <c r="E31" s="34"/>
      <c r="F31" s="34"/>
      <c r="G31" s="34"/>
      <c r="H31" s="21">
        <f t="shared" si="0"/>
        <v>0</v>
      </c>
      <c r="I31" s="21">
        <f t="shared" si="1"/>
      </c>
      <c r="J31" s="35"/>
      <c r="K31" s="34"/>
      <c r="L31" s="34"/>
      <c r="M31" s="34"/>
      <c r="N31" s="34"/>
      <c r="O31" s="34"/>
      <c r="P31" s="21">
        <f t="shared" si="2"/>
      </c>
      <c r="Q31" s="36">
        <f t="shared" si="3"/>
        <v>0</v>
      </c>
      <c r="R31" s="28" t="str">
        <f t="shared" si="4"/>
        <v>F</v>
      </c>
    </row>
    <row r="32" spans="1:18" ht="15.75">
      <c r="A32" s="31">
        <v>30</v>
      </c>
      <c r="B32" s="32" t="s">
        <v>146</v>
      </c>
      <c r="C32" s="33" t="s">
        <v>81</v>
      </c>
      <c r="D32" s="34"/>
      <c r="E32" s="34"/>
      <c r="F32" s="34"/>
      <c r="G32" s="34"/>
      <c r="H32" s="21">
        <f t="shared" si="0"/>
      </c>
      <c r="I32" s="21">
        <f t="shared" si="1"/>
      </c>
      <c r="J32" s="35"/>
      <c r="K32" s="34"/>
      <c r="L32" s="34"/>
      <c r="M32" s="34"/>
      <c r="N32" s="34"/>
      <c r="O32" s="34"/>
      <c r="P32" s="21">
        <f t="shared" si="2"/>
      </c>
      <c r="Q32" s="36">
        <f t="shared" si="3"/>
      </c>
      <c r="R32" s="28">
        <f t="shared" si="4"/>
      </c>
    </row>
    <row r="33" spans="1:18" ht="15.75">
      <c r="A33" s="31">
        <v>31</v>
      </c>
      <c r="B33" s="32" t="s">
        <v>147</v>
      </c>
      <c r="C33" s="33" t="s">
        <v>82</v>
      </c>
      <c r="D33" s="34"/>
      <c r="E33" s="34"/>
      <c r="F33" s="34"/>
      <c r="G33" s="34"/>
      <c r="H33" s="21">
        <f t="shared" si="0"/>
      </c>
      <c r="I33" s="21">
        <f t="shared" si="1"/>
      </c>
      <c r="J33" s="35"/>
      <c r="K33" s="34"/>
      <c r="L33" s="34"/>
      <c r="M33" s="34"/>
      <c r="N33" s="34"/>
      <c r="O33" s="34"/>
      <c r="P33" s="21">
        <f t="shared" si="2"/>
      </c>
      <c r="Q33" s="36">
        <f t="shared" si="3"/>
      </c>
      <c r="R33" s="28">
        <f t="shared" si="4"/>
      </c>
    </row>
    <row r="34" spans="1:18" ht="15.75">
      <c r="A34" s="31">
        <v>32</v>
      </c>
      <c r="B34" s="32" t="s">
        <v>148</v>
      </c>
      <c r="C34" s="33" t="s">
        <v>83</v>
      </c>
      <c r="D34" s="34"/>
      <c r="E34" s="34"/>
      <c r="F34" s="34"/>
      <c r="G34" s="34"/>
      <c r="H34" s="21">
        <f t="shared" si="0"/>
      </c>
      <c r="I34" s="21">
        <f t="shared" si="1"/>
      </c>
      <c r="J34" s="35"/>
      <c r="K34" s="34"/>
      <c r="L34" s="34"/>
      <c r="M34" s="34"/>
      <c r="N34" s="34"/>
      <c r="O34" s="34"/>
      <c r="P34" s="21">
        <f t="shared" si="2"/>
      </c>
      <c r="Q34" s="36">
        <f t="shared" si="3"/>
      </c>
      <c r="R34" s="28">
        <f t="shared" si="4"/>
      </c>
    </row>
    <row r="35" spans="1:18" ht="15.75">
      <c r="A35" s="31">
        <v>33</v>
      </c>
      <c r="B35" s="32" t="s">
        <v>149</v>
      </c>
      <c r="C35" s="33" t="s">
        <v>84</v>
      </c>
      <c r="D35" s="34"/>
      <c r="E35" s="34"/>
      <c r="F35" s="34"/>
      <c r="G35" s="34"/>
      <c r="H35" s="21">
        <f t="shared" si="0"/>
      </c>
      <c r="I35" s="21">
        <f t="shared" si="1"/>
      </c>
      <c r="J35" s="35"/>
      <c r="K35" s="34"/>
      <c r="L35" s="34"/>
      <c r="M35" s="34"/>
      <c r="N35" s="34"/>
      <c r="O35" s="34"/>
      <c r="P35" s="21">
        <f t="shared" si="2"/>
      </c>
      <c r="Q35" s="36">
        <f t="shared" si="3"/>
      </c>
      <c r="R35" s="28">
        <f t="shared" si="4"/>
      </c>
    </row>
    <row r="36" spans="1:18" ht="15.75">
      <c r="A36" s="31">
        <v>34</v>
      </c>
      <c r="B36" s="32" t="s">
        <v>150</v>
      </c>
      <c r="C36" s="33" t="s">
        <v>85</v>
      </c>
      <c r="D36" s="34">
        <v>0</v>
      </c>
      <c r="E36" s="34"/>
      <c r="F36" s="34">
        <v>23</v>
      </c>
      <c r="G36" s="34"/>
      <c r="H36" s="21">
        <f t="shared" si="0"/>
        <v>23</v>
      </c>
      <c r="I36" s="21">
        <f t="shared" si="1"/>
      </c>
      <c r="J36" s="35"/>
      <c r="K36" s="34"/>
      <c r="L36" s="34"/>
      <c r="M36" s="34"/>
      <c r="N36" s="34"/>
      <c r="O36" s="34">
        <v>22</v>
      </c>
      <c r="P36" s="21">
        <f t="shared" si="2"/>
        <v>22</v>
      </c>
      <c r="Q36" s="36">
        <f t="shared" si="3"/>
        <v>45</v>
      </c>
      <c r="R36" s="28" t="str">
        <f t="shared" si="4"/>
        <v>E</v>
      </c>
    </row>
    <row r="37" spans="1:18" ht="15.75">
      <c r="A37" s="31">
        <v>35</v>
      </c>
      <c r="B37" s="32" t="s">
        <v>151</v>
      </c>
      <c r="C37" s="33" t="s">
        <v>86</v>
      </c>
      <c r="D37" s="34">
        <v>0</v>
      </c>
      <c r="E37" s="34"/>
      <c r="F37" s="34"/>
      <c r="G37" s="34"/>
      <c r="H37" s="21">
        <f t="shared" si="0"/>
        <v>0</v>
      </c>
      <c r="I37" s="21">
        <f t="shared" si="1"/>
      </c>
      <c r="J37" s="35"/>
      <c r="K37" s="34"/>
      <c r="L37" s="34"/>
      <c r="M37" s="34"/>
      <c r="N37" s="34"/>
      <c r="O37" s="34"/>
      <c r="P37" s="21">
        <f t="shared" si="2"/>
      </c>
      <c r="Q37" s="36">
        <f t="shared" si="3"/>
        <v>0</v>
      </c>
      <c r="R37" s="28" t="str">
        <f t="shared" si="4"/>
        <v>F</v>
      </c>
    </row>
    <row r="38" spans="1:18" ht="15.75">
      <c r="A38" s="31">
        <v>36</v>
      </c>
      <c r="B38" s="32" t="s">
        <v>152</v>
      </c>
      <c r="C38" s="33" t="s">
        <v>87</v>
      </c>
      <c r="D38" s="34"/>
      <c r="E38" s="34"/>
      <c r="F38" s="34">
        <v>2</v>
      </c>
      <c r="G38" s="34"/>
      <c r="H38" s="21">
        <f t="shared" si="0"/>
        <v>2</v>
      </c>
      <c r="I38" s="21">
        <f t="shared" si="1"/>
      </c>
      <c r="J38" s="35"/>
      <c r="K38" s="34"/>
      <c r="L38" s="34"/>
      <c r="M38" s="34"/>
      <c r="N38" s="34"/>
      <c r="O38" s="34">
        <v>4</v>
      </c>
      <c r="P38" s="21">
        <f t="shared" si="2"/>
        <v>4</v>
      </c>
      <c r="Q38" s="36">
        <f t="shared" si="3"/>
        <v>6</v>
      </c>
      <c r="R38" s="28" t="str">
        <f t="shared" si="4"/>
        <v>F</v>
      </c>
    </row>
    <row r="39" spans="1:18" ht="15.75">
      <c r="A39" s="31">
        <v>37</v>
      </c>
      <c r="B39" s="32" t="s">
        <v>153</v>
      </c>
      <c r="C39" s="33" t="s">
        <v>88</v>
      </c>
      <c r="D39" s="34"/>
      <c r="E39" s="34"/>
      <c r="F39" s="34"/>
      <c r="G39" s="34"/>
      <c r="H39" s="21">
        <f t="shared" si="0"/>
      </c>
      <c r="I39" s="21">
        <f t="shared" si="1"/>
      </c>
      <c r="J39" s="35"/>
      <c r="K39" s="34"/>
      <c r="L39" s="34"/>
      <c r="M39" s="34"/>
      <c r="N39" s="34"/>
      <c r="O39" s="34"/>
      <c r="P39" s="21">
        <f t="shared" si="2"/>
      </c>
      <c r="Q39" s="36">
        <f t="shared" si="3"/>
      </c>
      <c r="R39" s="28">
        <f t="shared" si="4"/>
      </c>
    </row>
    <row r="40" spans="1:18" ht="15.75">
      <c r="A40" s="31">
        <v>38</v>
      </c>
      <c r="B40" s="32" t="s">
        <v>154</v>
      </c>
      <c r="C40" s="33" t="s">
        <v>89</v>
      </c>
      <c r="D40" s="34">
        <v>0</v>
      </c>
      <c r="E40" s="34"/>
      <c r="F40" s="34">
        <v>26</v>
      </c>
      <c r="G40" s="34"/>
      <c r="H40" s="21">
        <f t="shared" si="0"/>
        <v>26</v>
      </c>
      <c r="I40" s="21">
        <f t="shared" si="1"/>
      </c>
      <c r="J40" s="35"/>
      <c r="K40" s="34"/>
      <c r="L40" s="34"/>
      <c r="M40" s="34"/>
      <c r="N40" s="34"/>
      <c r="O40" s="34">
        <v>8</v>
      </c>
      <c r="P40" s="21">
        <f t="shared" si="2"/>
        <v>8</v>
      </c>
      <c r="Q40" s="36">
        <f t="shared" si="3"/>
        <v>34</v>
      </c>
      <c r="R40" s="28" t="str">
        <f t="shared" si="4"/>
        <v>F</v>
      </c>
    </row>
    <row r="41" spans="1:18" ht="15.75">
      <c r="A41" s="31">
        <v>39</v>
      </c>
      <c r="B41" s="32" t="s">
        <v>155</v>
      </c>
      <c r="C41" s="33" t="s">
        <v>90</v>
      </c>
      <c r="D41" s="34">
        <v>31</v>
      </c>
      <c r="E41" s="34"/>
      <c r="F41" s="34"/>
      <c r="G41" s="34"/>
      <c r="H41" s="21">
        <f t="shared" si="0"/>
        <v>31</v>
      </c>
      <c r="I41" s="21">
        <f t="shared" si="1"/>
      </c>
      <c r="J41" s="35"/>
      <c r="K41" s="34"/>
      <c r="L41" s="34"/>
      <c r="M41" s="34"/>
      <c r="N41" s="34"/>
      <c r="O41" s="34">
        <v>20</v>
      </c>
      <c r="P41" s="21">
        <f t="shared" si="2"/>
        <v>20</v>
      </c>
      <c r="Q41" s="36">
        <f t="shared" si="3"/>
        <v>51</v>
      </c>
      <c r="R41" s="28" t="str">
        <f t="shared" si="4"/>
        <v>E</v>
      </c>
    </row>
    <row r="42" spans="1:18" ht="15.75">
      <c r="A42" s="31">
        <v>40</v>
      </c>
      <c r="B42" s="32" t="s">
        <v>156</v>
      </c>
      <c r="C42" s="33" t="s">
        <v>91</v>
      </c>
      <c r="D42" s="34">
        <v>0</v>
      </c>
      <c r="E42" s="34"/>
      <c r="F42" s="34">
        <v>17</v>
      </c>
      <c r="G42" s="34"/>
      <c r="H42" s="21">
        <f t="shared" si="0"/>
        <v>17</v>
      </c>
      <c r="I42" s="21">
        <f t="shared" si="1"/>
      </c>
      <c r="J42" s="35"/>
      <c r="K42" s="34"/>
      <c r="L42" s="34">
        <v>0</v>
      </c>
      <c r="M42" s="34"/>
      <c r="N42" s="34"/>
      <c r="O42" s="34">
        <v>10</v>
      </c>
      <c r="P42" s="21">
        <f t="shared" si="2"/>
        <v>10</v>
      </c>
      <c r="Q42" s="36">
        <f t="shared" si="3"/>
        <v>27</v>
      </c>
      <c r="R42" s="28" t="str">
        <f t="shared" si="4"/>
        <v>F</v>
      </c>
    </row>
    <row r="43" spans="1:18" ht="15.75">
      <c r="A43" s="31">
        <v>41</v>
      </c>
      <c r="B43" s="32" t="s">
        <v>157</v>
      </c>
      <c r="C43" s="33" t="s">
        <v>92</v>
      </c>
      <c r="D43" s="34"/>
      <c r="E43" s="34"/>
      <c r="F43" s="34"/>
      <c r="G43" s="34"/>
      <c r="H43" s="21">
        <f t="shared" si="0"/>
      </c>
      <c r="I43" s="21">
        <f t="shared" si="1"/>
      </c>
      <c r="J43" s="35"/>
      <c r="K43" s="34"/>
      <c r="L43" s="34"/>
      <c r="M43" s="34"/>
      <c r="N43" s="34"/>
      <c r="O43" s="34"/>
      <c r="P43" s="21">
        <f t="shared" si="2"/>
      </c>
      <c r="Q43" s="36">
        <f t="shared" si="3"/>
      </c>
      <c r="R43" s="28">
        <f>IF(AND(H43="",I43="",P43=""),"",IF(Q43&gt;89,"A",IF(Q43&gt;79,"B",IF(Q43&gt;69,"C",IF(Q43&gt;59,"D",IF(Q43&gt;44,"E","F"))))))</f>
      </c>
    </row>
    <row r="44" spans="1:18" ht="15.75">
      <c r="A44" s="31">
        <v>42</v>
      </c>
      <c r="B44" s="32" t="s">
        <v>158</v>
      </c>
      <c r="C44" s="33" t="s">
        <v>93</v>
      </c>
      <c r="D44" s="34"/>
      <c r="E44" s="34"/>
      <c r="F44" s="34"/>
      <c r="G44" s="34"/>
      <c r="H44" s="21">
        <f t="shared" si="0"/>
      </c>
      <c r="I44" s="21">
        <f t="shared" si="1"/>
      </c>
      <c r="J44" s="35"/>
      <c r="K44" s="34"/>
      <c r="L44" s="34"/>
      <c r="M44" s="34"/>
      <c r="N44" s="34"/>
      <c r="O44" s="34"/>
      <c r="P44" s="21">
        <f t="shared" si="2"/>
      </c>
      <c r="Q44" s="36">
        <f t="shared" si="3"/>
      </c>
      <c r="R44" s="28">
        <f t="shared" si="4"/>
      </c>
    </row>
    <row r="45" spans="1:18" ht="15.75">
      <c r="A45" s="31">
        <v>43</v>
      </c>
      <c r="B45" s="32" t="s">
        <v>159</v>
      </c>
      <c r="C45" s="33" t="s">
        <v>94</v>
      </c>
      <c r="D45" s="34"/>
      <c r="E45" s="34"/>
      <c r="F45" s="34"/>
      <c r="G45" s="34"/>
      <c r="H45" s="21">
        <f t="shared" si="0"/>
      </c>
      <c r="I45" s="21">
        <f t="shared" si="1"/>
      </c>
      <c r="J45" s="35"/>
      <c r="K45" s="34"/>
      <c r="L45" s="34"/>
      <c r="M45" s="34"/>
      <c r="N45" s="34"/>
      <c r="O45" s="34"/>
      <c r="P45" s="21">
        <f t="shared" si="2"/>
      </c>
      <c r="Q45" s="36">
        <f t="shared" si="3"/>
      </c>
      <c r="R45" s="28">
        <f t="shared" si="4"/>
      </c>
    </row>
    <row r="46" spans="1:18" ht="15.75">
      <c r="A46" s="31">
        <v>44</v>
      </c>
      <c r="B46" s="32" t="s">
        <v>160</v>
      </c>
      <c r="C46" s="33" t="s">
        <v>95</v>
      </c>
      <c r="D46" s="34"/>
      <c r="E46" s="34"/>
      <c r="F46" s="34"/>
      <c r="G46" s="34"/>
      <c r="H46" s="21">
        <f t="shared" si="0"/>
      </c>
      <c r="I46" s="21">
        <f t="shared" si="1"/>
      </c>
      <c r="J46" s="35"/>
      <c r="K46" s="34"/>
      <c r="L46" s="34"/>
      <c r="M46" s="34"/>
      <c r="N46" s="34"/>
      <c r="O46" s="34"/>
      <c r="P46" s="21">
        <f t="shared" si="2"/>
      </c>
      <c r="Q46" s="36">
        <f t="shared" si="3"/>
      </c>
      <c r="R46" s="28">
        <f t="shared" si="4"/>
      </c>
    </row>
    <row r="47" spans="1:18" ht="15.75">
      <c r="A47" s="31">
        <v>45</v>
      </c>
      <c r="B47" s="32" t="s">
        <v>161</v>
      </c>
      <c r="C47" s="33" t="s">
        <v>96</v>
      </c>
      <c r="D47" s="34"/>
      <c r="E47" s="34"/>
      <c r="F47" s="34"/>
      <c r="G47" s="34"/>
      <c r="H47" s="21">
        <f t="shared" si="0"/>
      </c>
      <c r="I47" s="21">
        <f t="shared" si="1"/>
      </c>
      <c r="J47" s="35"/>
      <c r="K47" s="34"/>
      <c r="L47" s="34"/>
      <c r="M47" s="34"/>
      <c r="N47" s="34"/>
      <c r="O47" s="34"/>
      <c r="P47" s="21">
        <f t="shared" si="2"/>
      </c>
      <c r="Q47" s="36">
        <f t="shared" si="3"/>
      </c>
      <c r="R47" s="28">
        <f t="shared" si="4"/>
      </c>
    </row>
    <row r="48" spans="1:18" ht="15.75">
      <c r="A48" s="31">
        <v>46</v>
      </c>
      <c r="B48" s="32" t="s">
        <v>162</v>
      </c>
      <c r="C48" s="33" t="s">
        <v>97</v>
      </c>
      <c r="D48" s="34"/>
      <c r="E48" s="34"/>
      <c r="F48" s="34"/>
      <c r="G48" s="34"/>
      <c r="H48" s="21">
        <f t="shared" si="0"/>
      </c>
      <c r="I48" s="21">
        <f t="shared" si="1"/>
      </c>
      <c r="J48" s="35"/>
      <c r="K48" s="34"/>
      <c r="L48" s="34"/>
      <c r="M48" s="34"/>
      <c r="N48" s="34"/>
      <c r="O48" s="34"/>
      <c r="P48" s="21">
        <f t="shared" si="2"/>
      </c>
      <c r="Q48" s="36">
        <f t="shared" si="3"/>
      </c>
      <c r="R48" s="28">
        <f t="shared" si="4"/>
      </c>
    </row>
    <row r="49" spans="1:18" ht="15.75">
      <c r="A49" s="31">
        <v>47</v>
      </c>
      <c r="B49" s="32" t="s">
        <v>163</v>
      </c>
      <c r="C49" s="33" t="s">
        <v>98</v>
      </c>
      <c r="D49" s="34">
        <v>0</v>
      </c>
      <c r="E49" s="34"/>
      <c r="F49" s="34">
        <v>23</v>
      </c>
      <c r="G49" s="34"/>
      <c r="H49" s="21">
        <f t="shared" si="0"/>
        <v>23</v>
      </c>
      <c r="I49" s="21">
        <f t="shared" si="1"/>
      </c>
      <c r="J49" s="35"/>
      <c r="K49" s="34"/>
      <c r="L49" s="34">
        <v>0</v>
      </c>
      <c r="M49" s="34"/>
      <c r="N49" s="34"/>
      <c r="O49" s="34">
        <v>0</v>
      </c>
      <c r="P49" s="21">
        <f t="shared" si="2"/>
        <v>0</v>
      </c>
      <c r="Q49" s="36">
        <f t="shared" si="3"/>
        <v>23</v>
      </c>
      <c r="R49" s="28" t="str">
        <f t="shared" si="4"/>
        <v>F</v>
      </c>
    </row>
    <row r="50" spans="1:18" ht="15.75">
      <c r="A50" s="31">
        <v>48</v>
      </c>
      <c r="B50" s="32" t="s">
        <v>164</v>
      </c>
      <c r="C50" s="33" t="s">
        <v>99</v>
      </c>
      <c r="D50" s="34">
        <v>15</v>
      </c>
      <c r="E50" s="34"/>
      <c r="F50" s="34">
        <v>5</v>
      </c>
      <c r="G50" s="34"/>
      <c r="H50" s="21">
        <f t="shared" si="0"/>
        <v>15</v>
      </c>
      <c r="I50" s="21">
        <f t="shared" si="1"/>
      </c>
      <c r="J50" s="35"/>
      <c r="K50" s="34"/>
      <c r="L50" s="34"/>
      <c r="M50" s="34"/>
      <c r="N50" s="34"/>
      <c r="O50" s="34">
        <v>0</v>
      </c>
      <c r="P50" s="21">
        <f t="shared" si="2"/>
        <v>0</v>
      </c>
      <c r="Q50" s="36">
        <f t="shared" si="3"/>
        <v>15</v>
      </c>
      <c r="R50" s="28" t="str">
        <f t="shared" si="4"/>
        <v>F</v>
      </c>
    </row>
    <row r="51" spans="1:18" ht="15.75">
      <c r="A51" s="31">
        <v>49</v>
      </c>
      <c r="B51" s="32" t="s">
        <v>165</v>
      </c>
      <c r="C51" s="33" t="s">
        <v>100</v>
      </c>
      <c r="D51" s="34">
        <v>10</v>
      </c>
      <c r="E51" s="34"/>
      <c r="F51" s="34">
        <v>13</v>
      </c>
      <c r="G51" s="34"/>
      <c r="H51" s="21">
        <f t="shared" si="0"/>
        <v>13</v>
      </c>
      <c r="I51" s="21">
        <f t="shared" si="1"/>
      </c>
      <c r="J51" s="35"/>
      <c r="K51" s="34"/>
      <c r="L51" s="34">
        <v>0</v>
      </c>
      <c r="M51" s="34"/>
      <c r="N51" s="34"/>
      <c r="O51" s="34">
        <v>0</v>
      </c>
      <c r="P51" s="21">
        <f t="shared" si="2"/>
        <v>0</v>
      </c>
      <c r="Q51" s="36">
        <f t="shared" si="3"/>
        <v>13</v>
      </c>
      <c r="R51" s="28" t="str">
        <f t="shared" si="4"/>
        <v>F</v>
      </c>
    </row>
    <row r="52" spans="1:18" ht="15.75">
      <c r="A52" s="31">
        <v>50</v>
      </c>
      <c r="B52" s="32" t="s">
        <v>166</v>
      </c>
      <c r="C52" s="33" t="s">
        <v>101</v>
      </c>
      <c r="D52" s="34"/>
      <c r="E52" s="34"/>
      <c r="F52" s="34"/>
      <c r="G52" s="34"/>
      <c r="H52" s="21">
        <f t="shared" si="0"/>
      </c>
      <c r="I52" s="21">
        <f t="shared" si="1"/>
      </c>
      <c r="J52" s="35"/>
      <c r="K52" s="34"/>
      <c r="L52" s="34">
        <v>0</v>
      </c>
      <c r="M52" s="34"/>
      <c r="N52" s="34"/>
      <c r="O52" s="34"/>
      <c r="P52" s="21">
        <f t="shared" si="2"/>
        <v>0</v>
      </c>
      <c r="Q52" s="36">
        <f t="shared" si="3"/>
        <v>0</v>
      </c>
      <c r="R52" s="28" t="str">
        <f t="shared" si="4"/>
        <v>F</v>
      </c>
    </row>
    <row r="53" spans="1:18" ht="15.75">
      <c r="A53" s="31">
        <v>51</v>
      </c>
      <c r="B53" s="32" t="s">
        <v>167</v>
      </c>
      <c r="C53" s="33" t="s">
        <v>102</v>
      </c>
      <c r="D53" s="37"/>
      <c r="E53" s="37"/>
      <c r="F53" s="37"/>
      <c r="G53" s="37"/>
      <c r="H53" s="21">
        <f t="shared" si="0"/>
      </c>
      <c r="I53" s="37"/>
      <c r="J53" s="37"/>
      <c r="K53" s="37"/>
      <c r="L53" s="34"/>
      <c r="M53" s="37"/>
      <c r="N53" s="37"/>
      <c r="O53" s="37"/>
      <c r="P53" s="21">
        <f t="shared" si="2"/>
      </c>
      <c r="Q53" s="36">
        <f t="shared" si="3"/>
      </c>
      <c r="R53" s="28">
        <f t="shared" si="4"/>
      </c>
    </row>
    <row r="54" spans="1:18" ht="15.75">
      <c r="A54" s="31">
        <v>52</v>
      </c>
      <c r="B54" s="32" t="s">
        <v>168</v>
      </c>
      <c r="C54" s="33" t="s">
        <v>103</v>
      </c>
      <c r="D54" s="37">
        <v>20</v>
      </c>
      <c r="E54" s="37"/>
      <c r="F54" s="37">
        <v>6</v>
      </c>
      <c r="G54" s="37"/>
      <c r="H54" s="21">
        <f t="shared" si="0"/>
        <v>20</v>
      </c>
      <c r="I54" s="37"/>
      <c r="J54" s="37"/>
      <c r="K54" s="37"/>
      <c r="L54" s="34">
        <v>2</v>
      </c>
      <c r="M54" s="37"/>
      <c r="N54" s="37"/>
      <c r="O54" s="37">
        <v>25</v>
      </c>
      <c r="P54" s="21">
        <f t="shared" si="2"/>
        <v>25</v>
      </c>
      <c r="Q54" s="36">
        <f t="shared" si="3"/>
        <v>45</v>
      </c>
      <c r="R54" s="28" t="str">
        <f t="shared" si="4"/>
        <v>E</v>
      </c>
    </row>
    <row r="55" spans="1:18" ht="15.75">
      <c r="A55" s="31">
        <v>53</v>
      </c>
      <c r="B55" s="32" t="s">
        <v>169</v>
      </c>
      <c r="C55" s="33" t="s">
        <v>104</v>
      </c>
      <c r="D55" s="37">
        <v>10</v>
      </c>
      <c r="E55" s="37"/>
      <c r="F55" s="37">
        <v>27</v>
      </c>
      <c r="G55" s="37"/>
      <c r="H55" s="21">
        <f t="shared" si="0"/>
        <v>27</v>
      </c>
      <c r="I55" s="37"/>
      <c r="J55" s="37"/>
      <c r="K55" s="37"/>
      <c r="L55" s="34">
        <v>2</v>
      </c>
      <c r="M55" s="37"/>
      <c r="N55" s="37"/>
      <c r="O55" s="37">
        <v>23</v>
      </c>
      <c r="P55" s="21">
        <f t="shared" si="2"/>
        <v>23</v>
      </c>
      <c r="Q55" s="36">
        <f t="shared" si="3"/>
        <v>50</v>
      </c>
      <c r="R55" s="28" t="str">
        <f t="shared" si="4"/>
        <v>E</v>
      </c>
    </row>
    <row r="56" spans="1:18" ht="15.75">
      <c r="A56" s="31">
        <v>54</v>
      </c>
      <c r="B56" s="32" t="s">
        <v>170</v>
      </c>
      <c r="C56" s="33" t="s">
        <v>105</v>
      </c>
      <c r="D56" s="37"/>
      <c r="E56" s="37"/>
      <c r="F56" s="37"/>
      <c r="G56" s="37"/>
      <c r="H56" s="21">
        <f t="shared" si="0"/>
      </c>
      <c r="I56" s="37"/>
      <c r="J56" s="37"/>
      <c r="K56" s="37"/>
      <c r="L56" s="34"/>
      <c r="M56" s="37"/>
      <c r="N56" s="37"/>
      <c r="O56" s="37"/>
      <c r="P56" s="21">
        <f t="shared" si="2"/>
      </c>
      <c r="Q56" s="36">
        <f t="shared" si="3"/>
      </c>
      <c r="R56" s="28">
        <f t="shared" si="4"/>
      </c>
    </row>
    <row r="57" spans="1:18" ht="15.75">
      <c r="A57" s="31">
        <v>55</v>
      </c>
      <c r="B57" s="32" t="s">
        <v>171</v>
      </c>
      <c r="C57" s="33" t="s">
        <v>106</v>
      </c>
      <c r="D57" s="37"/>
      <c r="E57" s="37"/>
      <c r="F57" s="37"/>
      <c r="G57" s="37"/>
      <c r="H57" s="21">
        <f t="shared" si="0"/>
      </c>
      <c r="I57" s="37"/>
      <c r="J57" s="37"/>
      <c r="K57" s="37"/>
      <c r="L57" s="34"/>
      <c r="M57" s="37"/>
      <c r="N57" s="37"/>
      <c r="O57" s="37"/>
      <c r="P57" s="21">
        <f t="shared" si="2"/>
      </c>
      <c r="Q57" s="36">
        <f t="shared" si="3"/>
      </c>
      <c r="R57" s="28">
        <f t="shared" si="4"/>
      </c>
    </row>
    <row r="58" spans="1:18" ht="15.75">
      <c r="A58" s="31">
        <v>56</v>
      </c>
      <c r="B58" s="32" t="s">
        <v>172</v>
      </c>
      <c r="C58" s="33" t="s">
        <v>107</v>
      </c>
      <c r="D58" s="37"/>
      <c r="E58" s="37"/>
      <c r="F58" s="37">
        <v>6</v>
      </c>
      <c r="G58" s="37"/>
      <c r="H58" s="21">
        <f t="shared" si="0"/>
        <v>6</v>
      </c>
      <c r="I58" s="37"/>
      <c r="J58" s="37"/>
      <c r="K58" s="37"/>
      <c r="L58" s="34"/>
      <c r="M58" s="37"/>
      <c r="N58" s="37"/>
      <c r="O58" s="37">
        <v>11</v>
      </c>
      <c r="P58" s="21">
        <f t="shared" si="2"/>
        <v>11</v>
      </c>
      <c r="Q58" s="36">
        <f t="shared" si="3"/>
        <v>17</v>
      </c>
      <c r="R58" s="28" t="str">
        <f t="shared" si="4"/>
        <v>F</v>
      </c>
    </row>
    <row r="59" spans="1:18" ht="15.75">
      <c r="A59" s="31">
        <v>57</v>
      </c>
      <c r="B59" s="32" t="s">
        <v>173</v>
      </c>
      <c r="C59" s="33" t="s">
        <v>108</v>
      </c>
      <c r="D59" s="37"/>
      <c r="E59" s="37"/>
      <c r="F59" s="37"/>
      <c r="G59" s="37"/>
      <c r="H59" s="21">
        <f t="shared" si="0"/>
      </c>
      <c r="I59" s="37"/>
      <c r="J59" s="37"/>
      <c r="K59" s="37"/>
      <c r="L59" s="34"/>
      <c r="M59" s="37"/>
      <c r="N59" s="37"/>
      <c r="O59" s="37">
        <v>24</v>
      </c>
      <c r="P59" s="21">
        <f t="shared" si="2"/>
        <v>24</v>
      </c>
      <c r="Q59" s="36">
        <f t="shared" si="3"/>
        <v>24</v>
      </c>
      <c r="R59" s="28" t="str">
        <f t="shared" si="4"/>
        <v>F</v>
      </c>
    </row>
    <row r="60" spans="1:18" ht="15.75">
      <c r="A60" s="31">
        <v>58</v>
      </c>
      <c r="B60" s="32" t="s">
        <v>174</v>
      </c>
      <c r="C60" s="33" t="s">
        <v>109</v>
      </c>
      <c r="D60" s="37"/>
      <c r="E60" s="37"/>
      <c r="F60" s="37">
        <v>4</v>
      </c>
      <c r="G60" s="37"/>
      <c r="H60" s="21">
        <f t="shared" si="0"/>
        <v>4</v>
      </c>
      <c r="I60" s="37"/>
      <c r="J60" s="37"/>
      <c r="K60" s="37"/>
      <c r="L60" s="34"/>
      <c r="M60" s="37"/>
      <c r="N60" s="37"/>
      <c r="O60" s="37">
        <v>10</v>
      </c>
      <c r="P60" s="21">
        <f t="shared" si="2"/>
        <v>10</v>
      </c>
      <c r="Q60" s="36">
        <f t="shared" si="3"/>
        <v>14</v>
      </c>
      <c r="R60" s="28" t="str">
        <f t="shared" si="4"/>
        <v>F</v>
      </c>
    </row>
    <row r="61" spans="1:18" ht="15.75">
      <c r="A61" s="31">
        <v>59</v>
      </c>
      <c r="B61" s="32" t="s">
        <v>175</v>
      </c>
      <c r="C61" s="33" t="s">
        <v>110</v>
      </c>
      <c r="D61" s="37"/>
      <c r="E61" s="37"/>
      <c r="F61" s="37"/>
      <c r="G61" s="37"/>
      <c r="H61" s="21">
        <f t="shared" si="0"/>
      </c>
      <c r="I61" s="37"/>
      <c r="J61" s="37"/>
      <c r="K61" s="37"/>
      <c r="L61" s="34"/>
      <c r="M61" s="37"/>
      <c r="N61" s="37"/>
      <c r="O61" s="37"/>
      <c r="P61" s="21">
        <f t="shared" si="2"/>
      </c>
      <c r="Q61" s="36">
        <f t="shared" si="3"/>
      </c>
      <c r="R61" s="28">
        <f t="shared" si="4"/>
      </c>
    </row>
    <row r="62" spans="1:18" ht="15.75">
      <c r="A62" s="31">
        <v>60</v>
      </c>
      <c r="B62" s="32" t="s">
        <v>176</v>
      </c>
      <c r="C62" s="33" t="s">
        <v>111</v>
      </c>
      <c r="D62" s="37"/>
      <c r="E62" s="37"/>
      <c r="F62" s="37"/>
      <c r="G62" s="37"/>
      <c r="H62" s="21">
        <f t="shared" si="0"/>
      </c>
      <c r="I62" s="37"/>
      <c r="J62" s="37"/>
      <c r="K62" s="37"/>
      <c r="L62" s="34"/>
      <c r="M62" s="37"/>
      <c r="N62" s="37"/>
      <c r="O62" s="37"/>
      <c r="P62" s="21">
        <f t="shared" si="2"/>
      </c>
      <c r="Q62" s="36">
        <f t="shared" si="3"/>
      </c>
      <c r="R62" s="28">
        <f t="shared" si="4"/>
      </c>
    </row>
    <row r="63" spans="1:18" ht="15.75">
      <c r="A63" s="31">
        <v>61</v>
      </c>
      <c r="B63" s="32" t="s">
        <v>177</v>
      </c>
      <c r="C63" s="33" t="s">
        <v>112</v>
      </c>
      <c r="D63" s="37"/>
      <c r="E63" s="37"/>
      <c r="F63" s="37"/>
      <c r="G63" s="37"/>
      <c r="H63" s="21">
        <f t="shared" si="0"/>
      </c>
      <c r="I63" s="37"/>
      <c r="J63" s="37"/>
      <c r="K63" s="37"/>
      <c r="L63" s="34"/>
      <c r="M63" s="37"/>
      <c r="N63" s="37"/>
      <c r="O63" s="37"/>
      <c r="P63" s="21">
        <f t="shared" si="2"/>
      </c>
      <c r="Q63" s="36">
        <f t="shared" si="3"/>
      </c>
      <c r="R63" s="28">
        <f t="shared" si="4"/>
      </c>
    </row>
    <row r="64" spans="1:18" ht="15.75">
      <c r="A64" s="31">
        <v>62</v>
      </c>
      <c r="B64" s="32" t="s">
        <v>178</v>
      </c>
      <c r="C64" s="33" t="s">
        <v>113</v>
      </c>
      <c r="D64" s="37"/>
      <c r="E64" s="37"/>
      <c r="F64" s="37"/>
      <c r="G64" s="37"/>
      <c r="H64" s="21">
        <f t="shared" si="0"/>
      </c>
      <c r="I64" s="37"/>
      <c r="J64" s="37"/>
      <c r="K64" s="37"/>
      <c r="L64" s="34"/>
      <c r="M64" s="37"/>
      <c r="N64" s="37"/>
      <c r="O64" s="37"/>
      <c r="P64" s="21">
        <f t="shared" si="2"/>
      </c>
      <c r="Q64" s="36">
        <f t="shared" si="3"/>
      </c>
      <c r="R64" s="28">
        <f t="shared" si="4"/>
      </c>
    </row>
    <row r="65" spans="1:18" ht="15.75">
      <c r="A65" s="31">
        <v>63</v>
      </c>
      <c r="B65" s="32" t="s">
        <v>179</v>
      </c>
      <c r="C65" s="33" t="s">
        <v>114</v>
      </c>
      <c r="D65" s="37">
        <v>5</v>
      </c>
      <c r="E65" s="37"/>
      <c r="F65" s="37">
        <v>3</v>
      </c>
      <c r="G65" s="37"/>
      <c r="H65" s="21">
        <f t="shared" si="0"/>
        <v>5</v>
      </c>
      <c r="I65" s="37"/>
      <c r="J65" s="37"/>
      <c r="K65" s="37"/>
      <c r="L65" s="34">
        <v>0</v>
      </c>
      <c r="M65" s="37"/>
      <c r="N65" s="37"/>
      <c r="O65" s="37">
        <v>4</v>
      </c>
      <c r="P65" s="21">
        <f t="shared" si="2"/>
        <v>4</v>
      </c>
      <c r="Q65" s="36">
        <f t="shared" si="3"/>
        <v>9</v>
      </c>
      <c r="R65" s="28" t="str">
        <f>IF(AND(H65="",I65="",P65=""),"",IF(Q65&gt;89,"A",IF(Q65&gt;79,"B",IF(Q65&gt;69,"C",IF(Q65&gt;59,"D",IF(Q65&gt;44,"E","F"))))))</f>
        <v>F</v>
      </c>
    </row>
    <row r="66" spans="1:18" ht="15.75">
      <c r="A66" s="31">
        <v>64</v>
      </c>
      <c r="B66" s="32" t="s">
        <v>180</v>
      </c>
      <c r="C66" s="33" t="s">
        <v>115</v>
      </c>
      <c r="D66" s="37">
        <v>0</v>
      </c>
      <c r="E66" s="37"/>
      <c r="F66" s="37">
        <v>1</v>
      </c>
      <c r="G66" s="37"/>
      <c r="H66" s="21">
        <f t="shared" si="0"/>
        <v>1</v>
      </c>
      <c r="I66" s="37"/>
      <c r="J66" s="37"/>
      <c r="K66" s="37"/>
      <c r="L66" s="34"/>
      <c r="M66" s="37"/>
      <c r="N66" s="37"/>
      <c r="O66" s="37">
        <v>7</v>
      </c>
      <c r="P66" s="21">
        <f t="shared" si="2"/>
        <v>7</v>
      </c>
      <c r="Q66" s="36">
        <f t="shared" si="3"/>
        <v>8</v>
      </c>
      <c r="R66" s="28" t="str">
        <f t="shared" si="4"/>
        <v>F</v>
      </c>
    </row>
    <row r="67" spans="1:18" ht="15.75">
      <c r="A67" s="31">
        <v>65</v>
      </c>
      <c r="B67" s="32" t="s">
        <v>181</v>
      </c>
      <c r="C67" s="33" t="s">
        <v>116</v>
      </c>
      <c r="D67" s="37"/>
      <c r="E67" s="37"/>
      <c r="F67" s="37"/>
      <c r="G67" s="37"/>
      <c r="H67" s="21">
        <f t="shared" si="0"/>
      </c>
      <c r="I67" s="37"/>
      <c r="J67" s="37"/>
      <c r="K67" s="37"/>
      <c r="L67" s="34"/>
      <c r="M67" s="37"/>
      <c r="N67" s="37"/>
      <c r="O67" s="37"/>
      <c r="P67" s="21">
        <f t="shared" si="2"/>
      </c>
      <c r="Q67" s="36">
        <f t="shared" si="3"/>
      </c>
      <c r="R67" s="28">
        <f t="shared" si="4"/>
      </c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122" ht="1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 t="s">
        <v>43</v>
      </c>
      <c r="T1" s="47"/>
      <c r="U1" s="48"/>
    </row>
    <row r="2" spans="1:21" ht="19.5" customHeight="1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 t="s">
        <v>49</v>
      </c>
      <c r="P2" s="50"/>
      <c r="Q2" s="50"/>
      <c r="R2" s="50"/>
      <c r="S2" s="50"/>
      <c r="T2" s="50"/>
      <c r="U2" s="50"/>
    </row>
    <row r="3" spans="1:21" ht="24.75" customHeight="1">
      <c r="A3" s="54" t="s">
        <v>187</v>
      </c>
      <c r="B3" s="55"/>
      <c r="C3" s="55"/>
      <c r="D3" s="56" t="s">
        <v>48</v>
      </c>
      <c r="E3" s="56"/>
      <c r="F3" s="56"/>
      <c r="G3" s="56"/>
      <c r="H3" s="51" t="s">
        <v>183</v>
      </c>
      <c r="I3" s="51"/>
      <c r="J3" s="51"/>
      <c r="K3" s="51"/>
      <c r="L3" s="51"/>
      <c r="M3" s="51"/>
      <c r="N3" s="51"/>
      <c r="O3" s="51"/>
      <c r="P3" s="51"/>
      <c r="Q3" s="52" t="s">
        <v>184</v>
      </c>
      <c r="R3" s="53"/>
      <c r="S3" s="53"/>
      <c r="T3" s="53"/>
      <c r="U3" s="53"/>
    </row>
    <row r="4" spans="4:8" ht="6.75" customHeight="1">
      <c r="D4" s="7"/>
      <c r="E4" s="7"/>
      <c r="F4" s="7"/>
      <c r="G4" s="7"/>
      <c r="H4" s="7"/>
    </row>
    <row r="5" spans="1:21" ht="21" customHeight="1">
      <c r="A5" s="40" t="s">
        <v>12</v>
      </c>
      <c r="B5" s="42" t="s">
        <v>13</v>
      </c>
      <c r="C5" s="43" t="s">
        <v>14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 t="s">
        <v>15</v>
      </c>
      <c r="U5" s="38" t="s">
        <v>16</v>
      </c>
    </row>
    <row r="6" spans="1:21" ht="21" customHeight="1" thickBot="1" thickTop="1">
      <c r="A6" s="40"/>
      <c r="B6" s="42"/>
      <c r="C6" s="8"/>
      <c r="D6" s="39" t="s">
        <v>17</v>
      </c>
      <c r="E6" s="39"/>
      <c r="F6" s="39"/>
      <c r="G6" s="39"/>
      <c r="H6" s="39"/>
      <c r="I6" s="39" t="s">
        <v>18</v>
      </c>
      <c r="J6" s="39"/>
      <c r="K6" s="39"/>
      <c r="L6" s="39" t="s">
        <v>19</v>
      </c>
      <c r="M6" s="39"/>
      <c r="N6" s="39"/>
      <c r="O6" s="39" t="s">
        <v>20</v>
      </c>
      <c r="P6" s="39"/>
      <c r="Q6" s="39"/>
      <c r="R6" s="39" t="s">
        <v>21</v>
      </c>
      <c r="S6" s="39"/>
      <c r="T6" s="44"/>
      <c r="U6" s="38"/>
    </row>
    <row r="7" spans="1:21" ht="21" customHeight="1" thickBot="1" thickTop="1">
      <c r="A7" s="41"/>
      <c r="B7" s="42"/>
      <c r="C7" s="9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27</v>
      </c>
      <c r="I7" s="10" t="s">
        <v>23</v>
      </c>
      <c r="J7" s="10" t="s">
        <v>24</v>
      </c>
      <c r="K7" s="10" t="s">
        <v>25</v>
      </c>
      <c r="L7" s="10" t="s">
        <v>23</v>
      </c>
      <c r="M7" s="10" t="s">
        <v>24</v>
      </c>
      <c r="N7" s="10" t="s">
        <v>25</v>
      </c>
      <c r="O7" s="10" t="s">
        <v>23</v>
      </c>
      <c r="P7" s="10" t="s">
        <v>182</v>
      </c>
      <c r="Q7" s="10" t="s">
        <v>25</v>
      </c>
      <c r="R7" s="10" t="s">
        <v>28</v>
      </c>
      <c r="S7" s="10" t="s">
        <v>29</v>
      </c>
      <c r="T7" s="44"/>
      <c r="U7" s="38"/>
    </row>
    <row r="8" spans="1:21" ht="15" customHeight="1" thickTop="1">
      <c r="A8" s="24" t="str">
        <f>'M1D'!B3</f>
        <v>32/2019</v>
      </c>
      <c r="B8" s="24" t="str">
        <f>'M1D'!C3</f>
        <v>Snežana Zlatičanin</v>
      </c>
      <c r="C8" s="1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22">
        <f>IF('M1D'!D3="","",'M1D'!D3)</f>
        <v>17</v>
      </c>
      <c r="P8" s="22">
        <f>IF('M1D'!F3="","",'M1D'!F3)</f>
        <v>15</v>
      </c>
      <c r="Q8" s="20"/>
      <c r="R8" s="22">
        <f>IF('M1D'!L3="","",'M1D'!L3)</f>
        <v>7</v>
      </c>
      <c r="S8" s="22">
        <f>IF('M1D'!O3="","",'M1D'!O3)</f>
        <v>10</v>
      </c>
      <c r="T8" s="22">
        <f>IF('M1D'!Q3="","",'M1D'!Q3)</f>
        <v>27</v>
      </c>
      <c r="U8" s="22" t="str">
        <f>IF('M1D'!R3="","",'M1D'!R3)</f>
        <v>F</v>
      </c>
    </row>
    <row r="9" spans="1:21" ht="15" customHeight="1">
      <c r="A9" s="24" t="str">
        <f>'M1D'!B4</f>
        <v>37/2019</v>
      </c>
      <c r="B9" s="24" t="str">
        <f>'M1D'!C4</f>
        <v>Edin Sutaj</v>
      </c>
      <c r="C9" s="11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22">
        <f>IF('M1D'!D4="","",'M1D'!D4)</f>
      </c>
      <c r="P9" s="22">
        <f>IF('M1D'!F4="","",'M1D'!F4)</f>
      </c>
      <c r="Q9" s="20"/>
      <c r="R9" s="22">
        <f>IF('M1D'!L4="","",'M1D'!L4)</f>
      </c>
      <c r="S9" s="22">
        <f>IF('M1D'!O4="","",'M1D'!O4)</f>
      </c>
      <c r="T9" s="22">
        <f>IF('M1D'!Q4="","",'M1D'!Q4)</f>
      </c>
      <c r="U9" s="22">
        <f>IF('M1D'!R4="","",'M1D'!R4)</f>
      </c>
    </row>
    <row r="10" spans="1:21" ht="15" customHeight="1">
      <c r="A10" s="24" t="str">
        <f>'M1D'!B5</f>
        <v>38/2019</v>
      </c>
      <c r="B10" s="24" t="str">
        <f>'M1D'!C5</f>
        <v>Mimoza Drešaj</v>
      </c>
      <c r="C10" s="11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22">
        <f>IF('M1D'!D5="","",'M1D'!D5)</f>
        <v>35</v>
      </c>
      <c r="P10" s="22">
        <f>IF('M1D'!F5="","",'M1D'!F5)</f>
      </c>
      <c r="Q10" s="20"/>
      <c r="R10" s="22">
        <f>IF('M1D'!L5="","",'M1D'!L5)</f>
      </c>
      <c r="S10" s="22">
        <f>IF('M1D'!O5="","",'M1D'!O5)</f>
        <v>17</v>
      </c>
      <c r="T10" s="22">
        <f>IF('M1D'!Q5="","",'M1D'!Q5)</f>
        <v>52</v>
      </c>
      <c r="U10" s="22" t="str">
        <f>IF('M1D'!R5="","",'M1D'!R5)</f>
        <v>E</v>
      </c>
    </row>
    <row r="11" spans="1:21" ht="15" customHeight="1">
      <c r="A11" s="24" t="str">
        <f>'M1D'!B6</f>
        <v>40/2019</v>
      </c>
      <c r="B11" s="24" t="str">
        <f>'M1D'!C6</f>
        <v>Veselin Kontić</v>
      </c>
      <c r="C11" s="11"/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22">
        <f>IF('M1D'!D6="","",'M1D'!D6)</f>
      </c>
      <c r="P11" s="22">
        <f>IF('M1D'!F6="","",'M1D'!F6)</f>
      </c>
      <c r="Q11" s="20"/>
      <c r="R11" s="22">
        <f>IF('M1D'!L6="","",'M1D'!L6)</f>
      </c>
      <c r="S11" s="22">
        <f>IF('M1D'!O6="","",'M1D'!O6)</f>
      </c>
      <c r="T11" s="22">
        <f>IF('M1D'!Q6="","",'M1D'!Q6)</f>
      </c>
      <c r="U11" s="22">
        <f>IF('M1D'!R6="","",'M1D'!R6)</f>
      </c>
    </row>
    <row r="12" spans="1:21" ht="15" customHeight="1">
      <c r="A12" s="24" t="str">
        <f>'M1D'!B7</f>
        <v>41/2019</v>
      </c>
      <c r="B12" s="24" t="str">
        <f>'M1D'!C7</f>
        <v>Ivana Filipović</v>
      </c>
      <c r="C12" s="11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22">
        <f>IF('M1D'!D7="","",'M1D'!D7)</f>
        <v>27</v>
      </c>
      <c r="P12" s="22">
        <f>IF('M1D'!F7="","",'M1D'!F7)</f>
        <v>27</v>
      </c>
      <c r="Q12" s="20"/>
      <c r="R12" s="22">
        <f>IF('M1D'!L7="","",'M1D'!L7)</f>
        <v>7</v>
      </c>
      <c r="S12" s="22">
        <f>IF('M1D'!O7="","",'M1D'!O7)</f>
        <v>7</v>
      </c>
      <c r="T12" s="22">
        <f>IF('M1D'!Q7="","",'M1D'!Q7)</f>
        <v>34</v>
      </c>
      <c r="U12" s="22" t="str">
        <f>IF('M1D'!R7="","",'M1D'!R7)</f>
        <v>F</v>
      </c>
    </row>
    <row r="13" spans="1:21" ht="15" customHeight="1">
      <c r="A13" s="24" t="str">
        <f>'M1D'!B8</f>
        <v>1/2018</v>
      </c>
      <c r="B13" s="24" t="str">
        <f>'M1D'!C8</f>
        <v>Lazar Rakonjac</v>
      </c>
      <c r="C13" s="11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22">
        <f>IF('M1D'!D8="","",'M1D'!D8)</f>
        <v>41</v>
      </c>
      <c r="P13" s="22">
        <f>IF('M1D'!F8="","",'M1D'!F8)</f>
      </c>
      <c r="Q13" s="20"/>
      <c r="R13" s="22">
        <f>IF('M1D'!L8="","",'M1D'!L8)</f>
        <v>20</v>
      </c>
      <c r="S13" s="22">
        <f>IF('M1D'!O8="","",'M1D'!O8)</f>
      </c>
      <c r="T13" s="22">
        <f>IF('M1D'!Q8="","",'M1D'!Q8)</f>
        <v>61</v>
      </c>
      <c r="U13" s="22" t="str">
        <f>IF('M1D'!R8="","",'M1D'!R8)</f>
        <v>D</v>
      </c>
    </row>
    <row r="14" spans="1:21" ht="15" customHeight="1">
      <c r="A14" s="24" t="str">
        <f>'M1D'!B9</f>
        <v>2/2018</v>
      </c>
      <c r="B14" s="24" t="str">
        <f>'M1D'!C9</f>
        <v>Jelena Bajić</v>
      </c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22">
        <f>IF('M1D'!D9="","",'M1D'!D9)</f>
        <v>8</v>
      </c>
      <c r="P14" s="22">
        <f>IF('M1D'!F9="","",'M1D'!F9)</f>
        <v>37</v>
      </c>
      <c r="Q14" s="20"/>
      <c r="R14" s="22">
        <f>IF('M1D'!L9="","",'M1D'!L9)</f>
        <v>15</v>
      </c>
      <c r="S14" s="22">
        <f>IF('M1D'!O9="","",'M1D'!O9)</f>
        <v>25</v>
      </c>
      <c r="T14" s="22">
        <f>IF('M1D'!Q9="","",'M1D'!Q9)</f>
        <v>62</v>
      </c>
      <c r="U14" s="22" t="str">
        <f>IF('M1D'!R9="","",'M1D'!R9)</f>
        <v>D</v>
      </c>
    </row>
    <row r="15" spans="1:21" ht="15" customHeight="1">
      <c r="A15" s="24" t="str">
        <f>'M1D'!B10</f>
        <v>3/2018</v>
      </c>
      <c r="B15" s="24" t="str">
        <f>'M1D'!C10</f>
        <v>Miloš Ostojić</v>
      </c>
      <c r="C15" s="11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22">
        <f>IF('M1D'!D10="","",'M1D'!D10)</f>
      </c>
      <c r="P15" s="22">
        <f>IF('M1D'!F10="","",'M1D'!F10)</f>
        <v>22</v>
      </c>
      <c r="Q15" s="20"/>
      <c r="R15" s="22">
        <f>IF('M1D'!L10="","",'M1D'!L10)</f>
        <v>0</v>
      </c>
      <c r="S15" s="22">
        <f>IF('M1D'!O10="","",'M1D'!O10)</f>
        <v>23</v>
      </c>
      <c r="T15" s="22">
        <f>IF('M1D'!Q10="","",'M1D'!Q10)</f>
        <v>45</v>
      </c>
      <c r="U15" s="22" t="str">
        <f>IF('M1D'!R10="","",'M1D'!R10)</f>
        <v>E</v>
      </c>
    </row>
    <row r="16" spans="1:21" ht="15" customHeight="1">
      <c r="A16" s="24" t="str">
        <f>'M1D'!B11</f>
        <v>5/2018</v>
      </c>
      <c r="B16" s="24" t="str">
        <f>'M1D'!C11</f>
        <v>Dragana Pupović</v>
      </c>
      <c r="C16" s="11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22">
        <f>IF('M1D'!D11="","",'M1D'!D11)</f>
        <v>17</v>
      </c>
      <c r="P16" s="22">
        <f>IF('M1D'!F11="","",'M1D'!F11)</f>
        <v>29</v>
      </c>
      <c r="Q16" s="20"/>
      <c r="R16" s="22">
        <f>IF('M1D'!L11="","",'M1D'!L11)</f>
      </c>
      <c r="S16" s="22">
        <f>IF('M1D'!O11="","",'M1D'!O11)</f>
        <v>16</v>
      </c>
      <c r="T16" s="22">
        <f>IF('M1D'!Q11="","",'M1D'!Q11)</f>
        <v>45</v>
      </c>
      <c r="U16" s="22" t="str">
        <f>IF('M1D'!R11="","",'M1D'!R11)</f>
        <v>E</v>
      </c>
    </row>
    <row r="17" spans="1:21" ht="15" customHeight="1">
      <c r="A17" s="24" t="str">
        <f>'M1D'!B12</f>
        <v>8/2018</v>
      </c>
      <c r="B17" s="24" t="str">
        <f>'M1D'!C12</f>
        <v>Jelena Radovanović</v>
      </c>
      <c r="C17" s="11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22">
        <f>IF('M1D'!D12="","",'M1D'!D12)</f>
        <v>30</v>
      </c>
      <c r="P17" s="22">
        <f>IF('M1D'!F12="","",'M1D'!F12)</f>
      </c>
      <c r="Q17" s="20"/>
      <c r="R17" s="22">
        <f>IF('M1D'!L12="","",'M1D'!L12)</f>
      </c>
      <c r="S17" s="22">
        <f>IF('M1D'!O12="","",'M1D'!O12)</f>
        <v>30</v>
      </c>
      <c r="T17" s="22">
        <f>IF('M1D'!Q12="","",'M1D'!Q12)</f>
        <v>60</v>
      </c>
      <c r="U17" s="22" t="str">
        <f>IF('M1D'!R12="","",'M1D'!R12)</f>
        <v>D</v>
      </c>
    </row>
    <row r="18" spans="1:21" ht="15" customHeight="1">
      <c r="A18" s="24" t="str">
        <f>'M1D'!B13</f>
        <v>9/2018</v>
      </c>
      <c r="B18" s="24" t="str">
        <f>'M1D'!C13</f>
        <v>Krsto Vulović</v>
      </c>
      <c r="C18" s="11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22">
        <f>IF('M1D'!D13="","",'M1D'!D13)</f>
      </c>
      <c r="P18" s="22">
        <f>IF('M1D'!F13="","",'M1D'!F13)</f>
      </c>
      <c r="Q18" s="20"/>
      <c r="R18" s="22">
        <f>IF('M1D'!L13="","",'M1D'!L13)</f>
      </c>
      <c r="S18" s="22">
        <f>IF('M1D'!O13="","",'M1D'!O13)</f>
      </c>
      <c r="T18" s="22">
        <f>IF('M1D'!Q13="","",'M1D'!Q13)</f>
      </c>
      <c r="U18" s="22">
        <f>IF('M1D'!R13="","",'M1D'!R13)</f>
      </c>
    </row>
    <row r="19" spans="1:21" ht="15" customHeight="1">
      <c r="A19" s="24" t="str">
        <f>'M1D'!B14</f>
        <v>10/2018</v>
      </c>
      <c r="B19" s="24" t="str">
        <f>'M1D'!C14</f>
        <v>Luka Milaš</v>
      </c>
      <c r="C19" s="11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22">
        <f>IF('M1D'!D14="","",'M1D'!D14)</f>
        <v>41</v>
      </c>
      <c r="P19" s="22">
        <f>IF('M1D'!F14="","",'M1D'!F14)</f>
      </c>
      <c r="Q19" s="20"/>
      <c r="R19" s="22">
        <f>IF('M1D'!L14="","",'M1D'!L14)</f>
      </c>
      <c r="S19" s="22">
        <f>IF('M1D'!O14="","",'M1D'!O14)</f>
        <v>35</v>
      </c>
      <c r="T19" s="22">
        <f>IF('M1D'!Q14="","",'M1D'!Q14)</f>
        <v>76</v>
      </c>
      <c r="U19" s="22" t="str">
        <f>IF('M1D'!R14="","",'M1D'!R14)</f>
        <v>C</v>
      </c>
    </row>
    <row r="20" spans="1:21" ht="15" customHeight="1">
      <c r="A20" s="24" t="str">
        <f>'M1D'!B15</f>
        <v>11/2018</v>
      </c>
      <c r="B20" s="24" t="str">
        <f>'M1D'!C15</f>
        <v>Milica Bulatović</v>
      </c>
      <c r="C20" s="11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22">
        <f>IF('M1D'!D15="","",'M1D'!D15)</f>
        <v>3</v>
      </c>
      <c r="P20" s="22">
        <f>IF('M1D'!F15="","",'M1D'!F15)</f>
        <v>4</v>
      </c>
      <c r="Q20" s="20"/>
      <c r="R20" s="22">
        <f>IF('M1D'!L15="","",'M1D'!L15)</f>
        <v>0</v>
      </c>
      <c r="S20" s="22">
        <f>IF('M1D'!O15="","",'M1D'!O15)</f>
        <v>26</v>
      </c>
      <c r="T20" s="22">
        <f>IF('M1D'!Q15="","",'M1D'!Q15)</f>
        <v>30</v>
      </c>
      <c r="U20" s="22" t="str">
        <f>IF('M1D'!R15="","",'M1D'!R15)</f>
        <v>F</v>
      </c>
    </row>
    <row r="21" spans="1:21" ht="15" customHeight="1">
      <c r="A21" s="24" t="str">
        <f>'M1D'!B16</f>
        <v>12/2018</v>
      </c>
      <c r="B21" s="24" t="str">
        <f>'M1D'!C16</f>
        <v>Danilo Tatić</v>
      </c>
      <c r="C21" s="11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22">
        <f>IF('M1D'!D16="","",'M1D'!D16)</f>
        <v>30</v>
      </c>
      <c r="P21" s="22">
        <f>IF('M1D'!F16="","",'M1D'!F16)</f>
      </c>
      <c r="Q21" s="20"/>
      <c r="R21" s="22">
        <f>IF('M1D'!L16="","",'M1D'!L16)</f>
      </c>
      <c r="S21" s="22">
        <f>IF('M1D'!O16="","",'M1D'!O16)</f>
        <v>2</v>
      </c>
      <c r="T21" s="22">
        <f>IF('M1D'!Q16="","",'M1D'!Q16)</f>
        <v>32</v>
      </c>
      <c r="U21" s="22" t="str">
        <f>IF('M1D'!R16="","",'M1D'!R16)</f>
        <v>F</v>
      </c>
    </row>
    <row r="22" spans="1:21" ht="15" customHeight="1">
      <c r="A22" s="24" t="str">
        <f>'M1D'!B17</f>
        <v>14/2018</v>
      </c>
      <c r="B22" s="24" t="str">
        <f>'M1D'!C17</f>
        <v>Valentina Šćepanović</v>
      </c>
      <c r="C22" s="11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22">
        <f>IF('M1D'!D17="","",'M1D'!D17)</f>
        <v>13</v>
      </c>
      <c r="P22" s="22">
        <f>IF('M1D'!F17="","",'M1D'!F17)</f>
        <v>22</v>
      </c>
      <c r="Q22" s="20"/>
      <c r="R22" s="22">
        <f>IF('M1D'!L17="","",'M1D'!L17)</f>
        <v>10</v>
      </c>
      <c r="S22" s="22">
        <f>IF('M1D'!O17="","",'M1D'!O17)</f>
        <v>23</v>
      </c>
      <c r="T22" s="22">
        <f>IF('M1D'!Q17="","",'M1D'!Q17)</f>
        <v>45</v>
      </c>
      <c r="U22" s="22" t="str">
        <f>IF('M1D'!R17="","",'M1D'!R17)</f>
        <v>E</v>
      </c>
    </row>
    <row r="23" spans="1:21" ht="15" customHeight="1">
      <c r="A23" s="24" t="str">
        <f>'M1D'!B18</f>
        <v>15/2018</v>
      </c>
      <c r="B23" s="24" t="str">
        <f>'M1D'!C18</f>
        <v>Sara Bitrović</v>
      </c>
      <c r="C23" s="11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22">
        <f>IF('M1D'!D18="","",'M1D'!D18)</f>
        <v>5</v>
      </c>
      <c r="P23" s="22">
        <f>IF('M1D'!F18="","",'M1D'!F18)</f>
        <v>19</v>
      </c>
      <c r="Q23" s="20"/>
      <c r="R23" s="22">
        <f>IF('M1D'!L18="","",'M1D'!L18)</f>
        <v>4</v>
      </c>
      <c r="S23" s="22">
        <f>IF('M1D'!O18="","",'M1D'!O18)</f>
        <v>12</v>
      </c>
      <c r="T23" s="22">
        <f>IF('M1D'!Q18="","",'M1D'!Q18)</f>
        <v>31</v>
      </c>
      <c r="U23" s="22" t="str">
        <f>IF('M1D'!R18="","",'M1D'!R18)</f>
        <v>F</v>
      </c>
    </row>
    <row r="24" spans="1:21" ht="15" customHeight="1">
      <c r="A24" s="24" t="str">
        <f>'M1D'!B19</f>
        <v>16/2018</v>
      </c>
      <c r="B24" s="24" t="str">
        <f>'M1D'!C19</f>
        <v>Luka Mugoša</v>
      </c>
      <c r="C24" s="11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22">
        <f>IF('M1D'!D19="","",'M1D'!D19)</f>
        <v>15</v>
      </c>
      <c r="P24" s="22">
        <f>IF('M1D'!F19="","",'M1D'!F19)</f>
        <v>10</v>
      </c>
      <c r="Q24" s="20"/>
      <c r="R24" s="22">
        <f>IF('M1D'!L19="","",'M1D'!L19)</f>
        <v>4</v>
      </c>
      <c r="S24" s="22">
        <f>IF('M1D'!O19="","",'M1D'!O19)</f>
        <v>3</v>
      </c>
      <c r="T24" s="22">
        <f>IF('M1D'!Q19="","",'M1D'!Q19)</f>
        <v>19</v>
      </c>
      <c r="U24" s="22" t="str">
        <f>IF('M1D'!R19="","",'M1D'!R19)</f>
        <v>F</v>
      </c>
    </row>
    <row r="25" spans="1:21" ht="15" customHeight="1">
      <c r="A25" s="24" t="str">
        <f>'M1D'!B20</f>
        <v>17/2018</v>
      </c>
      <c r="B25" s="24" t="str">
        <f>'M1D'!C20</f>
        <v>Ilija Šekarić</v>
      </c>
      <c r="C25" s="11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22">
        <f>IF('M1D'!D20="","",'M1D'!D20)</f>
        <v>15</v>
      </c>
      <c r="P25" s="22">
        <f>IF('M1D'!F20="","",'M1D'!F20)</f>
        <v>13</v>
      </c>
      <c r="Q25" s="20"/>
      <c r="R25" s="22">
        <f>IF('M1D'!L20="","",'M1D'!L20)</f>
        <v>0</v>
      </c>
      <c r="S25" s="22">
        <f>IF('M1D'!O20="","",'M1D'!O20)</f>
        <v>1</v>
      </c>
      <c r="T25" s="22">
        <f>IF('M1D'!Q20="","",'M1D'!Q20)</f>
        <v>16</v>
      </c>
      <c r="U25" s="22" t="str">
        <f>IF('M1D'!R20="","",'M1D'!R20)</f>
        <v>F</v>
      </c>
    </row>
    <row r="26" spans="1:21" ht="15" customHeight="1">
      <c r="A26" s="24" t="str">
        <f>'M1D'!B21</f>
        <v>19/2018</v>
      </c>
      <c r="B26" s="24" t="str">
        <f>'M1D'!C21</f>
        <v>Danilo Dabetić</v>
      </c>
      <c r="C26" s="11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22">
        <f>IF('M1D'!D21="","",'M1D'!D21)</f>
        <v>27</v>
      </c>
      <c r="P26" s="22">
        <f>IF('M1D'!F21="","",'M1D'!F21)</f>
        <v>48</v>
      </c>
      <c r="Q26" s="20"/>
      <c r="R26" s="22">
        <f>IF('M1D'!L21="","",'M1D'!L21)</f>
        <v>12</v>
      </c>
      <c r="S26" s="22">
        <f>IF('M1D'!O21="","",'M1D'!O21)</f>
        <v>33</v>
      </c>
      <c r="T26" s="22">
        <f>IF('M1D'!Q21="","",'M1D'!Q21)</f>
        <v>81</v>
      </c>
      <c r="U26" s="22" t="str">
        <f>IF('M1D'!R21="","",'M1D'!R21)</f>
        <v>B</v>
      </c>
    </row>
    <row r="27" spans="1:21" ht="15" customHeight="1">
      <c r="A27" s="24" t="str">
        <f>'M1D'!B22</f>
        <v>20/2018</v>
      </c>
      <c r="B27" s="24" t="str">
        <f>'M1D'!C22</f>
        <v>Robert Elezović</v>
      </c>
      <c r="C27" s="11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22">
        <f>IF('M1D'!D22="","",'M1D'!D22)</f>
      </c>
      <c r="P27" s="22">
        <f>IF('M1D'!F22="","",'M1D'!F22)</f>
        <v>15</v>
      </c>
      <c r="Q27" s="20"/>
      <c r="R27" s="22">
        <f>IF('M1D'!L22="","",'M1D'!L22)</f>
      </c>
      <c r="S27" s="22">
        <f>IF('M1D'!O22="","",'M1D'!O22)</f>
      </c>
      <c r="T27" s="22">
        <f>IF('M1D'!Q22="","",'M1D'!Q22)</f>
        <v>15</v>
      </c>
      <c r="U27" s="22" t="str">
        <f>IF('M1D'!R22="","",'M1D'!R22)</f>
        <v>F</v>
      </c>
    </row>
    <row r="28" spans="1:21" ht="15" customHeight="1">
      <c r="A28" s="24" t="str">
        <f>'M1D'!B23</f>
        <v>24/2018</v>
      </c>
      <c r="B28" s="24" t="str">
        <f>'M1D'!C23</f>
        <v>Ivana Bulatović</v>
      </c>
      <c r="C28" s="11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22">
        <f>IF('M1D'!D23="","",'M1D'!D23)</f>
        <v>0</v>
      </c>
      <c r="P28" s="22">
        <f>IF('M1D'!F23="","",'M1D'!F23)</f>
        <v>20</v>
      </c>
      <c r="Q28" s="20"/>
      <c r="R28" s="22">
        <f>IF('M1D'!L23="","",'M1D'!L23)</f>
      </c>
      <c r="S28" s="22">
        <f>IF('M1D'!O23="","",'M1D'!O23)</f>
        <v>6</v>
      </c>
      <c r="T28" s="22">
        <f>IF('M1D'!Q23="","",'M1D'!Q23)</f>
        <v>26</v>
      </c>
      <c r="U28" s="22" t="str">
        <f>IF('M1D'!R23="","",'M1D'!R23)</f>
        <v>F</v>
      </c>
    </row>
    <row r="29" spans="1:21" ht="15" customHeight="1">
      <c r="A29" s="24" t="str">
        <f>'M1D'!B24</f>
        <v>26/2018</v>
      </c>
      <c r="B29" s="24" t="str">
        <f>'M1D'!C24</f>
        <v>Andrija Mušikić</v>
      </c>
      <c r="C29" s="11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22">
        <f>IF('M1D'!D24="","",'M1D'!D24)</f>
        <v>16</v>
      </c>
      <c r="P29" s="22">
        <f>IF('M1D'!F24="","",'M1D'!F24)</f>
        <v>19</v>
      </c>
      <c r="Q29" s="20"/>
      <c r="R29" s="22">
        <f>IF('M1D'!L24="","",'M1D'!L24)</f>
      </c>
      <c r="S29" s="22">
        <f>IF('M1D'!O24="","",'M1D'!O24)</f>
        <v>13</v>
      </c>
      <c r="T29" s="22">
        <f>IF('M1D'!Q24="","",'M1D'!Q24)</f>
        <v>32</v>
      </c>
      <c r="U29" s="22" t="str">
        <f>IF('M1D'!R24="","",'M1D'!R24)</f>
        <v>F</v>
      </c>
    </row>
    <row r="30" spans="1:21" ht="15" customHeight="1">
      <c r="A30" s="24" t="str">
        <f>'M1D'!B25</f>
        <v>28/2018</v>
      </c>
      <c r="B30" s="24" t="str">
        <f>'M1D'!C25</f>
        <v>Nikola Todorović</v>
      </c>
      <c r="C30" s="11"/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22">
        <f>IF('M1D'!D25="","",'M1D'!D25)</f>
        <v>0</v>
      </c>
      <c r="P30" s="22">
        <f>IF('M1D'!F25="","",'M1D'!F25)</f>
        <v>0</v>
      </c>
      <c r="Q30" s="20"/>
      <c r="R30" s="22">
        <f>IF('M1D'!L25="","",'M1D'!L25)</f>
        <v>0</v>
      </c>
      <c r="S30" s="22">
        <f>IF('M1D'!O25="","",'M1D'!O25)</f>
        <v>0</v>
      </c>
      <c r="T30" s="22">
        <f>IF('M1D'!Q25="","",'M1D'!Q25)</f>
        <v>0</v>
      </c>
      <c r="U30" s="22" t="str">
        <f>IF('M1D'!R25="","",'M1D'!R25)</f>
        <v>F</v>
      </c>
    </row>
    <row r="31" spans="1:21" ht="15" customHeight="1">
      <c r="A31" s="24" t="str">
        <f>'M1D'!B26</f>
        <v>30/2018</v>
      </c>
      <c r="B31" s="24" t="str">
        <f>'M1D'!C26</f>
        <v>Ivona Radunović</v>
      </c>
      <c r="C31" s="11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22">
        <f>IF('M1D'!D26="","",'M1D'!D26)</f>
      </c>
      <c r="P31" s="22">
        <f>IF('M1D'!F26="","",'M1D'!F26)</f>
      </c>
      <c r="Q31" s="20"/>
      <c r="R31" s="22">
        <f>IF('M1D'!L26="","",'M1D'!L26)</f>
      </c>
      <c r="S31" s="22">
        <f>IF('M1D'!O26="","",'M1D'!O26)</f>
      </c>
      <c r="T31" s="22">
        <f>IF('M1D'!Q26="","",'M1D'!Q26)</f>
      </c>
      <c r="U31" s="22">
        <f>IF('M1D'!R26="","",'M1D'!R26)</f>
      </c>
    </row>
    <row r="32" spans="1:21" ht="15" customHeight="1">
      <c r="A32" s="24" t="str">
        <f>'M1D'!B27</f>
        <v>34/2018</v>
      </c>
      <c r="B32" s="24" t="str">
        <f>'M1D'!C27</f>
        <v>Luka Lakićević</v>
      </c>
      <c r="C32" s="11"/>
      <c r="D32" s="12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22">
        <f>IF('M1D'!D27="","",'M1D'!D27)</f>
      </c>
      <c r="P32" s="22">
        <f>IF('M1D'!F27="","",'M1D'!F27)</f>
      </c>
      <c r="Q32" s="20"/>
      <c r="R32" s="22">
        <f>IF('M1D'!L27="","",'M1D'!L27)</f>
      </c>
      <c r="S32" s="22">
        <f>IF('M1D'!O27="","",'M1D'!O27)</f>
      </c>
      <c r="T32" s="22">
        <f>IF('M1D'!Q27="","",'M1D'!Q27)</f>
      </c>
      <c r="U32" s="22">
        <f>IF('M1D'!R27="","",'M1D'!R27)</f>
      </c>
    </row>
    <row r="33" spans="1:21" ht="15" customHeight="1">
      <c r="A33" s="24" t="str">
        <f>'M1D'!B28</f>
        <v>38/2018</v>
      </c>
      <c r="B33" s="24" t="str">
        <f>'M1D'!C28</f>
        <v>Danijela Matanović</v>
      </c>
      <c r="C33" s="11"/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22">
        <f>IF('M1D'!D28="","",'M1D'!D28)</f>
        <v>12</v>
      </c>
      <c r="P33" s="22">
        <f>IF('M1D'!F28="","",'M1D'!F28)</f>
        <v>2</v>
      </c>
      <c r="Q33" s="20"/>
      <c r="R33" s="22">
        <f>IF('M1D'!L28="","",'M1D'!L28)</f>
      </c>
      <c r="S33" s="22">
        <f>IF('M1D'!O28="","",'M1D'!O28)</f>
      </c>
      <c r="T33" s="22">
        <f>IF('M1D'!Q28="","",'M1D'!Q28)</f>
        <v>12</v>
      </c>
      <c r="U33" s="22" t="str">
        <f>IF('M1D'!R28="","",'M1D'!R28)</f>
        <v>F</v>
      </c>
    </row>
    <row r="34" spans="1:21" ht="15" customHeight="1">
      <c r="A34" s="24" t="str">
        <f>'M1D'!B29</f>
        <v>39/2018</v>
      </c>
      <c r="B34" s="24" t="str">
        <f>'M1D'!C29</f>
        <v>Miloš Ćupić</v>
      </c>
      <c r="C34" s="11"/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22">
        <f>IF('M1D'!D29="","",'M1D'!D29)</f>
      </c>
      <c r="P34" s="22">
        <f>IF('M1D'!F29="","",'M1D'!F29)</f>
      </c>
      <c r="Q34" s="20"/>
      <c r="R34" s="22">
        <f>IF('M1D'!L29="","",'M1D'!L29)</f>
      </c>
      <c r="S34" s="22">
        <f>IF('M1D'!O29="","",'M1D'!O29)</f>
      </c>
      <c r="T34" s="22">
        <f>IF('M1D'!Q29="","",'M1D'!Q29)</f>
      </c>
      <c r="U34" s="22">
        <f>IF('M1D'!R29="","",'M1D'!R29)</f>
      </c>
    </row>
    <row r="35" spans="1:21" ht="15" customHeight="1">
      <c r="A35" s="24" t="str">
        <f>'M1D'!B30</f>
        <v>1/2017</v>
      </c>
      <c r="B35" s="24" t="str">
        <f>'M1D'!C30</f>
        <v>Aldin Dešić</v>
      </c>
      <c r="C35" s="11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22">
        <f>IF('M1D'!D30="","",'M1D'!D30)</f>
      </c>
      <c r="P35" s="22">
        <f>IF('M1D'!F30="","",'M1D'!F30)</f>
      </c>
      <c r="Q35" s="20"/>
      <c r="R35" s="22">
        <f>IF('M1D'!L30="","",'M1D'!L30)</f>
      </c>
      <c r="S35" s="22">
        <f>IF('M1D'!O30="","",'M1D'!O30)</f>
      </c>
      <c r="T35" s="22">
        <f>IF('M1D'!Q30="","",'M1D'!Q30)</f>
      </c>
      <c r="U35" s="22">
        <f>IF('M1D'!R30="","",'M1D'!R30)</f>
      </c>
    </row>
    <row r="36" spans="1:21" ht="15" customHeight="1">
      <c r="A36" s="24" t="str">
        <f>'M1D'!B31</f>
        <v>3/2017</v>
      </c>
      <c r="B36" s="24" t="str">
        <f>'M1D'!C31</f>
        <v>Đorđe Perović</v>
      </c>
      <c r="C36" s="11"/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22">
        <f>IF('M1D'!D31="","",'M1D'!D31)</f>
        <v>0</v>
      </c>
      <c r="P36" s="22">
        <f>IF('M1D'!F31="","",'M1D'!F31)</f>
      </c>
      <c r="Q36" s="20"/>
      <c r="R36" s="22">
        <f>IF('M1D'!L31="","",'M1D'!L31)</f>
      </c>
      <c r="S36" s="22">
        <f>IF('M1D'!O31="","",'M1D'!O31)</f>
      </c>
      <c r="T36" s="22">
        <f>IF('M1D'!Q31="","",'M1D'!Q31)</f>
        <v>0</v>
      </c>
      <c r="U36" s="22" t="str">
        <f>IF('M1D'!R31="","",'M1D'!R31)</f>
        <v>F</v>
      </c>
    </row>
    <row r="37" spans="1:21" ht="15" customHeight="1">
      <c r="A37" s="24" t="str">
        <f>'M1D'!B32</f>
        <v>4/2017</v>
      </c>
      <c r="B37" s="24" t="str">
        <f>'M1D'!C32</f>
        <v>Luka Rakočević</v>
      </c>
      <c r="C37" s="11"/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22">
        <f>IF('M1D'!D32="","",'M1D'!D32)</f>
      </c>
      <c r="P37" s="22">
        <f>IF('M1D'!F32="","",'M1D'!F32)</f>
      </c>
      <c r="Q37" s="20"/>
      <c r="R37" s="22">
        <f>IF('M1D'!L32="","",'M1D'!L32)</f>
      </c>
      <c r="S37" s="22">
        <f>IF('M1D'!O32="","",'M1D'!O32)</f>
      </c>
      <c r="T37" s="22">
        <f>IF('M1D'!Q32="","",'M1D'!Q32)</f>
      </c>
      <c r="U37" s="22">
        <f>IF('M1D'!R32="","",'M1D'!R32)</f>
      </c>
    </row>
    <row r="38" spans="1:21" ht="15" customHeight="1">
      <c r="A38" s="24" t="str">
        <f>'M1D'!B33</f>
        <v>7/2017</v>
      </c>
      <c r="B38" s="24" t="str">
        <f>'M1D'!C33</f>
        <v>Ajdin Karović</v>
      </c>
      <c r="C38" s="11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22">
        <f>IF('M1D'!D33="","",'M1D'!D33)</f>
      </c>
      <c r="P38" s="22">
        <f>IF('M1D'!F33="","",'M1D'!F33)</f>
      </c>
      <c r="Q38" s="20"/>
      <c r="R38" s="22">
        <f>IF('M1D'!L33="","",'M1D'!L33)</f>
      </c>
      <c r="S38" s="22">
        <f>IF('M1D'!O33="","",'M1D'!O33)</f>
      </c>
      <c r="T38" s="22">
        <f>IF('M1D'!Q33="","",'M1D'!Q33)</f>
      </c>
      <c r="U38" s="22">
        <f>IF('M1D'!R33="","",'M1D'!R33)</f>
      </c>
    </row>
    <row r="39" spans="1:21" ht="15" customHeight="1">
      <c r="A39" s="24" t="str">
        <f>'M1D'!B34</f>
        <v>9/2017</v>
      </c>
      <c r="B39" s="24" t="str">
        <f>'M1D'!C34</f>
        <v>Filip Kaluđerović</v>
      </c>
      <c r="C39" s="11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22">
        <f>IF('M1D'!D34="","",'M1D'!D34)</f>
      </c>
      <c r="P39" s="22">
        <f>IF('M1D'!F34="","",'M1D'!F34)</f>
      </c>
      <c r="Q39" s="20"/>
      <c r="R39" s="22">
        <f>IF('M1D'!L34="","",'M1D'!L34)</f>
      </c>
      <c r="S39" s="22">
        <f>IF('M1D'!O34="","",'M1D'!O34)</f>
      </c>
      <c r="T39" s="22">
        <f>IF('M1D'!Q34="","",'M1D'!Q34)</f>
      </c>
      <c r="U39" s="22">
        <f>IF('M1D'!R34="","",'M1D'!R34)</f>
      </c>
    </row>
    <row r="40" spans="1:21" ht="15" customHeight="1">
      <c r="A40" s="24" t="str">
        <f>'M1D'!B35</f>
        <v>10/2017</v>
      </c>
      <c r="B40" s="24" t="str">
        <f>'M1D'!C35</f>
        <v>Vuksan Vujošević</v>
      </c>
      <c r="C40" s="11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22">
        <f>IF('M1D'!D35="","",'M1D'!D35)</f>
      </c>
      <c r="P40" s="22">
        <f>IF('M1D'!F35="","",'M1D'!F35)</f>
      </c>
      <c r="Q40" s="20"/>
      <c r="R40" s="22">
        <f>IF('M1D'!L35="","",'M1D'!L35)</f>
      </c>
      <c r="S40" s="22">
        <f>IF('M1D'!O35="","",'M1D'!O35)</f>
      </c>
      <c r="T40" s="22">
        <f>IF('M1D'!Q35="","",'M1D'!Q35)</f>
      </c>
      <c r="U40" s="22">
        <f>IF('M1D'!R35="","",'M1D'!R35)</f>
      </c>
    </row>
    <row r="41" spans="1:21" ht="15" customHeight="1">
      <c r="A41" s="24" t="str">
        <f>'M1D'!B36</f>
        <v>13/2017</v>
      </c>
      <c r="B41" s="24" t="str">
        <f>'M1D'!C36</f>
        <v>Ognjen Pejović</v>
      </c>
      <c r="C41" s="11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22">
        <f>IF('M1D'!D36="","",'M1D'!D36)</f>
        <v>0</v>
      </c>
      <c r="P41" s="22">
        <f>IF('M1D'!F36="","",'M1D'!F36)</f>
        <v>23</v>
      </c>
      <c r="Q41" s="20"/>
      <c r="R41" s="22">
        <f>IF('M1D'!L36="","",'M1D'!L36)</f>
      </c>
      <c r="S41" s="22">
        <f>IF('M1D'!O36="","",'M1D'!O36)</f>
        <v>22</v>
      </c>
      <c r="T41" s="22">
        <f>IF('M1D'!Q36="","",'M1D'!Q36)</f>
        <v>45</v>
      </c>
      <c r="U41" s="22" t="str">
        <f>IF('M1D'!R36="","",'M1D'!R36)</f>
        <v>E</v>
      </c>
    </row>
    <row r="42" spans="1:21" ht="15" customHeight="1">
      <c r="A42" s="24" t="str">
        <f>'M1D'!B37</f>
        <v>14/2017</v>
      </c>
      <c r="B42" s="24" t="str">
        <f>'M1D'!C37</f>
        <v>Andrea Đurašković</v>
      </c>
      <c r="C42" s="11"/>
      <c r="D42" s="12"/>
      <c r="E42" s="12"/>
      <c r="F42" s="12"/>
      <c r="G42" s="12"/>
      <c r="H42" s="12"/>
      <c r="I42" s="13"/>
      <c r="J42" s="13"/>
      <c r="K42" s="13"/>
      <c r="L42" s="13"/>
      <c r="M42" s="13"/>
      <c r="N42" s="13"/>
      <c r="O42" s="22">
        <f>IF('M1D'!D37="","",'M1D'!D37)</f>
        <v>0</v>
      </c>
      <c r="P42" s="22">
        <f>IF('M1D'!F37="","",'M1D'!F37)</f>
      </c>
      <c r="Q42" s="20"/>
      <c r="R42" s="22">
        <f>IF('M1D'!L37="","",'M1D'!L37)</f>
      </c>
      <c r="S42" s="22">
        <f>IF('M1D'!O37="","",'M1D'!O37)</f>
      </c>
      <c r="T42" s="22">
        <f>IF('M1D'!Q37="","",'M1D'!Q37)</f>
        <v>0</v>
      </c>
      <c r="U42" s="22" t="str">
        <f>IF('M1D'!R37="","",'M1D'!R37)</f>
        <v>F</v>
      </c>
    </row>
    <row r="43" spans="1:21" ht="15" customHeight="1">
      <c r="A43" s="24" t="str">
        <f>'M1D'!B38</f>
        <v>15/2017</v>
      </c>
      <c r="B43" s="24" t="str">
        <f>'M1D'!C38</f>
        <v>Draško Damjanović</v>
      </c>
      <c r="C43" s="11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22">
        <f>IF('M1D'!D38="","",'M1D'!D38)</f>
      </c>
      <c r="P43" s="22">
        <f>IF('M1D'!F38="","",'M1D'!F38)</f>
        <v>2</v>
      </c>
      <c r="Q43" s="20"/>
      <c r="R43" s="22">
        <f>IF('M1D'!L38="","",'M1D'!L38)</f>
      </c>
      <c r="S43" s="22">
        <f>IF('M1D'!O38="","",'M1D'!O38)</f>
        <v>4</v>
      </c>
      <c r="T43" s="22">
        <f>IF('M1D'!Q38="","",'M1D'!Q38)</f>
        <v>6</v>
      </c>
      <c r="U43" s="22" t="str">
        <f>IF('M1D'!R38="","",'M1D'!R38)</f>
        <v>F</v>
      </c>
    </row>
    <row r="44" spans="1:21" ht="15" customHeight="1">
      <c r="A44" s="24" t="str">
        <f>'M1D'!B39</f>
        <v>17/2017</v>
      </c>
      <c r="B44" s="24" t="str">
        <f>'M1D'!C39</f>
        <v>Luka Bracović</v>
      </c>
      <c r="C44" s="11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13"/>
      <c r="O44" s="22">
        <f>IF('M1D'!D39="","",'M1D'!D39)</f>
      </c>
      <c r="P44" s="22">
        <f>IF('M1D'!F39="","",'M1D'!F39)</f>
      </c>
      <c r="Q44" s="20"/>
      <c r="R44" s="22">
        <f>IF('M1D'!L39="","",'M1D'!L39)</f>
      </c>
      <c r="S44" s="22">
        <f>IF('M1D'!O39="","",'M1D'!O39)</f>
      </c>
      <c r="T44" s="22">
        <f>IF('M1D'!Q39="","",'M1D'!Q39)</f>
      </c>
      <c r="U44" s="22">
        <f>IF('M1D'!R39="","",'M1D'!R39)</f>
      </c>
    </row>
    <row r="45" spans="1:21" ht="15" customHeight="1">
      <c r="A45" s="24" t="str">
        <f>'M1D'!B40</f>
        <v>24/2017</v>
      </c>
      <c r="B45" s="24" t="str">
        <f>'M1D'!C40</f>
        <v>Vladan Babić</v>
      </c>
      <c r="C45" s="11"/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22">
        <f>IF('M1D'!D40="","",'M1D'!D40)</f>
        <v>0</v>
      </c>
      <c r="P45" s="22">
        <f>IF('M1D'!F40="","",'M1D'!F40)</f>
        <v>26</v>
      </c>
      <c r="Q45" s="20"/>
      <c r="R45" s="22">
        <f>IF('M1D'!L40="","",'M1D'!L40)</f>
      </c>
      <c r="S45" s="22">
        <f>IF('M1D'!O40="","",'M1D'!O40)</f>
        <v>8</v>
      </c>
      <c r="T45" s="22">
        <f>IF('M1D'!Q40="","",'M1D'!Q40)</f>
        <v>34</v>
      </c>
      <c r="U45" s="22" t="str">
        <f>IF('M1D'!R40="","",'M1D'!R40)</f>
        <v>F</v>
      </c>
    </row>
    <row r="46" spans="1:21" ht="15" customHeight="1">
      <c r="A46" s="24" t="str">
        <f>'M1D'!B41</f>
        <v>25/2017</v>
      </c>
      <c r="B46" s="24" t="str">
        <f>'M1D'!C41</f>
        <v>Nikola Jovović</v>
      </c>
      <c r="C46" s="11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22">
        <f>IF('M1D'!D41="","",'M1D'!D41)</f>
        <v>31</v>
      </c>
      <c r="P46" s="22">
        <f>IF('M1D'!F41="","",'M1D'!F41)</f>
      </c>
      <c r="Q46" s="20"/>
      <c r="R46" s="22">
        <f>IF('M1D'!L41="","",'M1D'!L41)</f>
      </c>
      <c r="S46" s="22">
        <f>IF('M1D'!O41="","",'M1D'!O41)</f>
        <v>20</v>
      </c>
      <c r="T46" s="22">
        <f>IF('M1D'!Q41="","",'M1D'!Q41)</f>
        <v>51</v>
      </c>
      <c r="U46" s="22" t="str">
        <f>IF('M1D'!R41="","",'M1D'!R41)</f>
        <v>E</v>
      </c>
    </row>
    <row r="47" spans="1:21" ht="15" customHeight="1">
      <c r="A47" s="24" t="str">
        <f>'M1D'!B42</f>
        <v>26/2017</v>
      </c>
      <c r="B47" s="24" t="str">
        <f>'M1D'!C42</f>
        <v>Belma Muratović</v>
      </c>
      <c r="C47" s="11"/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3"/>
      <c r="O47" s="22">
        <f>IF('M1D'!D42="","",'M1D'!D42)</f>
        <v>0</v>
      </c>
      <c r="P47" s="22">
        <f>IF('M1D'!F42="","",'M1D'!F42)</f>
        <v>17</v>
      </c>
      <c r="Q47" s="20"/>
      <c r="R47" s="22">
        <f>IF('M1D'!L42="","",'M1D'!L42)</f>
        <v>0</v>
      </c>
      <c r="S47" s="22">
        <f>IF('M1D'!O42="","",'M1D'!O42)</f>
        <v>10</v>
      </c>
      <c r="T47" s="22">
        <f>IF('M1D'!Q42="","",'M1D'!Q42)</f>
        <v>27</v>
      </c>
      <c r="U47" s="22" t="str">
        <f>IF('M1D'!R42="","",'M1D'!R42)</f>
        <v>F</v>
      </c>
    </row>
    <row r="48" spans="1:21" ht="15" customHeight="1">
      <c r="A48" s="24" t="str">
        <f>'M1D'!B43</f>
        <v>29/2017</v>
      </c>
      <c r="B48" s="24" t="str">
        <f>'M1D'!C43</f>
        <v>Luka Jaredić</v>
      </c>
      <c r="C48" s="11"/>
      <c r="D48" s="12"/>
      <c r="E48" s="12"/>
      <c r="F48" s="12"/>
      <c r="G48" s="12"/>
      <c r="H48" s="12"/>
      <c r="I48" s="13"/>
      <c r="J48" s="13"/>
      <c r="K48" s="13"/>
      <c r="L48" s="13"/>
      <c r="M48" s="13"/>
      <c r="N48" s="13"/>
      <c r="O48" s="22">
        <f>IF('M1D'!D43="","",'M1D'!D43)</f>
      </c>
      <c r="P48" s="22">
        <f>IF('M1D'!F43="","",'M1D'!F43)</f>
      </c>
      <c r="Q48" s="20"/>
      <c r="R48" s="22">
        <f>IF('M1D'!L43="","",'M1D'!L43)</f>
      </c>
      <c r="S48" s="22">
        <f>IF('M1D'!O43="","",'M1D'!O43)</f>
      </c>
      <c r="T48" s="22">
        <f>IF('M1D'!Q43="","",'M1D'!Q43)</f>
      </c>
      <c r="U48" s="22">
        <f>IF('M1D'!R43="","",'M1D'!R43)</f>
      </c>
    </row>
    <row r="49" spans="1:21" ht="15" customHeight="1">
      <c r="A49" s="24" t="str">
        <f>'M1D'!B44</f>
        <v>30/2017</v>
      </c>
      <c r="B49" s="24" t="str">
        <f>'M1D'!C44</f>
        <v>Elmaz Feratović</v>
      </c>
      <c r="C49" s="11"/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3"/>
      <c r="O49" s="22">
        <f>IF('M1D'!D44="","",'M1D'!D44)</f>
      </c>
      <c r="P49" s="22">
        <f>IF('M1D'!F44="","",'M1D'!F44)</f>
      </c>
      <c r="Q49" s="20"/>
      <c r="R49" s="22">
        <f>IF('M1D'!L44="","",'M1D'!L44)</f>
      </c>
      <c r="S49" s="22">
        <f>IF('M1D'!O44="","",'M1D'!O44)</f>
      </c>
      <c r="T49" s="22">
        <f>IF('M1D'!Q44="","",'M1D'!Q44)</f>
      </c>
      <c r="U49" s="22">
        <f>IF('M1D'!R44="","",'M1D'!R44)</f>
      </c>
    </row>
    <row r="50" spans="1:21" ht="15" customHeight="1">
      <c r="A50" s="24" t="str">
        <f>'M1D'!B45</f>
        <v>31/2017</v>
      </c>
      <c r="B50" s="24" t="str">
        <f>'M1D'!C45</f>
        <v>Pavle Ljumović</v>
      </c>
      <c r="C50" s="11"/>
      <c r="D50" s="12"/>
      <c r="E50" s="12"/>
      <c r="F50" s="12"/>
      <c r="G50" s="12"/>
      <c r="H50" s="12"/>
      <c r="I50" s="13"/>
      <c r="J50" s="13"/>
      <c r="K50" s="13"/>
      <c r="L50" s="13"/>
      <c r="M50" s="13"/>
      <c r="N50" s="13"/>
      <c r="O50" s="22">
        <f>IF('M1D'!D45="","",'M1D'!D45)</f>
      </c>
      <c r="P50" s="22">
        <f>IF('M1D'!F45="","",'M1D'!F45)</f>
      </c>
      <c r="Q50" s="20"/>
      <c r="R50" s="22">
        <f>IF('M1D'!L45="","",'M1D'!L45)</f>
      </c>
      <c r="S50" s="22">
        <f>IF('M1D'!O45="","",'M1D'!O45)</f>
      </c>
      <c r="T50" s="22">
        <f>IF('M1D'!Q45="","",'M1D'!Q45)</f>
      </c>
      <c r="U50" s="22">
        <f>IF('M1D'!R45="","",'M1D'!R45)</f>
      </c>
    </row>
    <row r="51" spans="1:21" ht="15" customHeight="1">
      <c r="A51" s="24" t="str">
        <f>'M1D'!B46</f>
        <v>33/2017</v>
      </c>
      <c r="B51" s="24" t="str">
        <f>'M1D'!C46</f>
        <v>Dalibor Ranković</v>
      </c>
      <c r="C51" s="11"/>
      <c r="D51" s="12"/>
      <c r="E51" s="12"/>
      <c r="F51" s="12"/>
      <c r="G51" s="12"/>
      <c r="H51" s="12"/>
      <c r="I51" s="13"/>
      <c r="J51" s="13"/>
      <c r="K51" s="13"/>
      <c r="L51" s="13"/>
      <c r="M51" s="13"/>
      <c r="N51" s="13"/>
      <c r="O51" s="22">
        <f>IF('M1D'!D46="","",'M1D'!D46)</f>
      </c>
      <c r="P51" s="22">
        <f>IF('M1D'!F46="","",'M1D'!F46)</f>
      </c>
      <c r="Q51" s="20"/>
      <c r="R51" s="22">
        <f>IF('M1D'!L46="","",'M1D'!L46)</f>
      </c>
      <c r="S51" s="22">
        <f>IF('M1D'!O46="","",'M1D'!O46)</f>
      </c>
      <c r="T51" s="22">
        <f>IF('M1D'!Q46="","",'M1D'!Q46)</f>
      </c>
      <c r="U51" s="22">
        <f>IF('M1D'!R46="","",'M1D'!R46)</f>
      </c>
    </row>
    <row r="52" spans="1:21" ht="15" customHeight="1">
      <c r="A52" s="24" t="str">
        <f>'M1D'!B47</f>
        <v>35/2017</v>
      </c>
      <c r="B52" s="24" t="str">
        <f>'M1D'!C47</f>
        <v>Nikola Veljić</v>
      </c>
      <c r="C52" s="11"/>
      <c r="D52" s="12"/>
      <c r="E52" s="12"/>
      <c r="F52" s="12"/>
      <c r="G52" s="12"/>
      <c r="H52" s="12"/>
      <c r="I52" s="13"/>
      <c r="J52" s="13"/>
      <c r="K52" s="13"/>
      <c r="L52" s="13"/>
      <c r="M52" s="13"/>
      <c r="N52" s="13"/>
      <c r="O52" s="22">
        <f>IF('M1D'!D47="","",'M1D'!D47)</f>
      </c>
      <c r="P52" s="22">
        <f>IF('M1D'!F47="","",'M1D'!F47)</f>
      </c>
      <c r="Q52" s="20"/>
      <c r="R52" s="22">
        <f>IF('M1D'!L47="","",'M1D'!L47)</f>
      </c>
      <c r="S52" s="22">
        <f>IF('M1D'!O47="","",'M1D'!O47)</f>
      </c>
      <c r="T52" s="22">
        <f>IF('M1D'!Q47="","",'M1D'!Q47)</f>
      </c>
      <c r="U52" s="22">
        <f>IF('M1D'!R47="","",'M1D'!R47)</f>
      </c>
    </row>
    <row r="53" spans="1:21" ht="15" customHeight="1">
      <c r="A53" s="24" t="str">
        <f>'M1D'!B48</f>
        <v>38/2017</v>
      </c>
      <c r="B53" s="24" t="str">
        <f>'M1D'!C48</f>
        <v>Enis Ličina</v>
      </c>
      <c r="C53" s="11"/>
      <c r="D53" s="12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22">
        <f>IF('M1D'!D48="","",'M1D'!D48)</f>
      </c>
      <c r="P53" s="22">
        <f>IF('M1D'!F48="","",'M1D'!F48)</f>
      </c>
      <c r="Q53" s="20"/>
      <c r="R53" s="22">
        <f>IF('M1D'!L48="","",'M1D'!L48)</f>
      </c>
      <c r="S53" s="22">
        <f>IF('M1D'!O48="","",'M1D'!O48)</f>
      </c>
      <c r="T53" s="22">
        <f>IF('M1D'!Q48="","",'M1D'!Q48)</f>
      </c>
      <c r="U53" s="22">
        <f>IF('M1D'!R48="","",'M1D'!R48)</f>
      </c>
    </row>
    <row r="54" spans="1:21" ht="15" customHeight="1">
      <c r="A54" s="24" t="str">
        <f>'M1D'!B49</f>
        <v>1/2016</v>
      </c>
      <c r="B54" s="24" t="str">
        <f>'M1D'!C49</f>
        <v>Jovana Brakočević</v>
      </c>
      <c r="C54" s="11"/>
      <c r="D54" s="12"/>
      <c r="E54" s="12"/>
      <c r="F54" s="12"/>
      <c r="G54" s="12"/>
      <c r="H54" s="12"/>
      <c r="I54" s="13"/>
      <c r="J54" s="13"/>
      <c r="K54" s="13"/>
      <c r="L54" s="13"/>
      <c r="M54" s="13"/>
      <c r="N54" s="13"/>
      <c r="O54" s="22">
        <f>IF('M1D'!D49="","",'M1D'!D49)</f>
        <v>0</v>
      </c>
      <c r="P54" s="22">
        <f>IF('M1D'!F49="","",'M1D'!F49)</f>
        <v>23</v>
      </c>
      <c r="Q54" s="20"/>
      <c r="R54" s="22">
        <f>IF('M1D'!L49="","",'M1D'!L49)</f>
        <v>0</v>
      </c>
      <c r="S54" s="22">
        <f>IF('M1D'!O49="","",'M1D'!O49)</f>
        <v>0</v>
      </c>
      <c r="T54" s="22">
        <f>IF('M1D'!Q49="","",'M1D'!Q49)</f>
        <v>23</v>
      </c>
      <c r="U54" s="22" t="str">
        <f>IF('M1D'!R49="","",'M1D'!R49)</f>
        <v>F</v>
      </c>
    </row>
    <row r="55" spans="1:21" ht="15" customHeight="1">
      <c r="A55" s="24" t="str">
        <f>'M1D'!B50</f>
        <v>2/2016</v>
      </c>
      <c r="B55" s="24" t="str">
        <f>'M1D'!C50</f>
        <v>Pavle Dejanović</v>
      </c>
      <c r="C55" s="11"/>
      <c r="D55" s="12"/>
      <c r="E55" s="12"/>
      <c r="F55" s="12"/>
      <c r="G55" s="12"/>
      <c r="H55" s="12"/>
      <c r="I55" s="13"/>
      <c r="J55" s="13"/>
      <c r="K55" s="13"/>
      <c r="L55" s="13"/>
      <c r="M55" s="13"/>
      <c r="N55" s="13"/>
      <c r="O55" s="22">
        <f>IF('M1D'!D50="","",'M1D'!D50)</f>
        <v>15</v>
      </c>
      <c r="P55" s="22">
        <f>IF('M1D'!F50="","",'M1D'!F50)</f>
        <v>5</v>
      </c>
      <c r="Q55" s="20"/>
      <c r="R55" s="22">
        <f>IF('M1D'!L50="","",'M1D'!L50)</f>
      </c>
      <c r="S55" s="22">
        <f>IF('M1D'!O50="","",'M1D'!O50)</f>
        <v>0</v>
      </c>
      <c r="T55" s="22">
        <f>IF('M1D'!Q50="","",'M1D'!Q50)</f>
        <v>15</v>
      </c>
      <c r="U55" s="22" t="str">
        <f>IF('M1D'!R50="","",'M1D'!R50)</f>
        <v>F</v>
      </c>
    </row>
    <row r="56" spans="1:21" ht="15" customHeight="1">
      <c r="A56" s="24" t="str">
        <f>'M1D'!B51</f>
        <v>10/2016</v>
      </c>
      <c r="B56" s="24" t="str">
        <f>'M1D'!C51</f>
        <v>Robert Marniković</v>
      </c>
      <c r="C56" s="11"/>
      <c r="D56" s="12"/>
      <c r="E56" s="12"/>
      <c r="F56" s="12"/>
      <c r="G56" s="12"/>
      <c r="H56" s="12"/>
      <c r="I56" s="13"/>
      <c r="J56" s="13"/>
      <c r="K56" s="13"/>
      <c r="L56" s="13"/>
      <c r="M56" s="13"/>
      <c r="N56" s="13"/>
      <c r="O56" s="22">
        <f>IF('M1D'!D51="","",'M1D'!D51)</f>
        <v>10</v>
      </c>
      <c r="P56" s="22">
        <f>IF('M1D'!F51="","",'M1D'!F51)</f>
        <v>13</v>
      </c>
      <c r="Q56" s="20"/>
      <c r="R56" s="22">
        <f>IF('M1D'!L51="","",'M1D'!L51)</f>
        <v>0</v>
      </c>
      <c r="S56" s="22">
        <f>IF('M1D'!O51="","",'M1D'!O51)</f>
        <v>0</v>
      </c>
      <c r="T56" s="22">
        <f>IF('M1D'!Q51="","",'M1D'!Q51)</f>
        <v>13</v>
      </c>
      <c r="U56" s="22" t="str">
        <f>IF('M1D'!R51="","",'M1D'!R51)</f>
        <v>F</v>
      </c>
    </row>
    <row r="57" spans="1:21" ht="15" customHeight="1">
      <c r="A57" s="24" t="str">
        <f>'M1D'!B52</f>
        <v>13/2016</v>
      </c>
      <c r="B57" s="24" t="str">
        <f>'M1D'!C52</f>
        <v>Miloš Bogosavljević</v>
      </c>
      <c r="C57" s="82"/>
      <c r="D57" s="83"/>
      <c r="E57" s="83"/>
      <c r="F57" s="83"/>
      <c r="G57" s="83"/>
      <c r="H57" s="83"/>
      <c r="I57" s="84"/>
      <c r="J57" s="84"/>
      <c r="K57" s="84"/>
      <c r="L57" s="84"/>
      <c r="M57" s="84"/>
      <c r="N57" s="84"/>
      <c r="O57" s="22">
        <f>IF('M1D'!D52="","",'M1D'!D52)</f>
      </c>
      <c r="P57" s="22">
        <f>IF('M1D'!F52="","",'M1D'!F52)</f>
      </c>
      <c r="Q57" s="85"/>
      <c r="R57" s="22">
        <f>IF('M1D'!L52="","",'M1D'!L52)</f>
        <v>0</v>
      </c>
      <c r="S57" s="22">
        <f>IF('M1D'!O52="","",'M1D'!O52)</f>
      </c>
      <c r="T57" s="22">
        <f>IF('M1D'!Q52="","",'M1D'!Q52)</f>
        <v>0</v>
      </c>
      <c r="U57" s="22" t="str">
        <f>IF('M1D'!R52="","",'M1D'!R52)</f>
        <v>F</v>
      </c>
    </row>
    <row r="58" spans="1:21" ht="14.25">
      <c r="A58" s="24" t="str">
        <f>'M1D'!B53</f>
        <v>16/2016</v>
      </c>
      <c r="B58" s="81" t="str">
        <f>'M1D'!C53</f>
        <v>Filip Raičević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2">
        <f>IF('M1D'!D53="","",'M1D'!D53)</f>
      </c>
      <c r="P58" s="22">
        <f>IF('M1D'!F53="","",'M1D'!F53)</f>
      </c>
      <c r="Q58" s="37"/>
      <c r="R58" s="22">
        <f>IF('M1D'!L53="","",'M1D'!L53)</f>
      </c>
      <c r="S58" s="22">
        <f>IF('M1D'!O53="","",'M1D'!O53)</f>
      </c>
      <c r="T58" s="22">
        <f>IF('M1D'!Q53="","",'M1D'!Q53)</f>
      </c>
      <c r="U58" s="22">
        <f>IF('M1D'!R53="","",'M1D'!R53)</f>
      </c>
    </row>
    <row r="59" spans="1:21" ht="14.25">
      <c r="A59" s="24" t="str">
        <f>'M1D'!B54</f>
        <v>23/2016</v>
      </c>
      <c r="B59" s="81" t="str">
        <f>'M1D'!C54</f>
        <v>Ema Dapčević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2">
        <f>IF('M1D'!D54="","",'M1D'!D54)</f>
        <v>20</v>
      </c>
      <c r="P59" s="22">
        <f>IF('M1D'!F54="","",'M1D'!F54)</f>
        <v>6</v>
      </c>
      <c r="Q59" s="37"/>
      <c r="R59" s="22">
        <f>IF('M1D'!L54="","",'M1D'!L54)</f>
        <v>2</v>
      </c>
      <c r="S59" s="22">
        <f>IF('M1D'!O54="","",'M1D'!O54)</f>
        <v>25</v>
      </c>
      <c r="T59" s="22">
        <f>IF('M1D'!Q54="","",'M1D'!Q54)</f>
        <v>45</v>
      </c>
      <c r="U59" s="22" t="str">
        <f>IF('M1D'!R54="","",'M1D'!R54)</f>
        <v>E</v>
      </c>
    </row>
    <row r="60" spans="1:21" ht="14.25">
      <c r="A60" s="24" t="str">
        <f>'M1D'!B55</f>
        <v>24/2016</v>
      </c>
      <c r="B60" s="81" t="str">
        <f>'M1D'!C55</f>
        <v>Nikola Trifunović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2">
        <f>IF('M1D'!D55="","",'M1D'!D55)</f>
        <v>10</v>
      </c>
      <c r="P60" s="22">
        <f>IF('M1D'!F55="","",'M1D'!F55)</f>
        <v>27</v>
      </c>
      <c r="Q60" s="37"/>
      <c r="R60" s="22">
        <f>IF('M1D'!L55="","",'M1D'!L55)</f>
        <v>2</v>
      </c>
      <c r="S60" s="22">
        <f>IF('M1D'!O55="","",'M1D'!O55)</f>
        <v>23</v>
      </c>
      <c r="T60" s="22">
        <f>IF('M1D'!Q55="","",'M1D'!Q55)</f>
        <v>50</v>
      </c>
      <c r="U60" s="22" t="str">
        <f>IF('M1D'!R55="","",'M1D'!R55)</f>
        <v>E</v>
      </c>
    </row>
    <row r="61" spans="1:21" ht="14.25">
      <c r="A61" s="24" t="str">
        <f>'M1D'!B56</f>
        <v>25/2016</v>
      </c>
      <c r="B61" s="81" t="str">
        <f>'M1D'!C56</f>
        <v>Veselin Planić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2">
        <f>IF('M1D'!D56="","",'M1D'!D56)</f>
      </c>
      <c r="P61" s="22">
        <f>IF('M1D'!F56="","",'M1D'!F56)</f>
      </c>
      <c r="Q61" s="37"/>
      <c r="R61" s="22">
        <f>IF('M1D'!L56="","",'M1D'!L56)</f>
      </c>
      <c r="S61" s="22">
        <f>IF('M1D'!O56="","",'M1D'!O56)</f>
      </c>
      <c r="T61" s="22">
        <f>IF('M1D'!Q56="","",'M1D'!Q56)</f>
      </c>
      <c r="U61" s="22">
        <f>IF('M1D'!R56="","",'M1D'!R56)</f>
      </c>
    </row>
    <row r="62" spans="1:21" ht="14.25">
      <c r="A62" s="24" t="str">
        <f>'M1D'!B57</f>
        <v>39/2016</v>
      </c>
      <c r="B62" s="81" t="str">
        <f>'M1D'!C57</f>
        <v>Branko Teofilov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2">
        <f>IF('M1D'!D57="","",'M1D'!D57)</f>
      </c>
      <c r="P62" s="22">
        <f>IF('M1D'!F57="","",'M1D'!F57)</f>
      </c>
      <c r="Q62" s="37"/>
      <c r="R62" s="22">
        <f>IF('M1D'!L57="","",'M1D'!L57)</f>
      </c>
      <c r="S62" s="22">
        <f>IF('M1D'!O57="","",'M1D'!O57)</f>
      </c>
      <c r="T62" s="22">
        <f>IF('M1D'!Q57="","",'M1D'!Q57)</f>
      </c>
      <c r="U62" s="22">
        <f>IF('M1D'!R57="","",'M1D'!R57)</f>
      </c>
    </row>
    <row r="63" spans="1:21" ht="14.25">
      <c r="A63" s="24" t="str">
        <f>'M1D'!B58</f>
        <v>5/2015</v>
      </c>
      <c r="B63" s="81" t="str">
        <f>'M1D'!C58</f>
        <v>Semir Čohović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2">
        <f>IF('M1D'!D58="","",'M1D'!D58)</f>
      </c>
      <c r="P63" s="22">
        <f>IF('M1D'!F58="","",'M1D'!F58)</f>
        <v>6</v>
      </c>
      <c r="Q63" s="37"/>
      <c r="R63" s="22">
        <f>IF('M1D'!L58="","",'M1D'!L58)</f>
      </c>
      <c r="S63" s="22">
        <f>IF('M1D'!O58="","",'M1D'!O58)</f>
        <v>11</v>
      </c>
      <c r="T63" s="22">
        <f>IF('M1D'!Q58="","",'M1D'!Q58)</f>
        <v>17</v>
      </c>
      <c r="U63" s="22" t="str">
        <f>IF('M1D'!R58="","",'M1D'!R58)</f>
        <v>F</v>
      </c>
    </row>
    <row r="64" spans="1:21" ht="14.25">
      <c r="A64" s="24" t="str">
        <f>'M1D'!B59</f>
        <v>7/2015</v>
      </c>
      <c r="B64" s="81" t="str">
        <f>'M1D'!C59</f>
        <v>Sara Milosavljević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2">
        <f>IF('M1D'!D59="","",'M1D'!D59)</f>
      </c>
      <c r="P64" s="22">
        <f>IF('M1D'!F59="","",'M1D'!F59)</f>
      </c>
      <c r="Q64" s="37"/>
      <c r="R64" s="22">
        <f>IF('M1D'!L59="","",'M1D'!L59)</f>
      </c>
      <c r="S64" s="22">
        <f>IF('M1D'!O59="","",'M1D'!O59)</f>
        <v>24</v>
      </c>
      <c r="T64" s="22">
        <f>IF('M1D'!Q59="","",'M1D'!Q59)</f>
        <v>24</v>
      </c>
      <c r="U64" s="22" t="str">
        <f>IF('M1D'!R59="","",'M1D'!R59)</f>
        <v>F</v>
      </c>
    </row>
    <row r="65" spans="1:21" ht="14.25">
      <c r="A65" s="24" t="str">
        <f>'M1D'!B60</f>
        <v>20/2015</v>
      </c>
      <c r="B65" s="81" t="str">
        <f>'M1D'!C60</f>
        <v>Jovana Šćekić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2">
        <f>IF('M1D'!D60="","",'M1D'!D60)</f>
      </c>
      <c r="P65" s="22">
        <f>IF('M1D'!F60="","",'M1D'!F60)</f>
        <v>4</v>
      </c>
      <c r="Q65" s="37"/>
      <c r="R65" s="22">
        <f>IF('M1D'!L60="","",'M1D'!L60)</f>
      </c>
      <c r="S65" s="22">
        <f>IF('M1D'!O60="","",'M1D'!O60)</f>
        <v>10</v>
      </c>
      <c r="T65" s="22">
        <f>IF('M1D'!Q60="","",'M1D'!Q60)</f>
        <v>14</v>
      </c>
      <c r="U65" s="22" t="str">
        <f>IF('M1D'!R60="","",'M1D'!R60)</f>
        <v>F</v>
      </c>
    </row>
    <row r="66" spans="1:21" ht="14.25">
      <c r="A66" s="24" t="str">
        <f>'M1D'!B61</f>
        <v>28/2015</v>
      </c>
      <c r="B66" s="81" t="str">
        <f>'M1D'!C61</f>
        <v>Milovan Labudović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2">
        <f>IF('M1D'!D61="","",'M1D'!D61)</f>
      </c>
      <c r="P66" s="22">
        <f>IF('M1D'!F61="","",'M1D'!F61)</f>
      </c>
      <c r="Q66" s="37"/>
      <c r="R66" s="22">
        <f>IF('M1D'!L61="","",'M1D'!L61)</f>
      </c>
      <c r="S66" s="22">
        <f>IF('M1D'!O61="","",'M1D'!O61)</f>
      </c>
      <c r="T66" s="22">
        <f>IF('M1D'!Q61="","",'M1D'!Q61)</f>
      </c>
      <c r="U66" s="22">
        <f>IF('M1D'!R61="","",'M1D'!R61)</f>
      </c>
    </row>
    <row r="67" spans="1:21" ht="14.25">
      <c r="A67" s="24" t="str">
        <f>'M1D'!B62</f>
        <v>1/2014</v>
      </c>
      <c r="B67" s="81" t="str">
        <f>'M1D'!C62</f>
        <v>Igor Banović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2">
        <f>IF('M1D'!D62="","",'M1D'!D62)</f>
      </c>
      <c r="P67" s="22">
        <f>IF('M1D'!F62="","",'M1D'!F62)</f>
      </c>
      <c r="Q67" s="37"/>
      <c r="R67" s="22">
        <f>IF('M1D'!L62="","",'M1D'!L62)</f>
      </c>
      <c r="S67" s="22">
        <f>IF('M1D'!O62="","",'M1D'!O62)</f>
      </c>
      <c r="T67" s="22">
        <f>IF('M1D'!Q62="","",'M1D'!Q62)</f>
      </c>
      <c r="U67" s="22">
        <f>IF('M1D'!R62="","",'M1D'!R62)</f>
      </c>
    </row>
    <row r="68" spans="1:21" ht="14.25">
      <c r="A68" s="24" t="str">
        <f>'M1D'!B63</f>
        <v>13/2014</v>
      </c>
      <c r="B68" s="81" t="str">
        <f>'M1D'!C63</f>
        <v>Stefan Novčić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2">
        <f>IF('M1D'!D63="","",'M1D'!D63)</f>
      </c>
      <c r="P68" s="22">
        <f>IF('M1D'!F63="","",'M1D'!F63)</f>
      </c>
      <c r="Q68" s="37"/>
      <c r="R68" s="22">
        <f>IF('M1D'!L63="","",'M1D'!L63)</f>
      </c>
      <c r="S68" s="22">
        <f>IF('M1D'!O63="","",'M1D'!O63)</f>
      </c>
      <c r="T68" s="22">
        <f>IF('M1D'!Q63="","",'M1D'!Q63)</f>
      </c>
      <c r="U68" s="22">
        <f>IF('M1D'!R63="","",'M1D'!R63)</f>
      </c>
    </row>
    <row r="69" spans="1:21" ht="14.25">
      <c r="A69" s="24" t="str">
        <f>'M1D'!B64</f>
        <v>20/2014</v>
      </c>
      <c r="B69" s="81" t="str">
        <f>'M1D'!C64</f>
        <v>Selmir Muminović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2">
        <f>IF('M1D'!D64="","",'M1D'!D64)</f>
      </c>
      <c r="P69" s="22">
        <f>IF('M1D'!F64="","",'M1D'!F64)</f>
      </c>
      <c r="Q69" s="37"/>
      <c r="R69" s="22">
        <f>IF('M1D'!L64="","",'M1D'!L64)</f>
      </c>
      <c r="S69" s="22">
        <f>IF('M1D'!O64="","",'M1D'!O64)</f>
      </c>
      <c r="T69" s="22">
        <f>IF('M1D'!Q64="","",'M1D'!Q64)</f>
      </c>
      <c r="U69" s="22">
        <f>IF('M1D'!R64="","",'M1D'!R64)</f>
      </c>
    </row>
    <row r="70" spans="1:21" ht="14.25">
      <c r="A70" s="24" t="str">
        <f>'M1D'!B65</f>
        <v>37/2014</v>
      </c>
      <c r="B70" s="81" t="str">
        <f>'M1D'!C65</f>
        <v>Nenad Aranitović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2">
        <f>IF('M1D'!D65="","",'M1D'!D65)</f>
        <v>5</v>
      </c>
      <c r="P70" s="22">
        <f>IF('M1D'!F65="","",'M1D'!F65)</f>
        <v>3</v>
      </c>
      <c r="Q70" s="37"/>
      <c r="R70" s="22">
        <f>IF('M1D'!L65="","",'M1D'!L65)</f>
        <v>0</v>
      </c>
      <c r="S70" s="22">
        <f>IF('M1D'!O65="","",'M1D'!O65)</f>
        <v>4</v>
      </c>
      <c r="T70" s="22">
        <f>IF('M1D'!Q65="","",'M1D'!Q65)</f>
        <v>9</v>
      </c>
      <c r="U70" s="22" t="str">
        <f>IF('M1D'!R65="","",'M1D'!R65)</f>
        <v>F</v>
      </c>
    </row>
    <row r="71" spans="1:21" ht="14.25">
      <c r="A71" s="24" t="str">
        <f>'M1D'!B66</f>
        <v>9/2013</v>
      </c>
      <c r="B71" s="81" t="str">
        <f>'M1D'!C66</f>
        <v>Ivana Čvorović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2">
        <f>IF('M1D'!D66="","",'M1D'!D66)</f>
        <v>0</v>
      </c>
      <c r="P71" s="22">
        <f>IF('M1D'!F66="","",'M1D'!F66)</f>
        <v>1</v>
      </c>
      <c r="Q71" s="37"/>
      <c r="R71" s="22">
        <f>IF('M1D'!L66="","",'M1D'!L66)</f>
      </c>
      <c r="S71" s="22">
        <f>IF('M1D'!O66="","",'M1D'!O66)</f>
        <v>7</v>
      </c>
      <c r="T71" s="22">
        <f>IF('M1D'!Q66="","",'M1D'!Q66)</f>
        <v>8</v>
      </c>
      <c r="U71" s="22" t="str">
        <f>IF('M1D'!R66="","",'M1D'!R66)</f>
        <v>F</v>
      </c>
    </row>
    <row r="72" spans="1:21" ht="14.25">
      <c r="A72" s="24" t="str">
        <f>'M1D'!B67</f>
        <v>6/2006</v>
      </c>
      <c r="B72" s="81" t="str">
        <f>'M1D'!C67</f>
        <v>Luka Vukčević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2">
        <f>IF('M1D'!D67="","",'M1D'!D67)</f>
      </c>
      <c r="P72" s="22">
        <f>IF('M1D'!F67="","",'M1D'!F67)</f>
      </c>
      <c r="Q72" s="37"/>
      <c r="R72" s="22">
        <f>IF('M1D'!L67="","",'M1D'!L67)</f>
      </c>
      <c r="S72" s="22">
        <f>IF('M1D'!O67="","",'M1D'!O67)</f>
      </c>
      <c r="T72" s="22">
        <f>IF('M1D'!Q67="","",'M1D'!Q67)</f>
      </c>
      <c r="U72" s="22">
        <f>IF('M1D'!R67="","",'M1D'!R67)</f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60" sqref="H60"/>
    </sheetView>
  </sheetViews>
  <sheetFormatPr defaultColWidth="9.140625" defaultRowHeight="12.75" customHeight="1"/>
  <cols>
    <col min="1" max="1" width="7.28125" style="14" customWidth="1"/>
    <col min="2" max="2" width="11.140625" style="14" customWidth="1"/>
    <col min="3" max="3" width="25.28125" style="14" customWidth="1"/>
    <col min="4" max="4" width="0.2890625" style="14" customWidth="1"/>
    <col min="5" max="5" width="11.140625" style="14" customWidth="1"/>
    <col min="6" max="6" width="11.421875" style="14" customWidth="1"/>
    <col min="7" max="7" width="10.00390625" style="14" customWidth="1"/>
    <col min="8" max="8" width="12.421875" style="14" customWidth="1"/>
    <col min="9" max="16384" width="9.140625" style="14" customWidth="1"/>
  </cols>
  <sheetData>
    <row r="1" spans="1:8" s="15" customFormat="1" ht="28.5" customHeight="1">
      <c r="A1" s="66" t="s">
        <v>30</v>
      </c>
      <c r="B1" s="67"/>
      <c r="C1" s="67"/>
      <c r="D1" s="67"/>
      <c r="E1" s="67"/>
      <c r="F1" s="71" t="s">
        <v>44</v>
      </c>
      <c r="G1" s="71"/>
      <c r="H1" s="72"/>
    </row>
    <row r="2" spans="1:8" ht="22.5" customHeight="1">
      <c r="A2" s="73" t="s">
        <v>45</v>
      </c>
      <c r="B2" s="74"/>
      <c r="C2" s="74"/>
      <c r="D2" s="74"/>
      <c r="E2" s="74"/>
      <c r="F2" s="74"/>
      <c r="G2" s="74"/>
      <c r="H2" s="74"/>
    </row>
    <row r="3" spans="1:8" ht="27" customHeight="1">
      <c r="A3" s="75" t="s">
        <v>46</v>
      </c>
      <c r="B3" s="74"/>
      <c r="C3" s="74"/>
      <c r="D3" s="68" t="s">
        <v>185</v>
      </c>
      <c r="E3" s="69"/>
      <c r="F3" s="69"/>
      <c r="G3" s="69"/>
      <c r="H3" s="69"/>
    </row>
    <row r="4" spans="1:8" ht="17.25" customHeight="1">
      <c r="A4" s="76" t="s">
        <v>186</v>
      </c>
      <c r="B4" s="74"/>
      <c r="C4" s="74"/>
      <c r="D4" s="74"/>
      <c r="E4" s="70" t="s">
        <v>51</v>
      </c>
      <c r="F4" s="70"/>
      <c r="G4" s="70"/>
      <c r="H4" s="70"/>
    </row>
    <row r="5" spans="2:8" ht="4.5" customHeight="1">
      <c r="B5" s="58"/>
      <c r="C5" s="58"/>
      <c r="D5" s="58"/>
      <c r="E5" s="58"/>
      <c r="F5" s="58"/>
      <c r="G5" s="58"/>
      <c r="H5" s="58"/>
    </row>
    <row r="6" spans="1:8" s="16" customFormat="1" ht="25.5" customHeight="1" thickBot="1">
      <c r="A6" s="59" t="s">
        <v>47</v>
      </c>
      <c r="B6" s="64" t="s">
        <v>12</v>
      </c>
      <c r="C6" s="57" t="s">
        <v>31</v>
      </c>
      <c r="D6" s="57"/>
      <c r="E6" s="61" t="s">
        <v>32</v>
      </c>
      <c r="F6" s="62"/>
      <c r="G6" s="63"/>
      <c r="H6" s="57" t="s">
        <v>33</v>
      </c>
    </row>
    <row r="7" spans="1:8" s="16" customFormat="1" ht="42" customHeight="1" thickBot="1" thickTop="1">
      <c r="A7" s="60"/>
      <c r="B7" s="65"/>
      <c r="C7" s="57"/>
      <c r="D7" s="57"/>
      <c r="E7" s="23" t="s">
        <v>34</v>
      </c>
      <c r="F7" s="17" t="s">
        <v>35</v>
      </c>
      <c r="G7" s="17" t="s">
        <v>9</v>
      </c>
      <c r="H7" s="57"/>
    </row>
    <row r="8" spans="1:8" ht="15" customHeight="1" thickTop="1">
      <c r="A8" s="29">
        <f>'M1D'!A3</f>
        <v>1</v>
      </c>
      <c r="B8" s="30" t="str">
        <f>'M1D'!B3</f>
        <v>32/2019</v>
      </c>
      <c r="C8" s="79" t="str">
        <f>'M1D'!C3</f>
        <v>Snežana Zlatičanin</v>
      </c>
      <c r="D8" s="80"/>
      <c r="E8" s="25">
        <f>IF(AND(Osvojeni!O8="",Osvojeni!P8=""),"",MAX(Osvojeni!O8,Osvojeni!P8))</f>
        <v>17</v>
      </c>
      <c r="F8" s="25">
        <f>IF(AND(Osvojeni!R8="",Osvojeni!S8=""),"",MAX(Osvojeni!R8,Osvojeni!S8))</f>
        <v>10</v>
      </c>
      <c r="G8" s="26">
        <f>IF(Osvojeni!T8="","",Osvojeni!T8)</f>
        <v>27</v>
      </c>
      <c r="H8" s="26" t="str">
        <f>IF(Osvojeni!U8="","",Osvojeni!U8)</f>
        <v>F</v>
      </c>
    </row>
    <row r="9" spans="1:8" ht="15" customHeight="1">
      <c r="A9" s="29">
        <f>'M1D'!A4</f>
        <v>2</v>
      </c>
      <c r="B9" s="30" t="str">
        <f>'M1D'!B4</f>
        <v>37/2019</v>
      </c>
      <c r="C9" s="77" t="str">
        <f>'M1D'!C4</f>
        <v>Edin Sutaj</v>
      </c>
      <c r="D9" s="78"/>
      <c r="E9" s="25">
        <f>IF(AND(Osvojeni!O9="",Osvojeni!P9=""),"",MAX(Osvojeni!O9,Osvojeni!P9))</f>
      </c>
      <c r="F9" s="25">
        <f>IF(AND(Osvojeni!R9="",Osvojeni!S9=""),"",MAX(Osvojeni!R9,Osvojeni!S9))</f>
      </c>
      <c r="G9" s="26">
        <f>IF(Osvojeni!T9="","",Osvojeni!T9)</f>
      </c>
      <c r="H9" s="26">
        <f>IF(Osvojeni!U9="","",Osvojeni!U9)</f>
      </c>
    </row>
    <row r="10" spans="1:8" ht="15" customHeight="1">
      <c r="A10" s="29">
        <f>'M1D'!A5</f>
        <v>3</v>
      </c>
      <c r="B10" s="30" t="str">
        <f>'M1D'!B5</f>
        <v>38/2019</v>
      </c>
      <c r="C10" s="77" t="str">
        <f>'M1D'!C5</f>
        <v>Mimoza Drešaj</v>
      </c>
      <c r="D10" s="78"/>
      <c r="E10" s="25">
        <f>IF(AND(Osvojeni!O10="",Osvojeni!P10=""),"",MAX(Osvojeni!O10,Osvojeni!P10))</f>
        <v>35</v>
      </c>
      <c r="F10" s="25">
        <f>IF(AND(Osvojeni!R10="",Osvojeni!S10=""),"",MAX(Osvojeni!R10,Osvojeni!S10))</f>
        <v>17</v>
      </c>
      <c r="G10" s="26">
        <f>IF(Osvojeni!T10="","",Osvojeni!T10)</f>
        <v>52</v>
      </c>
      <c r="H10" s="26" t="str">
        <f>IF(Osvojeni!U10="","",Osvojeni!U10)</f>
        <v>E</v>
      </c>
    </row>
    <row r="11" spans="1:8" ht="15" customHeight="1">
      <c r="A11" s="29">
        <f>'M1D'!A6</f>
        <v>4</v>
      </c>
      <c r="B11" s="30" t="str">
        <f>'M1D'!B6</f>
        <v>40/2019</v>
      </c>
      <c r="C11" s="77" t="str">
        <f>'M1D'!C6</f>
        <v>Veselin Kontić</v>
      </c>
      <c r="D11" s="78"/>
      <c r="E11" s="25">
        <f>IF(AND(Osvojeni!O11="",Osvojeni!P11=""),"",MAX(Osvojeni!O11,Osvojeni!P11))</f>
      </c>
      <c r="F11" s="25">
        <f>IF(AND(Osvojeni!R11="",Osvojeni!S11=""),"",MAX(Osvojeni!R11,Osvojeni!S11))</f>
      </c>
      <c r="G11" s="26">
        <f>IF(Osvojeni!T11="","",Osvojeni!T11)</f>
      </c>
      <c r="H11" s="26">
        <f>IF(Osvojeni!U11="","",Osvojeni!U11)</f>
      </c>
    </row>
    <row r="12" spans="1:8" ht="15" customHeight="1">
      <c r="A12" s="29">
        <f>'M1D'!A7</f>
        <v>5</v>
      </c>
      <c r="B12" s="30" t="str">
        <f>'M1D'!B7</f>
        <v>41/2019</v>
      </c>
      <c r="C12" s="77" t="str">
        <f>'M1D'!C7</f>
        <v>Ivana Filipović</v>
      </c>
      <c r="D12" s="78"/>
      <c r="E12" s="25">
        <f>IF(AND(Osvojeni!O12="",Osvojeni!P12=""),"",MAX(Osvojeni!O12,Osvojeni!P12))</f>
        <v>27</v>
      </c>
      <c r="F12" s="25">
        <f>IF(AND(Osvojeni!R12="",Osvojeni!S12=""),"",MAX(Osvojeni!R12,Osvojeni!S12))</f>
        <v>7</v>
      </c>
      <c r="G12" s="26">
        <f>IF(Osvojeni!T12="","",Osvojeni!T12)</f>
        <v>34</v>
      </c>
      <c r="H12" s="26" t="str">
        <f>IF(Osvojeni!U12="","",Osvojeni!U12)</f>
        <v>F</v>
      </c>
    </row>
    <row r="13" spans="1:8" ht="15" customHeight="1">
      <c r="A13" s="29">
        <f>'M1D'!A8</f>
        <v>6</v>
      </c>
      <c r="B13" s="30" t="str">
        <f>'M1D'!B8</f>
        <v>1/2018</v>
      </c>
      <c r="C13" s="77" t="str">
        <f>'M1D'!C8</f>
        <v>Lazar Rakonjac</v>
      </c>
      <c r="D13" s="78"/>
      <c r="E13" s="25">
        <f>IF(AND(Osvojeni!O13="",Osvojeni!P13=""),"",MAX(Osvojeni!O13,Osvojeni!P13))</f>
        <v>41</v>
      </c>
      <c r="F13" s="25">
        <f>IF(AND(Osvojeni!R13="",Osvojeni!S13=""),"",MAX(Osvojeni!R13,Osvojeni!S13))</f>
        <v>20</v>
      </c>
      <c r="G13" s="26">
        <f>IF(Osvojeni!T13="","",Osvojeni!T13)</f>
        <v>61</v>
      </c>
      <c r="H13" s="26" t="str">
        <f>IF(Osvojeni!U13="","",Osvojeni!U13)</f>
        <v>D</v>
      </c>
    </row>
    <row r="14" spans="1:8" ht="15" customHeight="1">
      <c r="A14" s="29">
        <f>'M1D'!A9</f>
        <v>7</v>
      </c>
      <c r="B14" s="30" t="str">
        <f>'M1D'!B9</f>
        <v>2/2018</v>
      </c>
      <c r="C14" s="77" t="str">
        <f>'M1D'!C9</f>
        <v>Jelena Bajić</v>
      </c>
      <c r="D14" s="78"/>
      <c r="E14" s="25">
        <f>IF(AND(Osvojeni!O14="",Osvojeni!P14=""),"",MAX(Osvojeni!O14,Osvojeni!P14))</f>
        <v>37</v>
      </c>
      <c r="F14" s="25">
        <f>IF(AND(Osvojeni!R14="",Osvojeni!S14=""),"",MAX(Osvojeni!R14,Osvojeni!S14))</f>
        <v>25</v>
      </c>
      <c r="G14" s="26">
        <f>IF(Osvojeni!T14="","",Osvojeni!T14)</f>
        <v>62</v>
      </c>
      <c r="H14" s="26" t="str">
        <f>IF(Osvojeni!U14="","",Osvojeni!U14)</f>
        <v>D</v>
      </c>
    </row>
    <row r="15" spans="1:8" ht="15" customHeight="1">
      <c r="A15" s="29">
        <f>'M1D'!A10</f>
        <v>8</v>
      </c>
      <c r="B15" s="30" t="str">
        <f>'M1D'!B10</f>
        <v>3/2018</v>
      </c>
      <c r="C15" s="77" t="str">
        <f>'M1D'!C10</f>
        <v>Miloš Ostojić</v>
      </c>
      <c r="D15" s="78"/>
      <c r="E15" s="25">
        <f>IF(AND(Osvojeni!O15="",Osvojeni!P15=""),"",MAX(Osvojeni!O15,Osvojeni!P15))</f>
        <v>22</v>
      </c>
      <c r="F15" s="25">
        <f>IF(AND(Osvojeni!R15="",Osvojeni!S15=""),"",MAX(Osvojeni!R15,Osvojeni!S15))</f>
        <v>23</v>
      </c>
      <c r="G15" s="26">
        <f>IF(Osvojeni!T15="","",Osvojeni!T15)</f>
        <v>45</v>
      </c>
      <c r="H15" s="26" t="str">
        <f>IF(Osvojeni!U15="","",Osvojeni!U15)</f>
        <v>E</v>
      </c>
    </row>
    <row r="16" spans="1:8" ht="15" customHeight="1">
      <c r="A16" s="29">
        <f>'M1D'!A11</f>
        <v>9</v>
      </c>
      <c r="B16" s="30" t="str">
        <f>'M1D'!B11</f>
        <v>5/2018</v>
      </c>
      <c r="C16" s="77" t="str">
        <f>'M1D'!C11</f>
        <v>Dragana Pupović</v>
      </c>
      <c r="D16" s="78"/>
      <c r="E16" s="25">
        <f>IF(AND(Osvojeni!O16="",Osvojeni!P16=""),"",MAX(Osvojeni!O16,Osvojeni!P16))</f>
        <v>29</v>
      </c>
      <c r="F16" s="25">
        <f>IF(AND(Osvojeni!R16="",Osvojeni!S16=""),"",MAX(Osvojeni!R16,Osvojeni!S16))</f>
        <v>16</v>
      </c>
      <c r="G16" s="26">
        <f>IF(Osvojeni!T16="","",Osvojeni!T16)</f>
        <v>45</v>
      </c>
      <c r="H16" s="26" t="str">
        <f>IF(Osvojeni!U16="","",Osvojeni!U16)</f>
        <v>E</v>
      </c>
    </row>
    <row r="17" spans="1:8" ht="15" customHeight="1">
      <c r="A17" s="29">
        <f>'M1D'!A12</f>
        <v>10</v>
      </c>
      <c r="B17" s="30" t="str">
        <f>'M1D'!B12</f>
        <v>8/2018</v>
      </c>
      <c r="C17" s="77" t="str">
        <f>'M1D'!C12</f>
        <v>Jelena Radovanović</v>
      </c>
      <c r="D17" s="78"/>
      <c r="E17" s="25">
        <f>IF(AND(Osvojeni!O17="",Osvojeni!P17=""),"",MAX(Osvojeni!O17,Osvojeni!P17))</f>
        <v>30</v>
      </c>
      <c r="F17" s="25">
        <f>IF(AND(Osvojeni!R17="",Osvojeni!S17=""),"",MAX(Osvojeni!R17,Osvojeni!S17))</f>
        <v>30</v>
      </c>
      <c r="G17" s="26">
        <f>IF(Osvojeni!T17="","",Osvojeni!T17)</f>
        <v>60</v>
      </c>
      <c r="H17" s="26" t="str">
        <f>IF(Osvojeni!U17="","",Osvojeni!U17)</f>
        <v>D</v>
      </c>
    </row>
    <row r="18" spans="1:8" ht="15" customHeight="1">
      <c r="A18" s="29">
        <f>'M1D'!A13</f>
        <v>11</v>
      </c>
      <c r="B18" s="30" t="str">
        <f>'M1D'!B13</f>
        <v>9/2018</v>
      </c>
      <c r="C18" s="77" t="str">
        <f>'M1D'!C13</f>
        <v>Krsto Vulović</v>
      </c>
      <c r="D18" s="78"/>
      <c r="E18" s="25">
        <f>IF(AND(Osvojeni!O18="",Osvojeni!P18=""),"",MAX(Osvojeni!O18,Osvojeni!P18))</f>
      </c>
      <c r="F18" s="25">
        <f>IF(AND(Osvojeni!R18="",Osvojeni!S18=""),"",MAX(Osvojeni!R18,Osvojeni!S18))</f>
      </c>
      <c r="G18" s="26">
        <f>IF(Osvojeni!T18="","",Osvojeni!T18)</f>
      </c>
      <c r="H18" s="26">
        <f>IF(Osvojeni!U18="","",Osvojeni!U18)</f>
      </c>
    </row>
    <row r="19" spans="1:8" ht="15" customHeight="1">
      <c r="A19" s="29">
        <f>'M1D'!A14</f>
        <v>12</v>
      </c>
      <c r="B19" s="30" t="str">
        <f>'M1D'!B14</f>
        <v>10/2018</v>
      </c>
      <c r="C19" s="77" t="str">
        <f>'M1D'!C14</f>
        <v>Luka Milaš</v>
      </c>
      <c r="D19" s="78"/>
      <c r="E19" s="25">
        <f>IF(AND(Osvojeni!O19="",Osvojeni!P19=""),"",MAX(Osvojeni!O19,Osvojeni!P19))</f>
        <v>41</v>
      </c>
      <c r="F19" s="25">
        <f>IF(AND(Osvojeni!R19="",Osvojeni!S19=""),"",MAX(Osvojeni!R19,Osvojeni!S19))</f>
        <v>35</v>
      </c>
      <c r="G19" s="26">
        <f>IF(Osvojeni!T19="","",Osvojeni!T19)</f>
        <v>76</v>
      </c>
      <c r="H19" s="26" t="str">
        <f>IF(Osvojeni!U19="","",Osvojeni!U19)</f>
        <v>C</v>
      </c>
    </row>
    <row r="20" spans="1:8" ht="15" customHeight="1">
      <c r="A20" s="29">
        <f>'M1D'!A15</f>
        <v>13</v>
      </c>
      <c r="B20" s="30" t="str">
        <f>'M1D'!B15</f>
        <v>11/2018</v>
      </c>
      <c r="C20" s="77" t="str">
        <f>'M1D'!C15</f>
        <v>Milica Bulatović</v>
      </c>
      <c r="D20" s="78"/>
      <c r="E20" s="25">
        <f>IF(AND(Osvojeni!O20="",Osvojeni!P20=""),"",MAX(Osvojeni!O20,Osvojeni!P20))</f>
        <v>4</v>
      </c>
      <c r="F20" s="25">
        <f>IF(AND(Osvojeni!R20="",Osvojeni!S20=""),"",MAX(Osvojeni!R20,Osvojeni!S20))</f>
        <v>26</v>
      </c>
      <c r="G20" s="26">
        <f>IF(Osvojeni!T20="","",Osvojeni!T20)</f>
        <v>30</v>
      </c>
      <c r="H20" s="26" t="str">
        <f>IF(Osvojeni!U20="","",Osvojeni!U20)</f>
        <v>F</v>
      </c>
    </row>
    <row r="21" spans="1:8" ht="15" customHeight="1">
      <c r="A21" s="29">
        <f>'M1D'!A16</f>
        <v>14</v>
      </c>
      <c r="B21" s="30" t="str">
        <f>'M1D'!B16</f>
        <v>12/2018</v>
      </c>
      <c r="C21" s="77" t="str">
        <f>'M1D'!C16</f>
        <v>Danilo Tatić</v>
      </c>
      <c r="D21" s="78"/>
      <c r="E21" s="25">
        <f>IF(AND(Osvojeni!O21="",Osvojeni!P21=""),"",MAX(Osvojeni!O21,Osvojeni!P21))</f>
        <v>30</v>
      </c>
      <c r="F21" s="25">
        <f>IF(AND(Osvojeni!R21="",Osvojeni!S21=""),"",MAX(Osvojeni!R21,Osvojeni!S21))</f>
        <v>2</v>
      </c>
      <c r="G21" s="26">
        <f>IF(Osvojeni!T21="","",Osvojeni!T21)</f>
        <v>32</v>
      </c>
      <c r="H21" s="26" t="str">
        <f>IF(Osvojeni!U21="","",Osvojeni!U21)</f>
        <v>F</v>
      </c>
    </row>
    <row r="22" spans="1:8" ht="15" customHeight="1">
      <c r="A22" s="29">
        <f>'M1D'!A17</f>
        <v>15</v>
      </c>
      <c r="B22" s="30" t="str">
        <f>'M1D'!B17</f>
        <v>14/2018</v>
      </c>
      <c r="C22" s="77" t="str">
        <f>'M1D'!C17</f>
        <v>Valentina Šćepanović</v>
      </c>
      <c r="D22" s="78"/>
      <c r="E22" s="25">
        <f>IF(AND(Osvojeni!O22="",Osvojeni!P22=""),"",MAX(Osvojeni!O22,Osvojeni!P22))</f>
        <v>22</v>
      </c>
      <c r="F22" s="25">
        <f>IF(AND(Osvojeni!R22="",Osvojeni!S22=""),"",MAX(Osvojeni!R22,Osvojeni!S22))</f>
        <v>23</v>
      </c>
      <c r="G22" s="26">
        <f>IF(Osvojeni!T22="","",Osvojeni!T22)</f>
        <v>45</v>
      </c>
      <c r="H22" s="26" t="str">
        <f>IF(Osvojeni!U22="","",Osvojeni!U22)</f>
        <v>E</v>
      </c>
    </row>
    <row r="23" spans="1:8" ht="15" customHeight="1">
      <c r="A23" s="29">
        <f>'M1D'!A18</f>
        <v>16</v>
      </c>
      <c r="B23" s="30" t="str">
        <f>'M1D'!B18</f>
        <v>15/2018</v>
      </c>
      <c r="C23" s="77" t="str">
        <f>'M1D'!C18</f>
        <v>Sara Bitrović</v>
      </c>
      <c r="D23" s="78"/>
      <c r="E23" s="25">
        <f>IF(AND(Osvojeni!O23="",Osvojeni!P23=""),"",MAX(Osvojeni!O23,Osvojeni!P23))</f>
        <v>19</v>
      </c>
      <c r="F23" s="25">
        <f>IF(AND(Osvojeni!R23="",Osvojeni!S23=""),"",MAX(Osvojeni!R23,Osvojeni!S23))</f>
        <v>12</v>
      </c>
      <c r="G23" s="26">
        <f>IF(Osvojeni!T23="","",Osvojeni!T23)</f>
        <v>31</v>
      </c>
      <c r="H23" s="26" t="str">
        <f>IF(Osvojeni!U23="","",Osvojeni!U23)</f>
        <v>F</v>
      </c>
    </row>
    <row r="24" spans="1:8" ht="15" customHeight="1">
      <c r="A24" s="29">
        <f>'M1D'!A19</f>
        <v>17</v>
      </c>
      <c r="B24" s="30" t="str">
        <f>'M1D'!B19</f>
        <v>16/2018</v>
      </c>
      <c r="C24" s="77" t="str">
        <f>'M1D'!C19</f>
        <v>Luka Mugoša</v>
      </c>
      <c r="D24" s="78"/>
      <c r="E24" s="25">
        <f>IF(AND(Osvojeni!O24="",Osvojeni!P24=""),"",MAX(Osvojeni!O24,Osvojeni!P24))</f>
        <v>15</v>
      </c>
      <c r="F24" s="25">
        <f>IF(AND(Osvojeni!R24="",Osvojeni!S24=""),"",MAX(Osvojeni!R24,Osvojeni!S24))</f>
        <v>4</v>
      </c>
      <c r="G24" s="26">
        <f>IF(Osvojeni!T24="","",Osvojeni!T24)</f>
        <v>19</v>
      </c>
      <c r="H24" s="26" t="str">
        <f>IF(Osvojeni!U24="","",Osvojeni!U24)</f>
        <v>F</v>
      </c>
    </row>
    <row r="25" spans="1:8" ht="15" customHeight="1">
      <c r="A25" s="29">
        <f>'M1D'!A20</f>
        <v>18</v>
      </c>
      <c r="B25" s="30" t="str">
        <f>'M1D'!B20</f>
        <v>17/2018</v>
      </c>
      <c r="C25" s="77" t="str">
        <f>'M1D'!C20</f>
        <v>Ilija Šekarić</v>
      </c>
      <c r="D25" s="78"/>
      <c r="E25" s="25">
        <f>IF(AND(Osvojeni!O25="",Osvojeni!P25=""),"",MAX(Osvojeni!O25,Osvojeni!P25))</f>
        <v>15</v>
      </c>
      <c r="F25" s="25">
        <f>IF(AND(Osvojeni!R25="",Osvojeni!S25=""),"",MAX(Osvojeni!R25,Osvojeni!S25))</f>
        <v>1</v>
      </c>
      <c r="G25" s="26">
        <f>IF(Osvojeni!T25="","",Osvojeni!T25)</f>
        <v>16</v>
      </c>
      <c r="H25" s="26" t="str">
        <f>IF(Osvojeni!U25="","",Osvojeni!U25)</f>
        <v>F</v>
      </c>
    </row>
    <row r="26" spans="1:8" ht="15" customHeight="1">
      <c r="A26" s="29">
        <f>'M1D'!A21</f>
        <v>19</v>
      </c>
      <c r="B26" s="30" t="str">
        <f>'M1D'!B21</f>
        <v>19/2018</v>
      </c>
      <c r="C26" s="77" t="str">
        <f>'M1D'!C21</f>
        <v>Danilo Dabetić</v>
      </c>
      <c r="D26" s="78"/>
      <c r="E26" s="25">
        <f>IF(AND(Osvojeni!O26="",Osvojeni!P26=""),"",MAX(Osvojeni!O26,Osvojeni!P26))</f>
        <v>48</v>
      </c>
      <c r="F26" s="25">
        <f>IF(AND(Osvojeni!R26="",Osvojeni!S26=""),"",MAX(Osvojeni!R26,Osvojeni!S26))</f>
        <v>33</v>
      </c>
      <c r="G26" s="26">
        <f>IF(Osvojeni!T26="","",Osvojeni!T26)</f>
        <v>81</v>
      </c>
      <c r="H26" s="26" t="str">
        <f>IF(Osvojeni!U26="","",Osvojeni!U26)</f>
        <v>B</v>
      </c>
    </row>
    <row r="27" spans="1:8" ht="15" customHeight="1">
      <c r="A27" s="29">
        <f>'M1D'!A22</f>
        <v>20</v>
      </c>
      <c r="B27" s="30" t="str">
        <f>'M1D'!B22</f>
        <v>20/2018</v>
      </c>
      <c r="C27" s="77" t="str">
        <f>'M1D'!C22</f>
        <v>Robert Elezović</v>
      </c>
      <c r="D27" s="78"/>
      <c r="E27" s="25">
        <f>IF(AND(Osvojeni!O27="",Osvojeni!P27=""),"",MAX(Osvojeni!O27,Osvojeni!P27))</f>
        <v>15</v>
      </c>
      <c r="F27" s="25">
        <f>IF(AND(Osvojeni!R27="",Osvojeni!S27=""),"",MAX(Osvojeni!R27,Osvojeni!S27))</f>
      </c>
      <c r="G27" s="26">
        <f>IF(Osvojeni!T27="","",Osvojeni!T27)</f>
        <v>15</v>
      </c>
      <c r="H27" s="26" t="str">
        <f>IF(Osvojeni!U27="","",Osvojeni!U27)</f>
        <v>F</v>
      </c>
    </row>
    <row r="28" spans="1:8" ht="15" customHeight="1">
      <c r="A28" s="29">
        <f>'M1D'!A23</f>
        <v>21</v>
      </c>
      <c r="B28" s="30" t="str">
        <f>'M1D'!B23</f>
        <v>24/2018</v>
      </c>
      <c r="C28" s="77" t="str">
        <f>'M1D'!C23</f>
        <v>Ivana Bulatović</v>
      </c>
      <c r="D28" s="78"/>
      <c r="E28" s="25">
        <f>IF(AND(Osvojeni!O28="",Osvojeni!P28=""),"",MAX(Osvojeni!O28,Osvojeni!P28))</f>
        <v>20</v>
      </c>
      <c r="F28" s="25">
        <f>IF(AND(Osvojeni!R28="",Osvojeni!S28=""),"",MAX(Osvojeni!R28,Osvojeni!S28))</f>
        <v>6</v>
      </c>
      <c r="G28" s="26">
        <f>IF(Osvojeni!T28="","",Osvojeni!T28)</f>
        <v>26</v>
      </c>
      <c r="H28" s="26" t="str">
        <f>IF(Osvojeni!U28="","",Osvojeni!U28)</f>
        <v>F</v>
      </c>
    </row>
    <row r="29" spans="1:8" ht="15" customHeight="1">
      <c r="A29" s="29">
        <f>'M1D'!A24</f>
        <v>22</v>
      </c>
      <c r="B29" s="30" t="str">
        <f>'M1D'!B24</f>
        <v>26/2018</v>
      </c>
      <c r="C29" s="77" t="str">
        <f>'M1D'!C24</f>
        <v>Andrija Mušikić</v>
      </c>
      <c r="D29" s="78"/>
      <c r="E29" s="25">
        <f>IF(AND(Osvojeni!O29="",Osvojeni!P29=""),"",MAX(Osvojeni!O29,Osvojeni!P29))</f>
        <v>19</v>
      </c>
      <c r="F29" s="25">
        <f>IF(AND(Osvojeni!R29="",Osvojeni!S29=""),"",MAX(Osvojeni!R29,Osvojeni!S29))</f>
        <v>13</v>
      </c>
      <c r="G29" s="26">
        <f>IF(Osvojeni!T29="","",Osvojeni!T29)</f>
        <v>32</v>
      </c>
      <c r="H29" s="26" t="str">
        <f>IF(Osvojeni!U29="","",Osvojeni!U29)</f>
        <v>F</v>
      </c>
    </row>
    <row r="30" spans="1:8" ht="15" customHeight="1">
      <c r="A30" s="29">
        <f>'M1D'!A25</f>
        <v>23</v>
      </c>
      <c r="B30" s="30" t="str">
        <f>'M1D'!B25</f>
        <v>28/2018</v>
      </c>
      <c r="C30" s="77" t="str">
        <f>'M1D'!C25</f>
        <v>Nikola Todorović</v>
      </c>
      <c r="D30" s="78"/>
      <c r="E30" s="25">
        <f>IF(AND(Osvojeni!O30="",Osvojeni!P30=""),"",MAX(Osvojeni!O30,Osvojeni!P30))</f>
        <v>0</v>
      </c>
      <c r="F30" s="25">
        <f>IF(AND(Osvojeni!R30="",Osvojeni!S30=""),"",MAX(Osvojeni!R30,Osvojeni!S30))</f>
        <v>0</v>
      </c>
      <c r="G30" s="26">
        <f>IF(Osvojeni!T30="","",Osvojeni!T30)</f>
        <v>0</v>
      </c>
      <c r="H30" s="26" t="str">
        <f>IF(Osvojeni!U30="","",Osvojeni!U30)</f>
        <v>F</v>
      </c>
    </row>
    <row r="31" spans="1:8" ht="15" customHeight="1">
      <c r="A31" s="29">
        <f>'M1D'!A26</f>
        <v>24</v>
      </c>
      <c r="B31" s="30" t="str">
        <f>'M1D'!B26</f>
        <v>30/2018</v>
      </c>
      <c r="C31" s="77" t="str">
        <f>'M1D'!C26</f>
        <v>Ivona Radunović</v>
      </c>
      <c r="D31" s="78"/>
      <c r="E31" s="25">
        <f>IF(AND(Osvojeni!O31="",Osvojeni!P31=""),"",MAX(Osvojeni!O31,Osvojeni!P31))</f>
      </c>
      <c r="F31" s="25">
        <f>IF(AND(Osvojeni!R31="",Osvojeni!S31=""),"",MAX(Osvojeni!R31,Osvojeni!S31))</f>
      </c>
      <c r="G31" s="26">
        <f>IF(Osvojeni!T31="","",Osvojeni!T31)</f>
      </c>
      <c r="H31" s="26">
        <f>IF(Osvojeni!U31="","",Osvojeni!U31)</f>
      </c>
    </row>
    <row r="32" spans="1:8" ht="15" customHeight="1">
      <c r="A32" s="29">
        <f>'M1D'!A27</f>
        <v>25</v>
      </c>
      <c r="B32" s="30" t="str">
        <f>'M1D'!B27</f>
        <v>34/2018</v>
      </c>
      <c r="C32" s="77" t="str">
        <f>'M1D'!C27</f>
        <v>Luka Lakićević</v>
      </c>
      <c r="D32" s="78"/>
      <c r="E32" s="25">
        <f>IF(AND(Osvojeni!O32="",Osvojeni!P32=""),"",MAX(Osvojeni!O32,Osvojeni!P32))</f>
      </c>
      <c r="F32" s="25">
        <f>IF(AND(Osvojeni!R32="",Osvojeni!S32=""),"",MAX(Osvojeni!R32,Osvojeni!S32))</f>
      </c>
      <c r="G32" s="26">
        <f>IF(Osvojeni!T32="","",Osvojeni!T32)</f>
      </c>
      <c r="H32" s="26">
        <f>IF(Osvojeni!U32="","",Osvojeni!U32)</f>
      </c>
    </row>
    <row r="33" spans="1:8" ht="15" customHeight="1">
      <c r="A33" s="29">
        <f>'M1D'!A28</f>
        <v>26</v>
      </c>
      <c r="B33" s="30" t="str">
        <f>'M1D'!B28</f>
        <v>38/2018</v>
      </c>
      <c r="C33" s="77" t="str">
        <f>'M1D'!C28</f>
        <v>Danijela Matanović</v>
      </c>
      <c r="D33" s="78"/>
      <c r="E33" s="25">
        <f>IF(AND(Osvojeni!O33="",Osvojeni!P33=""),"",MAX(Osvojeni!O33,Osvojeni!P33))</f>
        <v>12</v>
      </c>
      <c r="F33" s="25">
        <f>IF(AND(Osvojeni!R33="",Osvojeni!S33=""),"",MAX(Osvojeni!R33,Osvojeni!S33))</f>
      </c>
      <c r="G33" s="26">
        <f>IF(Osvojeni!T33="","",Osvojeni!T33)</f>
        <v>12</v>
      </c>
      <c r="H33" s="26" t="str">
        <f>IF(Osvojeni!U33="","",Osvojeni!U33)</f>
        <v>F</v>
      </c>
    </row>
    <row r="34" spans="1:8" ht="15" customHeight="1">
      <c r="A34" s="29">
        <f>'M1D'!A29</f>
        <v>27</v>
      </c>
      <c r="B34" s="30" t="str">
        <f>'M1D'!B29</f>
        <v>39/2018</v>
      </c>
      <c r="C34" s="77" t="str">
        <f>'M1D'!C29</f>
        <v>Miloš Ćupić</v>
      </c>
      <c r="D34" s="78"/>
      <c r="E34" s="25">
        <f>IF(AND(Osvojeni!O34="",Osvojeni!P34=""),"",MAX(Osvojeni!O34,Osvojeni!P34))</f>
      </c>
      <c r="F34" s="25">
        <f>IF(AND(Osvojeni!R34="",Osvojeni!S34=""),"",MAX(Osvojeni!R34,Osvojeni!S34))</f>
      </c>
      <c r="G34" s="26">
        <f>IF(Osvojeni!T34="","",Osvojeni!T34)</f>
      </c>
      <c r="H34" s="26">
        <f>IF(Osvojeni!U34="","",Osvojeni!U34)</f>
      </c>
    </row>
    <row r="35" spans="1:8" ht="15" customHeight="1">
      <c r="A35" s="29">
        <f>'M1D'!A30</f>
        <v>28</v>
      </c>
      <c r="B35" s="30" t="str">
        <f>'M1D'!B30</f>
        <v>1/2017</v>
      </c>
      <c r="C35" s="77" t="str">
        <f>'M1D'!C30</f>
        <v>Aldin Dešić</v>
      </c>
      <c r="D35" s="78"/>
      <c r="E35" s="25">
        <f>IF(AND(Osvojeni!O35="",Osvojeni!P35=""),"",MAX(Osvojeni!O35,Osvojeni!P35))</f>
      </c>
      <c r="F35" s="25">
        <f>IF(AND(Osvojeni!R35="",Osvojeni!S35=""),"",MAX(Osvojeni!R35,Osvojeni!S35))</f>
      </c>
      <c r="G35" s="26">
        <f>IF(Osvojeni!T35="","",Osvojeni!T35)</f>
      </c>
      <c r="H35" s="26">
        <f>IF(Osvojeni!U35="","",Osvojeni!U35)</f>
      </c>
    </row>
    <row r="36" spans="1:8" ht="15" customHeight="1">
      <c r="A36" s="29">
        <f>'M1D'!A31</f>
        <v>29</v>
      </c>
      <c r="B36" s="30" t="str">
        <f>'M1D'!B31</f>
        <v>3/2017</v>
      </c>
      <c r="C36" s="77" t="str">
        <f>'M1D'!C31</f>
        <v>Đorđe Perović</v>
      </c>
      <c r="D36" s="78"/>
      <c r="E36" s="25">
        <f>IF(AND(Osvojeni!O36="",Osvojeni!P36=""),"",MAX(Osvojeni!O36,Osvojeni!P36))</f>
        <v>0</v>
      </c>
      <c r="F36" s="25">
        <f>IF(AND(Osvojeni!R36="",Osvojeni!S36=""),"",MAX(Osvojeni!R36,Osvojeni!S36))</f>
      </c>
      <c r="G36" s="26">
        <f>IF(Osvojeni!T36="","",Osvojeni!T36)</f>
        <v>0</v>
      </c>
      <c r="H36" s="26" t="str">
        <f>IF(Osvojeni!U36="","",Osvojeni!U36)</f>
        <v>F</v>
      </c>
    </row>
    <row r="37" spans="1:8" ht="15" customHeight="1">
      <c r="A37" s="29">
        <f>'M1D'!A32</f>
        <v>30</v>
      </c>
      <c r="B37" s="30" t="str">
        <f>'M1D'!B32</f>
        <v>4/2017</v>
      </c>
      <c r="C37" s="77" t="str">
        <f>'M1D'!C32</f>
        <v>Luka Rakočević</v>
      </c>
      <c r="D37" s="78"/>
      <c r="E37" s="25">
        <f>IF(AND(Osvojeni!O37="",Osvojeni!P37=""),"",MAX(Osvojeni!O37,Osvojeni!P37))</f>
      </c>
      <c r="F37" s="25">
        <f>IF(AND(Osvojeni!R37="",Osvojeni!S37=""),"",MAX(Osvojeni!R37,Osvojeni!S37))</f>
      </c>
      <c r="G37" s="26">
        <f>IF(Osvojeni!T37="","",Osvojeni!T37)</f>
      </c>
      <c r="H37" s="26">
        <f>IF(Osvojeni!U37="","",Osvojeni!U37)</f>
      </c>
    </row>
    <row r="38" spans="1:8" ht="15" customHeight="1">
      <c r="A38" s="29">
        <f>'M1D'!A33</f>
        <v>31</v>
      </c>
      <c r="B38" s="30" t="str">
        <f>'M1D'!B33</f>
        <v>7/2017</v>
      </c>
      <c r="C38" s="77" t="str">
        <f>'M1D'!C33</f>
        <v>Ajdin Karović</v>
      </c>
      <c r="D38" s="78"/>
      <c r="E38" s="25">
        <f>IF(AND(Osvojeni!O38="",Osvojeni!P38=""),"",MAX(Osvojeni!O38,Osvojeni!P38))</f>
      </c>
      <c r="F38" s="25">
        <f>IF(AND(Osvojeni!R38="",Osvojeni!S38=""),"",MAX(Osvojeni!R38,Osvojeni!S38))</f>
      </c>
      <c r="G38" s="26">
        <f>IF(Osvojeni!T38="","",Osvojeni!T38)</f>
      </c>
      <c r="H38" s="26">
        <f>IF(Osvojeni!U38="","",Osvojeni!U38)</f>
      </c>
    </row>
    <row r="39" spans="1:8" ht="15" customHeight="1">
      <c r="A39" s="29">
        <f>'M1D'!A34</f>
        <v>32</v>
      </c>
      <c r="B39" s="30" t="str">
        <f>'M1D'!B34</f>
        <v>9/2017</v>
      </c>
      <c r="C39" s="77" t="str">
        <f>'M1D'!C34</f>
        <v>Filip Kaluđerović</v>
      </c>
      <c r="D39" s="78"/>
      <c r="E39" s="25">
        <f>IF(AND(Osvojeni!O39="",Osvojeni!P39=""),"",MAX(Osvojeni!O39,Osvojeni!P39))</f>
      </c>
      <c r="F39" s="25">
        <f>IF(AND(Osvojeni!R39="",Osvojeni!S39=""),"",MAX(Osvojeni!R39,Osvojeni!S39))</f>
      </c>
      <c r="G39" s="26">
        <f>IF(Osvojeni!T39="","",Osvojeni!T39)</f>
      </c>
      <c r="H39" s="26">
        <f>IF(Osvojeni!U39="","",Osvojeni!U39)</f>
      </c>
    </row>
    <row r="40" spans="1:8" ht="15" customHeight="1">
      <c r="A40" s="29">
        <f>'M1D'!A35</f>
        <v>33</v>
      </c>
      <c r="B40" s="30" t="str">
        <f>'M1D'!B35</f>
        <v>10/2017</v>
      </c>
      <c r="C40" s="77" t="str">
        <f>'M1D'!C35</f>
        <v>Vuksan Vujošević</v>
      </c>
      <c r="D40" s="78"/>
      <c r="E40" s="25">
        <f>IF(AND(Osvojeni!O40="",Osvojeni!P40=""),"",MAX(Osvojeni!O40,Osvojeni!P40))</f>
      </c>
      <c r="F40" s="25">
        <f>IF(AND(Osvojeni!R40="",Osvojeni!S40=""),"",MAX(Osvojeni!R40,Osvojeni!S40))</f>
      </c>
      <c r="G40" s="26">
        <f>IF(Osvojeni!T40="","",Osvojeni!T40)</f>
      </c>
      <c r="H40" s="26">
        <f>IF(Osvojeni!U40="","",Osvojeni!U40)</f>
      </c>
    </row>
    <row r="41" spans="1:8" ht="15" customHeight="1">
      <c r="A41" s="29">
        <f>'M1D'!A36</f>
        <v>34</v>
      </c>
      <c r="B41" s="30" t="str">
        <f>'M1D'!B36</f>
        <v>13/2017</v>
      </c>
      <c r="C41" s="77" t="str">
        <f>'M1D'!C36</f>
        <v>Ognjen Pejović</v>
      </c>
      <c r="D41" s="78"/>
      <c r="E41" s="25">
        <f>IF(AND(Osvojeni!O41="",Osvojeni!P41=""),"",MAX(Osvojeni!O41,Osvojeni!P41))</f>
        <v>23</v>
      </c>
      <c r="F41" s="25">
        <f>IF(AND(Osvojeni!R41="",Osvojeni!S41=""),"",MAX(Osvojeni!R41,Osvojeni!S41))</f>
        <v>22</v>
      </c>
      <c r="G41" s="26">
        <f>IF(Osvojeni!T41="","",Osvojeni!T41)</f>
        <v>45</v>
      </c>
      <c r="H41" s="26" t="str">
        <f>IF(Osvojeni!U41="","",Osvojeni!U41)</f>
        <v>E</v>
      </c>
    </row>
    <row r="42" spans="1:8" ht="15" customHeight="1">
      <c r="A42" s="29">
        <f>'M1D'!A37</f>
        <v>35</v>
      </c>
      <c r="B42" s="30" t="str">
        <f>'M1D'!B37</f>
        <v>14/2017</v>
      </c>
      <c r="C42" s="77" t="str">
        <f>'M1D'!C37</f>
        <v>Andrea Đurašković</v>
      </c>
      <c r="D42" s="78"/>
      <c r="E42" s="25">
        <f>IF(AND(Osvojeni!O42="",Osvojeni!P42=""),"",MAX(Osvojeni!O42,Osvojeni!P42))</f>
        <v>0</v>
      </c>
      <c r="F42" s="25">
        <f>IF(AND(Osvojeni!R42="",Osvojeni!S42=""),"",MAX(Osvojeni!R42,Osvojeni!S42))</f>
      </c>
      <c r="G42" s="26">
        <f>IF(Osvojeni!T42="","",Osvojeni!T42)</f>
        <v>0</v>
      </c>
      <c r="H42" s="26" t="str">
        <f>IF(Osvojeni!U42="","",Osvojeni!U42)</f>
        <v>F</v>
      </c>
    </row>
    <row r="43" spans="1:8" ht="15" customHeight="1">
      <c r="A43" s="29">
        <f>'M1D'!A38</f>
        <v>36</v>
      </c>
      <c r="B43" s="30" t="str">
        <f>'M1D'!B38</f>
        <v>15/2017</v>
      </c>
      <c r="C43" s="77" t="str">
        <f>'M1D'!C38</f>
        <v>Draško Damjanović</v>
      </c>
      <c r="D43" s="78"/>
      <c r="E43" s="25">
        <f>IF(AND(Osvojeni!O43="",Osvojeni!P43=""),"",MAX(Osvojeni!O43,Osvojeni!P43))</f>
        <v>2</v>
      </c>
      <c r="F43" s="25">
        <f>IF(AND(Osvojeni!R43="",Osvojeni!S43=""),"",MAX(Osvojeni!R43,Osvojeni!S43))</f>
        <v>4</v>
      </c>
      <c r="G43" s="26">
        <f>IF(Osvojeni!T43="","",Osvojeni!T43)</f>
        <v>6</v>
      </c>
      <c r="H43" s="26" t="str">
        <f>IF(Osvojeni!U43="","",Osvojeni!U43)</f>
        <v>F</v>
      </c>
    </row>
    <row r="44" spans="1:8" ht="15" customHeight="1">
      <c r="A44" s="29">
        <f>'M1D'!A39</f>
        <v>37</v>
      </c>
      <c r="B44" s="30" t="str">
        <f>'M1D'!B39</f>
        <v>17/2017</v>
      </c>
      <c r="C44" s="77" t="str">
        <f>'M1D'!C39</f>
        <v>Luka Bracović</v>
      </c>
      <c r="D44" s="78"/>
      <c r="E44" s="25">
        <f>IF(AND(Osvojeni!O44="",Osvojeni!P44=""),"",MAX(Osvojeni!O44,Osvojeni!P44))</f>
      </c>
      <c r="F44" s="25">
        <f>IF(AND(Osvojeni!R44="",Osvojeni!S44=""),"",MAX(Osvojeni!R44,Osvojeni!S44))</f>
      </c>
      <c r="G44" s="26">
        <f>IF(Osvojeni!T44="","",Osvojeni!T44)</f>
      </c>
      <c r="H44" s="26">
        <f>IF(Osvojeni!U44="","",Osvojeni!U44)</f>
      </c>
    </row>
    <row r="45" spans="1:8" ht="15" customHeight="1">
      <c r="A45" s="29">
        <f>'M1D'!A40</f>
        <v>38</v>
      </c>
      <c r="B45" s="30" t="str">
        <f>'M1D'!B40</f>
        <v>24/2017</v>
      </c>
      <c r="C45" s="77" t="str">
        <f>'M1D'!C40</f>
        <v>Vladan Babić</v>
      </c>
      <c r="D45" s="78"/>
      <c r="E45" s="25">
        <f>IF(AND(Osvojeni!O45="",Osvojeni!P45=""),"",MAX(Osvojeni!O45,Osvojeni!P45))</f>
        <v>26</v>
      </c>
      <c r="F45" s="25">
        <f>IF(AND(Osvojeni!R45="",Osvojeni!S45=""),"",MAX(Osvojeni!R45,Osvojeni!S45))</f>
        <v>8</v>
      </c>
      <c r="G45" s="26">
        <f>IF(Osvojeni!T45="","",Osvojeni!T45)</f>
        <v>34</v>
      </c>
      <c r="H45" s="26" t="str">
        <f>IF(Osvojeni!U45="","",Osvojeni!U45)</f>
        <v>F</v>
      </c>
    </row>
    <row r="46" spans="1:8" ht="15" customHeight="1">
      <c r="A46" s="29">
        <f>'M1D'!A41</f>
        <v>39</v>
      </c>
      <c r="B46" s="30" t="str">
        <f>'M1D'!B41</f>
        <v>25/2017</v>
      </c>
      <c r="C46" s="77" t="str">
        <f>'M1D'!C41</f>
        <v>Nikola Jovović</v>
      </c>
      <c r="D46" s="78"/>
      <c r="E46" s="25">
        <f>IF(AND(Osvojeni!O46="",Osvojeni!P46=""),"",MAX(Osvojeni!O46,Osvojeni!P46))</f>
        <v>31</v>
      </c>
      <c r="F46" s="25">
        <f>IF(AND(Osvojeni!R46="",Osvojeni!S46=""),"",MAX(Osvojeni!R46,Osvojeni!S46))</f>
        <v>20</v>
      </c>
      <c r="G46" s="26">
        <f>IF(Osvojeni!T46="","",Osvojeni!T46)</f>
        <v>51</v>
      </c>
      <c r="H46" s="26" t="str">
        <f>IF(Osvojeni!U46="","",Osvojeni!U46)</f>
        <v>E</v>
      </c>
    </row>
    <row r="47" spans="1:8" ht="15" customHeight="1">
      <c r="A47" s="29">
        <f>'M1D'!A42</f>
        <v>40</v>
      </c>
      <c r="B47" s="30" t="str">
        <f>'M1D'!B42</f>
        <v>26/2017</v>
      </c>
      <c r="C47" s="77" t="str">
        <f>'M1D'!C42</f>
        <v>Belma Muratović</v>
      </c>
      <c r="D47" s="78"/>
      <c r="E47" s="25">
        <f>IF(AND(Osvojeni!O47="",Osvojeni!P47=""),"",MAX(Osvojeni!O47,Osvojeni!P47))</f>
        <v>17</v>
      </c>
      <c r="F47" s="25">
        <f>IF(AND(Osvojeni!R47="",Osvojeni!S47=""),"",MAX(Osvojeni!R47,Osvojeni!S47))</f>
        <v>10</v>
      </c>
      <c r="G47" s="26">
        <f>IF(Osvojeni!T47="","",Osvojeni!T47)</f>
        <v>27</v>
      </c>
      <c r="H47" s="26" t="str">
        <f>IF(Osvojeni!U47="","",Osvojeni!U47)</f>
        <v>F</v>
      </c>
    </row>
    <row r="48" spans="1:8" ht="15" customHeight="1">
      <c r="A48" s="29">
        <f>'M1D'!A43</f>
        <v>41</v>
      </c>
      <c r="B48" s="30" t="str">
        <f>'M1D'!B43</f>
        <v>29/2017</v>
      </c>
      <c r="C48" s="77" t="str">
        <f>'M1D'!C43</f>
        <v>Luka Jaredić</v>
      </c>
      <c r="D48" s="78"/>
      <c r="E48" s="25">
        <f>IF(AND(Osvojeni!O48="",Osvojeni!P48=""),"",MAX(Osvojeni!O48,Osvojeni!P48))</f>
      </c>
      <c r="F48" s="25">
        <f>IF(AND(Osvojeni!R48="",Osvojeni!S48=""),"",MAX(Osvojeni!R48,Osvojeni!S48))</f>
      </c>
      <c r="G48" s="26">
        <f>IF(Osvojeni!T48="","",Osvojeni!T48)</f>
      </c>
      <c r="H48" s="26">
        <f>IF(Osvojeni!U48="","",Osvojeni!U48)</f>
      </c>
    </row>
    <row r="49" spans="1:8" ht="15" customHeight="1">
      <c r="A49" s="29">
        <f>'M1D'!A44</f>
        <v>42</v>
      </c>
      <c r="B49" s="30" t="str">
        <f>'M1D'!B44</f>
        <v>30/2017</v>
      </c>
      <c r="C49" s="77" t="str">
        <f>'M1D'!C44</f>
        <v>Elmaz Feratović</v>
      </c>
      <c r="D49" s="78"/>
      <c r="E49" s="25">
        <f>IF(AND(Osvojeni!O49="",Osvojeni!P49=""),"",MAX(Osvojeni!O49,Osvojeni!P49))</f>
      </c>
      <c r="F49" s="25">
        <f>IF(AND(Osvojeni!R49="",Osvojeni!S49=""),"",MAX(Osvojeni!R49,Osvojeni!S49))</f>
      </c>
      <c r="G49" s="26">
        <f>IF(Osvojeni!T49="","",Osvojeni!T49)</f>
      </c>
      <c r="H49" s="26">
        <f>IF(Osvojeni!U49="","",Osvojeni!U49)</f>
      </c>
    </row>
    <row r="50" spans="1:8" ht="15" customHeight="1">
      <c r="A50" s="29">
        <f>'M1D'!A45</f>
        <v>43</v>
      </c>
      <c r="B50" s="30" t="str">
        <f>'M1D'!B45</f>
        <v>31/2017</v>
      </c>
      <c r="C50" s="77" t="str">
        <f>'M1D'!C45</f>
        <v>Pavle Ljumović</v>
      </c>
      <c r="D50" s="78"/>
      <c r="E50" s="25">
        <f>IF(AND(Osvojeni!O50="",Osvojeni!P50=""),"",MAX(Osvojeni!O50,Osvojeni!P50))</f>
      </c>
      <c r="F50" s="25">
        <f>IF(AND(Osvojeni!R50="",Osvojeni!S50=""),"",MAX(Osvojeni!R50,Osvojeni!S50))</f>
      </c>
      <c r="G50" s="26">
        <f>IF(Osvojeni!T50="","",Osvojeni!T50)</f>
      </c>
      <c r="H50" s="26">
        <f>IF(Osvojeni!U50="","",Osvojeni!U50)</f>
      </c>
    </row>
    <row r="51" spans="1:8" ht="15" customHeight="1">
      <c r="A51" s="29">
        <f>'M1D'!A46</f>
        <v>44</v>
      </c>
      <c r="B51" s="30" t="str">
        <f>'M1D'!B46</f>
        <v>33/2017</v>
      </c>
      <c r="C51" s="77" t="str">
        <f>'M1D'!C46</f>
        <v>Dalibor Ranković</v>
      </c>
      <c r="D51" s="78"/>
      <c r="E51" s="25">
        <f>IF(AND(Osvojeni!O51="",Osvojeni!P51=""),"",MAX(Osvojeni!O51,Osvojeni!P51))</f>
      </c>
      <c r="F51" s="25">
        <f>IF(AND(Osvojeni!R51="",Osvojeni!S51=""),"",MAX(Osvojeni!R51,Osvojeni!S51))</f>
      </c>
      <c r="G51" s="26">
        <f>IF(Osvojeni!T51="","",Osvojeni!T51)</f>
      </c>
      <c r="H51" s="26">
        <f>IF(Osvojeni!U51="","",Osvojeni!U51)</f>
      </c>
    </row>
    <row r="52" spans="1:8" ht="15" customHeight="1">
      <c r="A52" s="29">
        <f>'M1D'!A47</f>
        <v>45</v>
      </c>
      <c r="B52" s="30" t="str">
        <f>'M1D'!B47</f>
        <v>35/2017</v>
      </c>
      <c r="C52" s="77" t="str">
        <f>'M1D'!C47</f>
        <v>Nikola Veljić</v>
      </c>
      <c r="D52" s="78"/>
      <c r="E52" s="25">
        <f>IF(AND(Osvojeni!O52="",Osvojeni!P52=""),"",MAX(Osvojeni!O52,Osvojeni!P52))</f>
      </c>
      <c r="F52" s="25">
        <f>IF(AND(Osvojeni!R52="",Osvojeni!S52=""),"",MAX(Osvojeni!R52,Osvojeni!S52))</f>
      </c>
      <c r="G52" s="26">
        <f>IF(Osvojeni!T52="","",Osvojeni!T52)</f>
      </c>
      <c r="H52" s="26">
        <f>IF(Osvojeni!U52="","",Osvojeni!U52)</f>
      </c>
    </row>
    <row r="53" spans="1:8" ht="15" customHeight="1">
      <c r="A53" s="29">
        <f>'M1D'!A48</f>
        <v>46</v>
      </c>
      <c r="B53" s="30" t="str">
        <f>'M1D'!B48</f>
        <v>38/2017</v>
      </c>
      <c r="C53" s="77" t="str">
        <f>'M1D'!C48</f>
        <v>Enis Ličina</v>
      </c>
      <c r="D53" s="78"/>
      <c r="E53" s="25">
        <f>IF(AND(Osvojeni!O53="",Osvojeni!P53=""),"",MAX(Osvojeni!O53,Osvojeni!P53))</f>
      </c>
      <c r="F53" s="25">
        <f>IF(AND(Osvojeni!R53="",Osvojeni!S53=""),"",MAX(Osvojeni!R53,Osvojeni!S53))</f>
      </c>
      <c r="G53" s="26">
        <f>IF(Osvojeni!T53="","",Osvojeni!T53)</f>
      </c>
      <c r="H53" s="26">
        <f>IF(Osvojeni!U53="","",Osvojeni!U53)</f>
      </c>
    </row>
    <row r="54" spans="1:8" ht="15" customHeight="1">
      <c r="A54" s="29">
        <f>'M1D'!A49</f>
        <v>47</v>
      </c>
      <c r="B54" s="30" t="str">
        <f>'M1D'!B49</f>
        <v>1/2016</v>
      </c>
      <c r="C54" s="77" t="str">
        <f>'M1D'!C49</f>
        <v>Jovana Brakočević</v>
      </c>
      <c r="D54" s="78"/>
      <c r="E54" s="25">
        <f>IF(AND(Osvojeni!O54="",Osvojeni!P54=""),"",MAX(Osvojeni!O54,Osvojeni!P54))</f>
        <v>23</v>
      </c>
      <c r="F54" s="25">
        <f>IF(AND(Osvojeni!R54="",Osvojeni!S54=""),"",MAX(Osvojeni!R54,Osvojeni!S54))</f>
        <v>0</v>
      </c>
      <c r="G54" s="26">
        <f>IF(Osvojeni!T54="","",Osvojeni!T54)</f>
        <v>23</v>
      </c>
      <c r="H54" s="26" t="str">
        <f>IF(Osvojeni!U54="","",Osvojeni!U54)</f>
        <v>F</v>
      </c>
    </row>
    <row r="55" spans="1:8" ht="15" customHeight="1">
      <c r="A55" s="29">
        <f>'M1D'!A50</f>
        <v>48</v>
      </c>
      <c r="B55" s="30" t="str">
        <f>'M1D'!B50</f>
        <v>2/2016</v>
      </c>
      <c r="C55" s="77" t="str">
        <f>'M1D'!C50</f>
        <v>Pavle Dejanović</v>
      </c>
      <c r="D55" s="78"/>
      <c r="E55" s="25">
        <f>IF(AND(Osvojeni!O55="",Osvojeni!P55=""),"",MAX(Osvojeni!O55,Osvojeni!P55))</f>
        <v>15</v>
      </c>
      <c r="F55" s="25">
        <f>IF(AND(Osvojeni!R55="",Osvojeni!S55=""),"",MAX(Osvojeni!R55,Osvojeni!S55))</f>
        <v>0</v>
      </c>
      <c r="G55" s="26">
        <f>IF(Osvojeni!T55="","",Osvojeni!T55)</f>
        <v>15</v>
      </c>
      <c r="H55" s="26" t="str">
        <f>IF(Osvojeni!U55="","",Osvojeni!U55)</f>
        <v>F</v>
      </c>
    </row>
    <row r="56" spans="1:8" ht="15" customHeight="1">
      <c r="A56" s="29">
        <f>'M1D'!A51</f>
        <v>49</v>
      </c>
      <c r="B56" s="30" t="str">
        <f>'M1D'!B51</f>
        <v>10/2016</v>
      </c>
      <c r="C56" s="77" t="str">
        <f>'M1D'!C51</f>
        <v>Robert Marniković</v>
      </c>
      <c r="D56" s="78"/>
      <c r="E56" s="25">
        <f>IF(AND(Osvojeni!O56="",Osvojeni!P56=""),"",MAX(Osvojeni!O56,Osvojeni!P56))</f>
        <v>13</v>
      </c>
      <c r="F56" s="25">
        <f>IF(AND(Osvojeni!R56="",Osvojeni!S56=""),"",MAX(Osvojeni!R56,Osvojeni!S56))</f>
        <v>0</v>
      </c>
      <c r="G56" s="26">
        <f>IF(Osvojeni!T56="","",Osvojeni!T56)</f>
        <v>13</v>
      </c>
      <c r="H56" s="26" t="str">
        <f>IF(Osvojeni!U56="","",Osvojeni!U56)</f>
        <v>F</v>
      </c>
    </row>
    <row r="57" spans="1:8" ht="15" customHeight="1">
      <c r="A57" s="29">
        <f>'M1D'!A52</f>
        <v>50</v>
      </c>
      <c r="B57" s="30" t="str">
        <f>'M1D'!B52</f>
        <v>13/2016</v>
      </c>
      <c r="C57" s="77" t="str">
        <f>'M1D'!C52</f>
        <v>Miloš Bogosavljević</v>
      </c>
      <c r="D57" s="78"/>
      <c r="E57" s="25">
        <f>IF(AND(Osvojeni!O57="",Osvojeni!P57=""),"",MAX(Osvojeni!O57,Osvojeni!P57))</f>
      </c>
      <c r="F57" s="25">
        <f>IF(AND(Osvojeni!R57="",Osvojeni!S57=""),"",MAX(Osvojeni!R57,Osvojeni!S57))</f>
        <v>0</v>
      </c>
      <c r="G57" s="26">
        <f>IF(Osvojeni!T57="","",Osvojeni!T57)</f>
        <v>0</v>
      </c>
      <c r="H57" s="26" t="str">
        <f>IF(Osvojeni!U57="","",Osvojeni!U57)</f>
        <v>F</v>
      </c>
    </row>
    <row r="58" spans="1:8" ht="12.75" customHeight="1">
      <c r="A58" s="29">
        <f>'M1D'!A53</f>
        <v>51</v>
      </c>
      <c r="B58" s="30" t="str">
        <f>'M1D'!B53</f>
        <v>16/2016</v>
      </c>
      <c r="C58" s="77" t="str">
        <f>'M1D'!C53</f>
        <v>Filip Raičević</v>
      </c>
      <c r="D58" s="78"/>
      <c r="E58" s="25">
        <f>IF(AND(Osvojeni!O58="",Osvojeni!P58=""),"",MAX(Osvojeni!O58,Osvojeni!P58))</f>
      </c>
      <c r="F58" s="25">
        <f>IF(AND(Osvojeni!R58="",Osvojeni!S58=""),"",MAX(Osvojeni!R58,Osvojeni!S58))</f>
      </c>
      <c r="G58" s="26">
        <f>IF(Osvojeni!T58="","",Osvojeni!T58)</f>
      </c>
      <c r="H58" s="26">
        <f>IF(Osvojeni!U58="","",Osvojeni!U58)</f>
      </c>
    </row>
    <row r="59" spans="1:8" ht="12.75" customHeight="1">
      <c r="A59" s="29">
        <f>'M1D'!A54</f>
        <v>52</v>
      </c>
      <c r="B59" s="30" t="str">
        <f>'M1D'!B54</f>
        <v>23/2016</v>
      </c>
      <c r="C59" s="77" t="str">
        <f>'M1D'!C54</f>
        <v>Ema Dapčević</v>
      </c>
      <c r="D59" s="78"/>
      <c r="E59" s="25">
        <f>IF(AND(Osvojeni!O59="",Osvojeni!P59=""),"",MAX(Osvojeni!O59,Osvojeni!P59))</f>
        <v>20</v>
      </c>
      <c r="F59" s="25">
        <f>IF(AND(Osvojeni!R59="",Osvojeni!S59=""),"",MAX(Osvojeni!R59,Osvojeni!S59))</f>
        <v>25</v>
      </c>
      <c r="G59" s="26">
        <f>IF(Osvojeni!T59="","",Osvojeni!T59)</f>
        <v>45</v>
      </c>
      <c r="H59" s="26" t="str">
        <f>IF(Osvojeni!U59="","",Osvojeni!U59)</f>
        <v>E</v>
      </c>
    </row>
    <row r="60" spans="1:8" ht="12.75" customHeight="1">
      <c r="A60" s="29">
        <f>'M1D'!A55</f>
        <v>53</v>
      </c>
      <c r="B60" s="30" t="str">
        <f>'M1D'!B55</f>
        <v>24/2016</v>
      </c>
      <c r="C60" s="77" t="str">
        <f>'M1D'!C55</f>
        <v>Nikola Trifunović</v>
      </c>
      <c r="D60" s="78"/>
      <c r="E60" s="25">
        <f>IF(AND(Osvojeni!O60="",Osvojeni!P60=""),"",MAX(Osvojeni!O60,Osvojeni!P60))</f>
        <v>27</v>
      </c>
      <c r="F60" s="25">
        <f>IF(AND(Osvojeni!R60="",Osvojeni!S60=""),"",MAX(Osvojeni!R60,Osvojeni!S60))</f>
        <v>23</v>
      </c>
      <c r="G60" s="26">
        <f>IF(Osvojeni!T60="","",Osvojeni!T60)</f>
        <v>50</v>
      </c>
      <c r="H60" s="26" t="str">
        <f>IF(Osvojeni!U60="","",Osvojeni!U60)</f>
        <v>E</v>
      </c>
    </row>
    <row r="61" spans="1:8" ht="12.75" customHeight="1">
      <c r="A61" s="29">
        <f>'M1D'!A56</f>
        <v>54</v>
      </c>
      <c r="B61" s="30" t="str">
        <f>'M1D'!B56</f>
        <v>25/2016</v>
      </c>
      <c r="C61" s="77" t="str">
        <f>'M1D'!C56</f>
        <v>Veselin Planić</v>
      </c>
      <c r="D61" s="78"/>
      <c r="E61" s="25">
        <f>IF(AND(Osvojeni!O61="",Osvojeni!P61=""),"",MAX(Osvojeni!O61,Osvojeni!P61))</f>
      </c>
      <c r="F61" s="25">
        <f>IF(AND(Osvojeni!R61="",Osvojeni!S61=""),"",MAX(Osvojeni!R61,Osvojeni!S61))</f>
      </c>
      <c r="G61" s="26">
        <f>IF(Osvojeni!T61="","",Osvojeni!T61)</f>
      </c>
      <c r="H61" s="26">
        <f>IF(Osvojeni!U61="","",Osvojeni!U61)</f>
      </c>
    </row>
    <row r="62" spans="1:8" ht="12.75" customHeight="1">
      <c r="A62" s="29">
        <f>'M1D'!A57</f>
        <v>55</v>
      </c>
      <c r="B62" s="30" t="str">
        <f>'M1D'!B57</f>
        <v>39/2016</v>
      </c>
      <c r="C62" s="77" t="str">
        <f>'M1D'!C57</f>
        <v>Branko Teofilov</v>
      </c>
      <c r="D62" s="78"/>
      <c r="E62" s="25">
        <f>IF(AND(Osvojeni!O62="",Osvojeni!P62=""),"",MAX(Osvojeni!O62,Osvojeni!P62))</f>
      </c>
      <c r="F62" s="25">
        <f>IF(AND(Osvojeni!R62="",Osvojeni!S62=""),"",MAX(Osvojeni!R62,Osvojeni!S62))</f>
      </c>
      <c r="G62" s="26">
        <f>IF(Osvojeni!T62="","",Osvojeni!T62)</f>
      </c>
      <c r="H62" s="26">
        <f>IF(Osvojeni!U62="","",Osvojeni!U62)</f>
      </c>
    </row>
    <row r="63" spans="1:8" ht="12.75" customHeight="1">
      <c r="A63" s="29">
        <f>'M1D'!A58</f>
        <v>56</v>
      </c>
      <c r="B63" s="30" t="str">
        <f>'M1D'!B58</f>
        <v>5/2015</v>
      </c>
      <c r="C63" s="77" t="str">
        <f>'M1D'!C58</f>
        <v>Semir Čohović</v>
      </c>
      <c r="D63" s="78"/>
      <c r="E63" s="25">
        <f>IF(AND(Osvojeni!O63="",Osvojeni!P63=""),"",MAX(Osvojeni!O63,Osvojeni!P63))</f>
        <v>6</v>
      </c>
      <c r="F63" s="25">
        <f>IF(AND(Osvojeni!R63="",Osvojeni!S63=""),"",MAX(Osvojeni!R63,Osvojeni!S63))</f>
        <v>11</v>
      </c>
      <c r="G63" s="26">
        <f>IF(Osvojeni!T63="","",Osvojeni!T63)</f>
        <v>17</v>
      </c>
      <c r="H63" s="26" t="str">
        <f>IF(Osvojeni!U63="","",Osvojeni!U63)</f>
        <v>F</v>
      </c>
    </row>
    <row r="64" spans="1:8" ht="12.75" customHeight="1">
      <c r="A64" s="29">
        <f>'M1D'!A59</f>
        <v>57</v>
      </c>
      <c r="B64" s="30" t="str">
        <f>'M1D'!B59</f>
        <v>7/2015</v>
      </c>
      <c r="C64" s="77" t="str">
        <f>'M1D'!C59</f>
        <v>Sara Milosavljević</v>
      </c>
      <c r="D64" s="78"/>
      <c r="E64" s="25">
        <f>IF(AND(Osvojeni!O64="",Osvojeni!P64=""),"",MAX(Osvojeni!O64,Osvojeni!P64))</f>
      </c>
      <c r="F64" s="25">
        <f>IF(AND(Osvojeni!R64="",Osvojeni!S64=""),"",MAX(Osvojeni!R64,Osvojeni!S64))</f>
        <v>24</v>
      </c>
      <c r="G64" s="26">
        <f>IF(Osvojeni!T64="","",Osvojeni!T64)</f>
        <v>24</v>
      </c>
      <c r="H64" s="26" t="str">
        <f>IF(Osvojeni!U64="","",Osvojeni!U64)</f>
        <v>F</v>
      </c>
    </row>
    <row r="65" spans="1:8" ht="12.75" customHeight="1">
      <c r="A65" s="29">
        <f>'M1D'!A60</f>
        <v>58</v>
      </c>
      <c r="B65" s="30" t="str">
        <f>'M1D'!B60</f>
        <v>20/2015</v>
      </c>
      <c r="C65" s="77" t="str">
        <f>'M1D'!C60</f>
        <v>Jovana Šćekić</v>
      </c>
      <c r="D65" s="78"/>
      <c r="E65" s="25">
        <f>IF(AND(Osvojeni!O65="",Osvojeni!P65=""),"",MAX(Osvojeni!O65,Osvojeni!P65))</f>
        <v>4</v>
      </c>
      <c r="F65" s="25">
        <f>IF(AND(Osvojeni!R65="",Osvojeni!S65=""),"",MAX(Osvojeni!R65,Osvojeni!S65))</f>
        <v>10</v>
      </c>
      <c r="G65" s="26">
        <f>IF(Osvojeni!T65="","",Osvojeni!T65)</f>
        <v>14</v>
      </c>
      <c r="H65" s="26" t="str">
        <f>IF(Osvojeni!U65="","",Osvojeni!U65)</f>
        <v>F</v>
      </c>
    </row>
    <row r="66" spans="1:8" ht="12.75" customHeight="1">
      <c r="A66" s="29">
        <f>'M1D'!A61</f>
        <v>59</v>
      </c>
      <c r="B66" s="30" t="str">
        <f>'M1D'!B61</f>
        <v>28/2015</v>
      </c>
      <c r="C66" s="77" t="str">
        <f>'M1D'!C61</f>
        <v>Milovan Labudović</v>
      </c>
      <c r="D66" s="78"/>
      <c r="E66" s="25">
        <f>IF(AND(Osvojeni!O66="",Osvojeni!P66=""),"",MAX(Osvojeni!O66,Osvojeni!P66))</f>
      </c>
      <c r="F66" s="25">
        <f>IF(AND(Osvojeni!R66="",Osvojeni!S66=""),"",MAX(Osvojeni!R66,Osvojeni!S66))</f>
      </c>
      <c r="G66" s="26">
        <f>IF(Osvojeni!T66="","",Osvojeni!T66)</f>
      </c>
      <c r="H66" s="26">
        <f>IF(Osvojeni!U66="","",Osvojeni!U66)</f>
      </c>
    </row>
    <row r="67" spans="1:8" ht="12.75" customHeight="1">
      <c r="A67" s="29">
        <f>'M1D'!A62</f>
        <v>60</v>
      </c>
      <c r="B67" s="30" t="str">
        <f>'M1D'!B62</f>
        <v>1/2014</v>
      </c>
      <c r="C67" s="77" t="str">
        <f>'M1D'!C62</f>
        <v>Igor Banović</v>
      </c>
      <c r="D67" s="78"/>
      <c r="E67" s="25">
        <f>IF(AND(Osvojeni!O67="",Osvojeni!P67=""),"",MAX(Osvojeni!O67,Osvojeni!P67))</f>
      </c>
      <c r="F67" s="25">
        <f>IF(AND(Osvojeni!R67="",Osvojeni!S67=""),"",MAX(Osvojeni!R67,Osvojeni!S67))</f>
      </c>
      <c r="G67" s="26">
        <f>IF(Osvojeni!T67="","",Osvojeni!T67)</f>
      </c>
      <c r="H67" s="26">
        <f>IF(Osvojeni!U67="","",Osvojeni!U67)</f>
      </c>
    </row>
    <row r="68" spans="1:8" ht="12.75" customHeight="1">
      <c r="A68" s="29">
        <f>'M1D'!A63</f>
        <v>61</v>
      </c>
      <c r="B68" s="30" t="str">
        <f>'M1D'!B63</f>
        <v>13/2014</v>
      </c>
      <c r="C68" s="77" t="str">
        <f>'M1D'!C63</f>
        <v>Stefan Novčić</v>
      </c>
      <c r="D68" s="78"/>
      <c r="E68" s="25">
        <f>IF(AND(Osvojeni!O68="",Osvojeni!P68=""),"",MAX(Osvojeni!O68,Osvojeni!P68))</f>
      </c>
      <c r="F68" s="25">
        <f>IF(AND(Osvojeni!R68="",Osvojeni!S68=""),"",MAX(Osvojeni!R68,Osvojeni!S68))</f>
      </c>
      <c r="G68" s="26">
        <f>IF(Osvojeni!T68="","",Osvojeni!T68)</f>
      </c>
      <c r="H68" s="26">
        <f>IF(Osvojeni!U68="","",Osvojeni!U68)</f>
      </c>
    </row>
    <row r="69" spans="1:8" ht="12.75" customHeight="1">
      <c r="A69" s="29">
        <f>'M1D'!A64</f>
        <v>62</v>
      </c>
      <c r="B69" s="30" t="str">
        <f>'M1D'!B64</f>
        <v>20/2014</v>
      </c>
      <c r="C69" s="77" t="str">
        <f>'M1D'!C64</f>
        <v>Selmir Muminović</v>
      </c>
      <c r="D69" s="78"/>
      <c r="E69" s="25">
        <f>IF(AND(Osvojeni!O69="",Osvojeni!P69=""),"",MAX(Osvojeni!O69,Osvojeni!P69))</f>
      </c>
      <c r="F69" s="25">
        <f>IF(AND(Osvojeni!R69="",Osvojeni!S69=""),"",MAX(Osvojeni!R69,Osvojeni!S69))</f>
      </c>
      <c r="G69" s="26">
        <f>IF(Osvojeni!T69="","",Osvojeni!T69)</f>
      </c>
      <c r="H69" s="26">
        <f>IF(Osvojeni!U69="","",Osvojeni!U69)</f>
      </c>
    </row>
    <row r="70" spans="1:8" ht="12.75" customHeight="1">
      <c r="A70" s="29">
        <f>'M1D'!A65</f>
        <v>63</v>
      </c>
      <c r="B70" s="30" t="str">
        <f>'M1D'!B65</f>
        <v>37/2014</v>
      </c>
      <c r="C70" s="77" t="str">
        <f>'M1D'!C65</f>
        <v>Nenad Aranitović</v>
      </c>
      <c r="D70" s="78"/>
      <c r="E70" s="25">
        <f>IF(AND(Osvojeni!O70="",Osvojeni!P70=""),"",MAX(Osvojeni!O70,Osvojeni!P70))</f>
        <v>5</v>
      </c>
      <c r="F70" s="25">
        <f>IF(AND(Osvojeni!R70="",Osvojeni!S70=""),"",MAX(Osvojeni!R70,Osvojeni!S70))</f>
        <v>4</v>
      </c>
      <c r="G70" s="26">
        <f>IF(Osvojeni!T70="","",Osvojeni!T70)</f>
        <v>9</v>
      </c>
      <c r="H70" s="26" t="str">
        <f>IF(Osvojeni!U70="","",Osvojeni!U70)</f>
        <v>F</v>
      </c>
    </row>
    <row r="71" spans="1:8" ht="12.75" customHeight="1">
      <c r="A71" s="29">
        <f>'M1D'!A66</f>
        <v>64</v>
      </c>
      <c r="B71" s="30" t="str">
        <f>'M1D'!B66</f>
        <v>9/2013</v>
      </c>
      <c r="C71" s="77" t="str">
        <f>'M1D'!C66</f>
        <v>Ivana Čvorović</v>
      </c>
      <c r="D71" s="78"/>
      <c r="E71" s="25">
        <f>IF(AND(Osvojeni!O71="",Osvojeni!P71=""),"",MAX(Osvojeni!O71,Osvojeni!P71))</f>
        <v>1</v>
      </c>
      <c r="F71" s="25">
        <f>IF(AND(Osvojeni!R71="",Osvojeni!S71=""),"",MAX(Osvojeni!R71,Osvojeni!S71))</f>
        <v>7</v>
      </c>
      <c r="G71" s="26">
        <f>IF(Osvojeni!T71="","",Osvojeni!T71)</f>
        <v>8</v>
      </c>
      <c r="H71" s="26" t="str">
        <f>IF(Osvojeni!U71="","",Osvojeni!U71)</f>
        <v>F</v>
      </c>
    </row>
    <row r="72" spans="1:8" ht="12.75" customHeight="1">
      <c r="A72" s="29">
        <f>'M1D'!A67</f>
        <v>65</v>
      </c>
      <c r="B72" s="30" t="str">
        <f>'M1D'!B67</f>
        <v>6/2006</v>
      </c>
      <c r="C72" s="77" t="str">
        <f>'M1D'!C67</f>
        <v>Luka Vukčević</v>
      </c>
      <c r="D72" s="78"/>
      <c r="E72" s="25">
        <f>IF(AND(Osvojeni!O72="",Osvojeni!P72=""),"",MAX(Osvojeni!O72,Osvojeni!P72))</f>
      </c>
      <c r="F72" s="25">
        <f>IF(AND(Osvojeni!R72="",Osvojeni!S72=""),"",MAX(Osvojeni!R72,Osvojeni!S72))</f>
      </c>
      <c r="G72" s="26">
        <f>IF(Osvojeni!T72="","",Osvojeni!T72)</f>
      </c>
      <c r="H72" s="26">
        <f>IF(Osvojeni!U72="","",Osvojeni!U72)</f>
      </c>
    </row>
  </sheetData>
  <sheetProtection selectLockedCells="1" selectUnlockedCells="1"/>
  <mergeCells count="79">
    <mergeCell ref="C70:D70"/>
    <mergeCell ref="C71:D71"/>
    <mergeCell ref="C72:D72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1:E1"/>
    <mergeCell ref="D3:H3"/>
    <mergeCell ref="E4:H4"/>
    <mergeCell ref="F1:H1"/>
    <mergeCell ref="A2:H2"/>
    <mergeCell ref="A3:C3"/>
    <mergeCell ref="A4:D4"/>
    <mergeCell ref="C6:D7"/>
    <mergeCell ref="H6:H7"/>
    <mergeCell ref="B5:D5"/>
    <mergeCell ref="E5:H5"/>
    <mergeCell ref="A6:A7"/>
    <mergeCell ref="E6:G6"/>
    <mergeCell ref="B6:B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2020-07-17T19:37:16Z</dcterms:modified>
  <cp:category/>
  <cp:version/>
  <cp:contentType/>
  <cp:contentStatus/>
  <cp:revision>20</cp:revision>
</cp:coreProperties>
</file>