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NemanjaB/Desktop/"/>
    </mc:Choice>
  </mc:AlternateContent>
  <xr:revisionPtr revIDLastSave="0" documentId="13_ncr:1_{1B1246F2-42B5-9943-8986-9FE955AB9B08}" xr6:coauthVersionLast="47" xr6:coauthVersionMax="47" xr10:uidLastSave="{00000000-0000-0000-0000-000000000000}"/>
  <bookViews>
    <workbookView xWindow="9720" yWindow="460" windowWidth="14920" windowHeight="14060" xr2:uid="{00000000-000D-0000-FFFF-FFFF00000000}"/>
  </bookViews>
  <sheets>
    <sheet name="Sheet1" sheetId="1" r:id="rId1"/>
  </sheets>
  <definedNames>
    <definedName name="_xlnm.Print_Area" localSheetId="0">Sheet1!$A$1:$V$60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1" l="1"/>
  <c r="M60" i="1"/>
  <c r="P60" i="1"/>
  <c r="J59" i="1"/>
  <c r="M59" i="1"/>
  <c r="P59" i="1"/>
  <c r="J58" i="1"/>
  <c r="M58" i="1"/>
  <c r="P58" i="1"/>
  <c r="J57" i="1"/>
  <c r="M57" i="1"/>
  <c r="P57" i="1"/>
  <c r="J56" i="1"/>
  <c r="M56" i="1"/>
  <c r="P56" i="1"/>
  <c r="J55" i="1"/>
  <c r="M55" i="1"/>
  <c r="P55" i="1"/>
  <c r="J54" i="1"/>
  <c r="M54" i="1"/>
  <c r="P54" i="1"/>
  <c r="J53" i="1"/>
  <c r="M53" i="1"/>
  <c r="P53" i="1"/>
  <c r="J52" i="1"/>
  <c r="M52" i="1"/>
  <c r="P52" i="1"/>
  <c r="J51" i="1"/>
  <c r="M51" i="1"/>
  <c r="P51" i="1"/>
  <c r="J50" i="1"/>
  <c r="M50" i="1"/>
  <c r="P50" i="1"/>
  <c r="J49" i="1"/>
  <c r="M49" i="1"/>
  <c r="P49" i="1"/>
  <c r="J48" i="1"/>
  <c r="M48" i="1"/>
  <c r="P48" i="1"/>
  <c r="J47" i="1"/>
  <c r="M47" i="1"/>
  <c r="P47" i="1"/>
  <c r="J46" i="1"/>
  <c r="M46" i="1"/>
  <c r="P46" i="1"/>
  <c r="J45" i="1"/>
  <c r="M45" i="1"/>
  <c r="P45" i="1"/>
  <c r="J44" i="1"/>
  <c r="M44" i="1"/>
  <c r="P44" i="1"/>
  <c r="J43" i="1"/>
  <c r="M43" i="1"/>
  <c r="P43" i="1"/>
  <c r="J42" i="1"/>
  <c r="M42" i="1"/>
  <c r="P42" i="1"/>
  <c r="J41" i="1"/>
  <c r="M41" i="1"/>
  <c r="P41" i="1"/>
  <c r="J40" i="1"/>
  <c r="M40" i="1"/>
  <c r="P40" i="1"/>
  <c r="J39" i="1"/>
  <c r="M39" i="1"/>
  <c r="P39" i="1"/>
  <c r="J38" i="1"/>
  <c r="M38" i="1"/>
  <c r="P38" i="1"/>
  <c r="J37" i="1"/>
  <c r="M37" i="1"/>
  <c r="P37" i="1"/>
  <c r="J36" i="1"/>
  <c r="M36" i="1"/>
  <c r="P36" i="1"/>
  <c r="J35" i="1"/>
  <c r="M35" i="1"/>
  <c r="P35" i="1"/>
  <c r="J34" i="1"/>
  <c r="M34" i="1"/>
  <c r="P34" i="1"/>
  <c r="J33" i="1"/>
  <c r="M33" i="1"/>
  <c r="P33" i="1"/>
  <c r="J32" i="1"/>
  <c r="M32" i="1"/>
  <c r="P32" i="1"/>
  <c r="J31" i="1"/>
  <c r="M31" i="1"/>
  <c r="P31" i="1"/>
  <c r="J30" i="1"/>
  <c r="M30" i="1"/>
  <c r="P30" i="1"/>
  <c r="J29" i="1"/>
  <c r="M29" i="1"/>
  <c r="P29" i="1"/>
  <c r="J28" i="1"/>
  <c r="M28" i="1"/>
  <c r="P28" i="1"/>
  <c r="J27" i="1"/>
  <c r="M27" i="1"/>
  <c r="P27" i="1"/>
  <c r="J26" i="1"/>
  <c r="M26" i="1"/>
  <c r="P26" i="1"/>
  <c r="J25" i="1"/>
  <c r="M25" i="1"/>
  <c r="P25" i="1"/>
  <c r="J24" i="1"/>
  <c r="M24" i="1"/>
  <c r="P24" i="1"/>
  <c r="J23" i="1"/>
  <c r="M23" i="1"/>
  <c r="P23" i="1"/>
  <c r="J22" i="1"/>
  <c r="M22" i="1"/>
  <c r="P22" i="1"/>
  <c r="J21" i="1"/>
  <c r="M21" i="1"/>
  <c r="P21" i="1"/>
  <c r="J20" i="1"/>
  <c r="M20" i="1"/>
  <c r="P20" i="1"/>
  <c r="J19" i="1"/>
  <c r="M19" i="1"/>
  <c r="P19" i="1"/>
  <c r="J18" i="1"/>
  <c r="M18" i="1"/>
  <c r="P18" i="1"/>
  <c r="J17" i="1"/>
  <c r="M17" i="1"/>
  <c r="P17" i="1"/>
  <c r="J16" i="1"/>
  <c r="M16" i="1"/>
  <c r="P16" i="1"/>
  <c r="J15" i="1"/>
  <c r="M15" i="1"/>
  <c r="P15" i="1"/>
  <c r="J14" i="1"/>
  <c r="M14" i="1"/>
  <c r="P14" i="1"/>
  <c r="J13" i="1"/>
  <c r="M13" i="1"/>
  <c r="P13" i="1"/>
  <c r="J12" i="1"/>
  <c r="M12" i="1"/>
  <c r="P12" i="1"/>
  <c r="J11" i="1"/>
  <c r="M11" i="1"/>
  <c r="P11" i="1"/>
  <c r="J10" i="1"/>
  <c r="M10" i="1"/>
  <c r="P10" i="1"/>
  <c r="Q26" i="1"/>
  <c r="Q30" i="1"/>
  <c r="Q19" i="1"/>
  <c r="Q51" i="1"/>
  <c r="Q49" i="1"/>
  <c r="Q11" i="1"/>
  <c r="Q10" i="1"/>
  <c r="Q12" i="1"/>
  <c r="Q13" i="1"/>
  <c r="Q14" i="1"/>
  <c r="Q15" i="1"/>
  <c r="Q16" i="1"/>
  <c r="Q17" i="1"/>
  <c r="Q18" i="1"/>
  <c r="Q20" i="1"/>
  <c r="Q21" i="1"/>
  <c r="Q22" i="1"/>
  <c r="Q23" i="1"/>
  <c r="Q24" i="1"/>
  <c r="Q25" i="1"/>
  <c r="Q27" i="1"/>
  <c r="Q28" i="1"/>
  <c r="Q29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50" i="1"/>
  <c r="Q52" i="1"/>
  <c r="Q53" i="1"/>
  <c r="Q54" i="1"/>
  <c r="Q55" i="1"/>
  <c r="Q56" i="1"/>
  <c r="Q57" i="1"/>
  <c r="Q58" i="1"/>
  <c r="Q59" i="1"/>
  <c r="Q60" i="1"/>
  <c r="U2" i="1"/>
  <c r="U3" i="1"/>
  <c r="U4" i="1"/>
  <c r="U5" i="1"/>
  <c r="U6" i="1"/>
  <c r="V9" i="1"/>
  <c r="V8" i="1"/>
  <c r="W9" i="1"/>
  <c r="V4" i="1"/>
  <c r="V5" i="1"/>
  <c r="V6" i="1"/>
  <c r="V3" i="1"/>
  <c r="V2" i="1"/>
  <c r="U1" i="1"/>
  <c r="V1" i="1"/>
</calcChain>
</file>

<file path=xl/sharedStrings.xml><?xml version="1.0" encoding="utf-8"?>
<sst xmlns="http://schemas.openxmlformats.org/spreadsheetml/2006/main" count="130" uniqueCount="34">
  <si>
    <t>Redni broj</t>
  </si>
  <si>
    <t>Evidencioni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</si>
  <si>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</si>
  <si>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</si>
  <si>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</si>
  <si>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</si>
  <si>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</si>
  <si>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</si>
  <si>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</si>
  <si>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</si>
  <si>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</si>
  <si>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</si>
  <si>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</si>
  <si>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</si>
  <si>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</si>
  <si>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</si>
  <si>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</si>
  <si>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</si>
  <si>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</si>
  <si>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</si>
  <si>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-</t>
  </si>
  <si>
    <t>SOC</t>
  </si>
  <si>
    <t>Redovni test</t>
  </si>
  <si>
    <t>Prvi avgustovski rok</t>
  </si>
  <si>
    <t>Drugi avgustovski rok</t>
  </si>
  <si>
    <t>Domaći (max. 10)</t>
  </si>
  <si>
    <t>Izašlo</t>
  </si>
  <si>
    <t>Položilo</t>
  </si>
  <si>
    <t>OBRAZAC za evidenciju osvojenih poena na predmetu i prijedlog ocjene, studijske 2021-2022. zimski semestar</t>
  </si>
  <si>
    <t>PREDMET: Metodologija političkih nauka</t>
  </si>
  <si>
    <t>POL</t>
  </si>
  <si>
    <t>MEĐ</t>
  </si>
  <si>
    <t>NOV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</si>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</sst>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Book Antiqua"/>
      <family val="1"/>
    </font>
    <font>
      <sz val="12"/>
      <color rgb="FF333333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7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3" borderId="0" xfId="1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49" fontId="3" fillId="3" borderId="1" xfId="0" applyNumberFormat="1" applyFont="1" applyFill="1" applyBorder="1" applyAlignment="1">
      <alignment horizontal="left" vertical="center" shrinkToFit="1"/>
    </xf>
    <xf numFmtId="0" fontId="3" fillId="3" borderId="1" xfId="1" applyFont="1" applyFill="1" applyBorder="1" applyAlignment="1">
      <alignment horizontal="right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4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3" borderId="0" xfId="0" applyFont="1" applyFill="1" applyBorder="1"/>
    <xf numFmtId="0" fontId="3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64" fontId="3" fillId="3" borderId="0" xfId="0" applyNumberFormat="1" applyFont="1" applyFill="1" applyAlignment="1">
      <alignment vertical="center" wrapText="1" shrinkToFit="1"/>
    </xf>
    <xf numFmtId="0" fontId="6" fillId="0" borderId="0" xfId="0" applyFont="1"/>
    <xf numFmtId="0" fontId="7" fillId="3" borderId="1" xfId="0" applyFont="1" applyFill="1" applyBorder="1"/>
    <xf numFmtId="0" fontId="7" fillId="3" borderId="1" xfId="0" applyNumberFormat="1" applyFont="1" applyFill="1" applyBorder="1"/>
    <xf numFmtId="0" fontId="8" fillId="0" borderId="0" xfId="0" applyFont="1"/>
    <xf numFmtId="0" fontId="7" fillId="4" borderId="0" xfId="0" applyFont="1" applyFill="1"/>
    <xf numFmtId="0" fontId="8" fillId="0" borderId="0" xfId="0" applyFont="1" applyFill="1"/>
    <xf numFmtId="0" fontId="7" fillId="3" borderId="1" xfId="0" applyFont="1" applyFill="1" applyBorder="1" applyAlignment="1"/>
    <xf numFmtId="0" fontId="8" fillId="0" borderId="0" xfId="0" applyFont="1" applyAlignment="1">
      <alignment horizontal="right"/>
    </xf>
    <xf numFmtId="0" fontId="7" fillId="0" borderId="1" xfId="0" applyFont="1" applyFill="1" applyBorder="1" applyAlignment="1"/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5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center" vertical="center" textRotation="90" wrapText="1" shrinkToFit="1"/>
    </xf>
    <xf numFmtId="0" fontId="3" fillId="3" borderId="3" xfId="0" applyFont="1" applyFill="1" applyBorder="1" applyAlignment="1">
      <alignment horizontal="center" vertical="center" textRotation="90" wrapText="1" shrinkToFit="1"/>
    </xf>
    <xf numFmtId="0" fontId="3" fillId="3" borderId="4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0"/>
  <sheetViews>
    <sheetView tabSelected="1" zoomScale="90" zoomScaleNormal="90" workbookViewId="0">
      <pane ySplit="9" topLeftCell="A57" activePane="bottomLeft" state="frozen"/>
      <selection pane="bottomLeft" activeCell="E10" sqref="E10:E60"/>
    </sheetView>
  </sheetViews>
  <sheetFormatPr baseColWidth="10" defaultColWidth="11.5" defaultRowHeight="15" x14ac:dyDescent="0.2"/>
  <cols>
    <col min="1" max="1" width="4.83203125" style="2" customWidth="1"/>
    <col min="2" max="2" width="6" style="3" customWidth="1"/>
    <col min="3" max="3" width="1.5" style="2" customWidth="1"/>
    <col min="4" max="4" width="8.1640625" style="3" customWidth="1"/>
    <col min="5" max="5" width="23" style="2" customWidth="1"/>
    <col min="6" max="6" width="9.6640625" style="6" customWidth="1"/>
    <col min="7" max="7" width="5.5" style="6" customWidth="1"/>
    <col min="8" max="8" width="8.83203125" style="7" customWidth="1"/>
    <col min="9" max="9" width="5.5" style="2" customWidth="1"/>
    <col min="10" max="10" width="6.83203125" style="2" customWidth="1"/>
    <col min="11" max="11" width="5.33203125" style="2" customWidth="1"/>
    <col min="12" max="12" width="9" style="2" customWidth="1"/>
    <col min="13" max="13" width="5.33203125" style="2" customWidth="1"/>
    <col min="14" max="15" width="4.6640625" style="2" customWidth="1"/>
    <col min="16" max="16" width="7.33203125" style="2" customWidth="1"/>
    <col min="17" max="17" width="5.6640625" style="1" customWidth="1"/>
    <col min="18" max="16384" width="11.5" style="2"/>
  </cols>
  <sheetData>
    <row r="1" spans="1:23" ht="18" customHeight="1" x14ac:dyDescent="0.2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S1" s="2">
        <v>50</v>
      </c>
      <c r="T1" s="2" t="s">
        <v>7</v>
      </c>
      <c r="U1" s="2">
        <f>V8-(U2+U3+U4+U5+U6)</f>
        <v>17</v>
      </c>
      <c r="V1" s="17">
        <f>U1/V8*100</f>
        <v>42.5</v>
      </c>
    </row>
    <row r="2" spans="1:23" ht="18" customHeight="1" x14ac:dyDescent="0.2">
      <c r="A2" s="1"/>
      <c r="C2" s="1"/>
      <c r="D2" s="4"/>
      <c r="E2" s="5"/>
      <c r="S2" s="2">
        <v>60</v>
      </c>
      <c r="T2" s="2" t="s">
        <v>8</v>
      </c>
      <c r="U2" s="2">
        <f>COUNTIF(Q10:Q60, "E")</f>
        <v>10</v>
      </c>
      <c r="V2" s="17">
        <f>U2/V8*100</f>
        <v>25</v>
      </c>
    </row>
    <row r="3" spans="1:23" ht="18" customHeight="1" x14ac:dyDescent="0.2">
      <c r="A3" s="40" t="s">
        <v>5</v>
      </c>
      <c r="B3" s="40"/>
      <c r="C3" s="40"/>
      <c r="D3" s="40"/>
      <c r="E3" s="40"/>
      <c r="F3" s="8"/>
      <c r="G3" s="8"/>
      <c r="S3" s="2">
        <v>70</v>
      </c>
      <c r="T3" s="2" t="s">
        <v>9</v>
      </c>
      <c r="U3" s="2">
        <f>COUNTIF(Q10:Q60, "D")</f>
        <v>7</v>
      </c>
      <c r="V3" s="17">
        <f>U3/V$8*100</f>
        <v>17.5</v>
      </c>
    </row>
    <row r="4" spans="1:23" ht="18" customHeight="1" x14ac:dyDescent="0.2">
      <c r="A4" s="1"/>
      <c r="C4" s="1"/>
      <c r="D4" s="4"/>
      <c r="E4" s="5"/>
      <c r="S4" s="2">
        <v>80</v>
      </c>
      <c r="T4" s="2" t="s">
        <v>10</v>
      </c>
      <c r="U4" s="2">
        <f>COUNTIF(Q10:Q60, "C")</f>
        <v>6</v>
      </c>
      <c r="V4" s="17">
        <f>U4/V$8*100</f>
        <v>15</v>
      </c>
    </row>
    <row r="5" spans="1:23" ht="18" customHeight="1" x14ac:dyDescent="0.2">
      <c r="A5" s="3" t="s">
        <v>29</v>
      </c>
      <c r="C5" s="3"/>
      <c r="D5" s="4"/>
      <c r="E5" s="5"/>
      <c r="S5" s="2">
        <v>90</v>
      </c>
      <c r="T5" s="2" t="s">
        <v>11</v>
      </c>
      <c r="U5" s="2">
        <f>COUNTIF(Q10:Q60, "B")</f>
        <v>0</v>
      </c>
      <c r="V5" s="17">
        <f>U5/V$8*100</f>
        <v>0</v>
      </c>
    </row>
    <row r="6" spans="1:23" ht="17.25" customHeight="1" x14ac:dyDescent="0.2">
      <c r="A6" s="1"/>
      <c r="C6" s="1"/>
      <c r="D6" s="4"/>
      <c r="E6" s="5"/>
      <c r="T6" s="2" t="s">
        <v>12</v>
      </c>
      <c r="U6" s="2">
        <f>COUNTIF(Q10:Q60,"A")</f>
        <v>0</v>
      </c>
      <c r="V6" s="17">
        <f>U6/V$8*100</f>
        <v>0</v>
      </c>
    </row>
    <row r="7" spans="1:23" s="13" customFormat="1" ht="1.5" customHeight="1" x14ac:dyDescent="0.15">
      <c r="A7" s="38" t="s">
        <v>0</v>
      </c>
      <c r="B7" s="9"/>
      <c r="C7" s="33"/>
      <c r="D7" s="10" t="s">
        <v>1</v>
      </c>
      <c r="E7" s="46" t="s">
        <v>2</v>
      </c>
      <c r="F7" s="41" t="s">
        <v>15</v>
      </c>
      <c r="G7" s="34"/>
      <c r="H7" s="11"/>
      <c r="I7" s="12"/>
      <c r="J7" s="12"/>
      <c r="K7" s="12"/>
      <c r="L7" s="12"/>
      <c r="M7" s="12"/>
      <c r="N7" s="12"/>
      <c r="O7" s="12"/>
      <c r="P7" s="44" t="s">
        <v>3</v>
      </c>
      <c r="Q7" s="37" t="s">
        <v>4</v>
      </c>
    </row>
    <row r="8" spans="1:23" s="13" customFormat="1" ht="25.5" customHeight="1" x14ac:dyDescent="0.15">
      <c r="A8" s="38"/>
      <c r="B8" s="38" t="s">
        <v>14</v>
      </c>
      <c r="C8" s="38"/>
      <c r="D8" s="38"/>
      <c r="E8" s="46"/>
      <c r="F8" s="42"/>
      <c r="G8" s="34"/>
      <c r="H8" s="38" t="s">
        <v>6</v>
      </c>
      <c r="I8" s="38"/>
      <c r="J8" s="45" t="s">
        <v>16</v>
      </c>
      <c r="K8" s="38"/>
      <c r="L8" s="38"/>
      <c r="M8" s="36"/>
      <c r="N8" s="38" t="s">
        <v>23</v>
      </c>
      <c r="O8" s="38" t="s">
        <v>24</v>
      </c>
      <c r="P8" s="44"/>
      <c r="Q8" s="37"/>
      <c r="U8" s="13" t="s">
        <v>26</v>
      </c>
      <c r="V8" s="13">
        <f>COUNTIF(P10:P60, "&gt;0")</f>
        <v>40</v>
      </c>
    </row>
    <row r="9" spans="1:23" s="13" customFormat="1" ht="53.25" customHeight="1" x14ac:dyDescent="0.15">
      <c r="A9" s="38"/>
      <c r="B9" s="38"/>
      <c r="C9" s="38"/>
      <c r="D9" s="38"/>
      <c r="E9" s="46"/>
      <c r="F9" s="43"/>
      <c r="G9" s="35" t="s">
        <v>25</v>
      </c>
      <c r="H9" s="11" t="s">
        <v>22</v>
      </c>
      <c r="I9" s="33" t="s">
        <v>19</v>
      </c>
      <c r="J9" s="45"/>
      <c r="K9" s="12" t="s">
        <v>17</v>
      </c>
      <c r="L9" s="12" t="s">
        <v>18</v>
      </c>
      <c r="M9" s="14" t="s">
        <v>13</v>
      </c>
      <c r="N9" s="38"/>
      <c r="O9" s="38"/>
      <c r="P9" s="44"/>
      <c r="Q9" s="37"/>
      <c r="U9" s="13" t="s">
        <v>27</v>
      </c>
      <c r="V9" s="13">
        <f>SUM(U2:U6)</f>
        <v>23</v>
      </c>
      <c r="W9" s="21">
        <f>V9/V8*100</f>
        <v>57.499999999999993</v>
      </c>
    </row>
    <row r="10" spans="1:23" ht="16" x14ac:dyDescent="0.2">
      <c r="A10" s="23"/>
      <c r="B10" s="22">
        <v>1</v>
      </c>
      <c r="C10" s="24" t="s">
        <v>20</v>
      </c>
      <c r="D10" s="22">
        <v>2021</v>
      </c>
      <c r="E10" s="25"/>
      <c r="F10" s="22" t="s">
        <v>30</v>
      </c>
      <c r="G10" s="26">
        <v>5.5</v>
      </c>
      <c r="H10" s="27">
        <v>18</v>
      </c>
      <c r="I10" s="25">
        <v>31</v>
      </c>
      <c r="J10" s="15">
        <f>IF(I10&gt;0, I10,H10)</f>
        <v>31</v>
      </c>
      <c r="K10" s="28"/>
      <c r="L10" s="28"/>
      <c r="M10" s="31">
        <f>IF(L10&gt;0,L10,K10)</f>
        <v>0</v>
      </c>
      <c r="N10" s="28"/>
      <c r="O10" s="28"/>
      <c r="P10" s="32">
        <f>J10+M10+G10</f>
        <v>36.5</v>
      </c>
      <c r="Q10" s="16" t="str">
        <f t="shared" ref="Q10:Q60" si="0">IF(P10&lt;S$1,T$1,(IF(P10&lt;S$2,T$2,(IF(P10&lt;S$3,T$3,(IF(P10&lt;S$4,T$4,(IF(P10&lt;S$5,T$5,T$6)))))))))</f>
        <v>F</v>
      </c>
      <c r="S10" s="17"/>
    </row>
    <row r="11" spans="1:23" ht="16" x14ac:dyDescent="0.2">
      <c r="A11" s="23"/>
      <c r="B11" s="22">
        <v>2</v>
      </c>
      <c r="C11" s="24" t="s">
        <v>20</v>
      </c>
      <c r="D11" s="22">
        <v>2021</v>
      </c>
      <c r="E11" s="25"/>
      <c r="F11" s="22" t="s">
        <v>30</v>
      </c>
      <c r="G11" s="26">
        <v>6</v>
      </c>
      <c r="H11" s="27">
        <v>26</v>
      </c>
      <c r="I11" s="25"/>
      <c r="J11" s="15">
        <f t="shared" ref="J11:J60" si="1">IF(I11&gt;0, I11,H11)</f>
        <v>26</v>
      </c>
      <c r="K11" s="28">
        <v>23</v>
      </c>
      <c r="L11" s="28"/>
      <c r="M11" s="31">
        <f t="shared" ref="M11:M60" si="2">IF(L11&gt;0,L11,K11)</f>
        <v>23</v>
      </c>
      <c r="N11" s="28"/>
      <c r="O11" s="28"/>
      <c r="P11" s="32">
        <f t="shared" ref="P11:P60" si="3">J11+M11+G11</f>
        <v>55</v>
      </c>
      <c r="Q11" s="16" t="str">
        <f t="shared" si="0"/>
        <v>E</v>
      </c>
      <c r="S11" s="17"/>
    </row>
    <row r="12" spans="1:23" ht="16" x14ac:dyDescent="0.2">
      <c r="A12" s="23"/>
      <c r="B12" s="22">
        <v>3</v>
      </c>
      <c r="C12" s="24" t="s">
        <v>20</v>
      </c>
      <c r="D12" s="22">
        <v>2021</v>
      </c>
      <c r="E12" s="25"/>
      <c r="F12" s="22" t="s">
        <v>30</v>
      </c>
      <c r="G12" s="26">
        <v>6</v>
      </c>
      <c r="H12" s="27">
        <v>26</v>
      </c>
      <c r="I12" s="25"/>
      <c r="J12" s="15">
        <f t="shared" si="1"/>
        <v>26</v>
      </c>
      <c r="K12" s="28">
        <v>21</v>
      </c>
      <c r="L12" s="28"/>
      <c r="M12" s="31">
        <f t="shared" si="2"/>
        <v>21</v>
      </c>
      <c r="N12" s="28"/>
      <c r="O12" s="28"/>
      <c r="P12" s="32">
        <f t="shared" si="3"/>
        <v>53</v>
      </c>
      <c r="Q12" s="16" t="str">
        <f t="shared" si="0"/>
        <v>E</v>
      </c>
      <c r="R12" s="18"/>
      <c r="S12" s="17"/>
      <c r="T12" s="18"/>
    </row>
    <row r="13" spans="1:23" ht="16" x14ac:dyDescent="0.2">
      <c r="A13" s="23"/>
      <c r="B13" s="22">
        <v>4</v>
      </c>
      <c r="C13" s="24" t="s">
        <v>20</v>
      </c>
      <c r="D13" s="22">
        <v>2021</v>
      </c>
      <c r="E13" s="25"/>
      <c r="F13" s="22" t="s">
        <v>30</v>
      </c>
      <c r="G13" s="26"/>
      <c r="H13" s="27">
        <v>13</v>
      </c>
      <c r="I13" s="25"/>
      <c r="J13" s="15">
        <f t="shared" si="1"/>
        <v>13</v>
      </c>
      <c r="K13" s="28"/>
      <c r="L13" s="28"/>
      <c r="M13" s="31">
        <f t="shared" si="2"/>
        <v>0</v>
      </c>
      <c r="N13" s="28"/>
      <c r="O13" s="28"/>
      <c r="P13" s="32">
        <f t="shared" si="3"/>
        <v>13</v>
      </c>
      <c r="Q13" s="16" t="str">
        <f t="shared" si="0"/>
        <v>F</v>
      </c>
      <c r="S13" s="17"/>
      <c r="V13" s="17"/>
    </row>
    <row r="14" spans="1:23" ht="16" x14ac:dyDescent="0.2">
      <c r="A14" s="23"/>
      <c r="B14" s="22">
        <v>5</v>
      </c>
      <c r="C14" s="24" t="s">
        <v>20</v>
      </c>
      <c r="D14" s="22">
        <v>2021</v>
      </c>
      <c r="E14" s="25"/>
      <c r="F14" s="22" t="s">
        <v>30</v>
      </c>
      <c r="G14" s="26">
        <v>5.5</v>
      </c>
      <c r="H14" s="27">
        <v>31</v>
      </c>
      <c r="I14" s="25"/>
      <c r="J14" s="15">
        <f t="shared" si="1"/>
        <v>31</v>
      </c>
      <c r="K14" s="28">
        <v>38</v>
      </c>
      <c r="L14" s="28"/>
      <c r="M14" s="31">
        <f t="shared" si="2"/>
        <v>38</v>
      </c>
      <c r="N14" s="28"/>
      <c r="O14" s="28"/>
      <c r="P14" s="32">
        <f t="shared" si="3"/>
        <v>74.5</v>
      </c>
      <c r="Q14" s="16" t="str">
        <f t="shared" si="0"/>
        <v>C</v>
      </c>
      <c r="S14" s="17"/>
    </row>
    <row r="15" spans="1:23" ht="16" x14ac:dyDescent="0.2">
      <c r="A15" s="23"/>
      <c r="B15" s="22">
        <v>6</v>
      </c>
      <c r="C15" s="24" t="s">
        <v>20</v>
      </c>
      <c r="D15" s="22">
        <v>2021</v>
      </c>
      <c r="E15" s="25"/>
      <c r="F15" s="22" t="s">
        <v>30</v>
      </c>
      <c r="G15" s="26">
        <v>6</v>
      </c>
      <c r="H15" s="27">
        <v>35</v>
      </c>
      <c r="I15" s="29"/>
      <c r="J15" s="15">
        <f t="shared" si="1"/>
        <v>35</v>
      </c>
      <c r="K15" s="30">
        <v>36</v>
      </c>
      <c r="L15" s="30"/>
      <c r="M15" s="31">
        <f t="shared" si="2"/>
        <v>36</v>
      </c>
      <c r="N15" s="30"/>
      <c r="O15" s="30"/>
      <c r="P15" s="32">
        <f t="shared" si="3"/>
        <v>77</v>
      </c>
      <c r="Q15" s="19" t="str">
        <f t="shared" si="0"/>
        <v>C</v>
      </c>
      <c r="R15" s="20"/>
      <c r="S15" s="17"/>
    </row>
    <row r="16" spans="1:23" ht="16" x14ac:dyDescent="0.2">
      <c r="A16" s="23"/>
      <c r="B16" s="22">
        <v>7</v>
      </c>
      <c r="C16" s="24" t="s">
        <v>20</v>
      </c>
      <c r="D16" s="22">
        <v>2021</v>
      </c>
      <c r="E16" s="25"/>
      <c r="F16" s="22" t="s">
        <v>30</v>
      </c>
      <c r="G16" s="26">
        <v>5.5</v>
      </c>
      <c r="H16" s="27">
        <v>30</v>
      </c>
      <c r="I16" s="25"/>
      <c r="J16" s="15">
        <f t="shared" si="1"/>
        <v>30</v>
      </c>
      <c r="K16" s="28">
        <v>36</v>
      </c>
      <c r="L16" s="28"/>
      <c r="M16" s="31">
        <f t="shared" si="2"/>
        <v>36</v>
      </c>
      <c r="N16" s="28"/>
      <c r="O16" s="28"/>
      <c r="P16" s="32">
        <f t="shared" si="3"/>
        <v>71.5</v>
      </c>
      <c r="Q16" s="16" t="str">
        <f t="shared" si="0"/>
        <v>C</v>
      </c>
      <c r="R16" s="18"/>
      <c r="S16" s="17"/>
      <c r="T16" s="18"/>
    </row>
    <row r="17" spans="1:20" ht="16" x14ac:dyDescent="0.2">
      <c r="A17" s="23"/>
      <c r="B17" s="22">
        <v>8</v>
      </c>
      <c r="C17" s="24" t="s">
        <v>20</v>
      </c>
      <c r="D17" s="22">
        <v>2021</v>
      </c>
      <c r="E17" s="25"/>
      <c r="F17" s="22" t="s">
        <v>30</v>
      </c>
      <c r="G17" s="26">
        <v>6</v>
      </c>
      <c r="H17" s="27">
        <v>25</v>
      </c>
      <c r="I17" s="25"/>
      <c r="J17" s="15">
        <f t="shared" si="1"/>
        <v>25</v>
      </c>
      <c r="K17" s="28">
        <v>22</v>
      </c>
      <c r="L17" s="28"/>
      <c r="M17" s="31">
        <f t="shared" si="2"/>
        <v>22</v>
      </c>
      <c r="N17" s="28"/>
      <c r="O17" s="28"/>
      <c r="P17" s="32">
        <f t="shared" si="3"/>
        <v>53</v>
      </c>
      <c r="Q17" s="16" t="str">
        <f t="shared" si="0"/>
        <v>E</v>
      </c>
      <c r="S17" s="17"/>
    </row>
    <row r="18" spans="1:20" ht="16" x14ac:dyDescent="0.2">
      <c r="A18" s="23"/>
      <c r="B18" s="22">
        <v>27</v>
      </c>
      <c r="C18" s="24" t="s">
        <v>20</v>
      </c>
      <c r="D18" s="22">
        <v>2021</v>
      </c>
      <c r="E18" s="25"/>
      <c r="F18" s="22" t="s">
        <v>30</v>
      </c>
      <c r="G18" s="26"/>
      <c r="H18" s="27"/>
      <c r="I18" s="25"/>
      <c r="J18" s="15">
        <f t="shared" si="1"/>
        <v>0</v>
      </c>
      <c r="K18" s="28"/>
      <c r="L18" s="28"/>
      <c r="M18" s="31">
        <f t="shared" si="2"/>
        <v>0</v>
      </c>
      <c r="N18" s="28"/>
      <c r="O18" s="28"/>
      <c r="P18" s="32">
        <f t="shared" si="3"/>
        <v>0</v>
      </c>
      <c r="Q18" s="16" t="str">
        <f t="shared" si="0"/>
        <v>F</v>
      </c>
      <c r="S18" s="17"/>
    </row>
    <row r="19" spans="1:20" ht="16" x14ac:dyDescent="0.2">
      <c r="A19" s="23"/>
      <c r="B19" s="22">
        <v>11</v>
      </c>
      <c r="C19" s="24" t="s">
        <v>20</v>
      </c>
      <c r="D19" s="22">
        <v>2020</v>
      </c>
      <c r="E19" s="25"/>
      <c r="F19" s="22" t="s">
        <v>30</v>
      </c>
      <c r="G19" s="26"/>
      <c r="H19" s="27"/>
      <c r="I19" s="25"/>
      <c r="J19" s="15">
        <f t="shared" si="1"/>
        <v>0</v>
      </c>
      <c r="K19" s="28"/>
      <c r="L19" s="28"/>
      <c r="M19" s="31">
        <f t="shared" si="2"/>
        <v>0</v>
      </c>
      <c r="N19" s="28"/>
      <c r="O19" s="28"/>
      <c r="P19" s="32">
        <f t="shared" si="3"/>
        <v>0</v>
      </c>
      <c r="Q19" s="16" t="str">
        <f t="shared" si="0"/>
        <v>F</v>
      </c>
      <c r="R19" s="18"/>
      <c r="S19" s="17"/>
      <c r="T19" s="18"/>
    </row>
    <row r="20" spans="1:20" ht="16" x14ac:dyDescent="0.2">
      <c r="A20" s="23"/>
      <c r="B20" s="22">
        <v>25</v>
      </c>
      <c r="C20" s="24" t="s">
        <v>20</v>
      </c>
      <c r="D20" s="22">
        <v>2019</v>
      </c>
      <c r="E20" s="25"/>
      <c r="F20" s="22" t="s">
        <v>30</v>
      </c>
      <c r="G20" s="26">
        <v>5.5</v>
      </c>
      <c r="H20" s="27"/>
      <c r="I20" s="25">
        <v>14</v>
      </c>
      <c r="J20" s="15">
        <f t="shared" si="1"/>
        <v>14</v>
      </c>
      <c r="K20" s="28">
        <v>35</v>
      </c>
      <c r="L20" s="28"/>
      <c r="M20" s="31">
        <f t="shared" si="2"/>
        <v>35</v>
      </c>
      <c r="N20" s="28"/>
      <c r="O20" s="28"/>
      <c r="P20" s="32">
        <f t="shared" si="3"/>
        <v>54.5</v>
      </c>
      <c r="Q20" s="16" t="str">
        <f t="shared" si="0"/>
        <v>E</v>
      </c>
      <c r="S20" s="17"/>
    </row>
    <row r="21" spans="1:20" ht="16" x14ac:dyDescent="0.2">
      <c r="A21" s="23"/>
      <c r="B21" s="22">
        <v>9</v>
      </c>
      <c r="C21" s="24" t="s">
        <v>20</v>
      </c>
      <c r="D21" s="22">
        <v>2021</v>
      </c>
      <c r="E21" s="25"/>
      <c r="F21" s="22" t="s">
        <v>31</v>
      </c>
      <c r="G21" s="26"/>
      <c r="H21" s="27">
        <v>26</v>
      </c>
      <c r="I21" s="25"/>
      <c r="J21" s="15">
        <f t="shared" si="1"/>
        <v>26</v>
      </c>
      <c r="K21" s="28">
        <v>13</v>
      </c>
      <c r="L21" s="28"/>
      <c r="M21" s="31">
        <f t="shared" si="2"/>
        <v>13</v>
      </c>
      <c r="N21" s="28"/>
      <c r="O21" s="28"/>
      <c r="P21" s="32">
        <f t="shared" si="3"/>
        <v>39</v>
      </c>
      <c r="Q21" s="16" t="str">
        <f t="shared" si="0"/>
        <v>F</v>
      </c>
      <c r="S21" s="17"/>
    </row>
    <row r="22" spans="1:20" ht="16" x14ac:dyDescent="0.2">
      <c r="A22" s="23"/>
      <c r="B22" s="22">
        <v>10</v>
      </c>
      <c r="C22" s="24" t="s">
        <v>20</v>
      </c>
      <c r="D22" s="22">
        <v>2021</v>
      </c>
      <c r="E22" s="25"/>
      <c r="F22" s="22" t="s">
        <v>31</v>
      </c>
      <c r="G22" s="26"/>
      <c r="H22" s="27"/>
      <c r="I22" s="25">
        <v>2</v>
      </c>
      <c r="J22" s="15">
        <f t="shared" si="1"/>
        <v>2</v>
      </c>
      <c r="K22" s="28"/>
      <c r="L22" s="28"/>
      <c r="M22" s="31">
        <f t="shared" si="2"/>
        <v>0</v>
      </c>
      <c r="N22" s="28"/>
      <c r="O22" s="28"/>
      <c r="P22" s="32">
        <f t="shared" si="3"/>
        <v>2</v>
      </c>
      <c r="Q22" s="16" t="str">
        <f t="shared" si="0"/>
        <v>F</v>
      </c>
      <c r="R22" s="18"/>
      <c r="S22" s="17"/>
      <c r="T22" s="18"/>
    </row>
    <row r="23" spans="1:20" ht="16" x14ac:dyDescent="0.2">
      <c r="A23" s="23"/>
      <c r="B23" s="22">
        <v>11</v>
      </c>
      <c r="C23" s="24" t="s">
        <v>20</v>
      </c>
      <c r="D23" s="22">
        <v>2021</v>
      </c>
      <c r="E23" s="25"/>
      <c r="F23" s="22" t="s">
        <v>31</v>
      </c>
      <c r="G23" s="26">
        <v>5</v>
      </c>
      <c r="H23" s="27">
        <v>30</v>
      </c>
      <c r="I23" s="25"/>
      <c r="J23" s="15">
        <f t="shared" si="1"/>
        <v>30</v>
      </c>
      <c r="K23" s="28">
        <v>40</v>
      </c>
      <c r="L23" s="28"/>
      <c r="M23" s="31">
        <f t="shared" si="2"/>
        <v>40</v>
      </c>
      <c r="N23" s="28"/>
      <c r="O23" s="28"/>
      <c r="P23" s="32">
        <f t="shared" si="3"/>
        <v>75</v>
      </c>
      <c r="Q23" s="16" t="str">
        <f t="shared" si="0"/>
        <v>C</v>
      </c>
      <c r="S23" s="17"/>
    </row>
    <row r="24" spans="1:20" ht="16" x14ac:dyDescent="0.2">
      <c r="A24" s="23"/>
      <c r="B24" s="22">
        <v>12</v>
      </c>
      <c r="C24" s="24" t="s">
        <v>20</v>
      </c>
      <c r="D24" s="22">
        <v>2021</v>
      </c>
      <c r="E24" s="25"/>
      <c r="F24" s="22" t="s">
        <v>31</v>
      </c>
      <c r="G24" s="26"/>
      <c r="H24" s="27">
        <v>10</v>
      </c>
      <c r="I24" s="25">
        <v>14</v>
      </c>
      <c r="J24" s="15">
        <f t="shared" si="1"/>
        <v>14</v>
      </c>
      <c r="K24" s="28">
        <v>11</v>
      </c>
      <c r="L24" s="28"/>
      <c r="M24" s="31">
        <f t="shared" si="2"/>
        <v>11</v>
      </c>
      <c r="N24" s="28"/>
      <c r="O24" s="28"/>
      <c r="P24" s="32">
        <f t="shared" si="3"/>
        <v>25</v>
      </c>
      <c r="Q24" s="16" t="str">
        <f t="shared" si="0"/>
        <v>F</v>
      </c>
      <c r="S24" s="17"/>
    </row>
    <row r="25" spans="1:20" ht="16" x14ac:dyDescent="0.2">
      <c r="A25" s="23"/>
      <c r="B25" s="22">
        <v>13</v>
      </c>
      <c r="C25" s="24" t="s">
        <v>20</v>
      </c>
      <c r="D25" s="22">
        <v>2021</v>
      </c>
      <c r="E25" s="25"/>
      <c r="F25" s="22" t="s">
        <v>31</v>
      </c>
      <c r="G25" s="26"/>
      <c r="H25" s="27">
        <v>16</v>
      </c>
      <c r="I25" s="25">
        <v>20</v>
      </c>
      <c r="J25" s="15">
        <f t="shared" si="1"/>
        <v>20</v>
      </c>
      <c r="K25" s="28">
        <v>36</v>
      </c>
      <c r="L25" s="28"/>
      <c r="M25" s="31">
        <f t="shared" si="2"/>
        <v>36</v>
      </c>
      <c r="N25" s="28"/>
      <c r="O25" s="28"/>
      <c r="P25" s="32">
        <f t="shared" si="3"/>
        <v>56</v>
      </c>
      <c r="Q25" s="16" t="str">
        <f t="shared" si="0"/>
        <v>E</v>
      </c>
      <c r="S25" s="17"/>
    </row>
    <row r="26" spans="1:20" ht="16" x14ac:dyDescent="0.2">
      <c r="A26" s="23"/>
      <c r="B26" s="22">
        <v>14</v>
      </c>
      <c r="C26" s="24" t="s">
        <v>20</v>
      </c>
      <c r="D26" s="22">
        <v>2021</v>
      </c>
      <c r="E26" s="25"/>
      <c r="F26" s="22" t="s">
        <v>31</v>
      </c>
      <c r="G26" s="26">
        <v>5</v>
      </c>
      <c r="H26" s="27">
        <v>25</v>
      </c>
      <c r="I26" s="25"/>
      <c r="J26" s="15">
        <f t="shared" si="1"/>
        <v>25</v>
      </c>
      <c r="K26" s="28">
        <v>35</v>
      </c>
      <c r="L26" s="28"/>
      <c r="M26" s="31">
        <f t="shared" si="2"/>
        <v>35</v>
      </c>
      <c r="N26" s="28"/>
      <c r="O26" s="28"/>
      <c r="P26" s="32">
        <f t="shared" si="3"/>
        <v>65</v>
      </c>
      <c r="Q26" s="16" t="str">
        <f t="shared" si="0"/>
        <v>D</v>
      </c>
      <c r="S26" s="17"/>
    </row>
    <row r="27" spans="1:20" ht="16" x14ac:dyDescent="0.2">
      <c r="A27" s="23"/>
      <c r="B27" s="22">
        <v>29</v>
      </c>
      <c r="C27" s="24" t="s">
        <v>20</v>
      </c>
      <c r="D27" s="22">
        <v>2021</v>
      </c>
      <c r="E27" s="25"/>
      <c r="F27" s="22" t="s">
        <v>31</v>
      </c>
      <c r="G27" s="26">
        <v>5</v>
      </c>
      <c r="H27" s="27"/>
      <c r="I27" s="25">
        <v>7</v>
      </c>
      <c r="J27" s="15">
        <f t="shared" si="1"/>
        <v>7</v>
      </c>
      <c r="K27" s="28"/>
      <c r="L27" s="28"/>
      <c r="M27" s="31">
        <f t="shared" si="2"/>
        <v>0</v>
      </c>
      <c r="N27" s="28"/>
      <c r="O27" s="28"/>
      <c r="P27" s="32">
        <f t="shared" si="3"/>
        <v>12</v>
      </c>
      <c r="Q27" s="16" t="str">
        <f t="shared" si="0"/>
        <v>F</v>
      </c>
      <c r="R27" s="18"/>
      <c r="S27" s="17"/>
      <c r="T27" s="18"/>
    </row>
    <row r="28" spans="1:20" ht="16" x14ac:dyDescent="0.2">
      <c r="A28" s="23"/>
      <c r="B28" s="22">
        <v>30</v>
      </c>
      <c r="C28" s="24" t="s">
        <v>20</v>
      </c>
      <c r="D28" s="22">
        <v>2021</v>
      </c>
      <c r="E28" s="25"/>
      <c r="F28" s="22" t="s">
        <v>31</v>
      </c>
      <c r="G28" s="26"/>
      <c r="H28" s="27"/>
      <c r="I28" s="25"/>
      <c r="J28" s="15">
        <f t="shared" si="1"/>
        <v>0</v>
      </c>
      <c r="K28" s="28"/>
      <c r="L28" s="28"/>
      <c r="M28" s="31">
        <f t="shared" si="2"/>
        <v>0</v>
      </c>
      <c r="N28" s="28"/>
      <c r="O28" s="28"/>
      <c r="P28" s="32">
        <f t="shared" si="3"/>
        <v>0</v>
      </c>
      <c r="Q28" s="16" t="str">
        <f t="shared" si="0"/>
        <v>F</v>
      </c>
      <c r="S28" s="17"/>
    </row>
    <row r="29" spans="1:20" ht="16" x14ac:dyDescent="0.2">
      <c r="A29" s="23"/>
      <c r="B29" s="22">
        <v>15</v>
      </c>
      <c r="C29" s="24" t="s">
        <v>20</v>
      </c>
      <c r="D29" s="22">
        <v>2020</v>
      </c>
      <c r="E29" s="25"/>
      <c r="F29" s="22" t="s">
        <v>31</v>
      </c>
      <c r="G29" s="26">
        <v>6.5</v>
      </c>
      <c r="H29" s="27">
        <v>33</v>
      </c>
      <c r="I29" s="25"/>
      <c r="J29" s="15">
        <f t="shared" si="1"/>
        <v>33</v>
      </c>
      <c r="K29" s="28">
        <v>32</v>
      </c>
      <c r="L29" s="28"/>
      <c r="M29" s="31">
        <f t="shared" si="2"/>
        <v>32</v>
      </c>
      <c r="N29" s="28"/>
      <c r="O29" s="28"/>
      <c r="P29" s="32">
        <f t="shared" si="3"/>
        <v>71.5</v>
      </c>
      <c r="Q29" s="16" t="str">
        <f t="shared" si="0"/>
        <v>C</v>
      </c>
      <c r="S29" s="17"/>
    </row>
    <row r="30" spans="1:20" ht="16" x14ac:dyDescent="0.2">
      <c r="A30" s="23"/>
      <c r="B30" s="22">
        <v>21</v>
      </c>
      <c r="C30" s="24" t="s">
        <v>20</v>
      </c>
      <c r="D30" s="22">
        <v>2020</v>
      </c>
      <c r="E30" s="25"/>
      <c r="F30" s="22" t="s">
        <v>31</v>
      </c>
      <c r="G30" s="26">
        <v>5</v>
      </c>
      <c r="H30" s="27">
        <v>20</v>
      </c>
      <c r="I30" s="25">
        <v>32</v>
      </c>
      <c r="J30" s="15">
        <f t="shared" si="1"/>
        <v>32</v>
      </c>
      <c r="K30" s="28"/>
      <c r="L30" s="28"/>
      <c r="M30" s="31">
        <f t="shared" si="2"/>
        <v>0</v>
      </c>
      <c r="N30" s="28"/>
      <c r="O30" s="28"/>
      <c r="P30" s="32">
        <f t="shared" si="3"/>
        <v>37</v>
      </c>
      <c r="Q30" s="16" t="str">
        <f t="shared" si="0"/>
        <v>F</v>
      </c>
      <c r="S30" s="17"/>
    </row>
    <row r="31" spans="1:20" ht="16" x14ac:dyDescent="0.2">
      <c r="A31" s="23"/>
      <c r="B31" s="22">
        <v>29</v>
      </c>
      <c r="C31" s="24" t="s">
        <v>20</v>
      </c>
      <c r="D31" s="22">
        <v>2020</v>
      </c>
      <c r="E31" s="25"/>
      <c r="F31" s="22" t="s">
        <v>31</v>
      </c>
      <c r="G31" s="26">
        <v>7</v>
      </c>
      <c r="H31" s="27">
        <v>20</v>
      </c>
      <c r="I31" s="25"/>
      <c r="J31" s="15">
        <f t="shared" si="1"/>
        <v>20</v>
      </c>
      <c r="K31" s="28">
        <v>34</v>
      </c>
      <c r="L31" s="28"/>
      <c r="M31" s="31">
        <f t="shared" si="2"/>
        <v>34</v>
      </c>
      <c r="N31" s="28"/>
      <c r="O31" s="28"/>
      <c r="P31" s="32">
        <f t="shared" si="3"/>
        <v>61</v>
      </c>
      <c r="Q31" s="16" t="str">
        <f t="shared" si="0"/>
        <v>D</v>
      </c>
      <c r="S31" s="17"/>
    </row>
    <row r="32" spans="1:20" ht="16" x14ac:dyDescent="0.2">
      <c r="A32" s="23"/>
      <c r="B32" s="22">
        <v>57</v>
      </c>
      <c r="C32" s="24" t="s">
        <v>20</v>
      </c>
      <c r="D32" s="22">
        <v>2020</v>
      </c>
      <c r="E32" s="25"/>
      <c r="F32" s="22" t="s">
        <v>31</v>
      </c>
      <c r="G32" s="26">
        <v>7</v>
      </c>
      <c r="H32" s="27"/>
      <c r="I32" s="25">
        <v>19</v>
      </c>
      <c r="J32" s="15">
        <f t="shared" si="1"/>
        <v>19</v>
      </c>
      <c r="K32" s="28">
        <v>19</v>
      </c>
      <c r="L32" s="28"/>
      <c r="M32" s="31">
        <f t="shared" si="2"/>
        <v>19</v>
      </c>
      <c r="N32" s="28"/>
      <c r="O32" s="28"/>
      <c r="P32" s="32">
        <f t="shared" si="3"/>
        <v>45</v>
      </c>
      <c r="Q32" s="16" t="str">
        <f t="shared" si="0"/>
        <v>F</v>
      </c>
      <c r="R32" s="17"/>
      <c r="S32" s="17"/>
    </row>
    <row r="33" spans="1:20" ht="16" x14ac:dyDescent="0.2">
      <c r="A33" s="23"/>
      <c r="B33" s="22">
        <v>55</v>
      </c>
      <c r="C33" s="24" t="s">
        <v>20</v>
      </c>
      <c r="D33" s="22">
        <v>2009</v>
      </c>
      <c r="E33" s="25"/>
      <c r="F33" s="22" t="s">
        <v>31</v>
      </c>
      <c r="G33" s="26">
        <v>6.5</v>
      </c>
      <c r="H33" s="27"/>
      <c r="I33" s="25"/>
      <c r="J33" s="15">
        <f t="shared" si="1"/>
        <v>0</v>
      </c>
      <c r="K33" s="28">
        <v>11</v>
      </c>
      <c r="L33" s="28"/>
      <c r="M33" s="31">
        <f t="shared" si="2"/>
        <v>11</v>
      </c>
      <c r="N33" s="28"/>
      <c r="O33" s="28"/>
      <c r="P33" s="32">
        <f t="shared" si="3"/>
        <v>17.5</v>
      </c>
      <c r="Q33" s="16" t="str">
        <f t="shared" si="0"/>
        <v>F</v>
      </c>
      <c r="S33" s="17"/>
    </row>
    <row r="34" spans="1:20" ht="16" x14ac:dyDescent="0.2">
      <c r="A34" s="23"/>
      <c r="B34" s="22">
        <v>15</v>
      </c>
      <c r="C34" s="24" t="s">
        <v>20</v>
      </c>
      <c r="D34" s="22">
        <v>2021</v>
      </c>
      <c r="E34" s="25"/>
      <c r="F34" s="22" t="s">
        <v>21</v>
      </c>
      <c r="G34" s="26">
        <v>4.5</v>
      </c>
      <c r="H34" s="27">
        <v>27</v>
      </c>
      <c r="I34" s="25"/>
      <c r="J34" s="15">
        <f t="shared" si="1"/>
        <v>27</v>
      </c>
      <c r="K34" s="28">
        <v>34</v>
      </c>
      <c r="L34" s="28"/>
      <c r="M34" s="31">
        <f t="shared" si="2"/>
        <v>34</v>
      </c>
      <c r="N34" s="28"/>
      <c r="O34" s="28"/>
      <c r="P34" s="32">
        <f t="shared" si="3"/>
        <v>65.5</v>
      </c>
      <c r="Q34" s="16" t="str">
        <f t="shared" si="0"/>
        <v>D</v>
      </c>
      <c r="S34" s="17"/>
    </row>
    <row r="35" spans="1:20" ht="16" x14ac:dyDescent="0.2">
      <c r="A35" s="23"/>
      <c r="B35" s="22">
        <v>16</v>
      </c>
      <c r="C35" s="24" t="s">
        <v>20</v>
      </c>
      <c r="D35" s="22">
        <v>2021</v>
      </c>
      <c r="E35" s="25"/>
      <c r="F35" s="22" t="s">
        <v>21</v>
      </c>
      <c r="G35" s="26">
        <v>4.5</v>
      </c>
      <c r="H35" s="27">
        <v>33</v>
      </c>
      <c r="I35" s="25"/>
      <c r="J35" s="15">
        <f t="shared" si="1"/>
        <v>33</v>
      </c>
      <c r="K35" s="28">
        <v>35</v>
      </c>
      <c r="L35" s="28"/>
      <c r="M35" s="31">
        <f t="shared" si="2"/>
        <v>35</v>
      </c>
      <c r="N35" s="28"/>
      <c r="O35" s="28"/>
      <c r="P35" s="32">
        <f t="shared" si="3"/>
        <v>72.5</v>
      </c>
      <c r="Q35" s="16" t="str">
        <f t="shared" si="0"/>
        <v>C</v>
      </c>
      <c r="S35" s="17"/>
    </row>
    <row r="36" spans="1:20" ht="16" x14ac:dyDescent="0.2">
      <c r="A36" s="23"/>
      <c r="B36" s="22">
        <v>17</v>
      </c>
      <c r="C36" s="24" t="s">
        <v>20</v>
      </c>
      <c r="D36" s="22">
        <v>2021</v>
      </c>
      <c r="E36" s="25"/>
      <c r="F36" s="22" t="s">
        <v>21</v>
      </c>
      <c r="G36" s="26">
        <v>4.5</v>
      </c>
      <c r="H36" s="27">
        <v>28</v>
      </c>
      <c r="I36" s="25"/>
      <c r="J36" s="15">
        <f t="shared" si="1"/>
        <v>28</v>
      </c>
      <c r="K36" s="28">
        <v>28</v>
      </c>
      <c r="L36" s="28"/>
      <c r="M36" s="31">
        <f t="shared" si="2"/>
        <v>28</v>
      </c>
      <c r="N36" s="28"/>
      <c r="O36" s="28"/>
      <c r="P36" s="32">
        <f t="shared" si="3"/>
        <v>60.5</v>
      </c>
      <c r="Q36" s="16" t="str">
        <f t="shared" si="0"/>
        <v>D</v>
      </c>
      <c r="S36" s="17"/>
    </row>
    <row r="37" spans="1:20" ht="16" x14ac:dyDescent="0.2">
      <c r="A37" s="23"/>
      <c r="B37" s="22">
        <v>18</v>
      </c>
      <c r="C37" s="24" t="s">
        <v>20</v>
      </c>
      <c r="D37" s="22">
        <v>2021</v>
      </c>
      <c r="E37" s="25"/>
      <c r="F37" s="22" t="s">
        <v>21</v>
      </c>
      <c r="G37" s="26">
        <v>4.5</v>
      </c>
      <c r="H37" s="27">
        <v>23</v>
      </c>
      <c r="I37" s="25"/>
      <c r="J37" s="15">
        <f t="shared" si="1"/>
        <v>23</v>
      </c>
      <c r="K37" s="28">
        <v>38</v>
      </c>
      <c r="L37" s="28"/>
      <c r="M37" s="31">
        <f t="shared" si="2"/>
        <v>38</v>
      </c>
      <c r="N37" s="28"/>
      <c r="O37" s="28"/>
      <c r="P37" s="32">
        <f t="shared" si="3"/>
        <v>65.5</v>
      </c>
      <c r="Q37" s="16" t="str">
        <f t="shared" si="0"/>
        <v>D</v>
      </c>
      <c r="S37" s="17"/>
    </row>
    <row r="38" spans="1:20" ht="16" x14ac:dyDescent="0.2">
      <c r="A38" s="23"/>
      <c r="B38" s="22">
        <v>19</v>
      </c>
      <c r="C38" s="24" t="s">
        <v>20</v>
      </c>
      <c r="D38" s="22">
        <v>2021</v>
      </c>
      <c r="E38" s="25"/>
      <c r="F38" s="22" t="s">
        <v>21</v>
      </c>
      <c r="G38" s="26">
        <v>4.5</v>
      </c>
      <c r="H38" s="27">
        <v>26</v>
      </c>
      <c r="I38" s="25"/>
      <c r="J38" s="15">
        <f t="shared" si="1"/>
        <v>26</v>
      </c>
      <c r="K38" s="28">
        <v>24</v>
      </c>
      <c r="L38" s="28"/>
      <c r="M38" s="31">
        <f t="shared" si="2"/>
        <v>24</v>
      </c>
      <c r="N38" s="28"/>
      <c r="O38" s="28"/>
      <c r="P38" s="32">
        <f t="shared" si="3"/>
        <v>54.5</v>
      </c>
      <c r="Q38" s="16" t="str">
        <f t="shared" si="0"/>
        <v>E</v>
      </c>
      <c r="S38" s="17"/>
    </row>
    <row r="39" spans="1:20" ht="16" x14ac:dyDescent="0.2">
      <c r="A39" s="23"/>
      <c r="B39" s="22">
        <v>20</v>
      </c>
      <c r="C39" s="24" t="s">
        <v>20</v>
      </c>
      <c r="D39" s="22">
        <v>2021</v>
      </c>
      <c r="E39" s="25"/>
      <c r="F39" s="22" t="s">
        <v>21</v>
      </c>
      <c r="G39" s="26">
        <v>4.5</v>
      </c>
      <c r="H39" s="27">
        <v>26</v>
      </c>
      <c r="I39" s="25"/>
      <c r="J39" s="15">
        <f t="shared" si="1"/>
        <v>26</v>
      </c>
      <c r="K39" s="28">
        <v>20</v>
      </c>
      <c r="L39" s="28"/>
      <c r="M39" s="31">
        <f t="shared" si="2"/>
        <v>20</v>
      </c>
      <c r="N39" s="28"/>
      <c r="O39" s="28"/>
      <c r="P39" s="32">
        <f t="shared" si="3"/>
        <v>50.5</v>
      </c>
      <c r="Q39" s="16" t="str">
        <f t="shared" si="0"/>
        <v>E</v>
      </c>
      <c r="S39" s="17"/>
    </row>
    <row r="40" spans="1:20" ht="16" x14ac:dyDescent="0.2">
      <c r="A40" s="23"/>
      <c r="B40" s="22">
        <v>21</v>
      </c>
      <c r="C40" s="24" t="s">
        <v>20</v>
      </c>
      <c r="D40" s="22">
        <v>2021</v>
      </c>
      <c r="E40" s="25"/>
      <c r="F40" s="22" t="s">
        <v>21</v>
      </c>
      <c r="G40" s="26">
        <v>4</v>
      </c>
      <c r="H40" s="27">
        <v>24</v>
      </c>
      <c r="I40" s="25"/>
      <c r="J40" s="15">
        <f t="shared" si="1"/>
        <v>24</v>
      </c>
      <c r="K40" s="28">
        <v>20</v>
      </c>
      <c r="L40" s="28"/>
      <c r="M40" s="31">
        <f t="shared" si="2"/>
        <v>20</v>
      </c>
      <c r="N40" s="28"/>
      <c r="O40" s="28"/>
      <c r="P40" s="32">
        <f t="shared" si="3"/>
        <v>48</v>
      </c>
      <c r="Q40" s="16" t="str">
        <f t="shared" si="0"/>
        <v>F</v>
      </c>
      <c r="R40" s="18"/>
      <c r="S40" s="17"/>
      <c r="T40" s="18"/>
    </row>
    <row r="41" spans="1:20" ht="16" x14ac:dyDescent="0.2">
      <c r="A41" s="23"/>
      <c r="B41" s="22">
        <v>22</v>
      </c>
      <c r="C41" s="24" t="s">
        <v>20</v>
      </c>
      <c r="D41" s="22">
        <v>2021</v>
      </c>
      <c r="E41" s="25"/>
      <c r="F41" s="22" t="s">
        <v>21</v>
      </c>
      <c r="G41" s="26">
        <v>4</v>
      </c>
      <c r="H41" s="27"/>
      <c r="I41" s="25"/>
      <c r="J41" s="15">
        <f t="shared" si="1"/>
        <v>0</v>
      </c>
      <c r="K41" s="28"/>
      <c r="L41" s="28"/>
      <c r="M41" s="31">
        <f t="shared" si="2"/>
        <v>0</v>
      </c>
      <c r="N41" s="28"/>
      <c r="O41" s="28"/>
      <c r="P41" s="32">
        <f t="shared" si="3"/>
        <v>4</v>
      </c>
      <c r="Q41" s="16" t="str">
        <f t="shared" si="0"/>
        <v>F</v>
      </c>
      <c r="R41" s="18"/>
      <c r="S41" s="17"/>
      <c r="T41" s="18"/>
    </row>
    <row r="42" spans="1:20" ht="16" x14ac:dyDescent="0.2">
      <c r="A42" s="23"/>
      <c r="B42" s="22">
        <v>23</v>
      </c>
      <c r="C42" s="24" t="s">
        <v>20</v>
      </c>
      <c r="D42" s="22">
        <v>2021</v>
      </c>
      <c r="E42" s="25"/>
      <c r="F42" s="22" t="s">
        <v>21</v>
      </c>
      <c r="G42" s="26">
        <v>4</v>
      </c>
      <c r="H42" s="27"/>
      <c r="I42" s="25">
        <v>16</v>
      </c>
      <c r="J42" s="15">
        <f t="shared" si="1"/>
        <v>16</v>
      </c>
      <c r="K42" s="28">
        <v>21</v>
      </c>
      <c r="L42" s="28"/>
      <c r="M42" s="31">
        <f t="shared" si="2"/>
        <v>21</v>
      </c>
      <c r="N42" s="28"/>
      <c r="O42" s="28"/>
      <c r="P42" s="32">
        <f t="shared" si="3"/>
        <v>41</v>
      </c>
      <c r="Q42" s="16" t="str">
        <f t="shared" si="0"/>
        <v>F</v>
      </c>
      <c r="S42" s="17"/>
    </row>
    <row r="43" spans="1:20" ht="16" x14ac:dyDescent="0.2">
      <c r="A43" s="23"/>
      <c r="B43" s="22">
        <v>24</v>
      </c>
      <c r="C43" s="24" t="s">
        <v>20</v>
      </c>
      <c r="D43" s="22">
        <v>2021</v>
      </c>
      <c r="E43" s="25"/>
      <c r="F43" s="22" t="s">
        <v>21</v>
      </c>
      <c r="G43" s="26">
        <v>4</v>
      </c>
      <c r="H43" s="27">
        <v>12</v>
      </c>
      <c r="I43" s="25">
        <v>22</v>
      </c>
      <c r="J43" s="15">
        <f t="shared" si="1"/>
        <v>22</v>
      </c>
      <c r="K43" s="28">
        <v>34</v>
      </c>
      <c r="L43" s="28"/>
      <c r="M43" s="31">
        <f t="shared" si="2"/>
        <v>34</v>
      </c>
      <c r="N43" s="28"/>
      <c r="O43" s="28"/>
      <c r="P43" s="32">
        <f t="shared" si="3"/>
        <v>60</v>
      </c>
      <c r="Q43" s="16" t="str">
        <f t="shared" si="0"/>
        <v>D</v>
      </c>
      <c r="R43" s="18"/>
      <c r="S43" s="17"/>
      <c r="T43" s="18"/>
    </row>
    <row r="44" spans="1:20" ht="16" x14ac:dyDescent="0.2">
      <c r="A44" s="23"/>
      <c r="B44" s="22">
        <v>25</v>
      </c>
      <c r="C44" s="24" t="s">
        <v>20</v>
      </c>
      <c r="D44" s="22">
        <v>2021</v>
      </c>
      <c r="E44" s="25"/>
      <c r="F44" s="22" t="s">
        <v>21</v>
      </c>
      <c r="G44" s="26">
        <v>4</v>
      </c>
      <c r="H44" s="27"/>
      <c r="I44" s="25">
        <v>10</v>
      </c>
      <c r="J44" s="15">
        <f t="shared" si="1"/>
        <v>10</v>
      </c>
      <c r="K44" s="28">
        <v>7</v>
      </c>
      <c r="L44" s="28"/>
      <c r="M44" s="31">
        <f t="shared" si="2"/>
        <v>7</v>
      </c>
      <c r="N44" s="28"/>
      <c r="O44" s="28"/>
      <c r="P44" s="32">
        <f t="shared" si="3"/>
        <v>21</v>
      </c>
      <c r="Q44" s="16" t="str">
        <f t="shared" si="0"/>
        <v>F</v>
      </c>
      <c r="R44" s="18"/>
      <c r="S44" s="17"/>
      <c r="T44" s="18"/>
    </row>
    <row r="45" spans="1:20" ht="16" x14ac:dyDescent="0.2">
      <c r="A45" s="23"/>
      <c r="B45" s="22">
        <v>26</v>
      </c>
      <c r="C45" s="24" t="s">
        <v>20</v>
      </c>
      <c r="D45" s="22">
        <v>2021</v>
      </c>
      <c r="E45" s="25"/>
      <c r="F45" s="22" t="s">
        <v>21</v>
      </c>
      <c r="G45" s="26">
        <v>4</v>
      </c>
      <c r="H45" s="27">
        <v>19</v>
      </c>
      <c r="I45" s="25"/>
      <c r="J45" s="15">
        <f t="shared" si="1"/>
        <v>19</v>
      </c>
      <c r="K45" s="28"/>
      <c r="L45" s="28"/>
      <c r="M45" s="31">
        <f t="shared" si="2"/>
        <v>0</v>
      </c>
      <c r="N45" s="28"/>
      <c r="O45" s="28"/>
      <c r="P45" s="32">
        <f t="shared" si="3"/>
        <v>23</v>
      </c>
      <c r="Q45" s="16" t="str">
        <f t="shared" si="0"/>
        <v>F</v>
      </c>
      <c r="S45" s="17"/>
    </row>
    <row r="46" spans="1:20" ht="16" x14ac:dyDescent="0.2">
      <c r="A46" s="23"/>
      <c r="B46" s="22">
        <v>62</v>
      </c>
      <c r="C46" s="24" t="s">
        <v>20</v>
      </c>
      <c r="D46" s="22">
        <v>2020</v>
      </c>
      <c r="E46" s="25"/>
      <c r="F46" s="22" t="s">
        <v>21</v>
      </c>
      <c r="G46" s="26">
        <v>4</v>
      </c>
      <c r="H46" s="27">
        <v>30</v>
      </c>
      <c r="I46" s="25"/>
      <c r="J46" s="15">
        <f t="shared" si="1"/>
        <v>30</v>
      </c>
      <c r="K46" s="28">
        <v>28</v>
      </c>
      <c r="L46" s="28"/>
      <c r="M46" s="31">
        <f t="shared" si="2"/>
        <v>28</v>
      </c>
      <c r="N46" s="28"/>
      <c r="O46" s="28"/>
      <c r="P46" s="32">
        <f t="shared" si="3"/>
        <v>62</v>
      </c>
      <c r="Q46" s="16" t="str">
        <f t="shared" si="0"/>
        <v>D</v>
      </c>
      <c r="R46" s="18"/>
      <c r="S46" s="17"/>
      <c r="T46" s="18"/>
    </row>
    <row r="47" spans="1:20" ht="16" x14ac:dyDescent="0.2">
      <c r="A47" s="23"/>
      <c r="B47" s="22">
        <v>100</v>
      </c>
      <c r="C47" s="24" t="s">
        <v>20</v>
      </c>
      <c r="D47" s="22">
        <v>2019</v>
      </c>
      <c r="E47" s="25"/>
      <c r="F47" s="22" t="s">
        <v>21</v>
      </c>
      <c r="G47" s="26"/>
      <c r="H47" s="27"/>
      <c r="I47" s="25"/>
      <c r="J47" s="15">
        <f t="shared" si="1"/>
        <v>0</v>
      </c>
      <c r="K47" s="28"/>
      <c r="L47" s="28"/>
      <c r="M47" s="31">
        <f t="shared" si="2"/>
        <v>0</v>
      </c>
      <c r="N47" s="28"/>
      <c r="O47" s="28"/>
      <c r="P47" s="32">
        <f t="shared" si="3"/>
        <v>0</v>
      </c>
      <c r="Q47" s="16" t="str">
        <f t="shared" si="0"/>
        <v>F</v>
      </c>
      <c r="R47" s="18"/>
      <c r="S47" s="17"/>
      <c r="T47" s="18"/>
    </row>
    <row r="48" spans="1:20" ht="16" x14ac:dyDescent="0.2">
      <c r="A48" s="23"/>
      <c r="B48" s="22">
        <v>93</v>
      </c>
      <c r="C48" s="24" t="s">
        <v>20</v>
      </c>
      <c r="D48" s="22">
        <v>2015</v>
      </c>
      <c r="E48" s="25"/>
      <c r="F48" s="22" t="s">
        <v>21</v>
      </c>
      <c r="G48" s="26"/>
      <c r="H48" s="27"/>
      <c r="I48" s="25"/>
      <c r="J48" s="15">
        <f t="shared" si="1"/>
        <v>0</v>
      </c>
      <c r="K48" s="28"/>
      <c r="L48" s="28"/>
      <c r="M48" s="31">
        <f t="shared" si="2"/>
        <v>0</v>
      </c>
      <c r="N48" s="28"/>
      <c r="O48" s="28"/>
      <c r="P48" s="32">
        <f t="shared" si="3"/>
        <v>0</v>
      </c>
      <c r="Q48" s="16" t="str">
        <f t="shared" si="0"/>
        <v>F</v>
      </c>
      <c r="S48" s="17"/>
    </row>
    <row r="49" spans="1:20" ht="16" x14ac:dyDescent="0.2">
      <c r="A49" s="23"/>
      <c r="B49" s="22">
        <v>31</v>
      </c>
      <c r="C49" s="24" t="s">
        <v>20</v>
      </c>
      <c r="D49" s="22">
        <v>2021</v>
      </c>
      <c r="E49" s="25"/>
      <c r="F49" s="22" t="s">
        <v>32</v>
      </c>
      <c r="G49" s="26"/>
      <c r="H49" s="27"/>
      <c r="I49" s="25">
        <v>18</v>
      </c>
      <c r="J49" s="15">
        <f t="shared" si="1"/>
        <v>18</v>
      </c>
      <c r="K49" s="28"/>
      <c r="L49" s="28"/>
      <c r="M49" s="31">
        <f t="shared" si="2"/>
        <v>0</v>
      </c>
      <c r="N49" s="28"/>
      <c r="O49" s="28"/>
      <c r="P49" s="32">
        <f t="shared" si="3"/>
        <v>18</v>
      </c>
      <c r="Q49" s="16" t="str">
        <f t="shared" si="0"/>
        <v>F</v>
      </c>
      <c r="S49" s="17"/>
    </row>
    <row r="50" spans="1:20" ht="16" x14ac:dyDescent="0.2">
      <c r="A50" s="23"/>
      <c r="B50" s="22">
        <v>102</v>
      </c>
      <c r="C50" s="24" t="s">
        <v>20</v>
      </c>
      <c r="D50" s="22">
        <v>2019</v>
      </c>
      <c r="E50" s="25"/>
      <c r="F50" s="22" t="s">
        <v>32</v>
      </c>
      <c r="G50" s="26"/>
      <c r="H50" s="27"/>
      <c r="I50" s="25"/>
      <c r="J50" s="15">
        <f t="shared" si="1"/>
        <v>0</v>
      </c>
      <c r="K50" s="28"/>
      <c r="L50" s="28"/>
      <c r="M50" s="31">
        <f t="shared" si="2"/>
        <v>0</v>
      </c>
      <c r="N50" s="28"/>
      <c r="O50" s="28"/>
      <c r="P50" s="32">
        <f t="shared" si="3"/>
        <v>0</v>
      </c>
      <c r="Q50" s="16" t="str">
        <f t="shared" si="0"/>
        <v>F</v>
      </c>
      <c r="S50" s="17"/>
    </row>
    <row r="51" spans="1:20" ht="16" x14ac:dyDescent="0.2">
      <c r="A51" s="23"/>
      <c r="B51" s="22">
        <v>106</v>
      </c>
      <c r="C51" s="24" t="s">
        <v>20</v>
      </c>
      <c r="D51" s="22">
        <v>2018</v>
      </c>
      <c r="E51" s="25"/>
      <c r="F51" s="22" t="s">
        <v>32</v>
      </c>
      <c r="G51" s="26"/>
      <c r="H51" s="27"/>
      <c r="I51" s="25"/>
      <c r="J51" s="15">
        <f t="shared" si="1"/>
        <v>0</v>
      </c>
      <c r="K51" s="28"/>
      <c r="L51" s="28"/>
      <c r="M51" s="31">
        <f t="shared" si="2"/>
        <v>0</v>
      </c>
      <c r="N51" s="28"/>
      <c r="O51" s="28"/>
      <c r="P51" s="32">
        <f t="shared" si="3"/>
        <v>0</v>
      </c>
      <c r="Q51" s="16" t="str">
        <f t="shared" si="0"/>
        <v>F</v>
      </c>
      <c r="S51" s="17"/>
    </row>
    <row r="52" spans="1:20" ht="16" x14ac:dyDescent="0.2">
      <c r="A52" s="23"/>
      <c r="B52" s="22">
        <v>123</v>
      </c>
      <c r="C52" s="24" t="s">
        <v>20</v>
      </c>
      <c r="D52" s="22">
        <v>2014</v>
      </c>
      <c r="E52" s="25"/>
      <c r="F52" s="22" t="s">
        <v>32</v>
      </c>
      <c r="G52" s="26"/>
      <c r="H52" s="27">
        <v>35</v>
      </c>
      <c r="I52" s="25"/>
      <c r="J52" s="15">
        <f t="shared" si="1"/>
        <v>35</v>
      </c>
      <c r="K52" s="28"/>
      <c r="L52" s="28"/>
      <c r="M52" s="31">
        <f t="shared" si="2"/>
        <v>0</v>
      </c>
      <c r="N52" s="28"/>
      <c r="O52" s="28"/>
      <c r="P52" s="32">
        <f t="shared" si="3"/>
        <v>35</v>
      </c>
      <c r="Q52" s="16" t="str">
        <f t="shared" si="0"/>
        <v>F</v>
      </c>
      <c r="S52" s="17"/>
    </row>
    <row r="53" spans="1:20" ht="16" x14ac:dyDescent="0.2">
      <c r="A53" s="23"/>
      <c r="B53" s="22">
        <v>28</v>
      </c>
      <c r="C53" s="24" t="s">
        <v>20</v>
      </c>
      <c r="D53" s="22">
        <v>2021</v>
      </c>
      <c r="E53" s="25"/>
      <c r="F53" s="22" t="s">
        <v>33</v>
      </c>
      <c r="G53" s="26">
        <v>5</v>
      </c>
      <c r="H53" s="27">
        <v>27</v>
      </c>
      <c r="I53" s="25"/>
      <c r="J53" s="15">
        <f t="shared" si="1"/>
        <v>27</v>
      </c>
      <c r="K53" s="28">
        <v>23</v>
      </c>
      <c r="L53" s="28"/>
      <c r="M53" s="31">
        <f t="shared" si="2"/>
        <v>23</v>
      </c>
      <c r="N53" s="28"/>
      <c r="O53" s="28"/>
      <c r="P53" s="32">
        <f t="shared" si="3"/>
        <v>55</v>
      </c>
      <c r="Q53" s="16" t="str">
        <f t="shared" si="0"/>
        <v>E</v>
      </c>
      <c r="S53" s="17"/>
    </row>
    <row r="54" spans="1:20" ht="16" x14ac:dyDescent="0.2">
      <c r="A54" s="23"/>
      <c r="B54" s="22">
        <v>33</v>
      </c>
      <c r="C54" s="24" t="s">
        <v>20</v>
      </c>
      <c r="D54" s="22">
        <v>2021</v>
      </c>
      <c r="E54" s="25"/>
      <c r="F54" s="22" t="s">
        <v>33</v>
      </c>
      <c r="G54" s="26">
        <v>6.5</v>
      </c>
      <c r="H54" s="27">
        <v>18</v>
      </c>
      <c r="I54" s="25"/>
      <c r="J54" s="15">
        <f t="shared" si="1"/>
        <v>18</v>
      </c>
      <c r="K54" s="28"/>
      <c r="L54" s="28"/>
      <c r="M54" s="31">
        <f t="shared" si="2"/>
        <v>0</v>
      </c>
      <c r="N54" s="28"/>
      <c r="O54" s="28"/>
      <c r="P54" s="32">
        <f t="shared" si="3"/>
        <v>24.5</v>
      </c>
      <c r="Q54" s="16" t="str">
        <f t="shared" si="0"/>
        <v>F</v>
      </c>
      <c r="S54" s="17"/>
    </row>
    <row r="55" spans="1:20" ht="16" x14ac:dyDescent="0.2">
      <c r="A55" s="23"/>
      <c r="B55" s="22">
        <v>130</v>
      </c>
      <c r="C55" s="24" t="s">
        <v>20</v>
      </c>
      <c r="D55" s="22">
        <v>2019</v>
      </c>
      <c r="E55" s="25"/>
      <c r="F55" s="22" t="s">
        <v>33</v>
      </c>
      <c r="G55" s="26"/>
      <c r="H55" s="27"/>
      <c r="I55" s="25"/>
      <c r="J55" s="15">
        <f t="shared" si="1"/>
        <v>0</v>
      </c>
      <c r="K55" s="28"/>
      <c r="L55" s="28"/>
      <c r="M55" s="31">
        <f t="shared" si="2"/>
        <v>0</v>
      </c>
      <c r="N55" s="28"/>
      <c r="O55" s="28"/>
      <c r="P55" s="32">
        <f t="shared" si="3"/>
        <v>0</v>
      </c>
      <c r="Q55" s="16" t="str">
        <f t="shared" si="0"/>
        <v>F</v>
      </c>
      <c r="S55" s="17"/>
    </row>
    <row r="56" spans="1:20" ht="16" x14ac:dyDescent="0.2">
      <c r="A56" s="23"/>
      <c r="B56" s="22">
        <v>134</v>
      </c>
      <c r="C56" s="24" t="s">
        <v>20</v>
      </c>
      <c r="D56" s="22">
        <v>2019</v>
      </c>
      <c r="E56" s="25"/>
      <c r="F56" s="22" t="s">
        <v>33</v>
      </c>
      <c r="G56" s="26">
        <v>5</v>
      </c>
      <c r="H56" s="27">
        <v>12</v>
      </c>
      <c r="I56" s="25"/>
      <c r="J56" s="15">
        <f t="shared" si="1"/>
        <v>12</v>
      </c>
      <c r="K56" s="28">
        <v>33</v>
      </c>
      <c r="L56" s="28"/>
      <c r="M56" s="31">
        <f t="shared" si="2"/>
        <v>33</v>
      </c>
      <c r="N56" s="28"/>
      <c r="O56" s="28"/>
      <c r="P56" s="32">
        <f t="shared" si="3"/>
        <v>50</v>
      </c>
      <c r="Q56" s="16" t="str">
        <f t="shared" si="0"/>
        <v>E</v>
      </c>
      <c r="R56" s="18"/>
      <c r="S56" s="17"/>
      <c r="T56" s="18"/>
    </row>
    <row r="57" spans="1:20" ht="16" x14ac:dyDescent="0.2">
      <c r="A57" s="23"/>
      <c r="B57" s="22">
        <v>136</v>
      </c>
      <c r="C57" s="24" t="s">
        <v>20</v>
      </c>
      <c r="D57" s="22">
        <v>2019</v>
      </c>
      <c r="E57" s="25"/>
      <c r="F57" s="22" t="s">
        <v>33</v>
      </c>
      <c r="G57" s="26">
        <v>6.5</v>
      </c>
      <c r="H57" s="27">
        <v>26</v>
      </c>
      <c r="I57" s="25"/>
      <c r="J57" s="15">
        <f t="shared" si="1"/>
        <v>26</v>
      </c>
      <c r="K57" s="28">
        <v>25</v>
      </c>
      <c r="L57" s="28"/>
      <c r="M57" s="31">
        <f t="shared" si="2"/>
        <v>25</v>
      </c>
      <c r="N57" s="28"/>
      <c r="O57" s="28"/>
      <c r="P57" s="32">
        <f t="shared" si="3"/>
        <v>57.5</v>
      </c>
      <c r="Q57" s="16" t="str">
        <f t="shared" si="0"/>
        <v>E</v>
      </c>
      <c r="S57" s="17"/>
    </row>
    <row r="58" spans="1:20" ht="16" x14ac:dyDescent="0.2">
      <c r="A58" s="23"/>
      <c r="B58" s="22">
        <v>123</v>
      </c>
      <c r="C58" s="24" t="s">
        <v>20</v>
      </c>
      <c r="D58" s="22">
        <v>2018</v>
      </c>
      <c r="E58" s="25"/>
      <c r="F58" s="22" t="s">
        <v>33</v>
      </c>
      <c r="G58" s="26"/>
      <c r="H58" s="27"/>
      <c r="I58" s="25"/>
      <c r="J58" s="15">
        <f t="shared" si="1"/>
        <v>0</v>
      </c>
      <c r="K58" s="28"/>
      <c r="L58" s="28"/>
      <c r="M58" s="31">
        <f t="shared" si="2"/>
        <v>0</v>
      </c>
      <c r="N58" s="28"/>
      <c r="O58" s="28"/>
      <c r="P58" s="32">
        <f t="shared" si="3"/>
        <v>0</v>
      </c>
      <c r="Q58" s="16" t="str">
        <f t="shared" si="0"/>
        <v>F</v>
      </c>
      <c r="S58" s="17"/>
    </row>
    <row r="59" spans="1:20" ht="16" x14ac:dyDescent="0.2">
      <c r="A59" s="23"/>
      <c r="B59" s="22">
        <v>124</v>
      </c>
      <c r="C59" s="24" t="s">
        <v>20</v>
      </c>
      <c r="D59" s="22">
        <v>2017</v>
      </c>
      <c r="E59" s="25"/>
      <c r="F59" s="22" t="s">
        <v>33</v>
      </c>
      <c r="G59" s="26"/>
      <c r="H59" s="27"/>
      <c r="I59" s="25"/>
      <c r="J59" s="15">
        <f t="shared" si="1"/>
        <v>0</v>
      </c>
      <c r="K59" s="28"/>
      <c r="L59" s="28"/>
      <c r="M59" s="31">
        <f t="shared" si="2"/>
        <v>0</v>
      </c>
      <c r="N59" s="28"/>
      <c r="O59" s="28"/>
      <c r="P59" s="32">
        <f t="shared" si="3"/>
        <v>0</v>
      </c>
      <c r="Q59" s="16" t="str">
        <f t="shared" si="0"/>
        <v>F</v>
      </c>
      <c r="S59" s="17"/>
    </row>
    <row r="60" spans="1:20" ht="16" x14ac:dyDescent="0.2">
      <c r="A60" s="23"/>
      <c r="B60" s="22">
        <v>149</v>
      </c>
      <c r="C60" s="24" t="s">
        <v>20</v>
      </c>
      <c r="D60" s="22">
        <v>2017</v>
      </c>
      <c r="E60" s="25"/>
      <c r="F60" s="22" t="s">
        <v>33</v>
      </c>
      <c r="G60" s="26"/>
      <c r="H60" s="27"/>
      <c r="I60" s="25"/>
      <c r="J60" s="15">
        <f t="shared" si="1"/>
        <v>0</v>
      </c>
      <c r="K60" s="28"/>
      <c r="L60" s="28"/>
      <c r="M60" s="31">
        <f t="shared" si="2"/>
        <v>0</v>
      </c>
      <c r="N60" s="28"/>
      <c r="O60" s="28"/>
      <c r="P60" s="32">
        <f t="shared" si="3"/>
        <v>0</v>
      </c>
      <c r="Q60" s="16" t="str">
        <f t="shared" si="0"/>
        <v>F</v>
      </c>
      <c r="S60" s="17"/>
    </row>
  </sheetData>
  <mergeCells count="13">
    <mergeCell ref="Q7:Q9"/>
    <mergeCell ref="H8:I8"/>
    <mergeCell ref="K8:L8"/>
    <mergeCell ref="A1:P1"/>
    <mergeCell ref="A3:E3"/>
    <mergeCell ref="A7:A9"/>
    <mergeCell ref="F7:F9"/>
    <mergeCell ref="P7:P9"/>
    <mergeCell ref="B8:D9"/>
    <mergeCell ref="J8:J9"/>
    <mergeCell ref="N8:N9"/>
    <mergeCell ref="O8:O9"/>
    <mergeCell ref="E7:E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7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Nemanja Batricevic</cp:lastModifiedBy>
  <cp:lastPrinted>2014-08-20T10:23:08Z</cp:lastPrinted>
  <dcterms:created xsi:type="dcterms:W3CDTF">2006-10-23T10:36:11Z</dcterms:created>
  <dcterms:modified xsi:type="dcterms:W3CDTF">2022-01-22T10:28:04Z</dcterms:modified>
</cp:coreProperties>
</file>