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nemanja/Google/fax/semester I/polmne/tests/"/>
    </mc:Choice>
  </mc:AlternateContent>
  <xr:revisionPtr revIDLastSave="0" documentId="13_ncr:1_{3C97F91E-6828-8D41-8833-EE0315A9E260}" xr6:coauthVersionLast="47" xr6:coauthVersionMax="47" xr10:uidLastSave="{00000000-0000-0000-0000-000000000000}"/>
  <bookViews>
    <workbookView xWindow="280" yWindow="500" windowWidth="14880" windowHeight="13720" xr2:uid="{00000000-000D-0000-FFFF-FFFF00000000}"/>
  </bookViews>
  <sheets>
    <sheet name="Bodovi" sheetId="1" r:id="rId1"/>
  </sheets>
  <definedNames>
    <definedName name="_xlnm.Print_Area" localSheetId="0">Bodovi!$A$1:$U$19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G6" i="1"/>
  <c r="L20" i="1"/>
  <c r="I20" i="1"/>
  <c r="I19" i="1"/>
  <c r="L19" i="1"/>
  <c r="I18" i="1"/>
  <c r="L18" i="1"/>
  <c r="I17" i="1"/>
  <c r="L17" i="1"/>
  <c r="I16" i="1"/>
  <c r="L16" i="1"/>
  <c r="I15" i="1"/>
  <c r="L15" i="1"/>
  <c r="I14" i="1"/>
  <c r="L14" i="1"/>
  <c r="I13" i="1"/>
  <c r="L13" i="1"/>
  <c r="I12" i="1"/>
  <c r="L12" i="1"/>
  <c r="I11" i="1"/>
  <c r="L11" i="1"/>
  <c r="I10" i="1"/>
  <c r="L10" i="1"/>
  <c r="O13" i="1" l="1"/>
  <c r="P13" i="1" s="1"/>
  <c r="O17" i="1"/>
  <c r="P17" i="1" s="1"/>
  <c r="O12" i="1"/>
  <c r="P12" i="1" s="1"/>
  <c r="O16" i="1"/>
  <c r="P16" i="1" s="1"/>
  <c r="O20" i="1"/>
  <c r="P20" i="1" s="1"/>
  <c r="O14" i="1"/>
  <c r="P14" i="1" s="1"/>
  <c r="O15" i="1"/>
  <c r="P15" i="1" s="1"/>
  <c r="O18" i="1"/>
  <c r="P18" i="1" s="1"/>
  <c r="O11" i="1"/>
  <c r="P11" i="1" s="1"/>
  <c r="O19" i="1"/>
  <c r="P19" i="1" s="1"/>
  <c r="O10" i="1"/>
  <c r="P10" i="1" s="1"/>
  <c r="T6" i="1" l="1"/>
  <c r="T3" i="1"/>
  <c r="T2" i="1"/>
  <c r="T5" i="1"/>
  <c r="U8" i="1"/>
  <c r="T4" i="1"/>
  <c r="U5" i="1" l="1"/>
  <c r="U4" i="1"/>
  <c r="T1" i="1"/>
  <c r="U1" i="1" s="1"/>
  <c r="U9" i="1"/>
  <c r="V9" i="1" s="1"/>
  <c r="U2" i="1"/>
  <c r="U6" i="1"/>
  <c r="U3" i="1"/>
</calcChain>
</file>

<file path=xl/sharedStrings.xml><?xml version="1.0" encoding="utf-8"?>
<sst xmlns="http://schemas.openxmlformats.org/spreadsheetml/2006/main" count="40" uniqueCount="40">
  <si>
    <t>Redni broj</t>
  </si>
  <si>
    <t>Prezime i ime studenta</t>
  </si>
  <si>
    <t>UKUPAN BROJ POENA</t>
  </si>
  <si>
    <t>PRIJEDLOG OCJENE</t>
  </si>
  <si>
    <t>Fakultet političkih nauka</t>
  </si>
  <si>
    <t>F</t>
  </si>
  <si>
    <t>E</t>
  </si>
  <si>
    <t>D</t>
  </si>
  <si>
    <t>C</t>
  </si>
  <si>
    <t>B</t>
  </si>
  <si>
    <t>A</t>
  </si>
  <si>
    <t>total ispit</t>
  </si>
  <si>
    <t>Broj indexa</t>
  </si>
  <si>
    <t>Studijski program</t>
  </si>
  <si>
    <t>total test</t>
  </si>
  <si>
    <t>Popravni</t>
  </si>
  <si>
    <t>Popravni test</t>
  </si>
  <si>
    <t>Redovni test</t>
  </si>
  <si>
    <t>Prvi avgustovski rok</t>
  </si>
  <si>
    <t>Drugi avgustovski rok</t>
  </si>
  <si>
    <t>Izašlo</t>
  </si>
  <si>
    <t>Položilo</t>
  </si>
  <si>
    <t>OBRAZAC za evidenciju osvojenih poena na predmetu i prijedlog ocjene, studijske 2024-2025. zimski semestar</t>
  </si>
  <si>
    <t>Prosjek</t>
  </si>
  <si>
    <t>Redovni</t>
  </si>
  <si>
    <t>Ispit (50 poena)</t>
  </si>
  <si>
    <t>Vježbe</t>
  </si>
  <si>
    <t>Aktivnost</t>
  </si>
  <si>
    <t>PREDMET: Politički sistem Crne Gore</t>
  </si>
  <si>
    <t>1 / 2024</t>
  </si>
  <si>
    <t>11 / 2024</t>
  </si>
  <si>
    <t>2 / 2023</t>
  </si>
  <si>
    <t>4 / 2021</t>
  </si>
  <si>
    <t>22 / 2018</t>
  </si>
  <si>
    <t>2 / 2024</t>
  </si>
  <si>
    <t>10 / 2024</t>
  </si>
  <si>
    <t>6 / 2022</t>
  </si>
  <si>
    <t>5 / 2024</t>
  </si>
  <si>
    <t>46 / 2020</t>
  </si>
  <si>
    <t>TEST (50 bodova)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</si>
</sst>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Book Antiqua"/>
      <family val="1"/>
    </font>
    <font>
      <sz val="12"/>
      <color theme="1"/>
      <name val="Book Antiqua"/>
      <family val="1"/>
    </font>
    <font>
      <sz val="12"/>
      <name val="Book Antiqua"/>
      <family val="1"/>
    </font>
    <font>
      <sz val="12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9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vertical="center" wrapText="1" shrinkToFit="1"/>
    </xf>
    <xf numFmtId="0" fontId="3" fillId="3" borderId="0" xfId="0" applyFont="1" applyFill="1" applyAlignment="1">
      <alignment vertical="center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vertical="center" wrapText="1" shrinkToFit="1"/>
    </xf>
    <xf numFmtId="164" fontId="3" fillId="3" borderId="0" xfId="0" applyNumberFormat="1" applyFont="1" applyFill="1"/>
    <xf numFmtId="0" fontId="4" fillId="0" borderId="0" xfId="0" applyFont="1" applyAlignment="1">
      <alignment horizontal="center"/>
    </xf>
    <xf numFmtId="164" fontId="3" fillId="3" borderId="0" xfId="0" applyNumberFormat="1" applyFont="1" applyFill="1" applyAlignment="1">
      <alignment vertical="center" wrapText="1" shrinkToFit="1"/>
    </xf>
    <xf numFmtId="0" fontId="6" fillId="3" borderId="1" xfId="0" applyFont="1" applyFill="1" applyBorder="1"/>
    <xf numFmtId="0" fontId="6" fillId="0" borderId="1" xfId="0" applyFont="1" applyBorder="1"/>
    <xf numFmtId="0" fontId="6" fillId="4" borderId="1" xfId="0" applyFont="1" applyFill="1" applyBorder="1"/>
    <xf numFmtId="164" fontId="6" fillId="4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/>
    <xf numFmtId="0" fontId="6" fillId="3" borderId="4" xfId="0" applyFont="1" applyFill="1" applyBorder="1"/>
    <xf numFmtId="0" fontId="6" fillId="4" borderId="4" xfId="0" applyFont="1" applyFill="1" applyBorder="1"/>
    <xf numFmtId="0" fontId="8" fillId="0" borderId="2" xfId="0" applyFont="1" applyBorder="1"/>
    <xf numFmtId="0" fontId="8" fillId="0" borderId="3" xfId="0" applyFont="1" applyBorder="1"/>
    <xf numFmtId="0" fontId="3" fillId="3" borderId="0" xfId="1" applyFont="1" applyFill="1" applyAlignment="1">
      <alignment horizontal="center"/>
    </xf>
    <xf numFmtId="0" fontId="3" fillId="3" borderId="1" xfId="1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3" fillId="3" borderId="5" xfId="1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3" fillId="4" borderId="6" xfId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textRotation="90" wrapText="1" shrinkToFit="1"/>
    </xf>
    <xf numFmtId="0" fontId="3" fillId="3" borderId="5" xfId="0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textRotation="90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5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4" borderId="1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4" fillId="5" borderId="7" xfId="1" applyFont="1" applyFill="1" applyBorder="1" applyAlignment="1">
      <alignment horizontal="center"/>
    </xf>
    <xf numFmtId="0" fontId="4" fillId="5" borderId="8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 textRotation="90" wrapText="1" shrinkToFit="1"/>
    </xf>
    <xf numFmtId="0" fontId="3" fillId="3" borderId="5" xfId="0" applyFont="1" applyFill="1" applyBorder="1" applyAlignment="1">
      <alignment horizontal="center" vertical="center" textRotation="90" wrapText="1" shrinkToFi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"/>
  <sheetViews>
    <sheetView tabSelected="1" zoomScale="90" zoomScaleNormal="90" workbookViewId="0">
      <pane ySplit="9" topLeftCell="A10" activePane="bottomLeft" state="frozen"/>
      <selection pane="bottomLeft" activeCell="E24" sqref="E24"/>
    </sheetView>
  </sheetViews>
  <sheetFormatPr baseColWidth="10" defaultColWidth="11.5" defaultRowHeight="15" x14ac:dyDescent="0.2"/>
  <cols>
    <col min="1" max="1" width="4.83203125" style="2" customWidth="1"/>
    <col min="2" max="2" width="11.33203125" style="3" customWidth="1"/>
    <col min="3" max="3" width="23" style="2" customWidth="1"/>
    <col min="4" max="4" width="9.6640625" style="5" customWidth="1"/>
    <col min="5" max="5" width="4.33203125" style="5" customWidth="1"/>
    <col min="6" max="6" width="5.33203125" style="5" customWidth="1"/>
    <col min="7" max="7" width="8.83203125" style="27" customWidth="1"/>
    <col min="8" max="8" width="8.83203125" style="1" customWidth="1"/>
    <col min="9" max="9" width="6.83203125" style="1" customWidth="1"/>
    <col min="10" max="10" width="8.1640625" style="2" customWidth="1"/>
    <col min="11" max="11" width="9" style="2" customWidth="1"/>
    <col min="12" max="12" width="5.33203125" style="2" customWidth="1"/>
    <col min="13" max="14" width="4.6640625" style="2" customWidth="1"/>
    <col min="15" max="15" width="7.33203125" style="2" customWidth="1"/>
    <col min="16" max="16" width="5.6640625" style="1" customWidth="1"/>
    <col min="17" max="16384" width="11.5" style="2"/>
  </cols>
  <sheetData>
    <row r="1" spans="1:22" ht="18" customHeight="1" x14ac:dyDescent="0.2">
      <c r="A1" s="40" t="s">
        <v>22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R1" s="2">
        <v>50</v>
      </c>
      <c r="S1" s="2" t="s">
        <v>5</v>
      </c>
      <c r="T1" s="2">
        <f>U8-(T2+T3+T4+T5+T6)</f>
        <v>0</v>
      </c>
      <c r="U1" s="13">
        <f>T1/U8*100</f>
        <v>0</v>
      </c>
    </row>
    <row r="2" spans="1:22" ht="18" customHeight="1" x14ac:dyDescent="0.2">
      <c r="A2" s="1"/>
      <c r="C2" s="4"/>
      <c r="R2" s="2">
        <v>60</v>
      </c>
      <c r="S2" s="2" t="s">
        <v>6</v>
      </c>
      <c r="T2" s="2">
        <f>COUNTIF(P10:P19, "E")</f>
        <v>2</v>
      </c>
      <c r="U2" s="13">
        <f>T2/U8*100</f>
        <v>40</v>
      </c>
    </row>
    <row r="3" spans="1:22" ht="18" customHeight="1" x14ac:dyDescent="0.2">
      <c r="A3" s="41" t="s">
        <v>4</v>
      </c>
      <c r="B3" s="41"/>
      <c r="C3" s="41"/>
      <c r="D3" s="6"/>
      <c r="E3" s="6"/>
      <c r="F3" s="6"/>
      <c r="R3" s="2">
        <v>70</v>
      </c>
      <c r="S3" s="2" t="s">
        <v>7</v>
      </c>
      <c r="T3" s="2">
        <f>COUNTIF(P10:P19, "D")</f>
        <v>2</v>
      </c>
      <c r="U3" s="13">
        <f>T3/U$8*100</f>
        <v>40</v>
      </c>
    </row>
    <row r="4" spans="1:22" ht="18" customHeight="1" x14ac:dyDescent="0.2">
      <c r="A4" s="1"/>
      <c r="C4" s="4"/>
      <c r="R4" s="2">
        <v>80</v>
      </c>
      <c r="S4" s="2" t="s">
        <v>8</v>
      </c>
      <c r="T4" s="2">
        <f>COUNTIF(P10:P19, "C")</f>
        <v>1</v>
      </c>
      <c r="U4" s="13">
        <f>T4/U$8*100</f>
        <v>20</v>
      </c>
    </row>
    <row r="5" spans="1:22" ht="18" customHeight="1" x14ac:dyDescent="0.2">
      <c r="A5" s="3" t="s">
        <v>28</v>
      </c>
      <c r="C5" s="4"/>
      <c r="G5" s="45" t="s">
        <v>23</v>
      </c>
      <c r="H5" s="46"/>
      <c r="R5" s="2">
        <v>90</v>
      </c>
      <c r="S5" s="2" t="s">
        <v>9</v>
      </c>
      <c r="T5" s="2">
        <f>COUNTIF(P10:P19, "B")</f>
        <v>0</v>
      </c>
      <c r="U5" s="13">
        <f>T5/U$8*100</f>
        <v>0</v>
      </c>
    </row>
    <row r="6" spans="1:22" ht="17.25" customHeight="1" x14ac:dyDescent="0.2">
      <c r="A6" s="1"/>
      <c r="C6" s="4"/>
      <c r="G6" s="33">
        <f>AVERAGE(G10:G20)</f>
        <v>27</v>
      </c>
      <c r="H6" s="33">
        <f>AVERAGE(H10:H20)</f>
        <v>30</v>
      </c>
      <c r="S6" s="2" t="s">
        <v>10</v>
      </c>
      <c r="T6" s="2">
        <f>COUNTIF(P10:P19,"A")</f>
        <v>0</v>
      </c>
      <c r="U6" s="13">
        <f>T6/U$8*100</f>
        <v>0</v>
      </c>
    </row>
    <row r="7" spans="1:22" s="10" customFormat="1" ht="1.5" customHeight="1" x14ac:dyDescent="0.15">
      <c r="A7" s="39" t="s">
        <v>0</v>
      </c>
      <c r="B7" s="7"/>
      <c r="C7" s="44" t="s">
        <v>1</v>
      </c>
      <c r="D7" s="38" t="s">
        <v>13</v>
      </c>
      <c r="E7" s="34"/>
      <c r="F7" s="34"/>
      <c r="G7" s="31"/>
      <c r="H7" s="35"/>
      <c r="I7" s="8"/>
      <c r="J7" s="9"/>
      <c r="K7" s="9"/>
      <c r="L7" s="9"/>
      <c r="M7" s="9"/>
      <c r="N7" s="9"/>
      <c r="O7" s="42" t="s">
        <v>2</v>
      </c>
      <c r="P7" s="38" t="s">
        <v>3</v>
      </c>
    </row>
    <row r="8" spans="1:22" s="10" customFormat="1" ht="25.5" customHeight="1" x14ac:dyDescent="0.15">
      <c r="A8" s="39"/>
      <c r="B8" s="39" t="s">
        <v>12</v>
      </c>
      <c r="C8" s="44"/>
      <c r="D8" s="38"/>
      <c r="E8" s="47" t="s">
        <v>27</v>
      </c>
      <c r="F8" s="47" t="s">
        <v>26</v>
      </c>
      <c r="G8" s="39" t="s">
        <v>39</v>
      </c>
      <c r="H8" s="39"/>
      <c r="I8" s="43" t="s">
        <v>14</v>
      </c>
      <c r="J8" s="39" t="s">
        <v>25</v>
      </c>
      <c r="K8" s="39"/>
      <c r="L8" s="11"/>
      <c r="M8" s="39" t="s">
        <v>18</v>
      </c>
      <c r="N8" s="39" t="s">
        <v>19</v>
      </c>
      <c r="O8" s="42"/>
      <c r="P8" s="38"/>
      <c r="T8" s="10" t="s">
        <v>20</v>
      </c>
      <c r="U8" s="10">
        <f>COUNTIF(O10:O19, "&gt;0")</f>
        <v>5</v>
      </c>
    </row>
    <row r="9" spans="1:22" s="10" customFormat="1" ht="53.25" customHeight="1" x14ac:dyDescent="0.15">
      <c r="A9" s="39"/>
      <c r="B9" s="39"/>
      <c r="C9" s="44"/>
      <c r="D9" s="38"/>
      <c r="E9" s="48"/>
      <c r="F9" s="48"/>
      <c r="G9" s="28" t="s">
        <v>17</v>
      </c>
      <c r="H9" s="8" t="s">
        <v>16</v>
      </c>
      <c r="I9" s="43"/>
      <c r="J9" s="9" t="s">
        <v>24</v>
      </c>
      <c r="K9" s="9" t="s">
        <v>15</v>
      </c>
      <c r="L9" s="12" t="s">
        <v>11</v>
      </c>
      <c r="M9" s="39"/>
      <c r="N9" s="39"/>
      <c r="O9" s="42"/>
      <c r="P9" s="38"/>
      <c r="T9" s="10" t="s">
        <v>21</v>
      </c>
      <c r="U9" s="10">
        <f>SUM(T2:T6)</f>
        <v>5</v>
      </c>
      <c r="V9" s="15">
        <f>U9/U8*100</f>
        <v>100</v>
      </c>
    </row>
    <row r="10" spans="1:22" ht="16" x14ac:dyDescent="0.2">
      <c r="A10" s="16"/>
      <c r="B10" s="22" t="s">
        <v>29</v>
      </c>
      <c r="C10" s="22"/>
      <c r="D10" s="22"/>
      <c r="E10" s="22"/>
      <c r="F10" s="22"/>
      <c r="G10" s="29">
        <v>38</v>
      </c>
      <c r="H10" s="29"/>
      <c r="I10" s="36">
        <f>IF(H10&gt;0, H10,G10)</f>
        <v>38</v>
      </c>
      <c r="J10" s="16">
        <v>35</v>
      </c>
      <c r="K10" s="16"/>
      <c r="L10" s="18">
        <f>IF(K10&gt;0,K10,J10)</f>
        <v>35</v>
      </c>
      <c r="M10" s="16"/>
      <c r="N10" s="16"/>
      <c r="O10" s="19">
        <f>I10+L10</f>
        <v>73</v>
      </c>
      <c r="P10" s="20" t="str">
        <f t="shared" ref="P10:P19" si="0">IF(O10&lt;R$1,S$1,(IF(O10&lt;R$2,S$2,(IF(O10&lt;R$3,S$3,(IF(O10&lt;R$4,S$4,(IF(O10&lt;R$5,S$5,S$6)))))))))</f>
        <v>C</v>
      </c>
      <c r="R10" s="13"/>
    </row>
    <row r="11" spans="1:22" ht="16" x14ac:dyDescent="0.2">
      <c r="A11" s="16"/>
      <c r="B11" s="22" t="s">
        <v>30</v>
      </c>
      <c r="C11" s="22"/>
      <c r="D11" s="22"/>
      <c r="E11" s="22"/>
      <c r="F11" s="22"/>
      <c r="G11" s="32">
        <v>29</v>
      </c>
      <c r="H11" s="29"/>
      <c r="I11" s="36">
        <f t="shared" ref="I11:I19" si="1">IF(H11&gt;0, H11,G11)</f>
        <v>29</v>
      </c>
      <c r="J11" s="16">
        <v>31</v>
      </c>
      <c r="K11" s="16"/>
      <c r="L11" s="18">
        <f t="shared" ref="L11:L19" si="2">IF(K11&gt;0,K11,J11)</f>
        <v>31</v>
      </c>
      <c r="M11" s="16"/>
      <c r="N11" s="16"/>
      <c r="O11" s="19">
        <f t="shared" ref="O11:O19" si="3">I11+L11</f>
        <v>60</v>
      </c>
      <c r="P11" s="20" t="str">
        <f t="shared" si="0"/>
        <v>D</v>
      </c>
      <c r="R11" s="13"/>
    </row>
    <row r="12" spans="1:22" ht="16" x14ac:dyDescent="0.2">
      <c r="A12" s="16"/>
      <c r="B12" s="22" t="s">
        <v>31</v>
      </c>
      <c r="C12" s="22"/>
      <c r="D12" s="22"/>
      <c r="E12" s="22"/>
      <c r="F12" s="22"/>
      <c r="G12" s="32"/>
      <c r="H12" s="29"/>
      <c r="I12" s="36">
        <f t="shared" si="1"/>
        <v>0</v>
      </c>
      <c r="J12" s="16"/>
      <c r="K12" s="16"/>
      <c r="L12" s="18">
        <f t="shared" si="2"/>
        <v>0</v>
      </c>
      <c r="M12" s="16"/>
      <c r="N12" s="16"/>
      <c r="O12" s="19">
        <f t="shared" si="3"/>
        <v>0</v>
      </c>
      <c r="P12" s="20" t="str">
        <f t="shared" si="0"/>
        <v>F</v>
      </c>
      <c r="R12" s="13"/>
    </row>
    <row r="13" spans="1:22" ht="16" x14ac:dyDescent="0.2">
      <c r="A13" s="16"/>
      <c r="B13" s="22" t="s">
        <v>32</v>
      </c>
      <c r="C13" s="22"/>
      <c r="D13" s="22"/>
      <c r="E13" s="22"/>
      <c r="F13" s="22"/>
      <c r="G13" s="32"/>
      <c r="H13" s="29"/>
      <c r="I13" s="36">
        <f t="shared" si="1"/>
        <v>0</v>
      </c>
      <c r="J13" s="16"/>
      <c r="K13" s="16"/>
      <c r="L13" s="18">
        <f t="shared" si="2"/>
        <v>0</v>
      </c>
      <c r="M13" s="16"/>
      <c r="N13" s="16"/>
      <c r="O13" s="19">
        <f t="shared" si="3"/>
        <v>0</v>
      </c>
      <c r="P13" s="20" t="str">
        <f t="shared" si="0"/>
        <v>F</v>
      </c>
      <c r="R13" s="13"/>
      <c r="U13" s="13"/>
    </row>
    <row r="14" spans="1:22" ht="16" x14ac:dyDescent="0.2">
      <c r="A14" s="16"/>
      <c r="B14" s="22" t="s">
        <v>33</v>
      </c>
      <c r="C14" s="22"/>
      <c r="D14" s="22"/>
      <c r="E14" s="22"/>
      <c r="F14" s="22"/>
      <c r="G14" s="32"/>
      <c r="H14" s="29"/>
      <c r="I14" s="36">
        <f t="shared" si="1"/>
        <v>0</v>
      </c>
      <c r="J14" s="16"/>
      <c r="K14" s="16"/>
      <c r="L14" s="18">
        <f t="shared" si="2"/>
        <v>0</v>
      </c>
      <c r="M14" s="16"/>
      <c r="N14" s="16"/>
      <c r="O14" s="19">
        <f t="shared" si="3"/>
        <v>0</v>
      </c>
      <c r="P14" s="20" t="str">
        <f t="shared" si="0"/>
        <v>F</v>
      </c>
      <c r="R14" s="13"/>
    </row>
    <row r="15" spans="1:22" ht="16" x14ac:dyDescent="0.2">
      <c r="A15" s="16"/>
      <c r="B15" s="22" t="s">
        <v>34</v>
      </c>
      <c r="C15" s="22"/>
      <c r="D15" s="22"/>
      <c r="E15" s="22"/>
      <c r="F15" s="22"/>
      <c r="G15" s="32">
        <v>15</v>
      </c>
      <c r="H15" s="29">
        <v>30</v>
      </c>
      <c r="I15" s="36">
        <f t="shared" si="1"/>
        <v>30</v>
      </c>
      <c r="J15" s="17">
        <v>30</v>
      </c>
      <c r="K15" s="17"/>
      <c r="L15" s="18">
        <f t="shared" si="2"/>
        <v>30</v>
      </c>
      <c r="M15" s="17"/>
      <c r="N15" s="17"/>
      <c r="O15" s="19">
        <f t="shared" si="3"/>
        <v>60</v>
      </c>
      <c r="P15" s="21" t="str">
        <f t="shared" si="0"/>
        <v>D</v>
      </c>
      <c r="Q15" s="14"/>
      <c r="R15" s="13"/>
    </row>
    <row r="16" spans="1:22" ht="16" x14ac:dyDescent="0.2">
      <c r="A16" s="16"/>
      <c r="B16" s="22" t="s">
        <v>35</v>
      </c>
      <c r="C16" s="22"/>
      <c r="D16" s="22"/>
      <c r="E16" s="22"/>
      <c r="F16" s="22"/>
      <c r="G16" s="32">
        <v>32</v>
      </c>
      <c r="H16" s="29"/>
      <c r="I16" s="36">
        <f t="shared" si="1"/>
        <v>32</v>
      </c>
      <c r="J16" s="16">
        <v>20</v>
      </c>
      <c r="K16" s="16"/>
      <c r="L16" s="18">
        <f t="shared" si="2"/>
        <v>20</v>
      </c>
      <c r="M16" s="16"/>
      <c r="N16" s="16"/>
      <c r="O16" s="19">
        <f t="shared" si="3"/>
        <v>52</v>
      </c>
      <c r="P16" s="20" t="str">
        <f t="shared" si="0"/>
        <v>E</v>
      </c>
      <c r="R16" s="13"/>
    </row>
    <row r="17" spans="1:18" ht="16" x14ac:dyDescent="0.2">
      <c r="A17" s="16"/>
      <c r="B17" s="22" t="s">
        <v>36</v>
      </c>
      <c r="C17" s="22"/>
      <c r="D17" s="22"/>
      <c r="E17" s="22"/>
      <c r="F17" s="22"/>
      <c r="G17" s="32"/>
      <c r="H17" s="29"/>
      <c r="I17" s="36">
        <f t="shared" si="1"/>
        <v>0</v>
      </c>
      <c r="J17" s="16"/>
      <c r="K17" s="16"/>
      <c r="L17" s="18">
        <f t="shared" si="2"/>
        <v>0</v>
      </c>
      <c r="M17" s="16"/>
      <c r="N17" s="16"/>
      <c r="O17" s="19">
        <f t="shared" si="3"/>
        <v>0</v>
      </c>
      <c r="P17" s="20" t="str">
        <f t="shared" si="0"/>
        <v>F</v>
      </c>
      <c r="R17" s="13"/>
    </row>
    <row r="18" spans="1:18" ht="16" x14ac:dyDescent="0.2">
      <c r="A18" s="16"/>
      <c r="B18" s="22" t="s">
        <v>37</v>
      </c>
      <c r="C18" s="22"/>
      <c r="D18" s="22"/>
      <c r="E18" s="22"/>
      <c r="F18" s="22"/>
      <c r="G18" s="32"/>
      <c r="H18" s="29"/>
      <c r="I18" s="36">
        <f t="shared" si="1"/>
        <v>0</v>
      </c>
      <c r="J18" s="16"/>
      <c r="K18" s="16"/>
      <c r="L18" s="18">
        <f t="shared" si="2"/>
        <v>0</v>
      </c>
      <c r="M18" s="16"/>
      <c r="N18" s="16"/>
      <c r="O18" s="19">
        <f t="shared" si="3"/>
        <v>0</v>
      </c>
      <c r="P18" s="20" t="str">
        <f t="shared" si="0"/>
        <v>F</v>
      </c>
      <c r="R18" s="13"/>
    </row>
    <row r="19" spans="1:18" ht="16" x14ac:dyDescent="0.2">
      <c r="A19" s="16"/>
      <c r="B19" s="22" t="s">
        <v>38</v>
      </c>
      <c r="C19" s="22"/>
      <c r="D19" s="22"/>
      <c r="E19" s="22"/>
      <c r="F19" s="22"/>
      <c r="G19" s="29">
        <v>21</v>
      </c>
      <c r="H19" s="29"/>
      <c r="I19" s="36">
        <f t="shared" si="1"/>
        <v>21</v>
      </c>
      <c r="J19" s="16">
        <v>29</v>
      </c>
      <c r="K19" s="16"/>
      <c r="L19" s="18">
        <f t="shared" si="2"/>
        <v>29</v>
      </c>
      <c r="M19" s="16"/>
      <c r="N19" s="16"/>
      <c r="O19" s="19">
        <f t="shared" si="3"/>
        <v>50</v>
      </c>
      <c r="P19" s="20" t="str">
        <f t="shared" si="0"/>
        <v>E</v>
      </c>
      <c r="R19" s="13"/>
    </row>
    <row r="20" spans="1:18" ht="16" x14ac:dyDescent="0.2">
      <c r="A20" s="16"/>
      <c r="B20" s="25"/>
      <c r="C20" s="26"/>
      <c r="D20" s="26"/>
      <c r="E20" s="26"/>
      <c r="F20" s="26"/>
      <c r="G20" s="30"/>
      <c r="H20" s="30"/>
      <c r="I20" s="37">
        <f t="shared" ref="I20" si="4">IF(H20&gt;0, H20,G20)</f>
        <v>0</v>
      </c>
      <c r="J20" s="23"/>
      <c r="K20" s="23"/>
      <c r="L20" s="24">
        <f t="shared" ref="L20" si="5">IF(K20&gt;0,K20,J20)</f>
        <v>0</v>
      </c>
      <c r="M20" s="23"/>
      <c r="N20" s="23"/>
      <c r="O20" s="19">
        <f t="shared" ref="O20" si="6">I20+L20</f>
        <v>0</v>
      </c>
      <c r="P20" s="20" t="str">
        <f t="shared" ref="P20" si="7">IF(O20&lt;R$1,S$1,(IF(O20&lt;R$2,S$2,(IF(O20&lt;R$3,S$3,(IF(O20&lt;R$4,S$4,(IF(O20&lt;R$5,S$5,S$6)))))))))</f>
        <v>F</v>
      </c>
    </row>
  </sheetData>
  <mergeCells count="16">
    <mergeCell ref="P7:P9"/>
    <mergeCell ref="G8:H8"/>
    <mergeCell ref="J8:K8"/>
    <mergeCell ref="A1:O1"/>
    <mergeCell ref="A3:C3"/>
    <mergeCell ref="A7:A9"/>
    <mergeCell ref="D7:D9"/>
    <mergeCell ref="O7:O9"/>
    <mergeCell ref="B8:B9"/>
    <mergeCell ref="I8:I9"/>
    <mergeCell ref="M8:M9"/>
    <mergeCell ref="N8:N9"/>
    <mergeCell ref="C7:C9"/>
    <mergeCell ref="G5:H5"/>
    <mergeCell ref="F8:F9"/>
    <mergeCell ref="E8:E9"/>
  </mergeCells>
  <phoneticPr fontId="1" type="noConversion"/>
  <pageMargins left="0.75" right="0.75" top="1" bottom="1" header="0.5" footer="0.5"/>
  <pageSetup orientation="landscape"/>
  <headerFooter alignWithMargins="0"/>
  <colBreaks count="1" manualBreakCount="1">
    <brk id="16" max="2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Bodovi</vt:lpstr>
      <vt:lpstr>Bodovi!Print_Area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</dc:creator>
  <cp:lastModifiedBy>Microsoft Office User</cp:lastModifiedBy>
  <cp:lastPrinted>2014-08-20T10:23:08Z</cp:lastPrinted>
  <dcterms:created xsi:type="dcterms:W3CDTF">2006-10-23T10:36:11Z</dcterms:created>
  <dcterms:modified xsi:type="dcterms:W3CDTF">2025-06-17T06:34:15Z</dcterms:modified>
</cp:coreProperties>
</file>