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8112" activeTab="0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<sst xmlns="http://schemas.openxmlformats.org/spreadsheetml/2006/main" count="133" uniqueCount="75">
  <si>
    <t>Ime i prezime</t>
  </si>
  <si>
    <t>K1</t>
  </si>
  <si>
    <t>K1(%)</t>
  </si>
  <si>
    <t>K2</t>
  </si>
  <si>
    <t>K2(%)</t>
  </si>
  <si>
    <t>Prije zavrsnog</t>
  </si>
  <si>
    <t>Popravni K2(%)</t>
  </si>
  <si>
    <t>Popravni K1</t>
  </si>
  <si>
    <t>Popravni K2</t>
  </si>
  <si>
    <t>Popravni K1(%)</t>
  </si>
  <si>
    <t>Zavrsni</t>
  </si>
  <si>
    <t>Popravnizavrsni</t>
  </si>
  <si>
    <t>Ukupno</t>
  </si>
  <si>
    <t>Ocjena</t>
  </si>
  <si>
    <t>Br.Ind</t>
  </si>
  <si>
    <t>Br. Ind</t>
  </si>
  <si>
    <t>6/2016</t>
  </si>
  <si>
    <t>10/2016</t>
  </si>
  <si>
    <t>22/2016</t>
  </si>
  <si>
    <t>27/2016</t>
  </si>
  <si>
    <t>38/2016</t>
  </si>
  <si>
    <t>40/2016</t>
  </si>
  <si>
    <t>28/2015</t>
  </si>
  <si>
    <t>Sarvan Ranka</t>
  </si>
  <si>
    <t>Ostojić Sofija</t>
  </si>
  <si>
    <t>Labudović Milovan</t>
  </si>
  <si>
    <t>17/2016</t>
  </si>
  <si>
    <t>42/2016</t>
  </si>
  <si>
    <t>23/2015</t>
  </si>
  <si>
    <t>Šabović Nela</t>
  </si>
  <si>
    <t>38/2015</t>
  </si>
  <si>
    <t>41/2015</t>
  </si>
  <si>
    <t>Raonić Vladimir</t>
  </si>
  <si>
    <t>48/2014</t>
  </si>
  <si>
    <t>Praščević Ivana</t>
  </si>
  <si>
    <t>9/2015</t>
  </si>
  <si>
    <t>Božović Blažo</t>
  </si>
  <si>
    <t>3/2013</t>
  </si>
  <si>
    <t>Jokić Tamara</t>
  </si>
  <si>
    <t>1/2017</t>
  </si>
  <si>
    <t>3/2017</t>
  </si>
  <si>
    <t>11/2017</t>
  </si>
  <si>
    <t>Dešić Aldin</t>
  </si>
  <si>
    <t>Perović Đorđe</t>
  </si>
  <si>
    <t>Šubarić Jovana</t>
  </si>
  <si>
    <t>4/2016</t>
  </si>
  <si>
    <t>11/2016</t>
  </si>
  <si>
    <t>3/2015</t>
  </si>
  <si>
    <t>19/2015</t>
  </si>
  <si>
    <t>25/2015</t>
  </si>
  <si>
    <t>35/2015</t>
  </si>
  <si>
    <t>Martinović Marina</t>
  </si>
  <si>
    <t>Dedović Aleksandra</t>
  </si>
  <si>
    <t>Vuković Gordana</t>
  </si>
  <si>
    <t>Tvrdišić Danijela</t>
  </si>
  <si>
    <t>Kojović Ivona</t>
  </si>
  <si>
    <t>Božović Darinka</t>
  </si>
  <si>
    <t>Rakonjac Bogdan</t>
  </si>
  <si>
    <t>Srdanović Tatjana</t>
  </si>
  <si>
    <t>Zvizdić Anđela</t>
  </si>
  <si>
    <t>Piper Sanda</t>
  </si>
  <si>
    <t>Krunić Andrea</t>
  </si>
  <si>
    <t>Bubanja Ivana</t>
  </si>
  <si>
    <t>Marković Luka</t>
  </si>
  <si>
    <t>Garović Marko</t>
  </si>
  <si>
    <t>Drešaj Mimoza</t>
  </si>
  <si>
    <t>F</t>
  </si>
  <si>
    <t>4/2017</t>
  </si>
  <si>
    <t>Rakočević Luka</t>
  </si>
  <si>
    <t>14/2017</t>
  </si>
  <si>
    <t>Đurašković Andrea</t>
  </si>
  <si>
    <t>9/2017</t>
  </si>
  <si>
    <t>Tošić Danilo</t>
  </si>
  <si>
    <t>17/2017</t>
  </si>
  <si>
    <t>Bracović Luka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</si>
</sst>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6" customWidth="1"/>
    <col min="4" max="4" width="6.7109375" style="6" customWidth="1"/>
    <col min="5" max="5" width="7.28125" style="6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11" customWidth="1"/>
    <col min="13" max="13" width="9.140625" style="11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7</v>
      </c>
      <c r="H1" s="5" t="s">
        <v>9</v>
      </c>
      <c r="I1" s="5" t="s">
        <v>8</v>
      </c>
      <c r="J1" s="5" t="s">
        <v>6</v>
      </c>
      <c r="K1" s="5" t="s">
        <v>5</v>
      </c>
      <c r="L1" s="5" t="s">
        <v>10</v>
      </c>
      <c r="M1" s="5" t="s">
        <v>11</v>
      </c>
      <c r="N1" s="5" t="s">
        <v>12</v>
      </c>
      <c r="O1" s="5" t="s">
        <v>13</v>
      </c>
    </row>
    <row r="2" spans="1:18" s="14" customFormat="1" ht="12.75">
      <c r="A2" s="8" t="s">
        <v>45</v>
      </c>
      <c r="B2" s="4" t="s">
        <v>51</v>
      </c>
      <c r="C2" s="12">
        <v>0</v>
      </c>
      <c r="D2" s="12">
        <f aca="true" t="shared" si="0" ref="D2:D16">ROUND((C2/100)*35,1)</f>
        <v>0</v>
      </c>
      <c r="E2" s="12"/>
      <c r="F2" s="13">
        <f aca="true" t="shared" si="1" ref="F2:F16">ROUND((E2/100)*35,1)</f>
        <v>0</v>
      </c>
      <c r="G2" s="13"/>
      <c r="H2" s="13">
        <f aca="true" t="shared" si="2" ref="H2:H16">IF(G2&lt;&gt;"",ROUND((G2/100)*35,1),"")</f>
      </c>
      <c r="I2" s="13"/>
      <c r="J2" s="13">
        <f aca="true" t="shared" si="3" ref="J2:J16">IF(I2&lt;&gt;"",ROUND((I2/100)*35,1),"")</f>
      </c>
      <c r="K2" s="13">
        <f aca="true" t="shared" si="4" ref="K2:K16">IF(G2&lt;&gt;"",H2,D2)+IF(I2&lt;&gt;"",J2,F2)</f>
        <v>0</v>
      </c>
      <c r="L2" s="7"/>
      <c r="M2" s="7"/>
      <c r="N2" s="13">
        <f aca="true" t="shared" si="5" ref="N2:N16">K2+MAX(L2,M2)</f>
        <v>0</v>
      </c>
      <c r="O2" s="7" t="s">
        <v>66</v>
      </c>
      <c r="R2" s="15">
        <f aca="true" t="shared" si="6" ref="R2:R16">IF(P2&lt;&gt;"",IF(Q2&lt;&gt;"",P2+Q2,P2),IF(Q2&lt;&gt;"",Q2,""))</f>
      </c>
    </row>
    <row r="3" spans="1:18" s="14" customFormat="1" ht="12.75">
      <c r="A3" s="8" t="s">
        <v>16</v>
      </c>
      <c r="B3" s="4" t="s">
        <v>52</v>
      </c>
      <c r="C3" s="12">
        <v>19</v>
      </c>
      <c r="D3" s="12">
        <f t="shared" si="0"/>
        <v>6.7</v>
      </c>
      <c r="E3" s="12">
        <v>12</v>
      </c>
      <c r="F3" s="13">
        <f t="shared" si="1"/>
        <v>4.2</v>
      </c>
      <c r="G3" s="13"/>
      <c r="H3" s="13">
        <f t="shared" si="2"/>
      </c>
      <c r="I3" s="13"/>
      <c r="J3" s="13">
        <f t="shared" si="3"/>
      </c>
      <c r="K3" s="13">
        <f t="shared" si="4"/>
        <v>10.9</v>
      </c>
      <c r="L3" s="7"/>
      <c r="M3" s="7"/>
      <c r="N3" s="13">
        <f t="shared" si="5"/>
        <v>10.9</v>
      </c>
      <c r="O3" s="7" t="s">
        <v>66</v>
      </c>
      <c r="R3" s="15">
        <f t="shared" si="6"/>
      </c>
    </row>
    <row r="4" spans="1:18" s="14" customFormat="1" ht="12.75">
      <c r="A4" s="8" t="s">
        <v>17</v>
      </c>
      <c r="B4" s="4" t="s">
        <v>53</v>
      </c>
      <c r="C4" s="12">
        <v>20</v>
      </c>
      <c r="D4" s="12">
        <f t="shared" si="0"/>
        <v>7</v>
      </c>
      <c r="E4" s="12">
        <v>25</v>
      </c>
      <c r="F4" s="13">
        <f t="shared" si="1"/>
        <v>8.8</v>
      </c>
      <c r="G4" s="13"/>
      <c r="H4" s="13">
        <f t="shared" si="2"/>
      </c>
      <c r="I4" s="13"/>
      <c r="J4" s="13">
        <f t="shared" si="3"/>
      </c>
      <c r="K4" s="13">
        <f t="shared" si="4"/>
        <v>15.8</v>
      </c>
      <c r="L4" s="7"/>
      <c r="M4" s="7"/>
      <c r="N4" s="13">
        <f t="shared" si="5"/>
        <v>15.8</v>
      </c>
      <c r="O4" s="7" t="s">
        <v>66</v>
      </c>
      <c r="R4" s="15">
        <f t="shared" si="6"/>
      </c>
    </row>
    <row r="5" spans="1:18" s="14" customFormat="1" ht="12.75">
      <c r="A5" s="8" t="s">
        <v>26</v>
      </c>
      <c r="B5" s="4" t="s">
        <v>54</v>
      </c>
      <c r="C5" s="12">
        <v>3</v>
      </c>
      <c r="D5" s="12">
        <f t="shared" si="0"/>
        <v>1.1</v>
      </c>
      <c r="E5" s="12">
        <v>15</v>
      </c>
      <c r="F5" s="13">
        <f t="shared" si="1"/>
        <v>5.3</v>
      </c>
      <c r="G5" s="13"/>
      <c r="H5" s="13">
        <f t="shared" si="2"/>
      </c>
      <c r="I5" s="13"/>
      <c r="J5" s="13">
        <f t="shared" si="3"/>
      </c>
      <c r="K5" s="13">
        <f t="shared" si="4"/>
        <v>6.4</v>
      </c>
      <c r="L5" s="7"/>
      <c r="M5" s="7"/>
      <c r="N5" s="13">
        <f t="shared" si="5"/>
        <v>6.4</v>
      </c>
      <c r="O5" s="7" t="s">
        <v>66</v>
      </c>
      <c r="R5" s="15">
        <f t="shared" si="6"/>
      </c>
    </row>
    <row r="6" spans="1:18" s="14" customFormat="1" ht="12.75">
      <c r="A6" s="8" t="s">
        <v>18</v>
      </c>
      <c r="B6" s="3" t="s">
        <v>55</v>
      </c>
      <c r="C6" s="12">
        <v>8</v>
      </c>
      <c r="D6" s="12">
        <f t="shared" si="0"/>
        <v>2.8</v>
      </c>
      <c r="E6" s="12">
        <v>15</v>
      </c>
      <c r="F6" s="13">
        <f t="shared" si="1"/>
        <v>5.3</v>
      </c>
      <c r="G6" s="13"/>
      <c r="H6" s="13">
        <f t="shared" si="2"/>
      </c>
      <c r="I6" s="13"/>
      <c r="J6" s="13">
        <f t="shared" si="3"/>
      </c>
      <c r="K6" s="13">
        <f t="shared" si="4"/>
        <v>8.1</v>
      </c>
      <c r="L6" s="7"/>
      <c r="M6" s="7"/>
      <c r="N6" s="13">
        <f t="shared" si="5"/>
        <v>8.1</v>
      </c>
      <c r="O6" s="7" t="s">
        <v>66</v>
      </c>
      <c r="R6" s="15">
        <f t="shared" si="6"/>
      </c>
    </row>
    <row r="7" spans="1:18" s="14" customFormat="1" ht="12.75">
      <c r="A7" s="8" t="s">
        <v>19</v>
      </c>
      <c r="B7" s="3" t="s">
        <v>56</v>
      </c>
      <c r="C7" s="12">
        <v>6</v>
      </c>
      <c r="D7" s="12">
        <f t="shared" si="0"/>
        <v>2.1</v>
      </c>
      <c r="E7" s="12">
        <v>10</v>
      </c>
      <c r="F7" s="13">
        <f t="shared" si="1"/>
        <v>3.5</v>
      </c>
      <c r="G7" s="13"/>
      <c r="H7" s="13">
        <f t="shared" si="2"/>
      </c>
      <c r="I7" s="13"/>
      <c r="J7" s="13">
        <f t="shared" si="3"/>
      </c>
      <c r="K7" s="13">
        <f t="shared" si="4"/>
        <v>5.6</v>
      </c>
      <c r="L7" s="7"/>
      <c r="M7" s="7"/>
      <c r="N7" s="13">
        <f t="shared" si="5"/>
        <v>5.6</v>
      </c>
      <c r="O7" s="7" t="s">
        <v>66</v>
      </c>
      <c r="R7" s="15">
        <f t="shared" si="6"/>
      </c>
    </row>
    <row r="8" spans="1:18" s="14" customFormat="1" ht="12.75">
      <c r="A8" s="8" t="s">
        <v>20</v>
      </c>
      <c r="B8" s="3" t="s">
        <v>57</v>
      </c>
      <c r="C8" s="12">
        <v>3</v>
      </c>
      <c r="D8" s="12">
        <f t="shared" si="0"/>
        <v>1.1</v>
      </c>
      <c r="E8" s="12">
        <v>10</v>
      </c>
      <c r="F8" s="13">
        <f t="shared" si="1"/>
        <v>3.5</v>
      </c>
      <c r="G8" s="13"/>
      <c r="H8" s="13">
        <f t="shared" si="2"/>
      </c>
      <c r="I8" s="13"/>
      <c r="J8" s="13">
        <f t="shared" si="3"/>
      </c>
      <c r="K8" s="13">
        <f t="shared" si="4"/>
        <v>4.6</v>
      </c>
      <c r="L8" s="7"/>
      <c r="M8" s="7"/>
      <c r="N8" s="13">
        <f t="shared" si="5"/>
        <v>4.6</v>
      </c>
      <c r="O8" s="7" t="s">
        <v>66</v>
      </c>
      <c r="R8" s="15">
        <f t="shared" si="6"/>
      </c>
    </row>
    <row r="9" spans="1:18" s="14" customFormat="1" ht="12.75">
      <c r="A9" s="8" t="s">
        <v>27</v>
      </c>
      <c r="B9" s="3" t="s">
        <v>58</v>
      </c>
      <c r="C9" s="12">
        <v>3</v>
      </c>
      <c r="D9" s="12">
        <f t="shared" si="0"/>
        <v>1.1</v>
      </c>
      <c r="E9" s="12">
        <v>12</v>
      </c>
      <c r="F9" s="13">
        <f t="shared" si="1"/>
        <v>4.2</v>
      </c>
      <c r="G9" s="13"/>
      <c r="H9" s="13">
        <f t="shared" si="2"/>
      </c>
      <c r="I9" s="13"/>
      <c r="J9" s="13">
        <f t="shared" si="3"/>
      </c>
      <c r="K9" s="13">
        <f t="shared" si="4"/>
        <v>5.300000000000001</v>
      </c>
      <c r="L9" s="7"/>
      <c r="M9" s="7"/>
      <c r="N9" s="13">
        <f t="shared" si="5"/>
        <v>5.300000000000001</v>
      </c>
      <c r="O9" s="7" t="s">
        <v>66</v>
      </c>
      <c r="R9" s="15">
        <f t="shared" si="6"/>
      </c>
    </row>
    <row r="10" spans="1:18" s="14" customFormat="1" ht="12.75">
      <c r="A10" s="8" t="s">
        <v>47</v>
      </c>
      <c r="B10" s="3" t="s">
        <v>59</v>
      </c>
      <c r="C10" s="12">
        <v>3</v>
      </c>
      <c r="D10" s="12">
        <f t="shared" si="0"/>
        <v>1.1</v>
      </c>
      <c r="E10" s="12">
        <v>10</v>
      </c>
      <c r="F10" s="13">
        <f t="shared" si="1"/>
        <v>3.5</v>
      </c>
      <c r="G10" s="13"/>
      <c r="H10" s="13">
        <f t="shared" si="2"/>
      </c>
      <c r="I10" s="13"/>
      <c r="J10" s="13">
        <f t="shared" si="3"/>
      </c>
      <c r="K10" s="13">
        <f t="shared" si="4"/>
        <v>4.6</v>
      </c>
      <c r="L10" s="7"/>
      <c r="M10" s="7"/>
      <c r="N10" s="13">
        <f t="shared" si="5"/>
        <v>4.6</v>
      </c>
      <c r="O10" s="7" t="s">
        <v>66</v>
      </c>
      <c r="R10" s="15">
        <f t="shared" si="6"/>
      </c>
    </row>
    <row r="11" spans="1:18" s="14" customFormat="1" ht="12.75">
      <c r="A11" s="8" t="s">
        <v>35</v>
      </c>
      <c r="B11" s="3" t="s">
        <v>36</v>
      </c>
      <c r="C11" s="12">
        <v>9</v>
      </c>
      <c r="D11" s="12">
        <f t="shared" si="0"/>
        <v>3.2</v>
      </c>
      <c r="E11" s="12">
        <v>10</v>
      </c>
      <c r="F11" s="13">
        <f t="shared" si="1"/>
        <v>3.5</v>
      </c>
      <c r="G11" s="13"/>
      <c r="H11" s="13">
        <f t="shared" si="2"/>
      </c>
      <c r="I11" s="13"/>
      <c r="J11" s="13">
        <f t="shared" si="3"/>
      </c>
      <c r="K11" s="13">
        <f t="shared" si="4"/>
        <v>6.7</v>
      </c>
      <c r="L11" s="7"/>
      <c r="M11" s="7"/>
      <c r="N11" s="13">
        <f t="shared" si="5"/>
        <v>6.7</v>
      </c>
      <c r="O11" s="7" t="s">
        <v>66</v>
      </c>
      <c r="R11" s="15">
        <f t="shared" si="6"/>
      </c>
    </row>
    <row r="12" spans="1:18" s="14" customFormat="1" ht="12.75">
      <c r="A12" s="8" t="s">
        <v>48</v>
      </c>
      <c r="B12" s="3" t="s">
        <v>60</v>
      </c>
      <c r="C12" s="12">
        <v>5</v>
      </c>
      <c r="D12" s="12">
        <f t="shared" si="0"/>
        <v>1.8</v>
      </c>
      <c r="E12" s="12">
        <v>10</v>
      </c>
      <c r="F12" s="13">
        <f t="shared" si="1"/>
        <v>3.5</v>
      </c>
      <c r="G12" s="13"/>
      <c r="H12" s="13">
        <f t="shared" si="2"/>
      </c>
      <c r="I12" s="13"/>
      <c r="J12" s="13">
        <f t="shared" si="3"/>
      </c>
      <c r="K12" s="13">
        <f t="shared" si="4"/>
        <v>5.3</v>
      </c>
      <c r="L12" s="7"/>
      <c r="M12" s="7"/>
      <c r="N12" s="13">
        <f t="shared" si="5"/>
        <v>5.3</v>
      </c>
      <c r="O12" s="7" t="s">
        <v>66</v>
      </c>
      <c r="R12" s="15">
        <f t="shared" si="6"/>
      </c>
    </row>
    <row r="13" spans="1:18" s="14" customFormat="1" ht="12.75">
      <c r="A13" s="8" t="s">
        <v>49</v>
      </c>
      <c r="B13" s="3" t="s">
        <v>61</v>
      </c>
      <c r="C13" s="12">
        <v>3</v>
      </c>
      <c r="D13" s="12">
        <f t="shared" si="0"/>
        <v>1.1</v>
      </c>
      <c r="E13" s="12">
        <v>0</v>
      </c>
      <c r="F13" s="13">
        <f t="shared" si="1"/>
        <v>0</v>
      </c>
      <c r="G13" s="13"/>
      <c r="H13" s="13">
        <f t="shared" si="2"/>
      </c>
      <c r="I13" s="13"/>
      <c r="J13" s="13">
        <f t="shared" si="3"/>
      </c>
      <c r="K13" s="13">
        <f t="shared" si="4"/>
        <v>1.1</v>
      </c>
      <c r="L13" s="7"/>
      <c r="M13" s="7"/>
      <c r="N13" s="13">
        <f t="shared" si="5"/>
        <v>1.1</v>
      </c>
      <c r="O13" s="7" t="s">
        <v>66</v>
      </c>
      <c r="R13" s="15">
        <f t="shared" si="6"/>
      </c>
    </row>
    <row r="14" spans="1:18" s="14" customFormat="1" ht="12.75">
      <c r="A14" s="8" t="s">
        <v>50</v>
      </c>
      <c r="B14" s="3" t="s">
        <v>62</v>
      </c>
      <c r="C14" s="12">
        <v>3</v>
      </c>
      <c r="D14" s="12">
        <f t="shared" si="0"/>
        <v>1.1</v>
      </c>
      <c r="E14" s="12">
        <v>15</v>
      </c>
      <c r="F14" s="13">
        <f t="shared" si="1"/>
        <v>5.3</v>
      </c>
      <c r="G14" s="13"/>
      <c r="H14" s="13">
        <f t="shared" si="2"/>
      </c>
      <c r="I14" s="13"/>
      <c r="J14" s="13">
        <f t="shared" si="3"/>
      </c>
      <c r="K14" s="13">
        <f t="shared" si="4"/>
        <v>6.4</v>
      </c>
      <c r="L14" s="7"/>
      <c r="M14" s="7"/>
      <c r="N14" s="13">
        <f t="shared" si="5"/>
        <v>6.4</v>
      </c>
      <c r="O14" s="7" t="s">
        <v>66</v>
      </c>
      <c r="R14" s="15">
        <f t="shared" si="6"/>
      </c>
    </row>
    <row r="15" spans="1:18" s="14" customFormat="1" ht="12.75">
      <c r="A15" s="8" t="s">
        <v>30</v>
      </c>
      <c r="B15" s="3" t="s">
        <v>63</v>
      </c>
      <c r="C15" s="12">
        <v>25</v>
      </c>
      <c r="D15" s="12">
        <f t="shared" si="0"/>
        <v>8.8</v>
      </c>
      <c r="E15" s="12">
        <v>8</v>
      </c>
      <c r="F15" s="13">
        <f t="shared" si="1"/>
        <v>2.8</v>
      </c>
      <c r="G15" s="13"/>
      <c r="H15" s="13">
        <f t="shared" si="2"/>
      </c>
      <c r="I15" s="13"/>
      <c r="J15" s="13">
        <f t="shared" si="3"/>
      </c>
      <c r="K15" s="13">
        <f t="shared" si="4"/>
        <v>11.600000000000001</v>
      </c>
      <c r="L15" s="7"/>
      <c r="M15" s="7"/>
      <c r="N15" s="13">
        <f t="shared" si="5"/>
        <v>11.600000000000001</v>
      </c>
      <c r="O15" s="7" t="s">
        <v>66</v>
      </c>
      <c r="R15" s="15">
        <f t="shared" si="6"/>
      </c>
    </row>
    <row r="16" spans="1:18" s="14" customFormat="1" ht="12.75">
      <c r="A16" s="8" t="s">
        <v>37</v>
      </c>
      <c r="B16" s="3" t="s">
        <v>38</v>
      </c>
      <c r="C16" s="12">
        <v>15</v>
      </c>
      <c r="D16" s="12">
        <f t="shared" si="0"/>
        <v>5.3</v>
      </c>
      <c r="E16" s="12">
        <v>3</v>
      </c>
      <c r="F16" s="13">
        <f t="shared" si="1"/>
        <v>1.1</v>
      </c>
      <c r="G16" s="13"/>
      <c r="H16" s="13">
        <f t="shared" si="2"/>
      </c>
      <c r="I16" s="13"/>
      <c r="J16" s="13">
        <f t="shared" si="3"/>
      </c>
      <c r="K16" s="13">
        <f t="shared" si="4"/>
        <v>6.4</v>
      </c>
      <c r="L16" s="7"/>
      <c r="M16" s="7"/>
      <c r="N16" s="13">
        <f t="shared" si="5"/>
        <v>6.4</v>
      </c>
      <c r="O16" s="7" t="s">
        <v>66</v>
      </c>
      <c r="R16" s="15">
        <f t="shared" si="6"/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6" customWidth="1"/>
    <col min="4" max="4" width="6.7109375" style="6" customWidth="1"/>
    <col min="5" max="5" width="7.28125" style="6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11" customWidth="1"/>
  </cols>
  <sheetData>
    <row r="1" spans="1:15" ht="23.25" customHeight="1">
      <c r="A1" s="2" t="s">
        <v>14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7</v>
      </c>
      <c r="H1" s="5" t="s">
        <v>9</v>
      </c>
      <c r="I1" s="5" t="s">
        <v>8</v>
      </c>
      <c r="J1" s="5" t="s">
        <v>6</v>
      </c>
      <c r="K1" s="5" t="s">
        <v>5</v>
      </c>
      <c r="L1" s="5" t="s">
        <v>10</v>
      </c>
      <c r="M1" s="5" t="s">
        <v>11</v>
      </c>
      <c r="N1" s="5" t="s">
        <v>12</v>
      </c>
      <c r="O1" s="5" t="s">
        <v>13</v>
      </c>
    </row>
    <row r="2" spans="1:15" s="14" customFormat="1" ht="12.75">
      <c r="A2" s="8" t="s">
        <v>41</v>
      </c>
      <c r="B2" s="9" t="s">
        <v>64</v>
      </c>
      <c r="C2" s="12">
        <v>84</v>
      </c>
      <c r="D2" s="12">
        <f aca="true" t="shared" si="0" ref="D2:D7">ROUND((C2/100)*35,1)</f>
        <v>29.4</v>
      </c>
      <c r="E2" s="12">
        <v>27</v>
      </c>
      <c r="F2" s="13">
        <f aca="true" t="shared" si="1" ref="F2:F7">ROUND((E2/100)*35,1)</f>
        <v>9.5</v>
      </c>
      <c r="G2" s="13"/>
      <c r="H2" s="13">
        <f aca="true" t="shared" si="2" ref="H2:H7">IF(G2&lt;&gt;"",ROUND((G2/100)*35,1),"")</f>
      </c>
      <c r="I2" s="13"/>
      <c r="J2" s="13">
        <f aca="true" t="shared" si="3" ref="J2:J7">IF(I2&lt;&gt;"",ROUND((I2/100)*35,1),"")</f>
      </c>
      <c r="K2" s="13">
        <f aca="true" t="shared" si="4" ref="K2:K7">IF(G2&lt;&gt;"",H2,D2)+IF(I2&lt;&gt;"",J2,F2)</f>
        <v>38.9</v>
      </c>
      <c r="L2" s="7"/>
      <c r="M2" s="13"/>
      <c r="N2" s="13">
        <f aca="true" t="shared" si="5" ref="N2:N7">K2+MAX(L2,M2)</f>
        <v>38.9</v>
      </c>
      <c r="O2" s="7"/>
    </row>
    <row r="3" spans="1:15" s="14" customFormat="1" ht="12.75">
      <c r="A3" s="8" t="s">
        <v>46</v>
      </c>
      <c r="B3" s="10" t="s">
        <v>65</v>
      </c>
      <c r="C3" s="12">
        <v>5</v>
      </c>
      <c r="D3" s="12">
        <f t="shared" si="0"/>
        <v>1.8</v>
      </c>
      <c r="E3" s="12">
        <v>5</v>
      </c>
      <c r="F3" s="13">
        <f t="shared" si="1"/>
        <v>1.8</v>
      </c>
      <c r="G3" s="13"/>
      <c r="H3" s="13">
        <f t="shared" si="2"/>
      </c>
      <c r="I3" s="13"/>
      <c r="J3" s="13">
        <f t="shared" si="3"/>
      </c>
      <c r="K3" s="13">
        <f t="shared" si="4"/>
        <v>3.6</v>
      </c>
      <c r="L3" s="7"/>
      <c r="M3" s="13"/>
      <c r="N3" s="13">
        <f t="shared" si="5"/>
        <v>3.6</v>
      </c>
      <c r="O3" s="7" t="s">
        <v>66</v>
      </c>
    </row>
    <row r="4" spans="1:15" s="14" customFormat="1" ht="12.75">
      <c r="A4" s="8" t="s">
        <v>28</v>
      </c>
      <c r="B4" s="10" t="s">
        <v>29</v>
      </c>
      <c r="C4" s="12">
        <v>8</v>
      </c>
      <c r="D4" s="12">
        <f t="shared" si="0"/>
        <v>2.8</v>
      </c>
      <c r="E4" s="12"/>
      <c r="F4" s="13">
        <f t="shared" si="1"/>
        <v>0</v>
      </c>
      <c r="G4" s="13"/>
      <c r="H4" s="13">
        <f t="shared" si="2"/>
      </c>
      <c r="I4" s="13"/>
      <c r="J4" s="13">
        <f t="shared" si="3"/>
      </c>
      <c r="K4" s="13">
        <f t="shared" si="4"/>
        <v>2.8</v>
      </c>
      <c r="L4" s="7"/>
      <c r="M4" s="13"/>
      <c r="N4" s="13">
        <f t="shared" si="5"/>
        <v>2.8</v>
      </c>
      <c r="O4" s="7" t="s">
        <v>66</v>
      </c>
    </row>
    <row r="5" spans="1:15" s="14" customFormat="1" ht="12.75">
      <c r="A5" s="8" t="s">
        <v>31</v>
      </c>
      <c r="B5" s="10" t="s">
        <v>32</v>
      </c>
      <c r="C5" s="12">
        <v>7</v>
      </c>
      <c r="D5" s="12">
        <f t="shared" si="0"/>
        <v>2.5</v>
      </c>
      <c r="E5" s="12">
        <v>20</v>
      </c>
      <c r="F5" s="13">
        <f t="shared" si="1"/>
        <v>7</v>
      </c>
      <c r="G5" s="13"/>
      <c r="H5" s="13">
        <f t="shared" si="2"/>
      </c>
      <c r="I5" s="13"/>
      <c r="J5" s="13">
        <f t="shared" si="3"/>
      </c>
      <c r="K5" s="13">
        <f t="shared" si="4"/>
        <v>9.5</v>
      </c>
      <c r="L5" s="7"/>
      <c r="M5" s="13"/>
      <c r="N5" s="13">
        <f t="shared" si="5"/>
        <v>9.5</v>
      </c>
      <c r="O5" s="7" t="s">
        <v>66</v>
      </c>
    </row>
    <row r="6" spans="1:15" s="14" customFormat="1" ht="12.75">
      <c r="A6" s="8" t="s">
        <v>33</v>
      </c>
      <c r="B6" s="10" t="s">
        <v>34</v>
      </c>
      <c r="C6" s="12">
        <v>0</v>
      </c>
      <c r="D6" s="12">
        <f t="shared" si="0"/>
        <v>0</v>
      </c>
      <c r="E6" s="12">
        <v>10</v>
      </c>
      <c r="F6" s="13">
        <f t="shared" si="1"/>
        <v>3.5</v>
      </c>
      <c r="G6" s="13"/>
      <c r="H6" s="13">
        <f t="shared" si="2"/>
      </c>
      <c r="I6" s="13"/>
      <c r="J6" s="13">
        <f t="shared" si="3"/>
      </c>
      <c r="K6" s="13">
        <f t="shared" si="4"/>
        <v>3.5</v>
      </c>
      <c r="L6" s="7"/>
      <c r="M6" s="13"/>
      <c r="N6" s="13">
        <f t="shared" si="5"/>
        <v>3.5</v>
      </c>
      <c r="O6" s="7" t="s">
        <v>66</v>
      </c>
    </row>
    <row r="7" spans="1:15" s="14" customFormat="1" ht="12.75">
      <c r="A7" s="8" t="s">
        <v>71</v>
      </c>
      <c r="B7" s="9" t="s">
        <v>72</v>
      </c>
      <c r="C7" s="12">
        <v>17</v>
      </c>
      <c r="D7" s="12">
        <f t="shared" si="0"/>
        <v>6</v>
      </c>
      <c r="E7" s="12">
        <v>10</v>
      </c>
      <c r="F7" s="13">
        <f t="shared" si="1"/>
        <v>3.5</v>
      </c>
      <c r="G7" s="13"/>
      <c r="H7" s="13">
        <f t="shared" si="2"/>
      </c>
      <c r="I7" s="13"/>
      <c r="J7" s="13">
        <f t="shared" si="3"/>
      </c>
      <c r="K7" s="13">
        <f t="shared" si="4"/>
        <v>9.5</v>
      </c>
      <c r="L7" s="7"/>
      <c r="M7" s="13"/>
      <c r="N7" s="13">
        <f t="shared" si="5"/>
        <v>9.5</v>
      </c>
      <c r="O7" s="7" t="s">
        <v>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9.57421875" style="0" customWidth="1"/>
    <col min="2" max="2" width="30.421875" style="0" customWidth="1"/>
    <col min="3" max="3" width="7.8515625" style="6" customWidth="1"/>
    <col min="4" max="4" width="6.7109375" style="6" customWidth="1"/>
    <col min="5" max="5" width="7.28125" style="6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11" customWidth="1"/>
    <col min="13" max="13" width="9.140625" style="11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7</v>
      </c>
      <c r="H1" s="5" t="s">
        <v>9</v>
      </c>
      <c r="I1" s="5" t="s">
        <v>8</v>
      </c>
      <c r="J1" s="5" t="s">
        <v>6</v>
      </c>
      <c r="K1" s="5" t="s">
        <v>5</v>
      </c>
      <c r="L1" s="5" t="s">
        <v>10</v>
      </c>
      <c r="M1" s="5" t="s">
        <v>11</v>
      </c>
      <c r="N1" s="5" t="s">
        <v>12</v>
      </c>
      <c r="O1" s="5" t="s">
        <v>13</v>
      </c>
    </row>
    <row r="2" spans="1:15" s="14" customFormat="1" ht="12.75">
      <c r="A2" s="8" t="s">
        <v>39</v>
      </c>
      <c r="B2" s="9" t="s">
        <v>42</v>
      </c>
      <c r="C2" s="12">
        <v>7</v>
      </c>
      <c r="D2" s="12">
        <f aca="true" t="shared" si="0" ref="D2:D8">ROUND((C2/100)*35,1)</f>
        <v>2.5</v>
      </c>
      <c r="E2" s="12">
        <v>10</v>
      </c>
      <c r="F2" s="13">
        <f aca="true" t="shared" si="1" ref="F2:F8">ROUND((E2/100)*35,1)</f>
        <v>3.5</v>
      </c>
      <c r="G2" s="13"/>
      <c r="H2" s="13">
        <f aca="true" t="shared" si="2" ref="H2:H8">IF(G2&lt;&gt;"",ROUND((G2/100)*35,1),"")</f>
      </c>
      <c r="I2" s="13"/>
      <c r="J2" s="13">
        <f aca="true" t="shared" si="3" ref="J2:J8">IF(I2&lt;&gt;"",ROUND((I2/100)*35,1),"")</f>
      </c>
      <c r="K2" s="13">
        <f aca="true" t="shared" si="4" ref="K2:K8">IF(G2&lt;&gt;"",H2,D2)+IF(I2&lt;&gt;"",J2,F2)</f>
        <v>6</v>
      </c>
      <c r="L2" s="7"/>
      <c r="M2" s="7"/>
      <c r="N2" s="13">
        <f aca="true" t="shared" si="5" ref="N2:N8">K2+MAX(L2,M2)</f>
        <v>6</v>
      </c>
      <c r="O2" s="7" t="s">
        <v>66</v>
      </c>
    </row>
    <row r="3" spans="1:15" s="14" customFormat="1" ht="12.75">
      <c r="A3" s="8" t="s">
        <v>40</v>
      </c>
      <c r="B3" s="9" t="s">
        <v>43</v>
      </c>
      <c r="C3" s="12">
        <v>0</v>
      </c>
      <c r="D3" s="12">
        <f t="shared" si="0"/>
        <v>0</v>
      </c>
      <c r="E3" s="12">
        <v>10</v>
      </c>
      <c r="F3" s="13">
        <f t="shared" si="1"/>
        <v>3.5</v>
      </c>
      <c r="G3" s="13"/>
      <c r="H3" s="13">
        <f t="shared" si="2"/>
      </c>
      <c r="I3" s="13"/>
      <c r="J3" s="13">
        <f t="shared" si="3"/>
      </c>
      <c r="K3" s="13">
        <f t="shared" si="4"/>
        <v>3.5</v>
      </c>
      <c r="L3" s="7"/>
      <c r="M3" s="7"/>
      <c r="N3" s="13">
        <f t="shared" si="5"/>
        <v>3.5</v>
      </c>
      <c r="O3" s="7" t="s">
        <v>66</v>
      </c>
    </row>
    <row r="4" spans="1:15" s="14" customFormat="1" ht="12.75">
      <c r="A4" s="8" t="s">
        <v>41</v>
      </c>
      <c r="B4" s="9" t="s">
        <v>44</v>
      </c>
      <c r="C4" s="12">
        <v>40</v>
      </c>
      <c r="D4" s="12">
        <f t="shared" si="0"/>
        <v>14</v>
      </c>
      <c r="E4" s="12">
        <v>33</v>
      </c>
      <c r="F4" s="13">
        <f t="shared" si="1"/>
        <v>11.6</v>
      </c>
      <c r="G4" s="13"/>
      <c r="H4" s="13">
        <f t="shared" si="2"/>
      </c>
      <c r="I4" s="13"/>
      <c r="J4" s="13">
        <f t="shared" si="3"/>
      </c>
      <c r="K4" s="13">
        <f t="shared" si="4"/>
        <v>25.6</v>
      </c>
      <c r="L4" s="7"/>
      <c r="M4" s="7"/>
      <c r="N4" s="13">
        <f t="shared" si="5"/>
        <v>25.6</v>
      </c>
      <c r="O4" s="7" t="s">
        <v>66</v>
      </c>
    </row>
    <row r="5" spans="1:15" s="14" customFormat="1" ht="12.75">
      <c r="A5" s="8" t="s">
        <v>19</v>
      </c>
      <c r="B5" s="10" t="s">
        <v>23</v>
      </c>
      <c r="C5" s="12">
        <v>12</v>
      </c>
      <c r="D5" s="12">
        <f t="shared" si="0"/>
        <v>4.2</v>
      </c>
      <c r="E5" s="12">
        <v>0</v>
      </c>
      <c r="F5" s="13">
        <f t="shared" si="1"/>
        <v>0</v>
      </c>
      <c r="G5" s="13"/>
      <c r="H5" s="13">
        <f t="shared" si="2"/>
      </c>
      <c r="I5" s="13"/>
      <c r="J5" s="13">
        <f t="shared" si="3"/>
      </c>
      <c r="K5" s="13">
        <f t="shared" si="4"/>
        <v>4.2</v>
      </c>
      <c r="L5" s="7"/>
      <c r="M5" s="7"/>
      <c r="N5" s="13">
        <f t="shared" si="5"/>
        <v>4.2</v>
      </c>
      <c r="O5" s="7" t="s">
        <v>66</v>
      </c>
    </row>
    <row r="6" spans="1:15" s="14" customFormat="1" ht="12.75">
      <c r="A6" s="8" t="s">
        <v>21</v>
      </c>
      <c r="B6" s="10" t="s">
        <v>24</v>
      </c>
      <c r="C6" s="12">
        <v>0</v>
      </c>
      <c r="D6" s="12">
        <f t="shared" si="0"/>
        <v>0</v>
      </c>
      <c r="E6" s="12">
        <v>15</v>
      </c>
      <c r="F6" s="13">
        <f t="shared" si="1"/>
        <v>5.3</v>
      </c>
      <c r="G6" s="13"/>
      <c r="H6" s="13">
        <f t="shared" si="2"/>
      </c>
      <c r="I6" s="13"/>
      <c r="J6" s="13">
        <f t="shared" si="3"/>
      </c>
      <c r="K6" s="13">
        <f t="shared" si="4"/>
        <v>5.3</v>
      </c>
      <c r="L6" s="7"/>
      <c r="M6" s="7"/>
      <c r="N6" s="13">
        <f t="shared" si="5"/>
        <v>5.3</v>
      </c>
      <c r="O6" s="7" t="s">
        <v>66</v>
      </c>
    </row>
    <row r="7" spans="1:15" s="14" customFormat="1" ht="12.75">
      <c r="A7" s="8" t="s">
        <v>22</v>
      </c>
      <c r="B7" s="10" t="s">
        <v>25</v>
      </c>
      <c r="C7" s="12">
        <v>6</v>
      </c>
      <c r="D7" s="12">
        <f t="shared" si="0"/>
        <v>2.1</v>
      </c>
      <c r="E7" s="12">
        <v>0</v>
      </c>
      <c r="F7" s="13">
        <f t="shared" si="1"/>
        <v>0</v>
      </c>
      <c r="G7" s="13"/>
      <c r="H7" s="13">
        <f t="shared" si="2"/>
      </c>
      <c r="I7" s="13"/>
      <c r="J7" s="13">
        <f t="shared" si="3"/>
      </c>
      <c r="K7" s="13">
        <f t="shared" si="4"/>
        <v>2.1</v>
      </c>
      <c r="L7" s="7"/>
      <c r="M7" s="7"/>
      <c r="N7" s="13">
        <f t="shared" si="5"/>
        <v>2.1</v>
      </c>
      <c r="O7" s="7" t="s">
        <v>66</v>
      </c>
    </row>
    <row r="8" spans="1:15" s="14" customFormat="1" ht="12.75">
      <c r="A8" s="8" t="s">
        <v>67</v>
      </c>
      <c r="B8" s="9" t="s">
        <v>68</v>
      </c>
      <c r="C8" s="12">
        <v>45</v>
      </c>
      <c r="D8" s="12">
        <f t="shared" si="0"/>
        <v>15.8</v>
      </c>
      <c r="E8" s="12">
        <v>10</v>
      </c>
      <c r="F8" s="13">
        <f t="shared" si="1"/>
        <v>3.5</v>
      </c>
      <c r="G8" s="13"/>
      <c r="H8" s="13">
        <f t="shared" si="2"/>
      </c>
      <c r="I8" s="13"/>
      <c r="J8" s="13">
        <f t="shared" si="3"/>
      </c>
      <c r="K8" s="13">
        <f t="shared" si="4"/>
        <v>19.3</v>
      </c>
      <c r="L8" s="7"/>
      <c r="M8" s="7"/>
      <c r="N8" s="13">
        <f t="shared" si="5"/>
        <v>19.3</v>
      </c>
      <c r="O8" s="7"/>
    </row>
    <row r="9" spans="1:15" s="14" customFormat="1" ht="12.75">
      <c r="A9" s="8" t="s">
        <v>69</v>
      </c>
      <c r="B9" s="9" t="s">
        <v>70</v>
      </c>
      <c r="C9" s="12">
        <v>0</v>
      </c>
      <c r="D9" s="12">
        <f>ROUND((C9/100)*35,1)</f>
        <v>0</v>
      </c>
      <c r="E9" s="12">
        <v>5</v>
      </c>
      <c r="F9" s="13">
        <f>ROUND((E9/100)*35,1)</f>
        <v>1.8</v>
      </c>
      <c r="G9" s="13"/>
      <c r="H9" s="13"/>
      <c r="I9" s="13"/>
      <c r="J9" s="13">
        <f>IF(I9&lt;&gt;"",ROUND((I9/100)*35,1),"")</f>
      </c>
      <c r="K9" s="13">
        <f>IF(G9&lt;&gt;"",H9,D9)+IF(I9&lt;&gt;"",J9,F9)</f>
        <v>1.8</v>
      </c>
      <c r="L9" s="7"/>
      <c r="M9" s="7"/>
      <c r="N9" s="13">
        <f>K9+MAX(L9,M9)</f>
        <v>1.8</v>
      </c>
      <c r="O9" s="7" t="s">
        <v>66</v>
      </c>
    </row>
    <row r="10" spans="1:15" s="14" customFormat="1" ht="12.75">
      <c r="A10" s="8" t="s">
        <v>73</v>
      </c>
      <c r="B10" s="10" t="s">
        <v>74</v>
      </c>
      <c r="C10" s="12">
        <v>19</v>
      </c>
      <c r="D10" s="12">
        <f>ROUND((C10/100)*35,1)</f>
        <v>6.7</v>
      </c>
      <c r="E10" s="12">
        <v>12</v>
      </c>
      <c r="F10" s="13">
        <f>ROUND((E10/100)*35,1)</f>
        <v>4.2</v>
      </c>
      <c r="G10" s="13"/>
      <c r="H10" s="13">
        <f>IF(G10&lt;&gt;"",ROUND((G10/100)*35,1),"")</f>
      </c>
      <c r="I10" s="13"/>
      <c r="J10" s="13">
        <f>IF(I10&lt;&gt;"",ROUND((I10/100)*35,1),"")</f>
      </c>
      <c r="K10" s="13">
        <f>IF(G10&lt;&gt;"",H10,D10)+IF(I10&lt;&gt;"",J10,F10)</f>
        <v>10.9</v>
      </c>
      <c r="L10" s="7"/>
      <c r="M10" s="7"/>
      <c r="N10" s="13">
        <f>K10+MAX(L10,M10)</f>
        <v>10.9</v>
      </c>
      <c r="O10" s="7" t="s">
        <v>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dcterms:created xsi:type="dcterms:W3CDTF">1996-10-14T23:33:28Z</dcterms:created>
  <dcterms:modified xsi:type="dcterms:W3CDTF">2019-09-18T12:14:58Z</dcterms:modified>
  <cp:category/>
  <cp:version/>
  <cp:contentType/>
  <cp:contentStatus/>
</cp:coreProperties>
</file>