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11" activeTab="2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T9" i="3" l="1"/>
  <c r="T10" i="3"/>
  <c r="T11" i="3"/>
  <c r="T12" i="3"/>
  <c r="T13" i="3"/>
  <c r="T14" i="3"/>
  <c r="T15" i="3"/>
  <c r="T16" i="3"/>
  <c r="T17" i="3"/>
  <c r="T18" i="3"/>
  <c r="J4" i="1"/>
  <c r="J5" i="1"/>
  <c r="J6" i="1"/>
  <c r="J7" i="1"/>
  <c r="J8" i="1"/>
  <c r="J9" i="1"/>
  <c r="J10" i="1"/>
  <c r="J11" i="1"/>
  <c r="J12" i="1"/>
  <c r="J13" i="1"/>
  <c r="J3" i="1"/>
  <c r="Q4" i="1"/>
  <c r="Q5" i="1"/>
  <c r="Q6" i="1"/>
  <c r="Q7" i="1"/>
  <c r="Q8" i="1"/>
  <c r="Q9" i="1"/>
  <c r="Q10" i="1"/>
  <c r="Q11" i="1"/>
  <c r="Q12" i="1"/>
  <c r="Q13" i="1"/>
  <c r="Q3" i="1"/>
  <c r="A9" i="5" l="1"/>
  <c r="A10" i="5"/>
  <c r="A11" i="5"/>
  <c r="A12" i="5"/>
  <c r="A13" i="5"/>
  <c r="A14" i="5"/>
  <c r="A15" i="5"/>
  <c r="A16" i="5"/>
  <c r="A17" i="5"/>
  <c r="A18" i="5"/>
  <c r="E9" i="5"/>
  <c r="E10" i="5"/>
  <c r="E12" i="5"/>
  <c r="E13" i="5"/>
  <c r="C9" i="5"/>
  <c r="C10" i="5"/>
  <c r="C11" i="5"/>
  <c r="C12" i="5"/>
  <c r="C13" i="5"/>
  <c r="C14" i="5"/>
  <c r="C15" i="5"/>
  <c r="C16" i="5"/>
  <c r="C17" i="5"/>
  <c r="C18" i="5"/>
  <c r="B9" i="5"/>
  <c r="B10" i="5"/>
  <c r="B11" i="5"/>
  <c r="B12" i="5"/>
  <c r="B13" i="5"/>
  <c r="B14" i="5"/>
  <c r="B15" i="5"/>
  <c r="B16" i="5"/>
  <c r="B17" i="5"/>
  <c r="B18" i="5"/>
  <c r="S9" i="3"/>
  <c r="F9" i="5" s="1"/>
  <c r="S10" i="3"/>
  <c r="F10" i="5" s="1"/>
  <c r="S13" i="3"/>
  <c r="F13" i="5" s="1"/>
  <c r="S14" i="3"/>
  <c r="F14" i="5" s="1"/>
  <c r="S15" i="3"/>
  <c r="F15" i="5" s="1"/>
  <c r="S16" i="3"/>
  <c r="F16" i="5" s="1"/>
  <c r="S17" i="3"/>
  <c r="F17" i="5" s="1"/>
  <c r="R9" i="3"/>
  <c r="R10" i="3"/>
  <c r="R11" i="3"/>
  <c r="R12" i="3"/>
  <c r="R13" i="3"/>
  <c r="R14" i="3"/>
  <c r="R15" i="3"/>
  <c r="R16" i="3"/>
  <c r="R17" i="3"/>
  <c r="R18" i="3"/>
  <c r="O9" i="3"/>
  <c r="O10" i="3"/>
  <c r="O12" i="3"/>
  <c r="O13" i="3"/>
  <c r="O14" i="3"/>
  <c r="E14" i="5" s="1"/>
  <c r="O16" i="3"/>
  <c r="E16" i="5" s="1"/>
  <c r="O17" i="3"/>
  <c r="E17" i="5" s="1"/>
  <c r="A9" i="3"/>
  <c r="A10" i="3"/>
  <c r="A11" i="3"/>
  <c r="A12" i="3"/>
  <c r="A13" i="3"/>
  <c r="A14" i="3"/>
  <c r="A15" i="3"/>
  <c r="A16" i="3"/>
  <c r="A17" i="3"/>
  <c r="A18" i="3"/>
  <c r="B17" i="3"/>
  <c r="B18" i="3"/>
  <c r="B12" i="3"/>
  <c r="B13" i="3"/>
  <c r="B14" i="3"/>
  <c r="B15" i="3"/>
  <c r="B16" i="3"/>
  <c r="B11" i="3"/>
  <c r="B9" i="3"/>
  <c r="B10" i="3"/>
  <c r="B8" i="3"/>
  <c r="P4" i="1" l="1"/>
  <c r="P5" i="1"/>
  <c r="P6" i="1"/>
  <c r="P7" i="1"/>
  <c r="P8" i="1"/>
  <c r="P9" i="1"/>
  <c r="P10" i="1"/>
  <c r="P11" i="1"/>
  <c r="P12" i="1"/>
  <c r="P13" i="1"/>
  <c r="P3" i="1"/>
  <c r="M4" i="1" l="1"/>
  <c r="M5" i="1"/>
  <c r="M6" i="1"/>
  <c r="M7" i="1"/>
  <c r="M8" i="1"/>
  <c r="M9" i="1"/>
  <c r="M10" i="1"/>
  <c r="M11" i="1"/>
  <c r="M12" i="1"/>
  <c r="M13" i="1"/>
  <c r="S18" i="3" s="1"/>
  <c r="F18" i="5" s="1"/>
  <c r="M3" i="1"/>
  <c r="S11" i="3" l="1"/>
  <c r="F11" i="5" s="1"/>
  <c r="S12" i="3"/>
  <c r="F12" i="5" s="1"/>
  <c r="S8" i="3"/>
  <c r="I4" i="1"/>
  <c r="I5" i="1"/>
  <c r="I6" i="1"/>
  <c r="I7" i="1"/>
  <c r="I8" i="1"/>
  <c r="I9" i="1"/>
  <c r="I10" i="1"/>
  <c r="I11" i="1"/>
  <c r="I12" i="1"/>
  <c r="I13" i="1"/>
  <c r="I3" i="1"/>
  <c r="F4" i="1" l="1"/>
  <c r="R4" i="1" s="1"/>
  <c r="G9" i="5" s="1"/>
  <c r="F5" i="1"/>
  <c r="R5" i="1" s="1"/>
  <c r="G10" i="5" s="1"/>
  <c r="F6" i="1"/>
  <c r="F7" i="1"/>
  <c r="R7" i="1" s="1"/>
  <c r="G12" i="5" s="1"/>
  <c r="F8" i="1"/>
  <c r="R8" i="1" s="1"/>
  <c r="G13" i="5" s="1"/>
  <c r="F9" i="1"/>
  <c r="R9" i="1" s="1"/>
  <c r="G14" i="5" s="1"/>
  <c r="F10" i="1"/>
  <c r="F11" i="1"/>
  <c r="R11" i="1" s="1"/>
  <c r="G16" i="5" s="1"/>
  <c r="F12" i="1"/>
  <c r="R12" i="1" s="1"/>
  <c r="G17" i="5" s="1"/>
  <c r="F13" i="1"/>
  <c r="F3" i="1"/>
  <c r="R3" i="1" s="1"/>
  <c r="R10" i="1" l="1"/>
  <c r="G15" i="5" s="1"/>
  <c r="O15" i="3"/>
  <c r="E15" i="5" s="1"/>
  <c r="R13" i="1"/>
  <c r="G18" i="5" s="1"/>
  <c r="O18" i="3"/>
  <c r="E18" i="5" s="1"/>
  <c r="R6" i="1"/>
  <c r="G11" i="5" s="1"/>
  <c r="O11" i="3"/>
  <c r="E11" i="5" s="1"/>
  <c r="S11" i="1"/>
  <c r="U16" i="3" s="1"/>
  <c r="H16" i="5" s="1"/>
  <c r="S9" i="1"/>
  <c r="U14" i="3" s="1"/>
  <c r="H14" i="5" s="1"/>
  <c r="S12" i="1"/>
  <c r="U17" i="3" s="1"/>
  <c r="H17" i="5" s="1"/>
  <c r="S10" i="1" l="1"/>
  <c r="U15" i="3" s="1"/>
  <c r="H15" i="5" s="1"/>
  <c r="S13" i="1"/>
  <c r="U18" i="3" s="1"/>
  <c r="H18" i="5" s="1"/>
  <c r="S6" i="1"/>
  <c r="U11" i="3" s="1"/>
  <c r="H11" i="5" s="1"/>
  <c r="S7" i="1"/>
  <c r="U12" i="3" s="1"/>
  <c r="H12" i="5" s="1"/>
  <c r="S4" i="1"/>
  <c r="U9" i="3" s="1"/>
  <c r="H9" i="5" s="1"/>
  <c r="S8" i="1"/>
  <c r="U13" i="3" s="1"/>
  <c r="H13" i="5" s="1"/>
  <c r="S5" i="1"/>
  <c r="U10" i="3" s="1"/>
  <c r="H10" i="5" s="1"/>
  <c r="S3" i="1"/>
  <c r="U8" i="3" s="1"/>
  <c r="T8" i="3"/>
  <c r="A8" i="5"/>
  <c r="B8" i="5"/>
  <c r="A8" i="3"/>
  <c r="C8" i="5"/>
  <c r="R8" i="3" l="1"/>
  <c r="O8" i="3" l="1"/>
  <c r="E8" i="5" s="1"/>
  <c r="F8" i="5"/>
  <c r="H8" i="5" l="1"/>
  <c r="G8" i="5"/>
</calcChain>
</file>

<file path=xl/sharedStrings.xml><?xml version="1.0" encoding="utf-8"?>
<sst xmlns="http://schemas.openxmlformats.org/spreadsheetml/2006/main" count="99" uniqueCount="88">
  <si>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</si>
  <si>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</si>
  <si>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</si>
  <si>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</si>
  <si>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</si>
  <si>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</si>
  <si>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</si>
  <si>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</si>
  <si>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</si>
  <si>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</si>
  <si>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</si>
  <si>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</si>
  <si>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</si>
  <si>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</si>
  <si>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</si>
  <si>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</si>
  <si>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</si>
  <si>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</si>
  <si>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</si>
  <si>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</si>
  <si>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</si>
  <si>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</si>
  <si>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</si>
  <si>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</si>
  <si>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</si>
  <si>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</si>
  <si>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</si>
  <si>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</si>
  <si>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</si>
  <si>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</si>
  <si>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</si>
  <si>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</si>
  <si>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</si>
  <si>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</si>
  <si>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</si>
  <si>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</si>
  <si>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</si>
  <si>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</si>
  <si>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</si>
  <si>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</si>
  <si>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</si>
  <si>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</si>
  <si>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</si>
  <si>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</si>
  <si>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</si>
  <si>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6/2018</t>
  </si>
  <si>
    <t>32/2018</t>
  </si>
  <si>
    <t>33/2018</t>
  </si>
  <si>
    <t>34/2018</t>
  </si>
  <si>
    <t>40/2018</t>
  </si>
  <si>
    <t>36/2017</t>
  </si>
  <si>
    <t>44/2017</t>
  </si>
  <si>
    <t>50/2017</t>
  </si>
  <si>
    <t>K1Z</t>
  </si>
  <si>
    <t>K1T</t>
  </si>
  <si>
    <t>PK1Z</t>
  </si>
  <si>
    <t>PK1T</t>
  </si>
  <si>
    <t>Masoničić Đuro</t>
  </si>
  <si>
    <t>Pejović Vasilisa</t>
  </si>
  <si>
    <t>Radnjić Natalija</t>
  </si>
  <si>
    <t>Radulović Ana</t>
  </si>
  <si>
    <t>Rovčanin Raden</t>
  </si>
  <si>
    <t>15/2017</t>
  </si>
  <si>
    <t>Bajraktarević Džanan</t>
  </si>
  <si>
    <t>Kalač Almin</t>
  </si>
  <si>
    <t>Sutaj Edin</t>
  </si>
  <si>
    <t>Berišaj Bernard</t>
  </si>
  <si>
    <t>12/2015</t>
  </si>
  <si>
    <t>Vlahović Sofija</t>
  </si>
  <si>
    <t>34/2015</t>
  </si>
  <si>
    <t>Nikaljević Vladana</t>
  </si>
  <si>
    <t>SARADNIK: mr Milica Kankaraš</t>
  </si>
  <si>
    <r>
      <t xml:space="preserve">NASTAVNIK: </t>
    </r>
    <r>
      <rPr>
        <b/>
        <sz val="10"/>
        <rFont val="Arial"/>
        <family val="2"/>
      </rPr>
      <t>Prof.dr Sanja Jančić Rašović</t>
    </r>
  </si>
  <si>
    <r>
      <t xml:space="preserve">PREDMET: </t>
    </r>
    <r>
      <rPr>
        <b/>
        <sz val="10"/>
        <rFont val="Arial"/>
        <family val="2"/>
        <charset val="238"/>
      </rPr>
      <t>Linearna algebra</t>
    </r>
  </si>
  <si>
    <r>
      <t xml:space="preserve">STUDIJSKI PROGRAM: </t>
    </r>
    <r>
      <rPr>
        <b/>
        <sz val="12"/>
        <rFont val="Arial"/>
        <family val="2"/>
        <charset val="238"/>
      </rPr>
      <t>Računarske nauke</t>
    </r>
  </si>
  <si>
    <r>
      <t>STUDIJE:</t>
    </r>
    <r>
      <rPr>
        <b/>
        <sz val="12"/>
        <rFont val="Arial"/>
        <family val="2"/>
        <charset val="238"/>
      </rPr>
      <t xml:space="preserve"> Akademske-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</si>
  <si>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</si>
  <si>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Linearna algebra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</si>
  <si>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</si>
  <si>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Računarske nauke</t>
    </r>
  </si>
  <si>
    <t>A1K1Z</t>
  </si>
  <si>
    <t>A1K1T</t>
  </si>
  <si>
    <t>A1Z1Z</t>
  </si>
  <si>
    <t>A1Z1T</t>
  </si>
  <si>
    <t>A2Z2Z</t>
  </si>
  <si>
    <t>A2K2T</t>
  </si>
  <si>
    <t>A2K2Z</t>
  </si>
  <si>
    <t>A2Z2T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</si>
</sst>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sz val="11"/>
      <color rgb="FF000000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3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0" fillId="0" borderId="17" xfId="0" applyNumberFormat="1" applyFont="1" applyBorder="1"/>
    <xf numFmtId="0" fontId="41" fillId="0" borderId="17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1" fillId="0" borderId="17" xfId="38" applyNumberFormat="1" applyFont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4" fillId="0" borderId="0" xfId="39" applyFont="1" applyBorder="1"/>
    <xf numFmtId="0" fontId="34" fillId="0" borderId="0" xfId="39" applyFont="1" applyBorder="1" applyAlignment="1" applyProtection="1">
      <alignment horizontal="center"/>
      <protection hidden="1"/>
    </xf>
    <xf numFmtId="0" fontId="34" fillId="0" borderId="0" xfId="39" applyFont="1" applyBorder="1" applyProtection="1">
      <protection hidden="1"/>
    </xf>
    <xf numFmtId="0" fontId="34" fillId="0" borderId="0" xfId="0" applyFont="1" applyProtection="1">
      <protection hidden="1"/>
    </xf>
    <xf numFmtId="0" fontId="34" fillId="0" borderId="0" xfId="0" applyFont="1" applyFill="1" applyBorder="1" applyProtection="1">
      <protection locked="0"/>
    </xf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34" fillId="0" borderId="0" xfId="0" applyFont="1"/>
    <xf numFmtId="0" fontId="34" fillId="0" borderId="0" xfId="0" applyFont="1" applyProtection="1">
      <protection locked="0"/>
    </xf>
    <xf numFmtId="0" fontId="42" fillId="0" borderId="0" xfId="0" applyFont="1"/>
    <xf numFmtId="0" fontId="43" fillId="0" borderId="0" xfId="45" applyFill="1"/>
    <xf numFmtId="0" fontId="34" fillId="0" borderId="0" xfId="0" applyFont="1" applyBorder="1"/>
    <xf numFmtId="164" fontId="34" fillId="0" borderId="14" xfId="0" applyNumberFormat="1" applyFont="1" applyBorder="1" applyProtection="1">
      <protection hidden="1"/>
    </xf>
    <xf numFmtId="164" fontId="34" fillId="0" borderId="14" xfId="0" applyNumberFormat="1" applyFont="1" applyFill="1" applyBorder="1" applyProtection="1">
      <protection locked="0"/>
    </xf>
    <xf numFmtId="164" fontId="34" fillId="0" borderId="20" xfId="0" applyNumberFormat="1" applyFont="1" applyBorder="1" applyProtection="1">
      <protection hidden="1"/>
    </xf>
    <xf numFmtId="164" fontId="34" fillId="0" borderId="10" xfId="0" applyNumberFormat="1" applyFont="1" applyBorder="1" applyProtection="1">
      <protection hidden="1"/>
    </xf>
    <xf numFmtId="164" fontId="34" fillId="0" borderId="15" xfId="0" applyNumberFormat="1" applyFont="1" applyBorder="1" applyProtection="1">
      <protection hidden="1"/>
    </xf>
    <xf numFmtId="164" fontId="34" fillId="0" borderId="16" xfId="0" applyNumberFormat="1" applyFont="1" applyBorder="1" applyAlignment="1" applyProtection="1">
      <alignment vertical="center"/>
      <protection locked="0"/>
    </xf>
    <xf numFmtId="164" fontId="34" fillId="0" borderId="14" xfId="0" applyNumberFormat="1" applyFont="1" applyBorder="1" applyAlignment="1" applyProtection="1">
      <alignment horizontal="center"/>
      <protection hidden="1"/>
    </xf>
    <xf numFmtId="164" fontId="34" fillId="0" borderId="10" xfId="0" applyNumberFormat="1" applyFont="1" applyFill="1" applyBorder="1" applyProtection="1">
      <protection locked="0"/>
    </xf>
    <xf numFmtId="164" fontId="34" fillId="0" borderId="14" xfId="0" applyNumberFormat="1" applyFont="1" applyBorder="1"/>
    <xf numFmtId="0" fontId="34" fillId="0" borderId="14" xfId="0" applyFont="1" applyBorder="1"/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2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0" fillId="4" borderId="20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1" fillId="0" borderId="21" xfId="38" applyFont="1" applyBorder="1" applyAlignment="1">
      <alignment horizontal="center" vertical="center" wrapText="1"/>
    </xf>
    <xf numFmtId="0" fontId="15" fillId="0" borderId="23" xfId="38" applyBorder="1" applyAlignment="1">
      <alignment horizontal="center" vertical="center" wrapText="1"/>
    </xf>
    <xf numFmtId="0" fontId="31" fillId="0" borderId="15" xfId="38" applyFont="1" applyBorder="1" applyAlignment="1">
      <alignment horizontal="center" vertical="center" wrapText="1"/>
    </xf>
    <xf numFmtId="0" fontId="31" fillId="0" borderId="19" xfId="38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0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38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0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1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18" xfId="38" applyFont="1" applyBorder="1" applyAlignment="1">
      <alignment wrapText="1"/>
    </xf>
    <xf numFmtId="0" fontId="21" fillId="0" borderId="15" xfId="0" applyFont="1" applyFill="1" applyBorder="1" applyAlignment="1"/>
    <xf numFmtId="0" fontId="21" fillId="0" borderId="22" xfId="0" applyFont="1" applyBorder="1" applyAlignme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topLeftCell="C1" zoomScale="110" zoomScaleNormal="110" workbookViewId="0">
      <pane ySplit="2" topLeftCell="A3" activePane="bottomLeft" state="frozen"/>
      <selection pane="bottomLeft" activeCell="AA7" sqref="AA7"/>
    </sheetView>
  </sheetViews>
  <sheetFormatPr defaultRowHeight="12.75" x14ac:dyDescent="0.2"/>
  <cols>
    <col min="1" max="1" width="10.42578125" style="27" customWidth="1"/>
    <col min="2" max="2" width="9.140625" style="27"/>
    <col min="3" max="3" width="21.5703125" style="27" customWidth="1"/>
    <col min="4" max="6" width="5.140625" style="27" customWidth="1"/>
    <col min="7" max="9" width="5.7109375" style="27" customWidth="1"/>
    <col min="10" max="10" width="5.85546875" style="27" customWidth="1"/>
    <col min="11" max="11" width="5" style="27" customWidth="1"/>
    <col min="12" max="12" width="4.42578125" style="27" customWidth="1"/>
    <col min="13" max="13" width="3.85546875" style="27" customWidth="1"/>
    <col min="14" max="14" width="4.5703125" style="27" customWidth="1"/>
    <col min="15" max="17" width="5.28515625" style="27" customWidth="1"/>
    <col min="18" max="19" width="9.140625" style="27"/>
    <col min="20" max="20" width="6.5703125" style="27" customWidth="1"/>
    <col min="21" max="21" width="6.140625" style="27" customWidth="1"/>
    <col min="22" max="23" width="6.85546875" style="27" customWidth="1"/>
    <col min="24" max="24" width="6.7109375" style="27" customWidth="1"/>
    <col min="25" max="25" width="7" style="27" customWidth="1"/>
    <col min="26" max="26" width="6.7109375" style="27" customWidth="1"/>
    <col min="27" max="27" width="7" style="27" customWidth="1"/>
    <col min="28" max="16384" width="9.140625" style="27"/>
  </cols>
  <sheetData>
    <row r="1" spans="1:27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27" ht="12.75" customHeight="1" x14ac:dyDescent="0.2">
      <c r="A2" s="20" t="s">
        <v>0</v>
      </c>
      <c r="B2" s="21" t="s">
        <v>1</v>
      </c>
      <c r="C2" s="22" t="s">
        <v>2</v>
      </c>
      <c r="D2" s="23" t="s">
        <v>53</v>
      </c>
      <c r="E2" s="23" t="s">
        <v>54</v>
      </c>
      <c r="F2" s="23" t="s">
        <v>3</v>
      </c>
      <c r="G2" s="23" t="s">
        <v>55</v>
      </c>
      <c r="H2" s="23" t="s">
        <v>56</v>
      </c>
      <c r="I2" s="23" t="s">
        <v>4</v>
      </c>
      <c r="J2" s="23" t="s">
        <v>38</v>
      </c>
      <c r="K2" s="24" t="s">
        <v>34</v>
      </c>
      <c r="L2" s="23" t="s">
        <v>35</v>
      </c>
      <c r="M2" s="23" t="s">
        <v>5</v>
      </c>
      <c r="N2" s="23" t="s">
        <v>36</v>
      </c>
      <c r="O2" s="23" t="s">
        <v>37</v>
      </c>
      <c r="P2" s="23" t="s">
        <v>6</v>
      </c>
      <c r="Q2" s="23" t="s">
        <v>39</v>
      </c>
      <c r="R2" s="23" t="s">
        <v>7</v>
      </c>
      <c r="S2" s="23" t="s">
        <v>8</v>
      </c>
      <c r="T2" s="27" t="s">
        <v>80</v>
      </c>
      <c r="U2" s="27" t="s">
        <v>81</v>
      </c>
      <c r="V2" s="27" t="s">
        <v>82</v>
      </c>
      <c r="W2" s="27" t="s">
        <v>83</v>
      </c>
      <c r="X2" s="27" t="s">
        <v>86</v>
      </c>
      <c r="Y2" s="27" t="s">
        <v>85</v>
      </c>
      <c r="Z2" s="27" t="s">
        <v>84</v>
      </c>
      <c r="AA2" s="27" t="s">
        <v>87</v>
      </c>
    </row>
    <row r="3" spans="1:27" ht="15" x14ac:dyDescent="0.25">
      <c r="A3" s="25">
        <v>1</v>
      </c>
      <c r="B3" s="30" t="s">
        <v>45</v>
      </c>
      <c r="C3" s="30" t="s">
        <v>57</v>
      </c>
      <c r="D3" s="32">
        <v>4</v>
      </c>
      <c r="E3" s="32"/>
      <c r="F3" s="32">
        <f t="shared" ref="F3:F13" si="0">IF(AND(D3="",E3=""),"",SUM(D3,E3))</f>
        <v>4</v>
      </c>
      <c r="G3" s="32"/>
      <c r="H3" s="32"/>
      <c r="I3" s="32" t="str">
        <f t="shared" ref="I3:I13" si="1">IF(AND(G3="",H3=""),"",SUM(G3,H3))</f>
        <v/>
      </c>
      <c r="J3" s="32">
        <f>IF(AND(F3="",I3="",T3="",U3="",X3="",Y3=""),"",MAX(E3,H3,U3,Y3)+MAX(D3,G3,T3,X3))</f>
        <v>36</v>
      </c>
      <c r="K3" s="33"/>
      <c r="L3" s="34"/>
      <c r="M3" s="35" t="str">
        <f t="shared" ref="M3:M13" si="2">IF(AND(K3="",L3=""),"",SUM(K3,L3))</f>
        <v/>
      </c>
      <c r="N3" s="35"/>
      <c r="O3" s="35">
        <v>14</v>
      </c>
      <c r="P3" s="36">
        <f t="shared" ref="P3:P13" si="3">IF(AND(N3="",O3=""),"",SUM(N3,O3))</f>
        <v>14</v>
      </c>
      <c r="Q3" s="32">
        <f>IF(AND(M3="",P3="",T3="",V3="",W3="",Z3="",AA3=""),"",MAX(K3,N3,V3,Z3)+MAX(L3,O3,W3,AA3))</f>
        <v>14</v>
      </c>
      <c r="R3" s="37">
        <f t="shared" ref="R3:R13" si="4">IF(AND(J3="",Q3=""),"",SUM(J3,Q3))</f>
        <v>50</v>
      </c>
      <c r="S3" s="38" t="str">
        <f t="shared" ref="S3:S13" si="5">IF(AND(J3="",Q3=""),"",IF(R3&gt;89,"A",IF(R3&gt;79,"B",IF(R3&gt;69,"C",IF(R3&gt;59,"D",IF(R3&gt;49,"E","F"))))))</f>
        <v>E</v>
      </c>
      <c r="T3" s="41">
        <v>20</v>
      </c>
      <c r="U3" s="41">
        <v>16</v>
      </c>
      <c r="V3" s="41"/>
      <c r="W3" s="41"/>
      <c r="X3" s="41"/>
      <c r="Y3" s="41"/>
      <c r="Z3" s="41"/>
      <c r="AA3" s="41"/>
    </row>
    <row r="4" spans="1:27" ht="15" x14ac:dyDescent="0.25">
      <c r="A4" s="25">
        <v>2</v>
      </c>
      <c r="B4" s="30" t="s">
        <v>46</v>
      </c>
      <c r="C4" s="30" t="s">
        <v>58</v>
      </c>
      <c r="D4" s="32"/>
      <c r="E4" s="32"/>
      <c r="F4" s="32" t="str">
        <f t="shared" si="0"/>
        <v/>
      </c>
      <c r="G4" s="32">
        <v>0</v>
      </c>
      <c r="H4" s="32">
        <v>4</v>
      </c>
      <c r="I4" s="32">
        <f t="shared" si="1"/>
        <v>4</v>
      </c>
      <c r="J4" s="32">
        <f t="shared" ref="J4:J13" si="6">IF(AND(F4="",I4="",T4="",U4="",X4="",Y4=""),"",MAX(E4,H4,U4,Y4)+MAX(D4,G4,T4,X4))</f>
        <v>4</v>
      </c>
      <c r="K4" s="39"/>
      <c r="L4" s="35">
        <v>6</v>
      </c>
      <c r="M4" s="35">
        <f t="shared" si="2"/>
        <v>6</v>
      </c>
      <c r="N4" s="35"/>
      <c r="O4" s="35">
        <v>7</v>
      </c>
      <c r="P4" s="36">
        <f t="shared" si="3"/>
        <v>7</v>
      </c>
      <c r="Q4" s="32">
        <f t="shared" ref="Q4:Q13" si="7">IF(AND(M4="",P4="",T4="",V4="",W4="",Z4="",AA4=""),"",MAX(K4,N4,V4,Z4)+MAX(L4,O4,W4,AA4))</f>
        <v>7</v>
      </c>
      <c r="R4" s="37">
        <f t="shared" si="4"/>
        <v>11</v>
      </c>
      <c r="S4" s="38" t="str">
        <f t="shared" si="5"/>
        <v>F</v>
      </c>
      <c r="T4" s="41"/>
      <c r="U4" s="41"/>
      <c r="V4" s="41"/>
      <c r="W4" s="41"/>
      <c r="X4" s="41"/>
      <c r="Y4" s="41"/>
      <c r="Z4" s="41"/>
      <c r="AA4" s="41"/>
    </row>
    <row r="5" spans="1:27" ht="15" x14ac:dyDescent="0.25">
      <c r="A5" s="25">
        <v>3</v>
      </c>
      <c r="B5" s="30" t="s">
        <v>47</v>
      </c>
      <c r="C5" s="30" t="s">
        <v>59</v>
      </c>
      <c r="D5" s="32">
        <v>9</v>
      </c>
      <c r="E5" s="32">
        <v>9</v>
      </c>
      <c r="F5" s="32">
        <f t="shared" si="0"/>
        <v>18</v>
      </c>
      <c r="G5" s="32">
        <v>10.5</v>
      </c>
      <c r="H5" s="32">
        <v>8</v>
      </c>
      <c r="I5" s="32">
        <f t="shared" si="1"/>
        <v>18.5</v>
      </c>
      <c r="J5" s="32">
        <f t="shared" si="6"/>
        <v>28.5</v>
      </c>
      <c r="K5" s="39">
        <v>3</v>
      </c>
      <c r="L5" s="35">
        <v>15</v>
      </c>
      <c r="M5" s="35">
        <f t="shared" si="2"/>
        <v>18</v>
      </c>
      <c r="N5" s="35">
        <v>2</v>
      </c>
      <c r="O5" s="35"/>
      <c r="P5" s="36">
        <f t="shared" si="3"/>
        <v>2</v>
      </c>
      <c r="Q5" s="32">
        <f t="shared" si="7"/>
        <v>30</v>
      </c>
      <c r="R5" s="37">
        <f t="shared" si="4"/>
        <v>58.5</v>
      </c>
      <c r="S5" s="38" t="str">
        <f t="shared" si="5"/>
        <v>E</v>
      </c>
      <c r="T5" s="41">
        <v>0</v>
      </c>
      <c r="U5" s="41">
        <v>18</v>
      </c>
      <c r="V5" s="41">
        <v>6</v>
      </c>
      <c r="W5" s="41">
        <v>24</v>
      </c>
      <c r="X5" s="41"/>
      <c r="Y5" s="41"/>
      <c r="Z5" s="41"/>
      <c r="AA5" s="41"/>
    </row>
    <row r="6" spans="1:27" ht="15" x14ac:dyDescent="0.25">
      <c r="A6" s="25">
        <v>4</v>
      </c>
      <c r="B6" s="30" t="s">
        <v>48</v>
      </c>
      <c r="C6" s="30" t="s">
        <v>60</v>
      </c>
      <c r="D6" s="32"/>
      <c r="E6" s="32"/>
      <c r="F6" s="32" t="str">
        <f t="shared" si="0"/>
        <v/>
      </c>
      <c r="G6" s="32">
        <v>4</v>
      </c>
      <c r="H6" s="32">
        <v>2</v>
      </c>
      <c r="I6" s="32">
        <f t="shared" si="1"/>
        <v>6</v>
      </c>
      <c r="J6" s="32">
        <f t="shared" si="6"/>
        <v>20</v>
      </c>
      <c r="K6" s="39"/>
      <c r="L6" s="35"/>
      <c r="M6" s="35" t="str">
        <f t="shared" si="2"/>
        <v/>
      </c>
      <c r="N6" s="35"/>
      <c r="O6" s="35">
        <v>3</v>
      </c>
      <c r="P6" s="36">
        <f t="shared" si="3"/>
        <v>3</v>
      </c>
      <c r="Q6" s="32">
        <f t="shared" si="7"/>
        <v>3</v>
      </c>
      <c r="R6" s="37">
        <f t="shared" si="4"/>
        <v>23</v>
      </c>
      <c r="S6" s="38" t="str">
        <f t="shared" si="5"/>
        <v>F</v>
      </c>
      <c r="T6" s="41">
        <v>9</v>
      </c>
      <c r="U6" s="41">
        <v>2</v>
      </c>
      <c r="V6" s="41"/>
      <c r="W6" s="41"/>
      <c r="X6" s="41"/>
      <c r="Y6" s="41">
        <v>11</v>
      </c>
      <c r="Z6" s="41"/>
      <c r="AA6" s="41">
        <v>2</v>
      </c>
    </row>
    <row r="7" spans="1:27" ht="15" x14ac:dyDescent="0.25">
      <c r="A7" s="25">
        <v>5</v>
      </c>
      <c r="B7" s="30" t="s">
        <v>49</v>
      </c>
      <c r="C7" s="30" t="s">
        <v>61</v>
      </c>
      <c r="D7" s="32">
        <v>7.5</v>
      </c>
      <c r="E7" s="32">
        <v>11</v>
      </c>
      <c r="F7" s="32">
        <f t="shared" si="0"/>
        <v>18.5</v>
      </c>
      <c r="G7" s="32">
        <v>8.5</v>
      </c>
      <c r="H7" s="32">
        <v>15</v>
      </c>
      <c r="I7" s="32">
        <f t="shared" si="1"/>
        <v>23.5</v>
      </c>
      <c r="J7" s="32">
        <f t="shared" si="6"/>
        <v>26</v>
      </c>
      <c r="K7" s="39"/>
      <c r="L7" s="35">
        <v>11</v>
      </c>
      <c r="M7" s="35">
        <f t="shared" si="2"/>
        <v>11</v>
      </c>
      <c r="N7" s="35">
        <v>3</v>
      </c>
      <c r="O7" s="35">
        <v>9</v>
      </c>
      <c r="P7" s="36">
        <f t="shared" si="3"/>
        <v>12</v>
      </c>
      <c r="Q7" s="32">
        <f t="shared" si="7"/>
        <v>29</v>
      </c>
      <c r="R7" s="37">
        <f t="shared" si="4"/>
        <v>55</v>
      </c>
      <c r="S7" s="38" t="str">
        <f t="shared" si="5"/>
        <v>E</v>
      </c>
      <c r="T7" s="41">
        <v>7</v>
      </c>
      <c r="U7" s="41">
        <v>17.5</v>
      </c>
      <c r="V7" s="41"/>
      <c r="W7" s="41"/>
      <c r="X7" s="41"/>
      <c r="Y7" s="41"/>
      <c r="Z7" s="41">
        <v>5</v>
      </c>
      <c r="AA7" s="41">
        <v>24</v>
      </c>
    </row>
    <row r="8" spans="1:27" ht="15" x14ac:dyDescent="0.25">
      <c r="A8" s="25">
        <v>6</v>
      </c>
      <c r="B8" s="30" t="s">
        <v>62</v>
      </c>
      <c r="C8" s="30" t="s">
        <v>63</v>
      </c>
      <c r="D8" s="32">
        <v>7</v>
      </c>
      <c r="E8" s="32">
        <v>1</v>
      </c>
      <c r="F8" s="32">
        <f t="shared" si="0"/>
        <v>8</v>
      </c>
      <c r="G8" s="32">
        <v>5.5</v>
      </c>
      <c r="H8" s="32">
        <v>1</v>
      </c>
      <c r="I8" s="32">
        <f t="shared" si="1"/>
        <v>6.5</v>
      </c>
      <c r="J8" s="32">
        <f t="shared" si="6"/>
        <v>8</v>
      </c>
      <c r="K8" s="33"/>
      <c r="L8" s="32"/>
      <c r="M8" s="35" t="str">
        <f t="shared" si="2"/>
        <v/>
      </c>
      <c r="N8" s="32"/>
      <c r="O8" s="32"/>
      <c r="P8" s="36" t="str">
        <f t="shared" si="3"/>
        <v/>
      </c>
      <c r="Q8" s="32" t="str">
        <f t="shared" si="7"/>
        <v/>
      </c>
      <c r="R8" s="37">
        <f t="shared" si="4"/>
        <v>8</v>
      </c>
      <c r="S8" s="38" t="str">
        <f t="shared" si="5"/>
        <v>F</v>
      </c>
      <c r="T8" s="41"/>
      <c r="U8" s="41"/>
      <c r="V8" s="41"/>
      <c r="W8" s="41"/>
      <c r="X8" s="41"/>
      <c r="Y8" s="41"/>
      <c r="Z8" s="41"/>
      <c r="AA8" s="41"/>
    </row>
    <row r="9" spans="1:27" ht="15" x14ac:dyDescent="0.25">
      <c r="A9" s="25">
        <v>7</v>
      </c>
      <c r="B9" s="30" t="s">
        <v>50</v>
      </c>
      <c r="C9" s="30" t="s">
        <v>64</v>
      </c>
      <c r="D9" s="40"/>
      <c r="E9" s="40"/>
      <c r="F9" s="32" t="str">
        <f t="shared" si="0"/>
        <v/>
      </c>
      <c r="G9" s="40"/>
      <c r="H9" s="40"/>
      <c r="I9" s="32" t="str">
        <f t="shared" si="1"/>
        <v/>
      </c>
      <c r="J9" s="32" t="str">
        <f t="shared" si="6"/>
        <v/>
      </c>
      <c r="K9" s="40"/>
      <c r="L9" s="40"/>
      <c r="M9" s="35" t="str">
        <f t="shared" si="2"/>
        <v/>
      </c>
      <c r="N9" s="40"/>
      <c r="O9" s="40"/>
      <c r="P9" s="36" t="str">
        <f t="shared" si="3"/>
        <v/>
      </c>
      <c r="Q9" s="32" t="str">
        <f t="shared" si="7"/>
        <v/>
      </c>
      <c r="R9" s="37" t="str">
        <f t="shared" si="4"/>
        <v/>
      </c>
      <c r="S9" s="38" t="str">
        <f t="shared" si="5"/>
        <v/>
      </c>
      <c r="T9" s="41"/>
      <c r="U9" s="41"/>
      <c r="V9" s="41"/>
      <c r="W9" s="41"/>
      <c r="X9" s="41"/>
      <c r="Y9" s="41"/>
      <c r="Z9" s="41"/>
      <c r="AA9" s="41"/>
    </row>
    <row r="10" spans="1:27" ht="15" x14ac:dyDescent="0.25">
      <c r="A10" s="25">
        <v>8</v>
      </c>
      <c r="B10" s="30" t="s">
        <v>51</v>
      </c>
      <c r="C10" s="30" t="s">
        <v>65</v>
      </c>
      <c r="D10" s="40">
        <v>5.5</v>
      </c>
      <c r="E10" s="40">
        <v>6</v>
      </c>
      <c r="F10" s="32">
        <f t="shared" si="0"/>
        <v>11.5</v>
      </c>
      <c r="G10" s="40">
        <v>12</v>
      </c>
      <c r="H10" s="40">
        <v>3</v>
      </c>
      <c r="I10" s="32">
        <f t="shared" si="1"/>
        <v>15</v>
      </c>
      <c r="J10" s="32">
        <f t="shared" si="6"/>
        <v>25</v>
      </c>
      <c r="K10" s="40"/>
      <c r="L10" s="40"/>
      <c r="M10" s="35" t="str">
        <f t="shared" si="2"/>
        <v/>
      </c>
      <c r="N10" s="40"/>
      <c r="O10" s="40"/>
      <c r="P10" s="36" t="str">
        <f t="shared" si="3"/>
        <v/>
      </c>
      <c r="Q10" s="32">
        <f t="shared" si="7"/>
        <v>16.5</v>
      </c>
      <c r="R10" s="37">
        <f t="shared" si="4"/>
        <v>41.5</v>
      </c>
      <c r="S10" s="38" t="str">
        <f t="shared" si="5"/>
        <v>F</v>
      </c>
      <c r="T10" s="41">
        <v>8.5</v>
      </c>
      <c r="U10" s="41">
        <v>8</v>
      </c>
      <c r="V10" s="41"/>
      <c r="W10" s="41"/>
      <c r="X10" s="41"/>
      <c r="Y10" s="41">
        <v>13</v>
      </c>
      <c r="Z10" s="41">
        <v>2.5</v>
      </c>
      <c r="AA10" s="41">
        <v>14</v>
      </c>
    </row>
    <row r="11" spans="1:27" ht="15" x14ac:dyDescent="0.25">
      <c r="A11" s="25">
        <v>9</v>
      </c>
      <c r="B11" s="30" t="s">
        <v>52</v>
      </c>
      <c r="C11" s="30" t="s">
        <v>66</v>
      </c>
      <c r="D11" s="40"/>
      <c r="E11" s="40"/>
      <c r="F11" s="32" t="str">
        <f t="shared" si="0"/>
        <v/>
      </c>
      <c r="G11" s="40"/>
      <c r="H11" s="40"/>
      <c r="I11" s="32" t="str">
        <f t="shared" si="1"/>
        <v/>
      </c>
      <c r="J11" s="32" t="str">
        <f t="shared" si="6"/>
        <v/>
      </c>
      <c r="K11" s="40"/>
      <c r="L11" s="40"/>
      <c r="M11" s="35" t="str">
        <f t="shared" si="2"/>
        <v/>
      </c>
      <c r="N11" s="40"/>
      <c r="O11" s="40"/>
      <c r="P11" s="36" t="str">
        <f t="shared" si="3"/>
        <v/>
      </c>
      <c r="Q11" s="32" t="str">
        <f t="shared" si="7"/>
        <v/>
      </c>
      <c r="R11" s="37" t="str">
        <f t="shared" si="4"/>
        <v/>
      </c>
      <c r="S11" s="38" t="str">
        <f t="shared" si="5"/>
        <v/>
      </c>
      <c r="T11" s="41"/>
      <c r="U11" s="41"/>
      <c r="V11" s="41"/>
      <c r="W11" s="41"/>
      <c r="X11" s="41"/>
      <c r="Y11" s="41"/>
      <c r="Z11" s="41"/>
      <c r="AA11" s="41"/>
    </row>
    <row r="12" spans="1:27" ht="15" x14ac:dyDescent="0.25">
      <c r="A12" s="25">
        <v>10</v>
      </c>
      <c r="B12" s="30" t="s">
        <v>67</v>
      </c>
      <c r="C12" s="30" t="s">
        <v>68</v>
      </c>
      <c r="D12" s="40"/>
      <c r="E12" s="40"/>
      <c r="F12" s="32" t="str">
        <f t="shared" si="0"/>
        <v/>
      </c>
      <c r="G12" s="40"/>
      <c r="H12" s="40"/>
      <c r="I12" s="32" t="str">
        <f t="shared" si="1"/>
        <v/>
      </c>
      <c r="J12" s="32" t="str">
        <f t="shared" si="6"/>
        <v/>
      </c>
      <c r="K12" s="40"/>
      <c r="L12" s="40"/>
      <c r="M12" s="35" t="str">
        <f t="shared" si="2"/>
        <v/>
      </c>
      <c r="N12" s="40"/>
      <c r="O12" s="40"/>
      <c r="P12" s="36" t="str">
        <f t="shared" si="3"/>
        <v/>
      </c>
      <c r="Q12" s="32" t="str">
        <f t="shared" si="7"/>
        <v/>
      </c>
      <c r="R12" s="37" t="str">
        <f t="shared" si="4"/>
        <v/>
      </c>
      <c r="S12" s="38" t="str">
        <f t="shared" si="5"/>
        <v/>
      </c>
      <c r="T12" s="41"/>
      <c r="U12" s="41"/>
      <c r="V12" s="41"/>
      <c r="W12" s="41"/>
      <c r="X12" s="41"/>
      <c r="Y12" s="41"/>
      <c r="Z12" s="41"/>
      <c r="AA12" s="41"/>
    </row>
    <row r="13" spans="1:27" ht="15" x14ac:dyDescent="0.25">
      <c r="A13" s="25">
        <v>11</v>
      </c>
      <c r="B13" s="30" t="s">
        <v>69</v>
      </c>
      <c r="C13" s="30" t="s">
        <v>70</v>
      </c>
      <c r="D13" s="40">
        <v>6.5</v>
      </c>
      <c r="E13" s="40"/>
      <c r="F13" s="32">
        <f t="shared" si="0"/>
        <v>6.5</v>
      </c>
      <c r="G13" s="40">
        <v>7.5</v>
      </c>
      <c r="H13" s="40">
        <v>7</v>
      </c>
      <c r="I13" s="32">
        <f t="shared" si="1"/>
        <v>14.5</v>
      </c>
      <c r="J13" s="32">
        <f t="shared" si="6"/>
        <v>18</v>
      </c>
      <c r="K13" s="40"/>
      <c r="L13" s="40"/>
      <c r="M13" s="35" t="str">
        <f t="shared" si="2"/>
        <v/>
      </c>
      <c r="N13" s="40">
        <v>1</v>
      </c>
      <c r="O13" s="40">
        <v>0</v>
      </c>
      <c r="P13" s="36">
        <f t="shared" si="3"/>
        <v>1</v>
      </c>
      <c r="Q13" s="32">
        <f t="shared" si="7"/>
        <v>8</v>
      </c>
      <c r="R13" s="37">
        <f t="shared" si="4"/>
        <v>26</v>
      </c>
      <c r="S13" s="38" t="str">
        <f t="shared" si="5"/>
        <v>F</v>
      </c>
      <c r="T13" s="41"/>
      <c r="U13" s="41"/>
      <c r="V13" s="41"/>
      <c r="W13" s="41"/>
      <c r="X13" s="41">
        <v>11</v>
      </c>
      <c r="Y13" s="41">
        <v>5</v>
      </c>
      <c r="Z13" s="41"/>
      <c r="AA13" s="41">
        <v>7</v>
      </c>
    </row>
    <row r="14" spans="1:27" x14ac:dyDescent="0.2">
      <c r="A14" s="25"/>
      <c r="B14" s="26"/>
      <c r="C14" s="26"/>
      <c r="D14" s="31"/>
      <c r="E14" s="31"/>
      <c r="F14" s="31"/>
      <c r="Q14" s="31"/>
      <c r="R14" s="31"/>
      <c r="S14" s="31"/>
    </row>
    <row r="15" spans="1:27" x14ac:dyDescent="0.2">
      <c r="A15" s="25"/>
      <c r="B15" s="26"/>
      <c r="C15" s="26"/>
      <c r="D15" s="31"/>
      <c r="E15" s="31"/>
      <c r="F15" s="31"/>
      <c r="Q15" s="31"/>
      <c r="R15" s="31"/>
      <c r="S15" s="31"/>
    </row>
    <row r="16" spans="1:27" x14ac:dyDescent="0.2">
      <c r="A16" s="25"/>
      <c r="B16" s="26"/>
      <c r="C16" s="26"/>
      <c r="D16" s="31"/>
      <c r="E16" s="31"/>
      <c r="F16" s="31"/>
      <c r="Q16" s="31"/>
      <c r="R16" s="31"/>
      <c r="S16" s="31"/>
    </row>
    <row r="17" spans="1:19" x14ac:dyDescent="0.2">
      <c r="A17" s="25"/>
      <c r="B17" s="26"/>
      <c r="C17" s="26"/>
      <c r="D17" s="31"/>
      <c r="E17" s="31"/>
      <c r="F17" s="31"/>
      <c r="Q17" s="31"/>
      <c r="R17" s="31"/>
      <c r="S17" s="31"/>
    </row>
    <row r="18" spans="1:19" x14ac:dyDescent="0.2">
      <c r="A18" s="25"/>
      <c r="B18" s="26"/>
      <c r="C18" s="26"/>
      <c r="D18" s="31"/>
      <c r="E18" s="31"/>
      <c r="F18" s="31"/>
      <c r="Q18" s="31"/>
      <c r="R18" s="31"/>
      <c r="S18" s="31"/>
    </row>
    <row r="19" spans="1:19" x14ac:dyDescent="0.2">
      <c r="A19" s="25"/>
      <c r="B19" s="26"/>
      <c r="C19" s="26"/>
      <c r="D19" s="31"/>
      <c r="E19" s="31"/>
      <c r="F19" s="31"/>
      <c r="Q19" s="31"/>
      <c r="R19" s="31"/>
      <c r="S19" s="31"/>
    </row>
    <row r="20" spans="1:19" x14ac:dyDescent="0.2">
      <c r="A20" s="25"/>
      <c r="B20" s="26"/>
      <c r="C20" s="26"/>
      <c r="D20" s="31"/>
      <c r="E20" s="31"/>
      <c r="F20" s="31"/>
      <c r="Q20" s="31"/>
      <c r="R20" s="31"/>
      <c r="S20" s="31"/>
    </row>
    <row r="21" spans="1:19" x14ac:dyDescent="0.2">
      <c r="A21" s="25"/>
      <c r="B21" s="26"/>
      <c r="C21" s="26"/>
      <c r="D21" s="31"/>
      <c r="E21" s="31"/>
      <c r="F21" s="31"/>
      <c r="Q21" s="31"/>
      <c r="R21" s="31"/>
      <c r="S21" s="31"/>
    </row>
    <row r="22" spans="1:19" x14ac:dyDescent="0.2">
      <c r="A22" s="25"/>
      <c r="B22" s="26"/>
      <c r="C22" s="26"/>
      <c r="D22" s="31"/>
      <c r="E22" s="31"/>
      <c r="F22" s="31"/>
      <c r="Q22" s="31"/>
      <c r="R22" s="31"/>
      <c r="S22" s="31"/>
    </row>
    <row r="23" spans="1:19" x14ac:dyDescent="0.2">
      <c r="A23" s="25"/>
      <c r="B23" s="26"/>
      <c r="C23" s="26"/>
      <c r="D23" s="31"/>
      <c r="E23" s="31"/>
      <c r="F23" s="31"/>
      <c r="Q23" s="31"/>
      <c r="R23" s="31"/>
      <c r="S23" s="31"/>
    </row>
    <row r="24" spans="1:19" x14ac:dyDescent="0.2">
      <c r="A24" s="25"/>
      <c r="B24" s="26"/>
      <c r="C24" s="26"/>
      <c r="D24" s="31"/>
      <c r="E24" s="31"/>
      <c r="F24" s="31"/>
      <c r="Q24" s="31"/>
      <c r="R24" s="31"/>
      <c r="S24" s="31"/>
    </row>
    <row r="25" spans="1:19" x14ac:dyDescent="0.2">
      <c r="A25" s="25"/>
      <c r="B25" s="26"/>
      <c r="C25" s="26"/>
      <c r="D25" s="31"/>
      <c r="E25" s="31"/>
      <c r="F25" s="31"/>
      <c r="Q25" s="31"/>
      <c r="R25" s="31"/>
      <c r="S25" s="31"/>
    </row>
    <row r="26" spans="1:19" x14ac:dyDescent="0.2">
      <c r="A26" s="25"/>
      <c r="B26" s="26"/>
      <c r="C26" s="26"/>
      <c r="D26" s="31"/>
      <c r="E26" s="31"/>
      <c r="F26" s="31"/>
      <c r="Q26" s="31"/>
      <c r="R26" s="31"/>
      <c r="S26" s="31"/>
    </row>
    <row r="27" spans="1:19" x14ac:dyDescent="0.2">
      <c r="A27" s="25"/>
      <c r="B27" s="26"/>
      <c r="C27" s="26"/>
      <c r="D27" s="31"/>
      <c r="E27" s="31"/>
      <c r="F27" s="31"/>
      <c r="Q27" s="31"/>
      <c r="R27" s="31"/>
      <c r="S27" s="31"/>
    </row>
    <row r="28" spans="1:19" x14ac:dyDescent="0.2">
      <c r="A28" s="25"/>
      <c r="B28" s="26"/>
      <c r="C28" s="26"/>
      <c r="D28" s="31"/>
      <c r="E28" s="31"/>
      <c r="F28" s="31"/>
      <c r="Q28" s="31"/>
      <c r="R28" s="31"/>
      <c r="S28" s="31"/>
    </row>
    <row r="29" spans="1:19" x14ac:dyDescent="0.2">
      <c r="A29" s="25"/>
      <c r="B29" s="26"/>
      <c r="C29" s="26"/>
      <c r="D29" s="31"/>
      <c r="E29" s="31"/>
      <c r="F29" s="31"/>
      <c r="Q29" s="31"/>
      <c r="R29" s="31"/>
      <c r="S29" s="31"/>
    </row>
    <row r="30" spans="1:19" x14ac:dyDescent="0.2">
      <c r="A30" s="25"/>
      <c r="B30" s="26"/>
      <c r="C30" s="26"/>
      <c r="D30" s="31"/>
      <c r="E30" s="31"/>
      <c r="F30" s="31"/>
      <c r="Q30" s="31"/>
      <c r="R30" s="31"/>
      <c r="S30" s="31"/>
    </row>
    <row r="31" spans="1:19" x14ac:dyDescent="0.2">
      <c r="A31" s="25"/>
      <c r="B31" s="26"/>
      <c r="C31" s="26"/>
      <c r="D31" s="31"/>
      <c r="E31" s="31"/>
      <c r="F31" s="31"/>
      <c r="Q31" s="31"/>
      <c r="R31" s="31"/>
      <c r="S31" s="31"/>
    </row>
    <row r="32" spans="1:19" x14ac:dyDescent="0.2">
      <c r="A32" s="25"/>
      <c r="B32" s="26"/>
      <c r="C32" s="26"/>
      <c r="D32" s="31"/>
      <c r="E32" s="31"/>
      <c r="F32" s="31"/>
      <c r="Q32" s="31"/>
      <c r="R32" s="31"/>
      <c r="S32" s="31"/>
    </row>
    <row r="33" spans="1:19" x14ac:dyDescent="0.2">
      <c r="A33" s="25"/>
      <c r="B33" s="26"/>
      <c r="C33" s="26"/>
      <c r="D33" s="31"/>
      <c r="E33" s="31"/>
      <c r="F33" s="31"/>
      <c r="Q33" s="31"/>
      <c r="R33" s="31"/>
      <c r="S33" s="31"/>
    </row>
    <row r="34" spans="1:19" x14ac:dyDescent="0.2">
      <c r="A34" s="25"/>
      <c r="B34" s="26"/>
      <c r="C34" s="26"/>
      <c r="D34" s="31"/>
      <c r="E34" s="31"/>
      <c r="F34" s="31"/>
      <c r="Q34" s="31"/>
      <c r="R34" s="31"/>
      <c r="S34" s="31"/>
    </row>
    <row r="35" spans="1:19" x14ac:dyDescent="0.2">
      <c r="A35" s="25"/>
      <c r="B35" s="26"/>
      <c r="C35" s="26"/>
      <c r="D35" s="31"/>
      <c r="E35" s="31"/>
      <c r="F35" s="31"/>
      <c r="Q35" s="31"/>
      <c r="R35" s="31"/>
      <c r="S35" s="31"/>
    </row>
    <row r="36" spans="1:19" x14ac:dyDescent="0.2">
      <c r="A36" s="25"/>
      <c r="B36" s="26"/>
      <c r="C36" s="26"/>
      <c r="D36" s="31"/>
      <c r="E36" s="31"/>
      <c r="F36" s="31"/>
      <c r="Q36" s="31"/>
      <c r="R36" s="31"/>
      <c r="S36" s="31"/>
    </row>
    <row r="37" spans="1:19" x14ac:dyDescent="0.2">
      <c r="A37" s="25"/>
      <c r="B37" s="26"/>
      <c r="C37" s="26"/>
      <c r="D37" s="31"/>
      <c r="E37" s="31"/>
      <c r="F37" s="31"/>
      <c r="Q37" s="31"/>
      <c r="R37" s="31"/>
      <c r="S37" s="31"/>
    </row>
    <row r="38" spans="1:19" x14ac:dyDescent="0.2">
      <c r="A38" s="25"/>
      <c r="B38" s="26"/>
      <c r="C38" s="26"/>
      <c r="D38" s="31"/>
      <c r="E38" s="31"/>
      <c r="F38" s="31"/>
      <c r="Q38" s="31"/>
      <c r="R38" s="31"/>
      <c r="S38" s="31"/>
    </row>
    <row r="39" spans="1:19" x14ac:dyDescent="0.2">
      <c r="A39" s="25"/>
      <c r="B39" s="26"/>
      <c r="C39" s="26"/>
      <c r="D39" s="31"/>
      <c r="E39" s="31"/>
      <c r="F39" s="31"/>
      <c r="Q39" s="31"/>
      <c r="R39" s="31"/>
      <c r="S39" s="31"/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65" workbookViewId="0">
      <pane ySplit="7" topLeftCell="A8" activePane="bottomLeft" state="frozen"/>
      <selection pane="bottomLeft" activeCell="T8" sqref="T8:T18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 t="s">
        <v>40</v>
      </c>
      <c r="T1" s="51"/>
      <c r="U1" s="52"/>
    </row>
    <row r="2" spans="1:21" ht="19.5" customHeight="1" x14ac:dyDescent="0.2">
      <c r="A2" s="53" t="s">
        <v>74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 t="s">
        <v>75</v>
      </c>
      <c r="P2" s="54"/>
      <c r="Q2" s="54"/>
      <c r="R2" s="54"/>
      <c r="S2" s="54"/>
      <c r="T2" s="54"/>
      <c r="U2" s="54"/>
    </row>
    <row r="3" spans="1:21" ht="24.75" customHeight="1" x14ac:dyDescent="0.2">
      <c r="A3" s="58" t="s">
        <v>73</v>
      </c>
      <c r="B3" s="59"/>
      <c r="C3" s="59"/>
      <c r="D3" s="60" t="s">
        <v>43</v>
      </c>
      <c r="E3" s="60"/>
      <c r="F3" s="60"/>
      <c r="G3" s="60"/>
      <c r="H3" s="55" t="s">
        <v>72</v>
      </c>
      <c r="I3" s="55"/>
      <c r="J3" s="55"/>
      <c r="K3" s="55"/>
      <c r="L3" s="55"/>
      <c r="M3" s="55"/>
      <c r="N3" s="55"/>
      <c r="O3" s="55"/>
      <c r="P3" s="55"/>
      <c r="Q3" s="56" t="s">
        <v>71</v>
      </c>
      <c r="R3" s="57"/>
      <c r="S3" s="57"/>
      <c r="T3" s="57"/>
      <c r="U3" s="57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44" t="s">
        <v>10</v>
      </c>
      <c r="B5" s="46" t="s">
        <v>11</v>
      </c>
      <c r="C5" s="47" t="s">
        <v>12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8" t="s">
        <v>13</v>
      </c>
      <c r="U5" s="42" t="s">
        <v>14</v>
      </c>
    </row>
    <row r="6" spans="1:21" ht="21" customHeight="1" thickTop="1" thickBot="1" x14ac:dyDescent="0.25">
      <c r="A6" s="44"/>
      <c r="B6" s="46"/>
      <c r="C6" s="2"/>
      <c r="D6" s="43" t="s">
        <v>15</v>
      </c>
      <c r="E6" s="43"/>
      <c r="F6" s="43"/>
      <c r="G6" s="43"/>
      <c r="H6" s="43"/>
      <c r="I6" s="43" t="s">
        <v>16</v>
      </c>
      <c r="J6" s="43"/>
      <c r="K6" s="43"/>
      <c r="L6" s="43" t="s">
        <v>17</v>
      </c>
      <c r="M6" s="43"/>
      <c r="N6" s="43"/>
      <c r="O6" s="43" t="s">
        <v>18</v>
      </c>
      <c r="P6" s="43"/>
      <c r="Q6" s="43"/>
      <c r="R6" s="43" t="s">
        <v>19</v>
      </c>
      <c r="S6" s="43"/>
      <c r="T6" s="48"/>
      <c r="U6" s="42"/>
    </row>
    <row r="7" spans="1:21" ht="21" customHeight="1" thickTop="1" thickBot="1" x14ac:dyDescent="0.25">
      <c r="A7" s="45"/>
      <c r="B7" s="46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48"/>
      <c r="U7" s="42"/>
    </row>
    <row r="8" spans="1:21" ht="15" customHeight="1" thickTop="1" x14ac:dyDescent="0.2">
      <c r="A8" s="15" t="str">
        <f>M1D!B3</f>
        <v>6/2018</v>
      </c>
      <c r="B8" s="15" t="str">
        <f>M1D!C3</f>
        <v>Masoničić Đuro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IF(M1D!J3="","",M1D!J3)</f>
        <v>36</v>
      </c>
      <c r="P8" s="13"/>
      <c r="Q8" s="12"/>
      <c r="R8" s="13" t="str">
        <f>IF(M1D!M3="","",M1D!M3)</f>
        <v/>
      </c>
      <c r="S8" s="13">
        <f>IF(M1D!P3="","",M1D!Q3)</f>
        <v>14</v>
      </c>
      <c r="T8" s="13">
        <f>IF(M1D!R3="","",M1D!R3)</f>
        <v>50</v>
      </c>
      <c r="U8" s="13" t="str">
        <f>IF(M1D!S3="","",M1D!S3)</f>
        <v>E</v>
      </c>
    </row>
    <row r="9" spans="1:21" ht="15" customHeight="1" x14ac:dyDescent="0.2">
      <c r="A9" s="15" t="str">
        <f>M1D!B4</f>
        <v>32/2018</v>
      </c>
      <c r="B9" s="15" t="str">
        <f>M1D!C4</f>
        <v>Pejović Vasilisa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IF(M1D!J4="","",M1D!J4)</f>
        <v>4</v>
      </c>
      <c r="P9" s="13"/>
      <c r="Q9" s="12"/>
      <c r="R9" s="13">
        <f>IF(M1D!M4="","",M1D!M4)</f>
        <v>6</v>
      </c>
      <c r="S9" s="13">
        <f>IF(M1D!P4="","",M1D!Q4)</f>
        <v>7</v>
      </c>
      <c r="T9" s="13">
        <f>IF(M1D!R4="","",M1D!R4)</f>
        <v>11</v>
      </c>
      <c r="U9" s="13" t="str">
        <f>IF(M1D!S4="","",M1D!S4)</f>
        <v>F</v>
      </c>
    </row>
    <row r="10" spans="1:21" ht="15" customHeight="1" x14ac:dyDescent="0.2">
      <c r="A10" s="15" t="str">
        <f>M1D!B5</f>
        <v>33/2018</v>
      </c>
      <c r="B10" s="15" t="str">
        <f>M1D!C5</f>
        <v>Radnjić Natalija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IF(M1D!J5="","",M1D!J5)</f>
        <v>28.5</v>
      </c>
      <c r="P10" s="13"/>
      <c r="Q10" s="12"/>
      <c r="R10" s="13">
        <f>IF(M1D!M5="","",M1D!M5)</f>
        <v>18</v>
      </c>
      <c r="S10" s="13">
        <f>IF(M1D!P5="","",M1D!Q5)</f>
        <v>30</v>
      </c>
      <c r="T10" s="13">
        <f>IF(M1D!R5="","",M1D!R5)</f>
        <v>58.5</v>
      </c>
      <c r="U10" s="13" t="str">
        <f>IF(M1D!S5="","",M1D!S5)</f>
        <v>E</v>
      </c>
    </row>
    <row r="11" spans="1:21" ht="15" customHeight="1" x14ac:dyDescent="0.2">
      <c r="A11" s="15" t="str">
        <f>M1D!B6</f>
        <v>34/2018</v>
      </c>
      <c r="B11" s="15" t="str">
        <f>M1D!C6</f>
        <v>Radulović Ana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IF(M1D!J6="","",M1D!J6)</f>
        <v>20</v>
      </c>
      <c r="P11" s="13"/>
      <c r="Q11" s="12"/>
      <c r="R11" s="13" t="str">
        <f>IF(M1D!M6="","",M1D!M6)</f>
        <v/>
      </c>
      <c r="S11" s="13">
        <f>IF(M1D!P6="","",M1D!Q6)</f>
        <v>3</v>
      </c>
      <c r="T11" s="13">
        <f>IF(M1D!R6="","",M1D!R6)</f>
        <v>23</v>
      </c>
      <c r="U11" s="13" t="str">
        <f>IF(M1D!S6="","",M1D!S6)</f>
        <v>F</v>
      </c>
    </row>
    <row r="12" spans="1:21" ht="15" customHeight="1" x14ac:dyDescent="0.2">
      <c r="A12" s="15" t="str">
        <f>M1D!B7</f>
        <v>40/2018</v>
      </c>
      <c r="B12" s="15" t="str">
        <f>M1D!C7</f>
        <v>Rovčanin Raden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IF(M1D!J7="","",M1D!J7)</f>
        <v>26</v>
      </c>
      <c r="P12" s="13"/>
      <c r="Q12" s="12"/>
      <c r="R12" s="13">
        <f>IF(M1D!M7="","",M1D!M7)</f>
        <v>11</v>
      </c>
      <c r="S12" s="13">
        <f>IF(M1D!P7="","",M1D!Q7)</f>
        <v>29</v>
      </c>
      <c r="T12" s="13">
        <f>IF(M1D!R7="","",M1D!R7)</f>
        <v>55</v>
      </c>
      <c r="U12" s="13" t="str">
        <f>IF(M1D!S7="","",M1D!S7)</f>
        <v>E</v>
      </c>
    </row>
    <row r="13" spans="1:21" ht="15" customHeight="1" x14ac:dyDescent="0.2">
      <c r="A13" s="15" t="str">
        <f>M1D!B8</f>
        <v>15/2017</v>
      </c>
      <c r="B13" s="15" t="str">
        <f>M1D!C8</f>
        <v>Bajraktarević Džanan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>
        <f>IF(M1D!J8="","",M1D!J8)</f>
        <v>8</v>
      </c>
      <c r="P13" s="13"/>
      <c r="Q13" s="12"/>
      <c r="R13" s="13" t="str">
        <f>IF(M1D!M8="","",M1D!M8)</f>
        <v/>
      </c>
      <c r="S13" s="13" t="str">
        <f>IF(M1D!P8="","",M1D!Q8)</f>
        <v/>
      </c>
      <c r="T13" s="13">
        <f>IF(M1D!R8="","",M1D!R8)</f>
        <v>8</v>
      </c>
      <c r="U13" s="13" t="str">
        <f>IF(M1D!S8="","",M1D!S8)</f>
        <v>F</v>
      </c>
    </row>
    <row r="14" spans="1:21" ht="15" customHeight="1" x14ac:dyDescent="0.2">
      <c r="A14" s="15" t="str">
        <f>M1D!B9</f>
        <v>36/2017</v>
      </c>
      <c r="B14" s="15" t="str">
        <f>M1D!C9</f>
        <v>Kalač Almin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 t="str">
        <f>IF(M1D!J9="","",M1D!J9)</f>
        <v/>
      </c>
      <c r="P14" s="13"/>
      <c r="Q14" s="12"/>
      <c r="R14" s="13" t="str">
        <f>IF(M1D!M9="","",M1D!M9)</f>
        <v/>
      </c>
      <c r="S14" s="13" t="str">
        <f>IF(M1D!P9="","",M1D!Q9)</f>
        <v/>
      </c>
      <c r="T14" s="13" t="str">
        <f>IF(M1D!R9="","",M1D!R9)</f>
        <v/>
      </c>
      <c r="U14" s="13" t="str">
        <f>IF(M1D!S9="","",M1D!S9)</f>
        <v/>
      </c>
    </row>
    <row r="15" spans="1:21" ht="15" customHeight="1" x14ac:dyDescent="0.2">
      <c r="A15" s="15" t="str">
        <f>M1D!B10</f>
        <v>44/2017</v>
      </c>
      <c r="B15" s="15" t="str">
        <f>M1D!C10</f>
        <v>Sutaj Edin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IF(M1D!J10="","",M1D!J10)</f>
        <v>25</v>
      </c>
      <c r="P15" s="13"/>
      <c r="Q15" s="12"/>
      <c r="R15" s="13" t="str">
        <f>IF(M1D!M10="","",M1D!M10)</f>
        <v/>
      </c>
      <c r="S15" s="13" t="str">
        <f>IF(M1D!P10="","",M1D!Q10)</f>
        <v/>
      </c>
      <c r="T15" s="13">
        <f>IF(M1D!R10="","",M1D!R10)</f>
        <v>41.5</v>
      </c>
      <c r="U15" s="13" t="str">
        <f>IF(M1D!S10="","",M1D!S10)</f>
        <v>F</v>
      </c>
    </row>
    <row r="16" spans="1:21" ht="15" customHeight="1" x14ac:dyDescent="0.2">
      <c r="A16" s="15" t="str">
        <f>M1D!B11</f>
        <v>50/2017</v>
      </c>
      <c r="B16" s="15" t="str">
        <f>M1D!C11</f>
        <v>Berišaj Bernard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 t="str">
        <f>IF(M1D!J11="","",M1D!J11)</f>
        <v/>
      </c>
      <c r="P16" s="13"/>
      <c r="Q16" s="12"/>
      <c r="R16" s="13" t="str">
        <f>IF(M1D!M11="","",M1D!M11)</f>
        <v/>
      </c>
      <c r="S16" s="13" t="str">
        <f>IF(M1D!P11="","",M1D!Q11)</f>
        <v/>
      </c>
      <c r="T16" s="13" t="str">
        <f>IF(M1D!R11="","",M1D!R11)</f>
        <v/>
      </c>
      <c r="U16" s="13" t="str">
        <f>IF(M1D!S11="","",M1D!S11)</f>
        <v/>
      </c>
    </row>
    <row r="17" spans="1:21" ht="15" customHeight="1" x14ac:dyDescent="0.2">
      <c r="A17" s="15" t="str">
        <f>M1D!B12</f>
        <v>12/2015</v>
      </c>
      <c r="B17" s="15" t="str">
        <f>M1D!C12</f>
        <v>Vlahović Sofija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 t="str">
        <f>IF(M1D!J12="","",M1D!J12)</f>
        <v/>
      </c>
      <c r="P17" s="13"/>
      <c r="Q17" s="12"/>
      <c r="R17" s="13" t="str">
        <f>IF(M1D!M12="","",M1D!M12)</f>
        <v/>
      </c>
      <c r="S17" s="13" t="str">
        <f>IF(M1D!P12="","",M1D!Q12)</f>
        <v/>
      </c>
      <c r="T17" s="13" t="str">
        <f>IF(M1D!R12="","",M1D!R12)</f>
        <v/>
      </c>
      <c r="U17" s="13" t="str">
        <f>IF(M1D!S12="","",M1D!S12)</f>
        <v/>
      </c>
    </row>
    <row r="18" spans="1:21" ht="15" customHeight="1" x14ac:dyDescent="0.2">
      <c r="A18" s="15" t="str">
        <f>M1D!B13</f>
        <v>34/2015</v>
      </c>
      <c r="B18" s="15" t="str">
        <f>M1D!C13</f>
        <v>Nikaljević Vladana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IF(M1D!J13="","",M1D!J13)</f>
        <v>18</v>
      </c>
      <c r="P18" s="13"/>
      <c r="Q18" s="12"/>
      <c r="R18" s="13" t="str">
        <f>IF(M1D!M13="","",M1D!M13)</f>
        <v/>
      </c>
      <c r="S18" s="13">
        <f>IF(M1D!P13="","",M1D!Q13)</f>
        <v>8</v>
      </c>
      <c r="T18" s="13">
        <f>IF(M1D!R13="","",M1D!R13)</f>
        <v>26</v>
      </c>
      <c r="U18" s="13" t="str">
        <f>IF(M1D!S13="","",M1D!S13)</f>
        <v>F</v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65" workbookViewId="0">
      <pane ySplit="7" topLeftCell="A8" activePane="bottomLeft" state="frozen"/>
      <selection pane="bottomLeft" activeCell="H12" sqref="H12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66" t="s">
        <v>28</v>
      </c>
      <c r="B1" s="67"/>
      <c r="C1" s="67"/>
      <c r="D1" s="67"/>
      <c r="E1" s="67"/>
      <c r="F1" s="71" t="s">
        <v>41</v>
      </c>
      <c r="G1" s="71"/>
      <c r="H1" s="72"/>
    </row>
    <row r="2" spans="1:8" ht="22.5" customHeight="1" x14ac:dyDescent="0.25">
      <c r="A2" s="73" t="s">
        <v>79</v>
      </c>
      <c r="B2" s="74"/>
      <c r="C2" s="74"/>
      <c r="D2" s="74"/>
      <c r="E2" s="74"/>
      <c r="F2" s="74"/>
      <c r="G2" s="74"/>
      <c r="H2" s="74"/>
    </row>
    <row r="3" spans="1:8" ht="27" customHeight="1" x14ac:dyDescent="0.2">
      <c r="A3" s="75" t="s">
        <v>78</v>
      </c>
      <c r="B3" s="74"/>
      <c r="C3" s="74"/>
      <c r="D3" s="68" t="s">
        <v>76</v>
      </c>
      <c r="E3" s="69"/>
      <c r="F3" s="69"/>
      <c r="G3" s="69"/>
      <c r="H3" s="69"/>
    </row>
    <row r="4" spans="1:8" ht="17.25" customHeight="1" x14ac:dyDescent="0.25">
      <c r="A4" s="76" t="s">
        <v>77</v>
      </c>
      <c r="B4" s="74"/>
      <c r="C4" s="74"/>
      <c r="D4" s="74"/>
      <c r="E4" s="70" t="s">
        <v>44</v>
      </c>
      <c r="F4" s="70"/>
      <c r="G4" s="70"/>
      <c r="H4" s="70"/>
    </row>
    <row r="5" spans="1:8" ht="4.5" customHeight="1" x14ac:dyDescent="0.25">
      <c r="B5" s="80"/>
      <c r="C5" s="80"/>
      <c r="D5" s="80"/>
      <c r="E5" s="80"/>
      <c r="F5" s="80"/>
      <c r="G5" s="80"/>
      <c r="H5" s="80"/>
    </row>
    <row r="6" spans="1:8" s="10" customFormat="1" ht="25.5" customHeight="1" thickBot="1" x14ac:dyDescent="0.25">
      <c r="A6" s="61" t="s">
        <v>42</v>
      </c>
      <c r="B6" s="77" t="s">
        <v>10</v>
      </c>
      <c r="C6" s="79" t="s">
        <v>29</v>
      </c>
      <c r="D6" s="79"/>
      <c r="E6" s="63" t="s">
        <v>30</v>
      </c>
      <c r="F6" s="64"/>
      <c r="G6" s="65"/>
      <c r="H6" s="79" t="s">
        <v>31</v>
      </c>
    </row>
    <row r="7" spans="1:8" s="10" customFormat="1" ht="42" customHeight="1" thickTop="1" thickBot="1" x14ac:dyDescent="0.25">
      <c r="A7" s="62"/>
      <c r="B7" s="78"/>
      <c r="C7" s="79"/>
      <c r="D7" s="79"/>
      <c r="E7" s="14" t="s">
        <v>32</v>
      </c>
      <c r="F7" s="11" t="s">
        <v>33</v>
      </c>
      <c r="G7" s="11" t="s">
        <v>7</v>
      </c>
      <c r="H7" s="79"/>
    </row>
    <row r="8" spans="1:8" ht="15" customHeight="1" thickTop="1" x14ac:dyDescent="0.2">
      <c r="A8" s="18">
        <f>M1D!A3</f>
        <v>1</v>
      </c>
      <c r="B8" s="19" t="str">
        <f>M1D!B3</f>
        <v>6/2018</v>
      </c>
      <c r="C8" s="81" t="str">
        <f>M1D!C3</f>
        <v>Masoničić Đuro</v>
      </c>
      <c r="D8" s="82"/>
      <c r="E8" s="16">
        <f>IF(AND(Osvojeni!O8="",Osvojeni!P8=""),"",Osvojeni!O8)</f>
        <v>36</v>
      </c>
      <c r="F8" s="16">
        <f>IF(AND(Osvojeni!R8="",Osvojeni!S8=""),"",IF(Osvojeni!S8="",Osvojeni!R8,Osvojeni!S8))</f>
        <v>14</v>
      </c>
      <c r="G8" s="17">
        <f>IF(Osvojeni!T8="","",Osvojeni!T8)</f>
        <v>50</v>
      </c>
      <c r="H8" s="17" t="str">
        <f>IF(Osvojeni!U8="","",Osvojeni!U8)</f>
        <v>E</v>
      </c>
    </row>
    <row r="9" spans="1:8" ht="15" customHeight="1" x14ac:dyDescent="0.2">
      <c r="A9" s="18">
        <f>M1D!A4</f>
        <v>2</v>
      </c>
      <c r="B9" s="19" t="str">
        <f>M1D!B4</f>
        <v>32/2018</v>
      </c>
      <c r="C9" s="81" t="str">
        <f>M1D!C4</f>
        <v>Pejović Vasilisa</v>
      </c>
      <c r="D9" s="82"/>
      <c r="E9" s="16">
        <f>IF(AND(Osvojeni!O9="",Osvojeni!P9=""),"",Osvojeni!O9)</f>
        <v>4</v>
      </c>
      <c r="F9" s="16">
        <f>IF(AND(Osvojeni!R9="",Osvojeni!S9=""),"",IF(Osvojeni!S9="",Osvojeni!R9,Osvojeni!S9))</f>
        <v>7</v>
      </c>
      <c r="G9" s="17">
        <f>IF(Osvojeni!T9="","",Osvojeni!T9)</f>
        <v>11</v>
      </c>
      <c r="H9" s="17" t="str">
        <f>IF(Osvojeni!U9="","",Osvojeni!U9)</f>
        <v>F</v>
      </c>
    </row>
    <row r="10" spans="1:8" ht="15" customHeight="1" x14ac:dyDescent="0.2">
      <c r="A10" s="18">
        <f>M1D!A5</f>
        <v>3</v>
      </c>
      <c r="B10" s="19" t="str">
        <f>M1D!B5</f>
        <v>33/2018</v>
      </c>
      <c r="C10" s="81" t="str">
        <f>M1D!C5</f>
        <v>Radnjić Natalija</v>
      </c>
      <c r="D10" s="82"/>
      <c r="E10" s="16">
        <f>IF(AND(Osvojeni!O10="",Osvojeni!P10=""),"",Osvojeni!O10)</f>
        <v>28.5</v>
      </c>
      <c r="F10" s="16">
        <f>IF(AND(Osvojeni!R10="",Osvojeni!S10=""),"",IF(Osvojeni!S10="",Osvojeni!R10,Osvojeni!S10))</f>
        <v>30</v>
      </c>
      <c r="G10" s="17">
        <f>IF(Osvojeni!T10="","",Osvojeni!T10)</f>
        <v>58.5</v>
      </c>
      <c r="H10" s="17" t="str">
        <f>IF(Osvojeni!U10="","",Osvojeni!U10)</f>
        <v>E</v>
      </c>
    </row>
    <row r="11" spans="1:8" ht="15" customHeight="1" x14ac:dyDescent="0.2">
      <c r="A11" s="18">
        <f>M1D!A6</f>
        <v>4</v>
      </c>
      <c r="B11" s="19" t="str">
        <f>M1D!B6</f>
        <v>34/2018</v>
      </c>
      <c r="C11" s="81" t="str">
        <f>M1D!C6</f>
        <v>Radulović Ana</v>
      </c>
      <c r="D11" s="82"/>
      <c r="E11" s="16">
        <f>IF(AND(Osvojeni!O11="",Osvojeni!P11=""),"",Osvojeni!O11)</f>
        <v>20</v>
      </c>
      <c r="F11" s="16">
        <f>IF(AND(Osvojeni!R11="",Osvojeni!S11=""),"",IF(Osvojeni!S11="",Osvojeni!R11,Osvojeni!S11))</f>
        <v>3</v>
      </c>
      <c r="G11" s="17">
        <f>IF(Osvojeni!T11="","",Osvojeni!T11)</f>
        <v>23</v>
      </c>
      <c r="H11" s="17" t="str">
        <f>IF(Osvojeni!U11="","",Osvojeni!U11)</f>
        <v>F</v>
      </c>
    </row>
    <row r="12" spans="1:8" ht="15" customHeight="1" x14ac:dyDescent="0.2">
      <c r="A12" s="18">
        <f>M1D!A7</f>
        <v>5</v>
      </c>
      <c r="B12" s="19" t="str">
        <f>M1D!B7</f>
        <v>40/2018</v>
      </c>
      <c r="C12" s="81" t="str">
        <f>M1D!C7</f>
        <v>Rovčanin Raden</v>
      </c>
      <c r="D12" s="82"/>
      <c r="E12" s="16">
        <f>IF(AND(Osvojeni!O12="",Osvojeni!P12=""),"",Osvojeni!O12)</f>
        <v>26</v>
      </c>
      <c r="F12" s="16">
        <f>IF(AND(Osvojeni!R12="",Osvojeni!S12=""),"",IF(Osvojeni!S12="",Osvojeni!R12,Osvojeni!S12))</f>
        <v>29</v>
      </c>
      <c r="G12" s="17">
        <f>IF(Osvojeni!T12="","",Osvojeni!T12)</f>
        <v>55</v>
      </c>
      <c r="H12" s="17" t="str">
        <f>IF(Osvojeni!U12="","",Osvojeni!U12)</f>
        <v>E</v>
      </c>
    </row>
    <row r="13" spans="1:8" ht="15" customHeight="1" x14ac:dyDescent="0.2">
      <c r="A13" s="18">
        <f>M1D!A8</f>
        <v>6</v>
      </c>
      <c r="B13" s="19" t="str">
        <f>M1D!B8</f>
        <v>15/2017</v>
      </c>
      <c r="C13" s="81" t="str">
        <f>M1D!C8</f>
        <v>Bajraktarević Džanan</v>
      </c>
      <c r="D13" s="82"/>
      <c r="E13" s="16">
        <f>IF(AND(Osvojeni!O13="",Osvojeni!P13=""),"",Osvojeni!O13)</f>
        <v>8</v>
      </c>
      <c r="F13" s="16" t="str">
        <f>IF(AND(Osvojeni!R13="",Osvojeni!S13=""),"",IF(Osvojeni!S13="",Osvojeni!R13,Osvojeni!S13))</f>
        <v/>
      </c>
      <c r="G13" s="17">
        <f>IF(Osvojeni!T13="","",Osvojeni!T13)</f>
        <v>8</v>
      </c>
      <c r="H13" s="17" t="str">
        <f>IF(Osvojeni!U13="","",Osvojeni!U13)</f>
        <v>F</v>
      </c>
    </row>
    <row r="14" spans="1:8" ht="15" customHeight="1" x14ac:dyDescent="0.2">
      <c r="A14" s="18">
        <f>M1D!A9</f>
        <v>7</v>
      </c>
      <c r="B14" s="19" t="str">
        <f>M1D!B9</f>
        <v>36/2017</v>
      </c>
      <c r="C14" s="81" t="str">
        <f>M1D!C9</f>
        <v>Kalač Almin</v>
      </c>
      <c r="D14" s="82"/>
      <c r="E14" s="16" t="str">
        <f>IF(AND(Osvojeni!O14="",Osvojeni!P14=""),"",Osvojeni!O14)</f>
        <v/>
      </c>
      <c r="F14" s="16" t="str">
        <f>IF(AND(Osvojeni!R14="",Osvojeni!S14=""),"",IF(Osvojeni!S14="",Osvojeni!R14,Osvojeni!S14))</f>
        <v/>
      </c>
      <c r="G14" s="17" t="str">
        <f>IF(Osvojeni!T14="","",Osvojeni!T14)</f>
        <v/>
      </c>
      <c r="H14" s="17" t="str">
        <f>IF(Osvojeni!U14="","",Osvojeni!U14)</f>
        <v/>
      </c>
    </row>
    <row r="15" spans="1:8" ht="15" customHeight="1" x14ac:dyDescent="0.2">
      <c r="A15" s="18">
        <f>M1D!A10</f>
        <v>8</v>
      </c>
      <c r="B15" s="19" t="str">
        <f>M1D!B10</f>
        <v>44/2017</v>
      </c>
      <c r="C15" s="81" t="str">
        <f>M1D!C10</f>
        <v>Sutaj Edin</v>
      </c>
      <c r="D15" s="82"/>
      <c r="E15" s="16">
        <f>IF(AND(Osvojeni!O15="",Osvojeni!P15=""),"",Osvojeni!O15)</f>
        <v>25</v>
      </c>
      <c r="F15" s="16" t="str">
        <f>IF(AND(Osvojeni!R15="",Osvojeni!S15=""),"",IF(Osvojeni!S15="",Osvojeni!R15,Osvojeni!S15))</f>
        <v/>
      </c>
      <c r="G15" s="17">
        <f>IF(Osvojeni!T15="","",Osvojeni!T15)</f>
        <v>41.5</v>
      </c>
      <c r="H15" s="17" t="str">
        <f>IF(Osvojeni!U15="","",Osvojeni!U15)</f>
        <v>F</v>
      </c>
    </row>
    <row r="16" spans="1:8" ht="15" customHeight="1" x14ac:dyDescent="0.2">
      <c r="A16" s="18">
        <f>M1D!A11</f>
        <v>9</v>
      </c>
      <c r="B16" s="19" t="str">
        <f>M1D!B11</f>
        <v>50/2017</v>
      </c>
      <c r="C16" s="81" t="str">
        <f>M1D!C11</f>
        <v>Berišaj Bernard</v>
      </c>
      <c r="D16" s="82"/>
      <c r="E16" s="16" t="str">
        <f>IF(AND(Osvojeni!O16="",Osvojeni!P16=""),"",Osvojeni!O16)</f>
        <v/>
      </c>
      <c r="F16" s="16" t="str">
        <f>IF(AND(Osvojeni!R16="",Osvojeni!S16=""),"",IF(Osvojeni!S16="",Osvojeni!R16,Osvojeni!S16))</f>
        <v/>
      </c>
      <c r="G16" s="17" t="str">
        <f>IF(Osvojeni!T16="","",Osvojeni!T16)</f>
        <v/>
      </c>
      <c r="H16" s="17" t="str">
        <f>IF(Osvojeni!U16="","",Osvojeni!U16)</f>
        <v/>
      </c>
    </row>
    <row r="17" spans="1:8" ht="15" customHeight="1" x14ac:dyDescent="0.2">
      <c r="A17" s="18">
        <f>M1D!A12</f>
        <v>10</v>
      </c>
      <c r="B17" s="19" t="str">
        <f>M1D!B12</f>
        <v>12/2015</v>
      </c>
      <c r="C17" s="81" t="str">
        <f>M1D!C12</f>
        <v>Vlahović Sofija</v>
      </c>
      <c r="D17" s="82"/>
      <c r="E17" s="16" t="str">
        <f>IF(AND(Osvojeni!O17="",Osvojeni!P17=""),"",Osvojeni!O17)</f>
        <v/>
      </c>
      <c r="F17" s="16" t="str">
        <f>IF(AND(Osvojeni!R17="",Osvojeni!S17=""),"",IF(Osvojeni!S17="",Osvojeni!R17,Osvojeni!S17))</f>
        <v/>
      </c>
      <c r="G17" s="17" t="str">
        <f>IF(Osvojeni!T17="","",Osvojeni!T17)</f>
        <v/>
      </c>
      <c r="H17" s="17" t="str">
        <f>IF(Osvojeni!U17="","",Osvojeni!U17)</f>
        <v/>
      </c>
    </row>
    <row r="18" spans="1:8" ht="15" customHeight="1" x14ac:dyDescent="0.2">
      <c r="A18" s="18">
        <f>M1D!A13</f>
        <v>11</v>
      </c>
      <c r="B18" s="19" t="str">
        <f>M1D!B13</f>
        <v>34/2015</v>
      </c>
      <c r="C18" s="81" t="str">
        <f>M1D!C13</f>
        <v>Nikaljević Vladana</v>
      </c>
      <c r="D18" s="82"/>
      <c r="E18" s="16">
        <f>IF(AND(Osvojeni!O18="",Osvojeni!P18=""),"",Osvojeni!O18)</f>
        <v>18</v>
      </c>
      <c r="F18" s="16">
        <f>IF(AND(Osvojeni!R18="",Osvojeni!S18=""),"",IF(Osvojeni!S18="",Osvojeni!R18,Osvojeni!S18))</f>
        <v>8</v>
      </c>
      <c r="G18" s="17">
        <f>IF(Osvojeni!T18="","",Osvojeni!T18)</f>
        <v>26</v>
      </c>
      <c r="H18" s="17" t="str">
        <f>IF(Osvojeni!U18="","",Osvojeni!U18)</f>
        <v>F</v>
      </c>
    </row>
  </sheetData>
  <sheetProtection selectLockedCells="1" selectUnlockedCells="1"/>
  <mergeCells count="25">
    <mergeCell ref="C18:D18"/>
    <mergeCell ref="C13:D13"/>
    <mergeCell ref="C14:D14"/>
    <mergeCell ref="C15:D15"/>
    <mergeCell ref="C16:D16"/>
    <mergeCell ref="C17:D17"/>
    <mergeCell ref="C9:D9"/>
    <mergeCell ref="C10:D10"/>
    <mergeCell ref="C11:D11"/>
    <mergeCell ref="C12:D12"/>
    <mergeCell ref="C8:D8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
DATUM:
__________________________&amp;C
&amp;RPRODEKAN ZA NASTAVU
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2019-09-19T09:25:48Z</dcterms:modified>
</cp:coreProperties>
</file>