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0" windowWidth="15480" windowHeight="7950" tabRatio="411"/>
  </bookViews>
  <sheets>
    <sheet name="M1D" sheetId="1" r:id="rId1"/>
    <sheet name="Osvojeni" sheetId="3" r:id="rId2"/>
    <sheet name="Zakljucne" sheetId="5" r:id="rId3"/>
  </sheets>
  <definedNames>
    <definedName name="Excel_BuiltIn__FilterDatabase">M1D!#REF!</definedName>
    <definedName name="_xlnm.Print_Titles" localSheetId="1">Osvojeni!$1:$7</definedName>
    <definedName name="_xlnm.Print_Titles" localSheetId="2">Zakljucne!$1:$7</definedName>
  </definedNames>
  <calcPr calcId="144525"/>
</workbook>
</file>

<file path=xl/calcChain.xml><?xml version="1.0" encoding="utf-8"?>
<calcChain xmlns="http://schemas.openxmlformats.org/spreadsheetml/2006/main"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Q3" i="1" l="1"/>
  <c r="J3" i="1"/>
  <c r="F21" i="5" l="1"/>
  <c r="F37" i="5"/>
  <c r="F43" i="5"/>
  <c r="F45" i="5"/>
  <c r="F11" i="5"/>
  <c r="F12" i="5"/>
  <c r="S9" i="3"/>
  <c r="F9" i="5" s="1"/>
  <c r="S10" i="3"/>
  <c r="F10" i="5" s="1"/>
  <c r="S11" i="3"/>
  <c r="S12" i="3"/>
  <c r="S13" i="3"/>
  <c r="F13" i="5" s="1"/>
  <c r="S14" i="3"/>
  <c r="F14" i="5" s="1"/>
  <c r="S15" i="3"/>
  <c r="F15" i="5" s="1"/>
  <c r="S16" i="3"/>
  <c r="F16" i="5" s="1"/>
  <c r="S17" i="3"/>
  <c r="F17" i="5" s="1"/>
  <c r="S18" i="3"/>
  <c r="F18" i="5" s="1"/>
  <c r="S19" i="3"/>
  <c r="F19" i="5" s="1"/>
  <c r="S20" i="3"/>
  <c r="F20" i="5" s="1"/>
  <c r="S21" i="3"/>
  <c r="S22" i="3"/>
  <c r="F22" i="5" s="1"/>
  <c r="S23" i="3"/>
  <c r="F23" i="5" s="1"/>
  <c r="S24" i="3"/>
  <c r="F24" i="5" s="1"/>
  <c r="S25" i="3"/>
  <c r="F25" i="5" s="1"/>
  <c r="S26" i="3"/>
  <c r="F26" i="5" s="1"/>
  <c r="S27" i="3"/>
  <c r="F27" i="5" s="1"/>
  <c r="S28" i="3"/>
  <c r="F28" i="5" s="1"/>
  <c r="S29" i="3"/>
  <c r="F29" i="5" s="1"/>
  <c r="S30" i="3"/>
  <c r="F30" i="5" s="1"/>
  <c r="S31" i="3"/>
  <c r="F31" i="5" s="1"/>
  <c r="S32" i="3"/>
  <c r="F32" i="5" s="1"/>
  <c r="S33" i="3"/>
  <c r="F33" i="5" s="1"/>
  <c r="S34" i="3"/>
  <c r="F34" i="5" s="1"/>
  <c r="S35" i="3"/>
  <c r="F35" i="5" s="1"/>
  <c r="S36" i="3"/>
  <c r="F36" i="5" s="1"/>
  <c r="S37" i="3"/>
  <c r="S38" i="3"/>
  <c r="F38" i="5" s="1"/>
  <c r="S39" i="3"/>
  <c r="F39" i="5" s="1"/>
  <c r="S40" i="3"/>
  <c r="F40" i="5" s="1"/>
  <c r="S41" i="3"/>
  <c r="F41" i="5" s="1"/>
  <c r="S42" i="3"/>
  <c r="F42" i="5" s="1"/>
  <c r="S43" i="3"/>
  <c r="S44" i="3"/>
  <c r="F44" i="5" s="1"/>
  <c r="S45" i="3"/>
  <c r="S46" i="3"/>
  <c r="F46" i="5" s="1"/>
  <c r="S47" i="3"/>
  <c r="F47" i="5" s="1"/>
  <c r="S48" i="3"/>
  <c r="F48" i="5" s="1"/>
  <c r="S49" i="3"/>
  <c r="F49" i="5" s="1"/>
  <c r="S50" i="3"/>
  <c r="F50" i="5" s="1"/>
  <c r="S51" i="3"/>
  <c r="F51" i="5" s="1"/>
  <c r="S52" i="3"/>
  <c r="F52" i="5" s="1"/>
  <c r="S53" i="3"/>
  <c r="F53" i="5" s="1"/>
  <c r="S54" i="3"/>
  <c r="F54" i="5" s="1"/>
  <c r="S55" i="3"/>
  <c r="F55" i="5" s="1"/>
  <c r="S56" i="3"/>
  <c r="F56" i="5" s="1"/>
  <c r="S57" i="3"/>
  <c r="F57" i="5" s="1"/>
  <c r="S8" i="3"/>
  <c r="O17" i="3" l="1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9" i="3"/>
  <c r="E9" i="5" s="1"/>
  <c r="O10" i="3"/>
  <c r="E10" i="5" s="1"/>
  <c r="O11" i="3"/>
  <c r="O12" i="3"/>
  <c r="O13" i="3"/>
  <c r="O14" i="3"/>
  <c r="O15" i="3"/>
  <c r="O16" i="3"/>
  <c r="E16" i="5" s="1"/>
  <c r="E11" i="5"/>
  <c r="E23" i="5"/>
  <c r="E25" i="5"/>
  <c r="E33" i="5"/>
  <c r="E41" i="5"/>
  <c r="E49" i="5"/>
  <c r="E57" i="5"/>
  <c r="P19" i="3"/>
  <c r="E19" i="5" s="1"/>
  <c r="P20" i="3"/>
  <c r="E20" i="5" s="1"/>
  <c r="P21" i="3"/>
  <c r="E21" i="5" s="1"/>
  <c r="P22" i="3"/>
  <c r="E22" i="5" s="1"/>
  <c r="P23" i="3"/>
  <c r="P24" i="3"/>
  <c r="E24" i="5" s="1"/>
  <c r="P25" i="3"/>
  <c r="P26" i="3"/>
  <c r="E26" i="5" s="1"/>
  <c r="P27" i="3"/>
  <c r="E27" i="5" s="1"/>
  <c r="P28" i="3"/>
  <c r="E28" i="5" s="1"/>
  <c r="P29" i="3"/>
  <c r="E29" i="5" s="1"/>
  <c r="P30" i="3"/>
  <c r="E30" i="5" s="1"/>
  <c r="P31" i="3"/>
  <c r="E31" i="5" s="1"/>
  <c r="P32" i="3"/>
  <c r="E32" i="5" s="1"/>
  <c r="P33" i="3"/>
  <c r="P34" i="3"/>
  <c r="E34" i="5" s="1"/>
  <c r="P35" i="3"/>
  <c r="E35" i="5" s="1"/>
  <c r="P36" i="3"/>
  <c r="E36" i="5" s="1"/>
  <c r="P37" i="3"/>
  <c r="E37" i="5" s="1"/>
  <c r="P38" i="3"/>
  <c r="E38" i="5" s="1"/>
  <c r="P39" i="3"/>
  <c r="E39" i="5" s="1"/>
  <c r="P40" i="3"/>
  <c r="E40" i="5" s="1"/>
  <c r="P41" i="3"/>
  <c r="P42" i="3"/>
  <c r="E42" i="5" s="1"/>
  <c r="P43" i="3"/>
  <c r="E43" i="5" s="1"/>
  <c r="P44" i="3"/>
  <c r="E44" i="5" s="1"/>
  <c r="P45" i="3"/>
  <c r="E45" i="5" s="1"/>
  <c r="P46" i="3"/>
  <c r="E46" i="5" s="1"/>
  <c r="P47" i="3"/>
  <c r="E47" i="5" s="1"/>
  <c r="P48" i="3"/>
  <c r="E48" i="5" s="1"/>
  <c r="P49" i="3"/>
  <c r="P50" i="3"/>
  <c r="E50" i="5" s="1"/>
  <c r="P51" i="3"/>
  <c r="E51" i="5" s="1"/>
  <c r="P52" i="3"/>
  <c r="E52" i="5" s="1"/>
  <c r="P53" i="3"/>
  <c r="E53" i="5" s="1"/>
  <c r="P54" i="3"/>
  <c r="E54" i="5" s="1"/>
  <c r="P55" i="3"/>
  <c r="E55" i="5" s="1"/>
  <c r="P56" i="3"/>
  <c r="E56" i="5" s="1"/>
  <c r="P57" i="3"/>
  <c r="P9" i="3"/>
  <c r="P10" i="3"/>
  <c r="P11" i="3"/>
  <c r="P12" i="3"/>
  <c r="E12" i="5" s="1"/>
  <c r="P13" i="3"/>
  <c r="E13" i="5" s="1"/>
  <c r="P14" i="3"/>
  <c r="E14" i="5" s="1"/>
  <c r="P15" i="3"/>
  <c r="P16" i="3"/>
  <c r="P17" i="3"/>
  <c r="E17" i="5" s="1"/>
  <c r="P18" i="3"/>
  <c r="E18" i="5" s="1"/>
  <c r="E15" i="5" l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4" i="1"/>
  <c r="I5" i="1"/>
  <c r="I6" i="1"/>
  <c r="I7" i="1"/>
  <c r="I8" i="1"/>
  <c r="I9" i="1"/>
  <c r="I10" i="1"/>
  <c r="I11" i="1"/>
  <c r="I12" i="1"/>
  <c r="I13" i="1"/>
  <c r="T36" i="3" l="1"/>
  <c r="G36" i="5" s="1"/>
  <c r="T55" i="3"/>
  <c r="G55" i="5" s="1"/>
  <c r="T57" i="3"/>
  <c r="G57" i="5" s="1"/>
  <c r="T18" i="3"/>
  <c r="G18" i="5" s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4" i="1"/>
  <c r="M5" i="1"/>
  <c r="M6" i="1"/>
  <c r="M7" i="1"/>
  <c r="M8" i="1"/>
  <c r="M9" i="1"/>
  <c r="M10" i="1"/>
  <c r="M11" i="1"/>
  <c r="M12" i="1"/>
  <c r="M13" i="1"/>
  <c r="M14" i="1"/>
  <c r="M15" i="1"/>
  <c r="T35" i="3"/>
  <c r="G35" i="5" s="1"/>
  <c r="S30" i="1"/>
  <c r="U35" i="3" s="1"/>
  <c r="H35" i="5" s="1"/>
  <c r="S34" i="1"/>
  <c r="U39" i="3" s="1"/>
  <c r="H39" i="5" s="1"/>
  <c r="S41" i="1"/>
  <c r="U46" i="3" s="1"/>
  <c r="H46" i="5" s="1"/>
  <c r="S47" i="1"/>
  <c r="U52" i="3" s="1"/>
  <c r="H52" i="5" s="1"/>
  <c r="S50" i="1"/>
  <c r="U55" i="3" s="1"/>
  <c r="H55" i="5" s="1"/>
  <c r="S53" i="1"/>
  <c r="S54" i="1"/>
  <c r="S56" i="1"/>
  <c r="S57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3" i="1"/>
  <c r="I3" i="1"/>
  <c r="M3" i="1"/>
  <c r="P3" i="1"/>
  <c r="T40" i="3" l="1"/>
  <c r="G40" i="5" s="1"/>
  <c r="S44" i="1"/>
  <c r="U49" i="3" s="1"/>
  <c r="H49" i="5" s="1"/>
  <c r="S43" i="1"/>
  <c r="U48" i="3" s="1"/>
  <c r="H48" i="5" s="1"/>
  <c r="S31" i="1"/>
  <c r="U36" i="3" s="1"/>
  <c r="H36" i="5" s="1"/>
  <c r="S32" i="1"/>
  <c r="U37" i="3" s="1"/>
  <c r="H37" i="5" s="1"/>
  <c r="S55" i="1"/>
  <c r="S52" i="1"/>
  <c r="U57" i="3" s="1"/>
  <c r="H57" i="5" s="1"/>
  <c r="S37" i="1"/>
  <c r="U42" i="3" s="1"/>
  <c r="H42" i="5" s="1"/>
  <c r="S13" i="1"/>
  <c r="U18" i="3" s="1"/>
  <c r="H18" i="5" s="1"/>
  <c r="T42" i="3"/>
  <c r="G42" i="5" s="1"/>
  <c r="T49" i="3"/>
  <c r="G49" i="5" s="1"/>
  <c r="T46" i="3"/>
  <c r="G46" i="5" s="1"/>
  <c r="T48" i="3"/>
  <c r="G48" i="5" s="1"/>
  <c r="T39" i="3"/>
  <c r="G39" i="5" s="1"/>
  <c r="T37" i="3"/>
  <c r="G37" i="5" s="1"/>
  <c r="T52" i="3"/>
  <c r="G52" i="5" s="1"/>
  <c r="S58" i="1"/>
  <c r="T30" i="3"/>
  <c r="G30" i="5" s="1"/>
  <c r="T10" i="3"/>
  <c r="G10" i="5" s="1"/>
  <c r="T9" i="3"/>
  <c r="G9" i="5" s="1"/>
  <c r="T25" i="3"/>
  <c r="G25" i="5" s="1"/>
  <c r="O8" i="3"/>
  <c r="S7" i="1" l="1"/>
  <c r="U12" i="3" s="1"/>
  <c r="H12" i="5" s="1"/>
  <c r="T12" i="3"/>
  <c r="G12" i="5" s="1"/>
  <c r="S20" i="1"/>
  <c r="U25" i="3" s="1"/>
  <c r="H25" i="5" s="1"/>
  <c r="S25" i="1"/>
  <c r="U30" i="3" s="1"/>
  <c r="H30" i="5" s="1"/>
  <c r="S8" i="1"/>
  <c r="U13" i="3" s="1"/>
  <c r="H13" i="5" s="1"/>
  <c r="T13" i="3"/>
  <c r="G13" i="5" s="1"/>
  <c r="S6" i="1"/>
  <c r="U11" i="3" s="1"/>
  <c r="H11" i="5" s="1"/>
  <c r="T11" i="3"/>
  <c r="G11" i="5" s="1"/>
  <c r="S28" i="1"/>
  <c r="U33" i="3" s="1"/>
  <c r="H33" i="5" s="1"/>
  <c r="T33" i="3"/>
  <c r="G33" i="5" s="1"/>
  <c r="S14" i="1"/>
  <c r="U19" i="3" s="1"/>
  <c r="H19" i="5" s="1"/>
  <c r="T19" i="3"/>
  <c r="G19" i="5" s="1"/>
  <c r="S51" i="1"/>
  <c r="U56" i="3" s="1"/>
  <c r="H56" i="5" s="1"/>
  <c r="T56" i="3"/>
  <c r="G56" i="5" s="1"/>
  <c r="S17" i="1"/>
  <c r="U22" i="3" s="1"/>
  <c r="H22" i="5" s="1"/>
  <c r="T22" i="3"/>
  <c r="G22" i="5" s="1"/>
  <c r="S22" i="1"/>
  <c r="U27" i="3" s="1"/>
  <c r="H27" i="5" s="1"/>
  <c r="T27" i="3"/>
  <c r="G27" i="5" s="1"/>
  <c r="S10" i="1"/>
  <c r="U15" i="3" s="1"/>
  <c r="H15" i="5" s="1"/>
  <c r="T15" i="3"/>
  <c r="G15" i="5" s="1"/>
  <c r="S42" i="1"/>
  <c r="U47" i="3" s="1"/>
  <c r="H47" i="5" s="1"/>
  <c r="T47" i="3"/>
  <c r="G47" i="5" s="1"/>
  <c r="S9" i="1"/>
  <c r="U14" i="3" s="1"/>
  <c r="H14" i="5" s="1"/>
  <c r="T14" i="3"/>
  <c r="G14" i="5" s="1"/>
  <c r="S45" i="1"/>
  <c r="U50" i="3" s="1"/>
  <c r="H50" i="5" s="1"/>
  <c r="T50" i="3"/>
  <c r="G50" i="5" s="1"/>
  <c r="S11" i="1"/>
  <c r="U16" i="3" s="1"/>
  <c r="H16" i="5" s="1"/>
  <c r="T16" i="3"/>
  <c r="G16" i="5" s="1"/>
  <c r="S33" i="1"/>
  <c r="U38" i="3" s="1"/>
  <c r="H38" i="5" s="1"/>
  <c r="T38" i="3"/>
  <c r="G38" i="5" s="1"/>
  <c r="S27" i="1"/>
  <c r="U32" i="3" s="1"/>
  <c r="H32" i="5" s="1"/>
  <c r="T32" i="3"/>
  <c r="G32" i="5" s="1"/>
  <c r="S23" i="1"/>
  <c r="U28" i="3" s="1"/>
  <c r="H28" i="5" s="1"/>
  <c r="T28" i="3"/>
  <c r="G28" i="5" s="1"/>
  <c r="S26" i="1"/>
  <c r="U31" i="3" s="1"/>
  <c r="H31" i="5" s="1"/>
  <c r="T31" i="3"/>
  <c r="G31" i="5" s="1"/>
  <c r="S40" i="1"/>
  <c r="U45" i="3" s="1"/>
  <c r="H45" i="5" s="1"/>
  <c r="T45" i="3"/>
  <c r="G45" i="5" s="1"/>
  <c r="S24" i="1"/>
  <c r="U29" i="3" s="1"/>
  <c r="H29" i="5" s="1"/>
  <c r="T29" i="3"/>
  <c r="G29" i="5" s="1"/>
  <c r="S46" i="1"/>
  <c r="U51" i="3" s="1"/>
  <c r="H51" i="5" s="1"/>
  <c r="T51" i="3"/>
  <c r="G51" i="5" s="1"/>
  <c r="S38" i="1"/>
  <c r="U43" i="3" s="1"/>
  <c r="H43" i="5" s="1"/>
  <c r="T43" i="3"/>
  <c r="G43" i="5" s="1"/>
  <c r="S49" i="1"/>
  <c r="U54" i="3" s="1"/>
  <c r="H54" i="5" s="1"/>
  <c r="T54" i="3"/>
  <c r="G54" i="5" s="1"/>
  <c r="S16" i="1"/>
  <c r="U21" i="3" s="1"/>
  <c r="H21" i="5" s="1"/>
  <c r="T21" i="3"/>
  <c r="G21" i="5" s="1"/>
  <c r="S15" i="1"/>
  <c r="U20" i="3" s="1"/>
  <c r="H20" i="5" s="1"/>
  <c r="T20" i="3"/>
  <c r="G20" i="5" s="1"/>
  <c r="S21" i="1"/>
  <c r="U26" i="3" s="1"/>
  <c r="H26" i="5" s="1"/>
  <c r="T26" i="3"/>
  <c r="G26" i="5" s="1"/>
  <c r="S35" i="1"/>
  <c r="U40" i="3" s="1"/>
  <c r="H40" i="5" s="1"/>
  <c r="S36" i="1"/>
  <c r="U41" i="3" s="1"/>
  <c r="H41" i="5" s="1"/>
  <c r="T41" i="3"/>
  <c r="G41" i="5" s="1"/>
  <c r="S19" i="1"/>
  <c r="U24" i="3" s="1"/>
  <c r="H24" i="5" s="1"/>
  <c r="T24" i="3"/>
  <c r="G24" i="5" s="1"/>
  <c r="S12" i="1"/>
  <c r="U17" i="3" s="1"/>
  <c r="H17" i="5" s="1"/>
  <c r="T17" i="3"/>
  <c r="G17" i="5" s="1"/>
  <c r="S39" i="1"/>
  <c r="U44" i="3" s="1"/>
  <c r="H44" i="5" s="1"/>
  <c r="T44" i="3"/>
  <c r="G44" i="5" s="1"/>
  <c r="S29" i="1"/>
  <c r="U34" i="3" s="1"/>
  <c r="H34" i="5" s="1"/>
  <c r="T34" i="3"/>
  <c r="G34" i="5" s="1"/>
  <c r="S48" i="1"/>
  <c r="U53" i="3" s="1"/>
  <c r="H53" i="5" s="1"/>
  <c r="T53" i="3"/>
  <c r="G53" i="5" s="1"/>
  <c r="S18" i="1"/>
  <c r="U23" i="3" s="1"/>
  <c r="H23" i="5" s="1"/>
  <c r="T23" i="3"/>
  <c r="G23" i="5" s="1"/>
  <c r="S5" i="1"/>
  <c r="U10" i="3" s="1"/>
  <c r="H10" i="5" s="1"/>
  <c r="S4" i="1"/>
  <c r="U9" i="3" s="1"/>
  <c r="H9" i="5" s="1"/>
  <c r="R3" i="1"/>
  <c r="S3" i="1" l="1"/>
  <c r="T8" i="3"/>
  <c r="P8" i="3"/>
  <c r="E8" i="5" s="1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8" i="5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8" i="3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8" i="5"/>
  <c r="R9" i="3" l="1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8" i="3"/>
  <c r="F8" i="5" l="1"/>
  <c r="G8" i="5" l="1"/>
  <c r="U8" i="3"/>
  <c r="H8" i="5" s="1"/>
</calcChain>
</file>

<file path=xl/sharedStrings.xml><?xml version="1.0" encoding="utf-8"?>
<sst xmlns="http://schemas.openxmlformats.org/spreadsheetml/2006/main" count="199" uniqueCount="190">
  <si>
    <t xml:space="preserve">r.b. </t>
  </si>
  <si>
    <t>Br. ind.</t>
  </si>
  <si>
    <t>Prezime i ime</t>
  </si>
  <si>
    <t>K1</t>
  </si>
  <si>
    <t>PK1</t>
  </si>
  <si>
    <t>ZI</t>
  </si>
  <si>
    <t>PZI</t>
  </si>
  <si>
    <t>UKUPNO</t>
  </si>
  <si>
    <t>Ocjena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</si>
  <si>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</si>
  <si>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</si>
  <si>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</si>
  <si>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</si>
  <si>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</si>
  <si>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</si>
  <si>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</si>
  <si>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</si>
  <si>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</si>
  <si>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</si>
  <si>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</si>
  <si>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</si>
  <si>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</si>
  <si>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</si>
  <si>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</si>
  <si>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</si>
  <si>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</si>
  <si>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</si>
  <si>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</si>
  <si>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</si>
  <si>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</si>
  <si>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</si>
  <si>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</si>
  <si>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</si>
  <si>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</si>
  <si>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ZIZ</t>
  </si>
  <si>
    <t>ZIT</t>
  </si>
  <si>
    <t>PZIZ</t>
  </si>
  <si>
    <t>PZIT</t>
  </si>
  <si>
    <t>K1D</t>
  </si>
  <si>
    <t>ZID</t>
  </si>
  <si>
    <t>Popunjava predmetni nastavnik</t>
  </si>
  <si>
    <t xml:space="preserve">Popunjava se i potpisuje kao odluka Vijeća </t>
  </si>
  <si>
    <t>Redni broj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</si>
  <si>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</si>
  <si>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</si>
  <si>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</si>
  <si>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</si>
  <si>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</si>
  <si>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</si>
  <si>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</si>
  <si>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</si>
  <si>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</si>
  <si>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</si>
  <si>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</si>
  <si>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r>
      <t xml:space="preserve">Broj ECTS kredita
</t>
    </r>
    <r>
      <rPr>
        <b/>
        <sz val="12"/>
        <rFont val="Arial"/>
        <family val="2"/>
        <charset val="238"/>
      </rPr>
      <t>5</t>
    </r>
  </si>
  <si>
    <r>
      <t xml:space="preserve">BROJ ECTS KREDITA: </t>
    </r>
    <r>
      <rPr>
        <b/>
        <sz val="12"/>
        <color indexed="8"/>
        <rFont val="Arial"/>
        <family val="2"/>
        <charset val="238"/>
      </rPr>
      <t>5</t>
    </r>
  </si>
  <si>
    <t>K1Z</t>
  </si>
  <si>
    <t>K1T</t>
  </si>
  <si>
    <t>PK1Z</t>
  </si>
  <si>
    <t>PK1T</t>
  </si>
  <si>
    <t>SARADNIK: mr Milica Kankaraš</t>
  </si>
  <si>
    <r>
      <t xml:space="preserve">NASTAVNIK: </t>
    </r>
    <r>
      <rPr>
        <b/>
        <sz val="10"/>
        <rFont val="Arial"/>
        <family val="2"/>
      </rPr>
      <t>Prof.dr Sanja Jančić Rašović</t>
    </r>
  </si>
  <si>
    <r>
      <t xml:space="preserve">PREDMET: </t>
    </r>
    <r>
      <rPr>
        <b/>
        <sz val="10"/>
        <rFont val="Arial"/>
        <family val="2"/>
        <charset val="238"/>
      </rPr>
      <t>Linearna algebra</t>
    </r>
  </si>
  <si>
    <r>
      <t xml:space="preserve">STUDIJSKI PROGRAM: </t>
    </r>
    <r>
      <rPr>
        <b/>
        <sz val="12"/>
        <rFont val="Arial"/>
        <family val="2"/>
        <charset val="238"/>
      </rPr>
      <t>Računarske nauke</t>
    </r>
  </si>
  <si>
    <r>
      <t>STUDIJE:</t>
    </r>
    <r>
      <rPr>
        <b/>
        <sz val="12"/>
        <rFont val="Arial"/>
        <family val="2"/>
        <charset val="238"/>
      </rPr>
      <t xml:space="preserve"> Akademske- osnovne</t>
    </r>
  </si>
  <si>
    <t>NASTAVNIK: Prof.dr Sanja Jančić Rašović</t>
  </si>
  <si>
    <r>
      <t>PREDMET:</t>
    </r>
    <r>
      <rPr>
        <b/>
        <sz val="12"/>
        <color indexed="8"/>
        <rFont val="Arial"/>
        <family val="2"/>
        <charset val="238"/>
      </rPr>
      <t xml:space="preserve"> Linearna algebra</t>
    </r>
  </si>
  <si>
    <r>
      <t>STUDIJE: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  <charset val="238"/>
      </rPr>
      <t>Akademske - osnovne</t>
    </r>
  </si>
  <si>
    <r>
      <t>STUDIJSKI PROGRAM:</t>
    </r>
    <r>
      <rPr>
        <b/>
        <sz val="12"/>
        <color indexed="8"/>
        <rFont val="Arial"/>
        <family val="2"/>
        <charset val="238"/>
      </rPr>
      <t xml:space="preserve"> Računarske nauke</t>
    </r>
  </si>
  <si>
    <t>1/2019</t>
  </si>
  <si>
    <t>2/2019</t>
  </si>
  <si>
    <t>3/2019</t>
  </si>
  <si>
    <t>4/2019</t>
  </si>
  <si>
    <t>5/2019</t>
  </si>
  <si>
    <t>6/2019</t>
  </si>
  <si>
    <t>7/2019</t>
  </si>
  <si>
    <t>8/2019</t>
  </si>
  <si>
    <t>10/2019</t>
  </si>
  <si>
    <t>11/2019</t>
  </si>
  <si>
    <t>12/2019</t>
  </si>
  <si>
    <t>13/2019</t>
  </si>
  <si>
    <t>14/2019</t>
  </si>
  <si>
    <t>15/2019</t>
  </si>
  <si>
    <t>16/2019</t>
  </si>
  <si>
    <t>17/2019</t>
  </si>
  <si>
    <t>18/2019</t>
  </si>
  <si>
    <t>19/2019</t>
  </si>
  <si>
    <t>20/2019</t>
  </si>
  <si>
    <t>22/2019</t>
  </si>
  <si>
    <t>23/2019</t>
  </si>
  <si>
    <t>24/2019</t>
  </si>
  <si>
    <t>25/2019</t>
  </si>
  <si>
    <t>26/2019</t>
  </si>
  <si>
    <t>27/2019</t>
  </si>
  <si>
    <t>28/2019</t>
  </si>
  <si>
    <t>29/2019</t>
  </si>
  <si>
    <t>30/2019</t>
  </si>
  <si>
    <t>31/2019</t>
  </si>
  <si>
    <t>32/2019</t>
  </si>
  <si>
    <t>33/2019</t>
  </si>
  <si>
    <t>34/2019</t>
  </si>
  <si>
    <t>35/2019</t>
  </si>
  <si>
    <t>37/2019</t>
  </si>
  <si>
    <t>39/2019</t>
  </si>
  <si>
    <t>41/2019</t>
  </si>
  <si>
    <t>42/2019</t>
  </si>
  <si>
    <t>43/2019</t>
  </si>
  <si>
    <t>44/2019</t>
  </si>
  <si>
    <t>45/2019</t>
  </si>
  <si>
    <t>46/2019</t>
  </si>
  <si>
    <t>47/2019</t>
  </si>
  <si>
    <t>48/2019</t>
  </si>
  <si>
    <t>49/2019</t>
  </si>
  <si>
    <t>50/2019</t>
  </si>
  <si>
    <t>32/2018</t>
  </si>
  <si>
    <t>34/2018</t>
  </si>
  <si>
    <t>15/2017</t>
  </si>
  <si>
    <t>28/2017</t>
  </si>
  <si>
    <t>36/2017</t>
  </si>
  <si>
    <t>39/2017</t>
  </si>
  <si>
    <t>50/2017</t>
  </si>
  <si>
    <t>16/2016</t>
  </si>
  <si>
    <t>12/2015</t>
  </si>
  <si>
    <t>23/2015</t>
  </si>
  <si>
    <t>34/2015</t>
  </si>
  <si>
    <t>Gerenčić Dimitrije</t>
  </si>
  <si>
    <t>Radoman Miloš</t>
  </si>
  <si>
    <t>Radulović Marina</t>
  </si>
  <si>
    <t>Zečević Nikola</t>
  </si>
  <si>
    <t>Savić Uroš</t>
  </si>
  <si>
    <t>Brzić Barbara</t>
  </si>
  <si>
    <t>Dragaš Vuksan</t>
  </si>
  <si>
    <t>Peruničić Ksenija</t>
  </si>
  <si>
    <t>Rakočević Vasilije</t>
  </si>
  <si>
    <t>Lešić Nikola</t>
  </si>
  <si>
    <t>Rabrenović Aleksa</t>
  </si>
  <si>
    <t>Vukićević Jovana</t>
  </si>
  <si>
    <t>Stijović Marija</t>
  </si>
  <si>
    <t>Mašković Anđela</t>
  </si>
  <si>
    <t>Jovanović Petar</t>
  </si>
  <si>
    <t>Vukčević Danilo</t>
  </si>
  <si>
    <t>Jašović Aleksandar</t>
  </si>
  <si>
    <t>Vujović Gordana</t>
  </si>
  <si>
    <t>Stanojević Danilo</t>
  </si>
  <si>
    <t>Drobnjak Savo</t>
  </si>
  <si>
    <t>Fatić Mirela</t>
  </si>
  <si>
    <t>Božović Luka</t>
  </si>
  <si>
    <t>Mijatović Nataša</t>
  </si>
  <si>
    <t>Pavićević Andrija</t>
  </si>
  <si>
    <t>Milović Matija</t>
  </si>
  <si>
    <t>Stevanović Boris</t>
  </si>
  <si>
    <t>Petrović Andrija</t>
  </si>
  <si>
    <t>Mirković Danilo</t>
  </si>
  <si>
    <t>Kraljević Marijana</t>
  </si>
  <si>
    <t>Dedović Andrija</t>
  </si>
  <si>
    <t>Demić Muhamed</t>
  </si>
  <si>
    <t>Kalinić Mihailo</t>
  </si>
  <si>
    <t>Selmanović Vedad</t>
  </si>
  <si>
    <t>Fatić Milica</t>
  </si>
  <si>
    <t>Mijanović Zoran</t>
  </si>
  <si>
    <t>Mandić Vido</t>
  </si>
  <si>
    <t>Jovanović Vladimir</t>
  </si>
  <si>
    <t>Bojanović Sara</t>
  </si>
  <si>
    <t>Obradović Una</t>
  </si>
  <si>
    <t>Knežević Vuk</t>
  </si>
  <si>
    <t>Mijailović Mia</t>
  </si>
  <si>
    <t>Sekulović Una</t>
  </si>
  <si>
    <t>Benić Teodora</t>
  </si>
  <si>
    <t>Brajović Predrag</t>
  </si>
  <si>
    <t>Gačević Ognjen</t>
  </si>
  <si>
    <t>Pejović Vasilisa</t>
  </si>
  <si>
    <t>Radulović Ana</t>
  </si>
  <si>
    <t>Bajraktarević Džanan</t>
  </si>
  <si>
    <t>Vujović Slobodan</t>
  </si>
  <si>
    <t>Kalač Almin</t>
  </si>
  <si>
    <t>Rašović Marija</t>
  </si>
  <si>
    <t>Berišaj Bernard</t>
  </si>
  <si>
    <t>Maslak Mladen</t>
  </si>
  <si>
    <t>Vlahović Sofija</t>
  </si>
  <si>
    <t>Šabović Nela</t>
  </si>
  <si>
    <t>Nikaljević Vladana</t>
  </si>
  <si>
    <t>I-pop</t>
  </si>
  <si>
    <t>Avg1KolZ</t>
  </si>
  <si>
    <t>Avg1KolT</t>
  </si>
  <si>
    <t>Avg1ZavZ</t>
  </si>
  <si>
    <t>Avg1ZavT</t>
  </si>
  <si>
    <t>Avg2KolZ</t>
  </si>
  <si>
    <t>Avg2KolT</t>
  </si>
  <si>
    <t>Avg2ZavZ</t>
  </si>
  <si>
    <t>Avg2ZavT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</si>
</sst>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Arial"/>
      <family val="2"/>
    </font>
    <font>
      <sz val="10"/>
      <color indexed="10"/>
      <name val="Times New Roman"/>
      <family val="1"/>
    </font>
    <font>
      <sz val="11"/>
      <color rgb="FF000000"/>
      <name val="Calibri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99FF6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double">
        <color indexed="59"/>
      </top>
      <bottom style="thin">
        <color indexed="59"/>
      </bottom>
      <diagonal/>
    </border>
    <border>
      <left/>
      <right style="thin">
        <color indexed="64"/>
      </right>
      <top style="double">
        <color indexed="59"/>
      </top>
      <bottom style="thin">
        <color indexed="59"/>
      </bottom>
      <diagonal/>
    </border>
    <border>
      <left/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0" borderId="0"/>
    <xf numFmtId="0" fontId="17" fillId="0" borderId="0"/>
    <xf numFmtId="0" fontId="17" fillId="0" borderId="0"/>
    <xf numFmtId="0" fontId="37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5" fillId="0" borderId="0"/>
    <xf numFmtId="0" fontId="2" fillId="0" borderId="0"/>
    <xf numFmtId="0" fontId="37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7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5" applyNumberFormat="0" applyFill="0" applyAlignment="0" applyProtection="0"/>
    <xf numFmtId="0" fontId="48" fillId="0" borderId="26" applyNumberFormat="0" applyFill="0" applyAlignment="0" applyProtection="0"/>
    <xf numFmtId="0" fontId="49" fillId="0" borderId="27" applyNumberFormat="0" applyFill="0" applyAlignment="0" applyProtection="0"/>
    <xf numFmtId="0" fontId="49" fillId="0" borderId="0" applyNumberFormat="0" applyFill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28" applyNumberFormat="0" applyAlignment="0" applyProtection="0"/>
    <xf numFmtId="0" fontId="54" fillId="29" borderId="29" applyNumberFormat="0" applyAlignment="0" applyProtection="0"/>
    <xf numFmtId="0" fontId="55" fillId="29" borderId="28" applyNumberFormat="0" applyAlignment="0" applyProtection="0"/>
    <xf numFmtId="0" fontId="56" fillId="0" borderId="30" applyNumberFormat="0" applyFill="0" applyAlignment="0" applyProtection="0"/>
    <xf numFmtId="0" fontId="57" fillId="30" borderId="31" applyNumberFormat="0" applyAlignment="0" applyProtection="0"/>
    <xf numFmtId="0" fontId="58" fillId="0" borderId="0" applyNumberFormat="0" applyFill="0" applyBorder="0" applyAlignment="0" applyProtection="0"/>
    <xf numFmtId="0" fontId="2" fillId="31" borderId="32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33" applyNumberFormat="0" applyFill="0" applyAlignment="0" applyProtection="0"/>
    <xf numFmtId="0" fontId="6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1" fillId="31" borderId="32" applyNumberFormat="0" applyFont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62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30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Border="1"/>
    <xf numFmtId="0" fontId="17" fillId="0" borderId="0" xfId="38"/>
    <xf numFmtId="0" fontId="17" fillId="0" borderId="0" xfId="38" applyAlignment="1">
      <alignment horizontal="left" vertical="center"/>
    </xf>
    <xf numFmtId="0" fontId="17" fillId="0" borderId="0" xfId="38" applyAlignment="1">
      <alignment horizontal="center" vertical="center"/>
    </xf>
    <xf numFmtId="0" fontId="33" fillId="0" borderId="13" xfId="38" applyFont="1" applyBorder="1" applyAlignment="1">
      <alignment horizontal="center" vertical="center" wrapText="1"/>
    </xf>
    <xf numFmtId="0" fontId="0" fillId="0" borderId="16" xfId="0" applyNumberFormat="1" applyFont="1" applyBorder="1"/>
    <xf numFmtId="0" fontId="43" fillId="0" borderId="16" xfId="0" applyNumberFormat="1" applyFont="1" applyFill="1" applyBorder="1" applyAlignment="1">
      <alignment horizontal="center"/>
    </xf>
    <xf numFmtId="0" fontId="33" fillId="0" borderId="11" xfId="38" applyFont="1" applyBorder="1" applyAlignment="1">
      <alignment horizontal="center" vertical="center" wrapText="1"/>
    </xf>
    <xf numFmtId="0" fontId="43" fillId="0" borderId="10" xfId="0" applyFont="1" applyFill="1" applyBorder="1"/>
    <xf numFmtId="0" fontId="23" fillId="0" borderId="16" xfId="38" applyNumberFormat="1" applyFont="1" applyBorder="1" applyAlignment="1">
      <alignment horizontal="center"/>
    </xf>
    <xf numFmtId="0" fontId="23" fillId="0" borderId="16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/>
    <xf numFmtId="0" fontId="36" fillId="0" borderId="0" xfId="0" applyFont="1" applyFill="1" applyAlignment="1">
      <alignment horizontal="center"/>
    </xf>
    <xf numFmtId="0" fontId="36" fillId="0" borderId="0" xfId="0" applyFont="1" applyFill="1"/>
    <xf numFmtId="0" fontId="36" fillId="0" borderId="0" xfId="0" applyFont="1"/>
    <xf numFmtId="0" fontId="36" fillId="0" borderId="0" xfId="0" applyFont="1" applyProtection="1">
      <protection locked="0"/>
    </xf>
    <xf numFmtId="0" fontId="44" fillId="0" borderId="0" xfId="0" applyFont="1"/>
    <xf numFmtId="0" fontId="36" fillId="0" borderId="0" xfId="0" applyFont="1" applyBorder="1"/>
    <xf numFmtId="164" fontId="36" fillId="0" borderId="14" xfId="0" applyNumberFormat="1" applyFont="1" applyBorder="1" applyProtection="1">
      <protection hidden="1"/>
    </xf>
    <xf numFmtId="164" fontId="36" fillId="0" borderId="14" xfId="0" applyNumberFormat="1" applyFont="1" applyFill="1" applyBorder="1" applyProtection="1">
      <protection locked="0"/>
    </xf>
    <xf numFmtId="164" fontId="36" fillId="0" borderId="14" xfId="0" applyNumberFormat="1" applyFont="1" applyBorder="1" applyAlignment="1" applyProtection="1">
      <alignment horizontal="center"/>
      <protection hidden="1"/>
    </xf>
    <xf numFmtId="164" fontId="36" fillId="0" borderId="14" xfId="0" applyNumberFormat="1" applyFont="1" applyBorder="1"/>
    <xf numFmtId="0" fontId="36" fillId="0" borderId="14" xfId="39" applyFont="1" applyBorder="1" applyAlignment="1">
      <alignment horizontal="center"/>
    </xf>
    <xf numFmtId="0" fontId="36" fillId="0" borderId="14" xfId="0" applyFont="1" applyFill="1" applyBorder="1" applyAlignment="1">
      <alignment horizontal="center"/>
    </xf>
    <xf numFmtId="0" fontId="36" fillId="0" borderId="14" xfId="0" applyFont="1" applyBorder="1" applyProtection="1">
      <protection hidden="1"/>
    </xf>
    <xf numFmtId="164" fontId="36" fillId="0" borderId="14" xfId="0" applyNumberFormat="1" applyFont="1" applyBorder="1" applyAlignment="1" applyProtection="1">
      <alignment vertical="center"/>
      <protection locked="0"/>
    </xf>
    <xf numFmtId="0" fontId="1" fillId="0" borderId="14" xfId="130" applyBorder="1"/>
    <xf numFmtId="0" fontId="36" fillId="0" borderId="14" xfId="0" applyFont="1" applyFill="1" applyBorder="1" applyProtection="1">
      <protection locked="0"/>
    </xf>
    <xf numFmtId="0" fontId="36" fillId="0" borderId="14" xfId="39" applyFont="1" applyBorder="1" applyAlignment="1" applyProtection="1">
      <alignment horizontal="center"/>
      <protection hidden="1"/>
    </xf>
    <xf numFmtId="0" fontId="36" fillId="0" borderId="14" xfId="0" applyFont="1" applyBorder="1"/>
    <xf numFmtId="0" fontId="0" fillId="0" borderId="14" xfId="0" applyBorder="1"/>
    <xf numFmtId="0" fontId="29" fillId="0" borderId="11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vertical="center" textRotation="90" wrapText="1"/>
    </xf>
    <xf numFmtId="0" fontId="24" fillId="0" borderId="10" xfId="0" applyFont="1" applyBorder="1" applyAlignment="1">
      <alignment horizontal="left" vertical="center"/>
    </xf>
    <xf numFmtId="0" fontId="0" fillId="4" borderId="15" xfId="0" applyFill="1" applyBorder="1" applyAlignment="1">
      <alignment wrapText="1"/>
    </xf>
    <xf numFmtId="0" fontId="0" fillId="4" borderId="18" xfId="0" applyFont="1" applyFill="1" applyBorder="1" applyAlignment="1">
      <alignment wrapText="1"/>
    </xf>
    <xf numFmtId="0" fontId="0" fillId="4" borderId="19" xfId="0" applyFont="1" applyFill="1" applyBorder="1" applyAlignment="1">
      <alignment wrapText="1"/>
    </xf>
    <xf numFmtId="0" fontId="25" fillId="0" borderId="10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/>
    <xf numFmtId="0" fontId="0" fillId="0" borderId="10" xfId="0" applyFont="1" applyBorder="1" applyAlignment="1"/>
    <xf numFmtId="0" fontId="3" fillId="0" borderId="10" xfId="0" applyFont="1" applyBorder="1" applyAlignment="1"/>
    <xf numFmtId="0" fontId="23" fillId="0" borderId="10" xfId="0" applyFont="1" applyBorder="1" applyAlignment="1"/>
    <xf numFmtId="0" fontId="27" fillId="0" borderId="10" xfId="0" applyFont="1" applyBorder="1" applyAlignment="1">
      <alignment horizontal="center" vertical="top" wrapText="1"/>
    </xf>
    <xf numFmtId="0" fontId="3" fillId="0" borderId="20" xfId="38" applyFont="1" applyBorder="1" applyAlignment="1">
      <alignment horizontal="center" vertical="center" wrapText="1"/>
    </xf>
    <xf numFmtId="0" fontId="17" fillId="0" borderId="24" xfId="38" applyBorder="1" applyAlignment="1">
      <alignment horizontal="center" vertical="center" wrapText="1"/>
    </xf>
    <xf numFmtId="0" fontId="33" fillId="0" borderId="15" xfId="38" applyFont="1" applyBorder="1" applyAlignment="1">
      <alignment horizontal="center" vertical="center" wrapText="1"/>
    </xf>
    <xf numFmtId="0" fontId="33" fillId="0" borderId="18" xfId="38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1" fillId="0" borderId="10" xfId="38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32" fillId="0" borderId="10" xfId="38" applyFont="1" applyBorder="1" applyAlignment="1">
      <alignment vertical="center" wrapText="1"/>
    </xf>
    <xf numFmtId="0" fontId="34" fillId="0" borderId="10" xfId="38" applyFont="1" applyBorder="1" applyAlignment="1">
      <alignment vertical="center" wrapText="1"/>
    </xf>
    <xf numFmtId="0" fontId="34" fillId="0" borderId="10" xfId="38" applyFont="1" applyBorder="1" applyAlignment="1">
      <alignment wrapText="1"/>
    </xf>
    <xf numFmtId="0" fontId="40" fillId="24" borderId="10" xfId="38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 wrapText="1"/>
    </xf>
    <xf numFmtId="0" fontId="32" fillId="0" borderId="10" xfId="38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42" fillId="0" borderId="10" xfId="38" applyFont="1" applyBorder="1" applyAlignment="1">
      <alignment horizontal="left" vertical="center" wrapText="1"/>
    </xf>
    <xf numFmtId="0" fontId="34" fillId="0" borderId="10" xfId="38" applyFont="1" applyBorder="1" applyAlignment="1">
      <alignment horizontal="left" wrapText="1"/>
    </xf>
    <xf numFmtId="0" fontId="35" fillId="0" borderId="11" xfId="38" applyFont="1" applyBorder="1" applyAlignment="1">
      <alignment horizontal="center" vertical="center" wrapText="1"/>
    </xf>
    <xf numFmtId="0" fontId="35" fillId="0" borderId="20" xfId="38" applyFont="1" applyBorder="1" applyAlignment="1">
      <alignment horizontal="center" vertical="center" wrapText="1"/>
    </xf>
    <xf numFmtId="0" fontId="33" fillId="0" borderId="11" xfId="38" applyFont="1" applyBorder="1" applyAlignment="1">
      <alignment horizontal="center" vertical="center" wrapText="1"/>
    </xf>
    <xf numFmtId="0" fontId="22" fillId="0" borderId="17" xfId="38" applyFont="1" applyBorder="1" applyAlignment="1">
      <alignment wrapText="1"/>
    </xf>
    <xf numFmtId="0" fontId="23" fillId="0" borderId="21" xfId="0" applyFont="1" applyFill="1" applyBorder="1" applyAlignment="1"/>
    <xf numFmtId="0" fontId="23" fillId="0" borderId="22" xfId="0" applyFont="1" applyBorder="1" applyAlignment="1"/>
    <xf numFmtId="0" fontId="23" fillId="0" borderId="15" xfId="0" applyFont="1" applyFill="1" applyBorder="1" applyAlignment="1"/>
    <xf numFmtId="0" fontId="23" fillId="0" borderId="23" xfId="0" applyFont="1" applyBorder="1" applyAlignment="1"/>
  </cellXfs>
  <cellStyles count="145">
    <cellStyle name="20% - Accent1" xfId="1" builtinId="30" customBuiltin="1"/>
    <cellStyle name="20% - Accent1 2" xfId="48"/>
    <cellStyle name="20% - Accent1 3" xfId="107"/>
    <cellStyle name="20% - Accent1 4" xfId="132"/>
    <cellStyle name="20% - Accent2" xfId="2" builtinId="34" customBuiltin="1"/>
    <cellStyle name="20% - Accent2 2" xfId="49"/>
    <cellStyle name="20% - Accent2 3" xfId="111"/>
    <cellStyle name="20% - Accent2 4" xfId="134"/>
    <cellStyle name="20% - Accent3" xfId="3" builtinId="38" customBuiltin="1"/>
    <cellStyle name="20% - Accent3 2" xfId="50"/>
    <cellStyle name="20% - Accent3 3" xfId="115"/>
    <cellStyle name="20% - Accent3 4" xfId="136"/>
    <cellStyle name="20% - Accent4" xfId="4" builtinId="42" customBuiltin="1"/>
    <cellStyle name="20% - Accent4 2" xfId="51"/>
    <cellStyle name="20% - Accent4 3" xfId="119"/>
    <cellStyle name="20% - Accent4 4" xfId="138"/>
    <cellStyle name="20% - Accent5" xfId="5" builtinId="46" customBuiltin="1"/>
    <cellStyle name="20% - Accent5 2" xfId="52"/>
    <cellStyle name="20% - Accent5 3" xfId="123"/>
    <cellStyle name="20% - Accent5 4" xfId="140"/>
    <cellStyle name="20% - Accent6" xfId="6" builtinId="50" customBuiltin="1"/>
    <cellStyle name="20% - Accent6 2" xfId="53"/>
    <cellStyle name="20% - Accent6 3" xfId="127"/>
    <cellStyle name="20% - Accent6 4" xfId="142"/>
    <cellStyle name="40% - Accent1" xfId="7" builtinId="31" customBuiltin="1"/>
    <cellStyle name="40% - Accent1 2" xfId="54"/>
    <cellStyle name="40% - Accent1 3" xfId="108"/>
    <cellStyle name="40% - Accent1 4" xfId="133"/>
    <cellStyle name="40% - Accent2" xfId="8" builtinId="35" customBuiltin="1"/>
    <cellStyle name="40% - Accent2 2" xfId="55"/>
    <cellStyle name="40% - Accent2 3" xfId="112"/>
    <cellStyle name="40% - Accent2 4" xfId="135"/>
    <cellStyle name="40% - Accent3" xfId="9" builtinId="39" customBuiltin="1"/>
    <cellStyle name="40% - Accent3 2" xfId="56"/>
    <cellStyle name="40% - Accent3 3" xfId="116"/>
    <cellStyle name="40% - Accent3 4" xfId="137"/>
    <cellStyle name="40% - Accent4" xfId="10" builtinId="43" customBuiltin="1"/>
    <cellStyle name="40% - Accent4 2" xfId="57"/>
    <cellStyle name="40% - Accent4 3" xfId="120"/>
    <cellStyle name="40% - Accent4 4" xfId="139"/>
    <cellStyle name="40% - Accent5" xfId="11" builtinId="47" customBuiltin="1"/>
    <cellStyle name="40% - Accent5 2" xfId="58"/>
    <cellStyle name="40% - Accent5 3" xfId="124"/>
    <cellStyle name="40% - Accent5 4" xfId="141"/>
    <cellStyle name="40% - Accent6" xfId="12" builtinId="51" customBuiltin="1"/>
    <cellStyle name="40% - Accent6 2" xfId="59"/>
    <cellStyle name="40% - Accent6 3" xfId="128"/>
    <cellStyle name="40% - Accent6 4" xfId="143"/>
    <cellStyle name="60% - Accent1" xfId="13" builtinId="32" customBuiltin="1"/>
    <cellStyle name="60% - Accent1 2" xfId="60"/>
    <cellStyle name="60% - Accent1 3" xfId="109"/>
    <cellStyle name="60% - Accent2" xfId="14" builtinId="36" customBuiltin="1"/>
    <cellStyle name="60% - Accent2 2" xfId="61"/>
    <cellStyle name="60% - Accent2 3" xfId="113"/>
    <cellStyle name="60% - Accent3" xfId="15" builtinId="40" customBuiltin="1"/>
    <cellStyle name="60% - Accent3 2" xfId="62"/>
    <cellStyle name="60% - Accent3 3" xfId="117"/>
    <cellStyle name="60% - Accent4" xfId="16" builtinId="44" customBuiltin="1"/>
    <cellStyle name="60% - Accent4 2" xfId="63"/>
    <cellStyle name="60% - Accent4 3" xfId="121"/>
    <cellStyle name="60% - Accent5" xfId="17" builtinId="48" customBuiltin="1"/>
    <cellStyle name="60% - Accent5 2" xfId="64"/>
    <cellStyle name="60% - Accent5 3" xfId="125"/>
    <cellStyle name="60% - Accent6" xfId="18" builtinId="52" customBuiltin="1"/>
    <cellStyle name="60% - Accent6 2" xfId="65"/>
    <cellStyle name="60% - Accent6 3" xfId="129"/>
    <cellStyle name="Accent1" xfId="19" builtinId="29" customBuiltin="1"/>
    <cellStyle name="Accent1 2" xfId="66"/>
    <cellStyle name="Accent1 3" xfId="106"/>
    <cellStyle name="Accent2" xfId="20" builtinId="33" customBuiltin="1"/>
    <cellStyle name="Accent2 2" xfId="67"/>
    <cellStyle name="Accent2 3" xfId="110"/>
    <cellStyle name="Accent3" xfId="21" builtinId="37" customBuiltin="1"/>
    <cellStyle name="Accent3 2" xfId="68"/>
    <cellStyle name="Accent3 3" xfId="114"/>
    <cellStyle name="Accent4" xfId="22" builtinId="41" customBuiltin="1"/>
    <cellStyle name="Accent4 2" xfId="69"/>
    <cellStyle name="Accent4 3" xfId="118"/>
    <cellStyle name="Accent5" xfId="23" builtinId="45" customBuiltin="1"/>
    <cellStyle name="Accent5 2" xfId="70"/>
    <cellStyle name="Accent5 3" xfId="122"/>
    <cellStyle name="Accent6" xfId="24" builtinId="49" customBuiltin="1"/>
    <cellStyle name="Accent6 2" xfId="71"/>
    <cellStyle name="Accent6 3" xfId="126"/>
    <cellStyle name="Bad" xfId="25" builtinId="27" customBuiltin="1"/>
    <cellStyle name="Bad 2" xfId="72"/>
    <cellStyle name="Bad 3" xfId="95"/>
    <cellStyle name="Calculation" xfId="26" builtinId="22" customBuiltin="1"/>
    <cellStyle name="Calculation 2" xfId="73"/>
    <cellStyle name="Calculation 3" xfId="99"/>
    <cellStyle name="Check Cell" xfId="27" builtinId="23" customBuiltin="1"/>
    <cellStyle name="Check Cell 2" xfId="74"/>
    <cellStyle name="Check Cell 3" xfId="101"/>
    <cellStyle name="Explanatory Text" xfId="28" builtinId="53" customBuiltin="1"/>
    <cellStyle name="Explanatory Text 2" xfId="75"/>
    <cellStyle name="Explanatory Text 3" xfId="104"/>
    <cellStyle name="Good" xfId="29" builtinId="26" customBuiltin="1"/>
    <cellStyle name="Good 2" xfId="76"/>
    <cellStyle name="Good 3" xfId="94"/>
    <cellStyle name="Heading 1" xfId="30" builtinId="16" customBuiltin="1"/>
    <cellStyle name="Heading 1 2" xfId="77"/>
    <cellStyle name="Heading 1 3" xfId="90"/>
    <cellStyle name="Heading 2" xfId="31" builtinId="17" customBuiltin="1"/>
    <cellStyle name="Heading 2 2" xfId="78"/>
    <cellStyle name="Heading 2 3" xfId="91"/>
    <cellStyle name="Heading 3" xfId="32" builtinId="18" customBuiltin="1"/>
    <cellStyle name="Heading 3 2" xfId="79"/>
    <cellStyle name="Heading 3 3" xfId="92"/>
    <cellStyle name="Heading 4" xfId="33" builtinId="19" customBuiltin="1"/>
    <cellStyle name="Heading 4 2" xfId="80"/>
    <cellStyle name="Heading 4 3" xfId="93"/>
    <cellStyle name="Input" xfId="34" builtinId="20" customBuiltin="1"/>
    <cellStyle name="Input 2" xfId="81"/>
    <cellStyle name="Input 3" xfId="97"/>
    <cellStyle name="Linked Cell" xfId="35" builtinId="24" customBuiltin="1"/>
    <cellStyle name="Linked Cell 2" xfId="82"/>
    <cellStyle name="Linked Cell 3" xfId="100"/>
    <cellStyle name="Neutral" xfId="36" builtinId="28" customBuiltin="1"/>
    <cellStyle name="Neutral 2" xfId="83"/>
    <cellStyle name="Neutral 3" xfId="96"/>
    <cellStyle name="Normal" xfId="0" builtinId="0"/>
    <cellStyle name="Normal 2" xfId="37"/>
    <cellStyle name="Normal 3" xfId="45"/>
    <cellStyle name="Normal 3 2" xfId="144"/>
    <cellStyle name="Normal 4" xfId="47"/>
    <cellStyle name="Normal 5" xfId="46"/>
    <cellStyle name="Normal 6" xfId="130"/>
    <cellStyle name="Normal_OR1-2005-2006" xfId="38"/>
    <cellStyle name="Normal_Sheet1" xfId="39"/>
    <cellStyle name="Note" xfId="40" builtinId="10" customBuiltin="1"/>
    <cellStyle name="Note 2" xfId="84"/>
    <cellStyle name="Note 3" xfId="103"/>
    <cellStyle name="Note 4" xfId="131"/>
    <cellStyle name="Output" xfId="41" builtinId="21" customBuiltin="1"/>
    <cellStyle name="Output 2" xfId="85"/>
    <cellStyle name="Output 3" xfId="98"/>
    <cellStyle name="Title" xfId="42" builtinId="15" customBuiltin="1"/>
    <cellStyle name="Title 2" xfId="86"/>
    <cellStyle name="Title 3" xfId="89"/>
    <cellStyle name="Total" xfId="43" builtinId="25" customBuiltin="1"/>
    <cellStyle name="Total 2" xfId="87"/>
    <cellStyle name="Total 3" xfId="105"/>
    <cellStyle name="Warning Text" xfId="44" builtinId="11" customBuiltin="1"/>
    <cellStyle name="Warning Text 2" xfId="88"/>
    <cellStyle name="Warning Text 3" xfId="10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8"/>
  <sheetViews>
    <sheetView tabSelected="1" zoomScale="110" zoomScaleNormal="110" workbookViewId="0">
      <pane ySplit="2" topLeftCell="A21" activePane="bottomLeft" state="frozen"/>
      <selection pane="bottomLeft" activeCell="R3" sqref="R3:R58"/>
    </sheetView>
  </sheetViews>
  <sheetFormatPr defaultRowHeight="12.75" x14ac:dyDescent="0.2"/>
  <cols>
    <col min="1" max="1" width="10.42578125" style="22" customWidth="1"/>
    <col min="2" max="2" width="9.140625" style="22"/>
    <col min="3" max="3" width="21.5703125" style="22" customWidth="1"/>
    <col min="4" max="6" width="5.140625" style="22" customWidth="1"/>
    <col min="7" max="9" width="5.7109375" style="22" customWidth="1"/>
    <col min="10" max="10" width="5.85546875" style="22" customWidth="1"/>
    <col min="11" max="11" width="5" style="22" customWidth="1"/>
    <col min="12" max="12" width="4.42578125" style="22" customWidth="1"/>
    <col min="13" max="13" width="3.85546875" style="22" customWidth="1"/>
    <col min="14" max="14" width="4.5703125" style="22" customWidth="1"/>
    <col min="15" max="17" width="5.28515625" style="22" customWidth="1"/>
    <col min="18" max="21" width="9.140625" style="22"/>
    <col min="22" max="22" width="9.85546875" style="22" customWidth="1"/>
    <col min="23" max="16384" width="9.140625" style="22"/>
  </cols>
  <sheetData>
    <row r="1" spans="1:27" ht="12.75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</row>
    <row r="2" spans="1:27" ht="12.75" customHeight="1" x14ac:dyDescent="0.2">
      <c r="A2" s="30" t="s">
        <v>0</v>
      </c>
      <c r="B2" s="36" t="s">
        <v>1</v>
      </c>
      <c r="C2" s="36" t="s">
        <v>2</v>
      </c>
      <c r="D2" s="32" t="s">
        <v>56</v>
      </c>
      <c r="E2" s="32" t="s">
        <v>57</v>
      </c>
      <c r="F2" s="32" t="s">
        <v>3</v>
      </c>
      <c r="G2" s="32" t="s">
        <v>58</v>
      </c>
      <c r="H2" s="32" t="s">
        <v>59</v>
      </c>
      <c r="I2" s="32" t="s">
        <v>4</v>
      </c>
      <c r="J2" s="32" t="s">
        <v>38</v>
      </c>
      <c r="K2" s="35" t="s">
        <v>34</v>
      </c>
      <c r="L2" s="32" t="s">
        <v>35</v>
      </c>
      <c r="M2" s="32" t="s">
        <v>5</v>
      </c>
      <c r="N2" s="32" t="s">
        <v>36</v>
      </c>
      <c r="O2" s="32" t="s">
        <v>37</v>
      </c>
      <c r="P2" s="32" t="s">
        <v>6</v>
      </c>
      <c r="Q2" s="32" t="s">
        <v>39</v>
      </c>
      <c r="R2" s="32" t="s">
        <v>7</v>
      </c>
      <c r="S2" s="32" t="s">
        <v>8</v>
      </c>
      <c r="T2" s="37" t="s">
        <v>182</v>
      </c>
      <c r="U2" s="37" t="s">
        <v>183</v>
      </c>
      <c r="V2" s="37" t="s">
        <v>184</v>
      </c>
      <c r="W2" s="37" t="s">
        <v>185</v>
      </c>
      <c r="X2" s="37" t="s">
        <v>186</v>
      </c>
      <c r="Y2" s="37" t="s">
        <v>187</v>
      </c>
      <c r="Z2" s="37" t="s">
        <v>188</v>
      </c>
      <c r="AA2" s="37" t="s">
        <v>189</v>
      </c>
    </row>
    <row r="3" spans="1:27" ht="15" x14ac:dyDescent="0.25">
      <c r="A3" s="31">
        <v>1</v>
      </c>
      <c r="B3" s="34" t="s">
        <v>69</v>
      </c>
      <c r="C3" s="34" t="s">
        <v>125</v>
      </c>
      <c r="D3" s="26">
        <v>4</v>
      </c>
      <c r="E3" s="26">
        <v>10</v>
      </c>
      <c r="F3" s="26">
        <f>IF(AND(D3="",E3=""),"",SUM(D3,E3))</f>
        <v>14</v>
      </c>
      <c r="G3" s="26"/>
      <c r="H3" s="26">
        <v>8</v>
      </c>
      <c r="I3" s="26">
        <f>IF(AND(G3="",H3=""),"",SUM(G3,H3))</f>
        <v>8</v>
      </c>
      <c r="J3" s="26">
        <f>IF(AND(F3="",I3=""),"",SUM(MAX(E3,H3,U3,Y3),MAX(D3,G3,T3,X3)))</f>
        <v>30</v>
      </c>
      <c r="K3" s="27">
        <v>0</v>
      </c>
      <c r="L3" s="26">
        <v>17</v>
      </c>
      <c r="M3" s="26">
        <f>IF(AND(K3="",L3=""),"",SUM(K3,L3))</f>
        <v>17</v>
      </c>
      <c r="N3" s="26"/>
      <c r="O3" s="26">
        <v>2</v>
      </c>
      <c r="P3" s="26">
        <f>IF(AND(N3="",O3=""),"",SUM(N3,O3))</f>
        <v>2</v>
      </c>
      <c r="Q3" s="26">
        <f>IF(AND(M3="",P3=""),"",SUM(MAX(L3,O3,W3,AA3),MAX(K3,N3,V3,Z3)))</f>
        <v>21</v>
      </c>
      <c r="R3" s="33">
        <f>IF(AND(J3="",Q3=""),"",SUM(J3,Q3))</f>
        <v>51</v>
      </c>
      <c r="S3" s="28" t="str">
        <f>IF(AND(J3="",Q3=""),"",IF(R3&gt;79,"A",IF(R3&gt;69,"B",IF(R3&gt;59,"C",IF(R3&gt;49,"D",IF(R3&gt;39,"E","F"))))))</f>
        <v>D</v>
      </c>
      <c r="T3" s="38">
        <v>10</v>
      </c>
      <c r="U3" s="38">
        <v>20</v>
      </c>
      <c r="V3" s="37">
        <v>4</v>
      </c>
      <c r="W3" s="37"/>
      <c r="X3" s="37"/>
      <c r="Y3" s="37"/>
      <c r="Z3" s="37"/>
      <c r="AA3" s="37"/>
    </row>
    <row r="4" spans="1:27" ht="15" x14ac:dyDescent="0.25">
      <c r="A4" s="31">
        <v>2</v>
      </c>
      <c r="B4" s="34" t="s">
        <v>70</v>
      </c>
      <c r="C4" s="34" t="s">
        <v>126</v>
      </c>
      <c r="D4" s="26">
        <v>12.5</v>
      </c>
      <c r="E4" s="26">
        <v>20</v>
      </c>
      <c r="F4" s="26">
        <f t="shared" ref="F4:F58" si="0">IF(AND(D4="",E4=""),"",SUM(D4,E4))</f>
        <v>32.5</v>
      </c>
      <c r="G4" s="26"/>
      <c r="H4" s="26"/>
      <c r="I4" s="26" t="str">
        <f t="shared" ref="I4:I58" si="1">IF(AND(G4="",H4=""),"",SUM(G4,H4))</f>
        <v/>
      </c>
      <c r="J4" s="26">
        <f t="shared" ref="J4:J58" si="2">IF(AND(F4="",I4=""),"",SUM(MAX(E4,H4,U4,Y4),MAX(D4,G4,T4,X4)))</f>
        <v>32.5</v>
      </c>
      <c r="K4" s="27">
        <v>7.5</v>
      </c>
      <c r="L4" s="26"/>
      <c r="M4" s="26">
        <f t="shared" ref="M4:M58" si="3">IF(AND(K4="",L4=""),"",SUM(K4,L4))</f>
        <v>7.5</v>
      </c>
      <c r="N4" s="26"/>
      <c r="O4" s="26"/>
      <c r="P4" s="26" t="str">
        <f t="shared" ref="P4:P58" si="4">IF(AND(N4="",O4=""),"",SUM(N4,O4))</f>
        <v/>
      </c>
      <c r="Q4" s="26">
        <f t="shared" ref="Q4:Q58" si="5">IF(AND(M4="",P4=""),"",SUM(MAX(L4,O4,W4,AA4),MAX(K4,N4,V4,Z4)))</f>
        <v>7.5</v>
      </c>
      <c r="R4" s="33">
        <f t="shared" ref="R4:R58" si="6">IF(AND(J4="",Q4=""),"",SUM(J4,Q4))</f>
        <v>40</v>
      </c>
      <c r="S4" s="28" t="str">
        <f t="shared" ref="S4:S58" si="7">IF(AND(J4="",Q4=""),"",IF(R4&gt;79,"A",IF(R4&gt;69,"B",IF(R4&gt;59,"C",IF(R4&gt;49,"D",IF(R4&gt;39,"E","F"))))))</f>
        <v>E</v>
      </c>
      <c r="T4" s="38"/>
      <c r="U4" s="38"/>
      <c r="V4" s="37"/>
      <c r="W4" s="37"/>
      <c r="X4" s="37"/>
      <c r="Y4" s="37"/>
      <c r="Z4" s="37"/>
      <c r="AA4" s="37"/>
    </row>
    <row r="5" spans="1:27" ht="15" x14ac:dyDescent="0.25">
      <c r="A5" s="31">
        <v>3</v>
      </c>
      <c r="B5" s="34" t="s">
        <v>71</v>
      </c>
      <c r="C5" s="34" t="s">
        <v>127</v>
      </c>
      <c r="D5" s="26">
        <v>8</v>
      </c>
      <c r="E5" s="26">
        <v>21</v>
      </c>
      <c r="F5" s="26">
        <f t="shared" si="0"/>
        <v>29</v>
      </c>
      <c r="G5" s="26">
        <v>4</v>
      </c>
      <c r="H5" s="26"/>
      <c r="I5" s="26">
        <f t="shared" si="1"/>
        <v>4</v>
      </c>
      <c r="J5" s="26">
        <f t="shared" si="2"/>
        <v>29</v>
      </c>
      <c r="K5" s="27"/>
      <c r="L5" s="26">
        <v>2</v>
      </c>
      <c r="M5" s="26">
        <f t="shared" si="3"/>
        <v>2</v>
      </c>
      <c r="N5" s="26"/>
      <c r="O5" s="26">
        <v>25</v>
      </c>
      <c r="P5" s="26">
        <f t="shared" si="4"/>
        <v>25</v>
      </c>
      <c r="Q5" s="26">
        <f t="shared" si="5"/>
        <v>25</v>
      </c>
      <c r="R5" s="33">
        <f t="shared" si="6"/>
        <v>54</v>
      </c>
      <c r="S5" s="28" t="str">
        <f t="shared" si="7"/>
        <v>D</v>
      </c>
      <c r="T5" s="38"/>
      <c r="U5" s="38"/>
      <c r="V5" s="37"/>
      <c r="W5" s="37"/>
      <c r="X5" s="37"/>
      <c r="Y5" s="37"/>
      <c r="Z5" s="37"/>
      <c r="AA5" s="37"/>
    </row>
    <row r="6" spans="1:27" ht="15" x14ac:dyDescent="0.25">
      <c r="A6" s="31">
        <v>4</v>
      </c>
      <c r="B6" s="34" t="s">
        <v>72</v>
      </c>
      <c r="C6" s="34" t="s">
        <v>128</v>
      </c>
      <c r="D6" s="26">
        <v>0</v>
      </c>
      <c r="E6" s="26">
        <v>15</v>
      </c>
      <c r="F6" s="26">
        <f t="shared" si="0"/>
        <v>15</v>
      </c>
      <c r="G6" s="26"/>
      <c r="H6" s="26">
        <v>5</v>
      </c>
      <c r="I6" s="26">
        <f t="shared" si="1"/>
        <v>5</v>
      </c>
      <c r="J6" s="26">
        <f t="shared" si="2"/>
        <v>15</v>
      </c>
      <c r="K6" s="27">
        <v>0</v>
      </c>
      <c r="L6" s="26"/>
      <c r="M6" s="26">
        <f t="shared" si="3"/>
        <v>0</v>
      </c>
      <c r="N6" s="26"/>
      <c r="O6" s="26"/>
      <c r="P6" s="26" t="str">
        <f t="shared" si="4"/>
        <v/>
      </c>
      <c r="Q6" s="26">
        <f t="shared" si="5"/>
        <v>0</v>
      </c>
      <c r="R6" s="33">
        <f t="shared" si="6"/>
        <v>15</v>
      </c>
      <c r="S6" s="28" t="str">
        <f t="shared" si="7"/>
        <v>F</v>
      </c>
      <c r="T6" s="38"/>
      <c r="U6" s="38">
        <v>14</v>
      </c>
      <c r="V6" s="37"/>
      <c r="W6" s="37"/>
      <c r="X6" s="37"/>
      <c r="Y6" s="37"/>
      <c r="Z6" s="37"/>
      <c r="AA6" s="37"/>
    </row>
    <row r="7" spans="1:27" ht="15" x14ac:dyDescent="0.25">
      <c r="A7" s="31">
        <v>5</v>
      </c>
      <c r="B7" s="34" t="s">
        <v>73</v>
      </c>
      <c r="C7" s="34" t="s">
        <v>129</v>
      </c>
      <c r="D7" s="26">
        <v>16</v>
      </c>
      <c r="E7" s="26">
        <v>9</v>
      </c>
      <c r="F7" s="26">
        <f t="shared" si="0"/>
        <v>25</v>
      </c>
      <c r="G7" s="26"/>
      <c r="H7" s="26"/>
      <c r="I7" s="26" t="str">
        <f t="shared" si="1"/>
        <v/>
      </c>
      <c r="J7" s="26">
        <f t="shared" si="2"/>
        <v>25</v>
      </c>
      <c r="K7" s="27">
        <v>21.5</v>
      </c>
      <c r="L7" s="26">
        <v>2</v>
      </c>
      <c r="M7" s="26">
        <f t="shared" si="3"/>
        <v>23.5</v>
      </c>
      <c r="N7" s="26"/>
      <c r="O7" s="26"/>
      <c r="P7" s="26" t="str">
        <f t="shared" si="4"/>
        <v/>
      </c>
      <c r="Q7" s="26">
        <f t="shared" si="5"/>
        <v>23.5</v>
      </c>
      <c r="R7" s="33">
        <f t="shared" si="6"/>
        <v>48.5</v>
      </c>
      <c r="S7" s="28" t="str">
        <f t="shared" si="7"/>
        <v>E</v>
      </c>
      <c r="T7" s="38"/>
      <c r="U7" s="38"/>
      <c r="V7" s="37"/>
      <c r="W7" s="37"/>
      <c r="X7" s="37"/>
      <c r="Y7" s="37"/>
      <c r="Z7" s="37"/>
      <c r="AA7" s="37"/>
    </row>
    <row r="8" spans="1:27" ht="15" x14ac:dyDescent="0.25">
      <c r="A8" s="31">
        <v>6</v>
      </c>
      <c r="B8" s="34" t="s">
        <v>74</v>
      </c>
      <c r="C8" s="34" t="s">
        <v>130</v>
      </c>
      <c r="D8" s="26">
        <v>8.5</v>
      </c>
      <c r="E8" s="26">
        <v>17</v>
      </c>
      <c r="F8" s="26">
        <f t="shared" si="0"/>
        <v>25.5</v>
      </c>
      <c r="G8" s="26"/>
      <c r="H8" s="26"/>
      <c r="I8" s="26" t="str">
        <f t="shared" si="1"/>
        <v/>
      </c>
      <c r="J8" s="26">
        <f t="shared" si="2"/>
        <v>25.5</v>
      </c>
      <c r="K8" s="27">
        <v>8</v>
      </c>
      <c r="L8" s="26">
        <v>12</v>
      </c>
      <c r="M8" s="26">
        <f t="shared" si="3"/>
        <v>20</v>
      </c>
      <c r="N8" s="26"/>
      <c r="O8" s="26"/>
      <c r="P8" s="26" t="str">
        <f t="shared" si="4"/>
        <v/>
      </c>
      <c r="Q8" s="26">
        <f t="shared" si="5"/>
        <v>20</v>
      </c>
      <c r="R8" s="33">
        <f t="shared" si="6"/>
        <v>45.5</v>
      </c>
      <c r="S8" s="28" t="str">
        <f t="shared" si="7"/>
        <v>E</v>
      </c>
      <c r="T8" s="38"/>
      <c r="U8" s="38"/>
      <c r="V8" s="37"/>
      <c r="W8" s="37"/>
      <c r="X8" s="37"/>
      <c r="Y8" s="37"/>
      <c r="Z8" s="37"/>
      <c r="AA8" s="37"/>
    </row>
    <row r="9" spans="1:27" ht="15" x14ac:dyDescent="0.25">
      <c r="A9" s="31">
        <v>7</v>
      </c>
      <c r="B9" s="34" t="s">
        <v>75</v>
      </c>
      <c r="C9" s="34" t="s">
        <v>131</v>
      </c>
      <c r="D9" s="26">
        <v>5.5</v>
      </c>
      <c r="E9" s="26">
        <v>12</v>
      </c>
      <c r="F9" s="26">
        <f t="shared" si="0"/>
        <v>17.5</v>
      </c>
      <c r="G9" s="26">
        <v>12</v>
      </c>
      <c r="H9" s="26">
        <v>13</v>
      </c>
      <c r="I9" s="26">
        <f t="shared" si="1"/>
        <v>25</v>
      </c>
      <c r="J9" s="26">
        <f t="shared" si="2"/>
        <v>25</v>
      </c>
      <c r="K9" s="27"/>
      <c r="L9" s="26"/>
      <c r="M9" s="26" t="str">
        <f t="shared" si="3"/>
        <v/>
      </c>
      <c r="N9" s="26">
        <v>13</v>
      </c>
      <c r="O9" s="26">
        <v>9</v>
      </c>
      <c r="P9" s="26">
        <f t="shared" si="4"/>
        <v>22</v>
      </c>
      <c r="Q9" s="26">
        <f t="shared" si="5"/>
        <v>22</v>
      </c>
      <c r="R9" s="33">
        <f t="shared" si="6"/>
        <v>47</v>
      </c>
      <c r="S9" s="28" t="str">
        <f t="shared" si="7"/>
        <v>E</v>
      </c>
      <c r="T9" s="38"/>
      <c r="U9" s="38"/>
      <c r="V9" s="37"/>
      <c r="W9" s="37"/>
      <c r="X9" s="37"/>
      <c r="Y9" s="37"/>
      <c r="Z9" s="37"/>
      <c r="AA9" s="37"/>
    </row>
    <row r="10" spans="1:27" ht="15" x14ac:dyDescent="0.25">
      <c r="A10" s="31">
        <v>8</v>
      </c>
      <c r="B10" s="34" t="s">
        <v>76</v>
      </c>
      <c r="C10" s="34" t="s">
        <v>132</v>
      </c>
      <c r="D10" s="26">
        <v>10</v>
      </c>
      <c r="E10" s="26">
        <v>3</v>
      </c>
      <c r="F10" s="26">
        <f t="shared" si="0"/>
        <v>13</v>
      </c>
      <c r="G10" s="26"/>
      <c r="H10" s="26">
        <v>2</v>
      </c>
      <c r="I10" s="26">
        <f t="shared" si="1"/>
        <v>2</v>
      </c>
      <c r="J10" s="26">
        <f t="shared" si="2"/>
        <v>14</v>
      </c>
      <c r="K10" s="27">
        <v>8</v>
      </c>
      <c r="L10" s="26">
        <v>8</v>
      </c>
      <c r="M10" s="26">
        <f t="shared" si="3"/>
        <v>16</v>
      </c>
      <c r="N10" s="26"/>
      <c r="O10" s="26"/>
      <c r="P10" s="26" t="str">
        <f t="shared" si="4"/>
        <v/>
      </c>
      <c r="Q10" s="26">
        <f t="shared" si="5"/>
        <v>16</v>
      </c>
      <c r="R10" s="33">
        <f t="shared" si="6"/>
        <v>30</v>
      </c>
      <c r="S10" s="28" t="str">
        <f t="shared" si="7"/>
        <v>F</v>
      </c>
      <c r="T10" s="38"/>
      <c r="U10" s="38">
        <v>4</v>
      </c>
      <c r="V10" s="37"/>
      <c r="W10" s="37"/>
      <c r="X10" s="37"/>
      <c r="Y10" s="37"/>
      <c r="Z10" s="37"/>
      <c r="AA10" s="37"/>
    </row>
    <row r="11" spans="1:27" ht="15" x14ac:dyDescent="0.25">
      <c r="A11" s="31">
        <v>9</v>
      </c>
      <c r="B11" s="34" t="s">
        <v>77</v>
      </c>
      <c r="C11" s="34" t="s">
        <v>133</v>
      </c>
      <c r="D11" s="26">
        <v>1</v>
      </c>
      <c r="E11" s="26">
        <v>9</v>
      </c>
      <c r="F11" s="26">
        <f t="shared" si="0"/>
        <v>10</v>
      </c>
      <c r="G11" s="26"/>
      <c r="H11" s="26">
        <v>3</v>
      </c>
      <c r="I11" s="26">
        <f t="shared" si="1"/>
        <v>3</v>
      </c>
      <c r="J11" s="26">
        <f t="shared" si="2"/>
        <v>10</v>
      </c>
      <c r="K11" s="27">
        <v>0</v>
      </c>
      <c r="L11" s="26">
        <v>4</v>
      </c>
      <c r="M11" s="26">
        <f t="shared" si="3"/>
        <v>4</v>
      </c>
      <c r="N11" s="26"/>
      <c r="O11" s="26"/>
      <c r="P11" s="26" t="str">
        <f t="shared" si="4"/>
        <v/>
      </c>
      <c r="Q11" s="26">
        <f t="shared" si="5"/>
        <v>4</v>
      </c>
      <c r="R11" s="33">
        <f t="shared" si="6"/>
        <v>14</v>
      </c>
      <c r="S11" s="28" t="str">
        <f t="shared" si="7"/>
        <v>F</v>
      </c>
      <c r="T11" s="38"/>
      <c r="U11" s="38"/>
      <c r="V11" s="37"/>
      <c r="W11" s="37"/>
      <c r="X11" s="37"/>
      <c r="Y11" s="37"/>
      <c r="Z11" s="37"/>
      <c r="AA11" s="37"/>
    </row>
    <row r="12" spans="1:27" ht="15" x14ac:dyDescent="0.25">
      <c r="A12" s="31">
        <v>10</v>
      </c>
      <c r="B12" s="34" t="s">
        <v>78</v>
      </c>
      <c r="C12" s="34" t="s">
        <v>134</v>
      </c>
      <c r="D12" s="26">
        <v>1</v>
      </c>
      <c r="E12" s="26">
        <v>11</v>
      </c>
      <c r="F12" s="26">
        <f t="shared" si="0"/>
        <v>12</v>
      </c>
      <c r="G12" s="26"/>
      <c r="H12" s="26">
        <v>3</v>
      </c>
      <c r="I12" s="26">
        <f t="shared" si="1"/>
        <v>3</v>
      </c>
      <c r="J12" s="26">
        <f t="shared" si="2"/>
        <v>12</v>
      </c>
      <c r="K12" s="27"/>
      <c r="L12" s="26">
        <v>0</v>
      </c>
      <c r="M12" s="26">
        <f t="shared" si="3"/>
        <v>0</v>
      </c>
      <c r="N12" s="26"/>
      <c r="O12" s="26"/>
      <c r="P12" s="26" t="str">
        <f t="shared" si="4"/>
        <v/>
      </c>
      <c r="Q12" s="26">
        <f t="shared" si="5"/>
        <v>0</v>
      </c>
      <c r="R12" s="33">
        <f t="shared" si="6"/>
        <v>12</v>
      </c>
      <c r="S12" s="28" t="str">
        <f t="shared" si="7"/>
        <v>F</v>
      </c>
      <c r="T12" s="38"/>
      <c r="U12" s="38"/>
      <c r="V12" s="37"/>
      <c r="W12" s="37"/>
      <c r="X12" s="37"/>
      <c r="Y12" s="37"/>
      <c r="Z12" s="37"/>
      <c r="AA12" s="37"/>
    </row>
    <row r="13" spans="1:27" ht="15" x14ac:dyDescent="0.25">
      <c r="A13" s="31">
        <v>11</v>
      </c>
      <c r="B13" s="34" t="s">
        <v>79</v>
      </c>
      <c r="C13" s="34" t="s">
        <v>135</v>
      </c>
      <c r="D13" s="26"/>
      <c r="E13" s="26"/>
      <c r="F13" s="26" t="str">
        <f t="shared" si="0"/>
        <v/>
      </c>
      <c r="G13" s="26"/>
      <c r="H13" s="26"/>
      <c r="I13" s="26" t="str">
        <f t="shared" si="1"/>
        <v/>
      </c>
      <c r="J13" s="26" t="str">
        <f t="shared" si="2"/>
        <v/>
      </c>
      <c r="K13" s="27"/>
      <c r="L13" s="26"/>
      <c r="M13" s="26" t="str">
        <f t="shared" si="3"/>
        <v/>
      </c>
      <c r="N13" s="26"/>
      <c r="O13" s="26"/>
      <c r="P13" s="26" t="str">
        <f t="shared" si="4"/>
        <v/>
      </c>
      <c r="Q13" s="26" t="str">
        <f t="shared" si="5"/>
        <v/>
      </c>
      <c r="R13" s="33" t="str">
        <f t="shared" si="6"/>
        <v/>
      </c>
      <c r="S13" s="28" t="str">
        <f t="shared" si="7"/>
        <v/>
      </c>
      <c r="T13" s="38"/>
      <c r="U13" s="38"/>
      <c r="V13" s="37"/>
      <c r="W13" s="37"/>
      <c r="X13" s="37"/>
      <c r="Y13" s="37"/>
      <c r="Z13" s="37"/>
      <c r="AA13" s="37"/>
    </row>
    <row r="14" spans="1:27" ht="15" x14ac:dyDescent="0.25">
      <c r="A14" s="31">
        <v>12</v>
      </c>
      <c r="B14" s="34" t="s">
        <v>80</v>
      </c>
      <c r="C14" s="34" t="s">
        <v>136</v>
      </c>
      <c r="D14" s="26">
        <v>9</v>
      </c>
      <c r="E14" s="26">
        <v>13</v>
      </c>
      <c r="F14" s="26">
        <f t="shared" si="0"/>
        <v>22</v>
      </c>
      <c r="G14" s="26">
        <v>15.5</v>
      </c>
      <c r="H14" s="26">
        <v>24</v>
      </c>
      <c r="I14" s="26">
        <f t="shared" si="1"/>
        <v>39.5</v>
      </c>
      <c r="J14" s="26">
        <f t="shared" si="2"/>
        <v>39.5</v>
      </c>
      <c r="K14" s="27">
        <v>17</v>
      </c>
      <c r="L14" s="26">
        <v>11</v>
      </c>
      <c r="M14" s="26">
        <f t="shared" si="3"/>
        <v>28</v>
      </c>
      <c r="N14" s="26"/>
      <c r="O14" s="26"/>
      <c r="P14" s="26" t="str">
        <f t="shared" si="4"/>
        <v/>
      </c>
      <c r="Q14" s="26">
        <f t="shared" si="5"/>
        <v>28</v>
      </c>
      <c r="R14" s="33">
        <f t="shared" si="6"/>
        <v>67.5</v>
      </c>
      <c r="S14" s="28" t="str">
        <f t="shared" si="7"/>
        <v>C</v>
      </c>
      <c r="T14" s="38"/>
      <c r="U14" s="38"/>
      <c r="V14" s="37"/>
      <c r="W14" s="37"/>
      <c r="X14" s="37"/>
      <c r="Y14" s="37"/>
      <c r="Z14" s="37"/>
      <c r="AA14" s="37"/>
    </row>
    <row r="15" spans="1:27" ht="15" x14ac:dyDescent="0.25">
      <c r="A15" s="31">
        <v>13</v>
      </c>
      <c r="B15" s="34" t="s">
        <v>81</v>
      </c>
      <c r="C15" s="34" t="s">
        <v>137</v>
      </c>
      <c r="D15" s="26">
        <v>4.5</v>
      </c>
      <c r="E15" s="26">
        <v>9</v>
      </c>
      <c r="F15" s="26">
        <f t="shared" si="0"/>
        <v>13.5</v>
      </c>
      <c r="G15" s="26"/>
      <c r="H15" s="26">
        <v>6</v>
      </c>
      <c r="I15" s="26">
        <f t="shared" si="1"/>
        <v>6</v>
      </c>
      <c r="J15" s="26">
        <f t="shared" si="2"/>
        <v>13.5</v>
      </c>
      <c r="K15" s="27"/>
      <c r="L15" s="26">
        <v>4</v>
      </c>
      <c r="M15" s="26">
        <f t="shared" si="3"/>
        <v>4</v>
      </c>
      <c r="N15" s="26"/>
      <c r="O15" s="26">
        <v>0</v>
      </c>
      <c r="P15" s="26">
        <f t="shared" si="4"/>
        <v>0</v>
      </c>
      <c r="Q15" s="26">
        <f t="shared" si="5"/>
        <v>6</v>
      </c>
      <c r="R15" s="33">
        <f t="shared" si="6"/>
        <v>19.5</v>
      </c>
      <c r="S15" s="28" t="str">
        <f t="shared" si="7"/>
        <v>F</v>
      </c>
      <c r="T15" s="38"/>
      <c r="U15" s="38">
        <v>7</v>
      </c>
      <c r="V15" s="37"/>
      <c r="W15" s="37">
        <v>6</v>
      </c>
      <c r="X15" s="37"/>
      <c r="Y15" s="37"/>
      <c r="Z15" s="37"/>
      <c r="AA15" s="37"/>
    </row>
    <row r="16" spans="1:27" ht="15" x14ac:dyDescent="0.25">
      <c r="A16" s="31">
        <v>14</v>
      </c>
      <c r="B16" s="34" t="s">
        <v>82</v>
      </c>
      <c r="C16" s="34" t="s">
        <v>138</v>
      </c>
      <c r="D16" s="26">
        <v>6</v>
      </c>
      <c r="E16" s="26">
        <v>19</v>
      </c>
      <c r="F16" s="26">
        <f t="shared" si="0"/>
        <v>25</v>
      </c>
      <c r="G16" s="26">
        <v>9</v>
      </c>
      <c r="H16" s="26"/>
      <c r="I16" s="26">
        <f t="shared" si="1"/>
        <v>9</v>
      </c>
      <c r="J16" s="26">
        <f t="shared" si="2"/>
        <v>28</v>
      </c>
      <c r="K16" s="27">
        <v>4</v>
      </c>
      <c r="L16" s="26">
        <v>0</v>
      </c>
      <c r="M16" s="26">
        <f t="shared" si="3"/>
        <v>4</v>
      </c>
      <c r="N16" s="26">
        <v>11</v>
      </c>
      <c r="O16" s="26">
        <v>12</v>
      </c>
      <c r="P16" s="26">
        <f t="shared" si="4"/>
        <v>23</v>
      </c>
      <c r="Q16" s="26">
        <f t="shared" si="5"/>
        <v>23</v>
      </c>
      <c r="R16" s="33">
        <f t="shared" si="6"/>
        <v>51</v>
      </c>
      <c r="S16" s="28" t="str">
        <f t="shared" si="7"/>
        <v>D</v>
      </c>
      <c r="T16" s="38"/>
      <c r="U16" s="38"/>
      <c r="V16" s="37"/>
      <c r="W16" s="37"/>
      <c r="X16" s="37"/>
      <c r="Y16" s="37"/>
      <c r="Z16" s="37"/>
      <c r="AA16" s="37"/>
    </row>
    <row r="17" spans="1:27" ht="15" x14ac:dyDescent="0.25">
      <c r="A17" s="31">
        <v>15</v>
      </c>
      <c r="B17" s="34" t="s">
        <v>83</v>
      </c>
      <c r="C17" s="34" t="s">
        <v>139</v>
      </c>
      <c r="D17" s="26">
        <v>19</v>
      </c>
      <c r="E17" s="26">
        <v>25</v>
      </c>
      <c r="F17" s="26">
        <f t="shared" si="0"/>
        <v>44</v>
      </c>
      <c r="G17" s="26"/>
      <c r="H17" s="26"/>
      <c r="I17" s="26" t="str">
        <f t="shared" si="1"/>
        <v/>
      </c>
      <c r="J17" s="26">
        <f t="shared" si="2"/>
        <v>44</v>
      </c>
      <c r="K17" s="27">
        <v>18.5</v>
      </c>
      <c r="L17" s="26">
        <v>17.5</v>
      </c>
      <c r="M17" s="26">
        <f t="shared" si="3"/>
        <v>36</v>
      </c>
      <c r="N17" s="26"/>
      <c r="O17" s="26"/>
      <c r="P17" s="26" t="str">
        <f t="shared" si="4"/>
        <v/>
      </c>
      <c r="Q17" s="26">
        <f t="shared" si="5"/>
        <v>36</v>
      </c>
      <c r="R17" s="33">
        <f t="shared" si="6"/>
        <v>80</v>
      </c>
      <c r="S17" s="28" t="str">
        <f t="shared" si="7"/>
        <v>A</v>
      </c>
      <c r="T17" s="38"/>
      <c r="U17" s="38"/>
      <c r="V17" s="37"/>
      <c r="W17" s="37"/>
      <c r="X17" s="37"/>
      <c r="Y17" s="37"/>
      <c r="Z17" s="37"/>
      <c r="AA17" s="37"/>
    </row>
    <row r="18" spans="1:27" ht="15" x14ac:dyDescent="0.25">
      <c r="A18" s="31">
        <v>16</v>
      </c>
      <c r="B18" s="34" t="s">
        <v>84</v>
      </c>
      <c r="C18" s="34" t="s">
        <v>140</v>
      </c>
      <c r="D18" s="26"/>
      <c r="E18" s="26"/>
      <c r="F18" s="26" t="str">
        <f t="shared" si="0"/>
        <v/>
      </c>
      <c r="G18" s="26"/>
      <c r="H18" s="26">
        <v>0</v>
      </c>
      <c r="I18" s="26">
        <f t="shared" si="1"/>
        <v>0</v>
      </c>
      <c r="J18" s="26">
        <f t="shared" si="2"/>
        <v>0</v>
      </c>
      <c r="K18" s="27"/>
      <c r="L18" s="26"/>
      <c r="M18" s="26" t="str">
        <f t="shared" si="3"/>
        <v/>
      </c>
      <c r="N18" s="26"/>
      <c r="O18" s="26"/>
      <c r="P18" s="26" t="str">
        <f t="shared" si="4"/>
        <v/>
      </c>
      <c r="Q18" s="26" t="str">
        <f t="shared" si="5"/>
        <v/>
      </c>
      <c r="R18" s="33">
        <f t="shared" si="6"/>
        <v>0</v>
      </c>
      <c r="S18" s="28" t="str">
        <f t="shared" si="7"/>
        <v>F</v>
      </c>
      <c r="T18" s="38"/>
      <c r="U18" s="38">
        <v>0</v>
      </c>
      <c r="V18" s="37"/>
      <c r="W18" s="37"/>
      <c r="X18" s="37"/>
      <c r="Y18" s="37"/>
      <c r="Z18" s="37"/>
      <c r="AA18" s="37"/>
    </row>
    <row r="19" spans="1:27" ht="15" x14ac:dyDescent="0.25">
      <c r="A19" s="31">
        <v>17</v>
      </c>
      <c r="B19" s="34" t="s">
        <v>85</v>
      </c>
      <c r="C19" s="34" t="s">
        <v>141</v>
      </c>
      <c r="D19" s="26">
        <v>16.5</v>
      </c>
      <c r="E19" s="26">
        <v>8</v>
      </c>
      <c r="F19" s="26">
        <f t="shared" si="0"/>
        <v>24.5</v>
      </c>
      <c r="G19" s="26">
        <v>13</v>
      </c>
      <c r="H19" s="26">
        <v>23</v>
      </c>
      <c r="I19" s="26">
        <f t="shared" si="1"/>
        <v>36</v>
      </c>
      <c r="J19" s="26">
        <f t="shared" si="2"/>
        <v>39.5</v>
      </c>
      <c r="K19" s="27">
        <v>17</v>
      </c>
      <c r="L19" s="26">
        <v>5</v>
      </c>
      <c r="M19" s="26">
        <f t="shared" si="3"/>
        <v>22</v>
      </c>
      <c r="N19" s="26"/>
      <c r="O19" s="26">
        <v>19</v>
      </c>
      <c r="P19" s="26">
        <f t="shared" si="4"/>
        <v>19</v>
      </c>
      <c r="Q19" s="26">
        <f t="shared" si="5"/>
        <v>36</v>
      </c>
      <c r="R19" s="33">
        <f t="shared" si="6"/>
        <v>75.5</v>
      </c>
      <c r="S19" s="28" t="str">
        <f t="shared" si="7"/>
        <v>B</v>
      </c>
      <c r="T19" s="38"/>
      <c r="U19" s="38"/>
      <c r="V19" s="37"/>
      <c r="W19" s="37"/>
      <c r="X19" s="37"/>
      <c r="Y19" s="37"/>
      <c r="Z19" s="37"/>
      <c r="AA19" s="37"/>
    </row>
    <row r="20" spans="1:27" ht="15" x14ac:dyDescent="0.25">
      <c r="A20" s="31">
        <v>18</v>
      </c>
      <c r="B20" s="34" t="s">
        <v>86</v>
      </c>
      <c r="C20" s="34" t="s">
        <v>142</v>
      </c>
      <c r="D20" s="26">
        <v>15.5</v>
      </c>
      <c r="E20" s="26">
        <v>10</v>
      </c>
      <c r="F20" s="26">
        <f t="shared" si="0"/>
        <v>25.5</v>
      </c>
      <c r="G20" s="26"/>
      <c r="H20" s="26"/>
      <c r="I20" s="26" t="str">
        <f t="shared" si="1"/>
        <v/>
      </c>
      <c r="J20" s="26">
        <f t="shared" si="2"/>
        <v>25.5</v>
      </c>
      <c r="K20" s="27">
        <v>15</v>
      </c>
      <c r="L20" s="26">
        <v>11</v>
      </c>
      <c r="M20" s="26">
        <f t="shared" si="3"/>
        <v>26</v>
      </c>
      <c r="N20" s="26"/>
      <c r="O20" s="26"/>
      <c r="P20" s="26" t="str">
        <f t="shared" si="4"/>
        <v/>
      </c>
      <c r="Q20" s="26">
        <f t="shared" si="5"/>
        <v>26</v>
      </c>
      <c r="R20" s="33">
        <f t="shared" si="6"/>
        <v>51.5</v>
      </c>
      <c r="S20" s="28" t="str">
        <f t="shared" si="7"/>
        <v>D</v>
      </c>
      <c r="T20" s="38"/>
      <c r="U20" s="38"/>
      <c r="V20" s="37"/>
      <c r="W20" s="37"/>
      <c r="X20" s="37"/>
      <c r="Y20" s="37"/>
      <c r="Z20" s="37"/>
      <c r="AA20" s="37"/>
    </row>
    <row r="21" spans="1:27" ht="15" x14ac:dyDescent="0.25">
      <c r="A21" s="31">
        <v>19</v>
      </c>
      <c r="B21" s="34" t="s">
        <v>87</v>
      </c>
      <c r="C21" s="34" t="s">
        <v>143</v>
      </c>
      <c r="D21" s="26">
        <v>18</v>
      </c>
      <c r="E21" s="26">
        <v>21</v>
      </c>
      <c r="F21" s="26">
        <f t="shared" si="0"/>
        <v>39</v>
      </c>
      <c r="G21" s="26"/>
      <c r="H21" s="26"/>
      <c r="I21" s="26" t="str">
        <f t="shared" si="1"/>
        <v/>
      </c>
      <c r="J21" s="26">
        <f t="shared" si="2"/>
        <v>39</v>
      </c>
      <c r="K21" s="27">
        <v>12</v>
      </c>
      <c r="L21" s="26">
        <v>24</v>
      </c>
      <c r="M21" s="26">
        <f t="shared" si="3"/>
        <v>36</v>
      </c>
      <c r="N21" s="26"/>
      <c r="O21" s="26"/>
      <c r="P21" s="26" t="str">
        <f t="shared" si="4"/>
        <v/>
      </c>
      <c r="Q21" s="26">
        <f t="shared" si="5"/>
        <v>36</v>
      </c>
      <c r="R21" s="33">
        <f t="shared" si="6"/>
        <v>75</v>
      </c>
      <c r="S21" s="28" t="str">
        <f t="shared" si="7"/>
        <v>B</v>
      </c>
      <c r="T21" s="38"/>
      <c r="U21" s="38"/>
      <c r="V21" s="37"/>
      <c r="W21" s="37"/>
      <c r="X21" s="37"/>
      <c r="Y21" s="37"/>
      <c r="Z21" s="37"/>
      <c r="AA21" s="37"/>
    </row>
    <row r="22" spans="1:27" ht="15" x14ac:dyDescent="0.25">
      <c r="A22" s="31">
        <v>20</v>
      </c>
      <c r="B22" s="34" t="s">
        <v>88</v>
      </c>
      <c r="C22" s="34" t="s">
        <v>144</v>
      </c>
      <c r="D22" s="26">
        <v>3.5</v>
      </c>
      <c r="E22" s="26">
        <v>4</v>
      </c>
      <c r="F22" s="26">
        <f t="shared" si="0"/>
        <v>7.5</v>
      </c>
      <c r="G22" s="26">
        <v>12</v>
      </c>
      <c r="H22" s="26">
        <v>5</v>
      </c>
      <c r="I22" s="26">
        <f t="shared" si="1"/>
        <v>17</v>
      </c>
      <c r="J22" s="26">
        <f t="shared" si="2"/>
        <v>26</v>
      </c>
      <c r="K22" s="27">
        <v>0</v>
      </c>
      <c r="L22" s="26">
        <v>4</v>
      </c>
      <c r="M22" s="26">
        <f t="shared" si="3"/>
        <v>4</v>
      </c>
      <c r="N22" s="26"/>
      <c r="O22" s="26">
        <v>14</v>
      </c>
      <c r="P22" s="26">
        <f t="shared" si="4"/>
        <v>14</v>
      </c>
      <c r="Q22" s="26">
        <f t="shared" si="5"/>
        <v>20</v>
      </c>
      <c r="R22" s="33">
        <f t="shared" si="6"/>
        <v>46</v>
      </c>
      <c r="S22" s="28" t="str">
        <f t="shared" si="7"/>
        <v>E</v>
      </c>
      <c r="T22" s="38"/>
      <c r="U22" s="38">
        <v>14</v>
      </c>
      <c r="V22" s="37"/>
      <c r="W22" s="37">
        <v>20</v>
      </c>
      <c r="X22" s="37"/>
      <c r="Y22" s="37"/>
      <c r="Z22" s="37"/>
      <c r="AA22" s="37"/>
    </row>
    <row r="23" spans="1:27" ht="15" x14ac:dyDescent="0.25">
      <c r="A23" s="31">
        <v>21</v>
      </c>
      <c r="B23" s="34" t="s">
        <v>89</v>
      </c>
      <c r="C23" s="34" t="s">
        <v>145</v>
      </c>
      <c r="D23" s="26">
        <v>9.5</v>
      </c>
      <c r="E23" s="26">
        <v>8</v>
      </c>
      <c r="F23" s="26">
        <f t="shared" si="0"/>
        <v>17.5</v>
      </c>
      <c r="G23" s="26">
        <v>10</v>
      </c>
      <c r="H23" s="26"/>
      <c r="I23" s="26">
        <f t="shared" si="1"/>
        <v>10</v>
      </c>
      <c r="J23" s="26">
        <f t="shared" si="2"/>
        <v>42</v>
      </c>
      <c r="K23" s="27">
        <v>5.5</v>
      </c>
      <c r="L23" s="26">
        <v>5</v>
      </c>
      <c r="M23" s="26">
        <f t="shared" si="3"/>
        <v>10.5</v>
      </c>
      <c r="N23" s="26"/>
      <c r="O23" s="26">
        <v>0</v>
      </c>
      <c r="P23" s="26">
        <f t="shared" si="4"/>
        <v>0</v>
      </c>
      <c r="Q23" s="26">
        <f t="shared" si="5"/>
        <v>19</v>
      </c>
      <c r="R23" s="33">
        <f t="shared" si="6"/>
        <v>61</v>
      </c>
      <c r="S23" s="28" t="str">
        <f t="shared" si="7"/>
        <v>C</v>
      </c>
      <c r="T23" s="38">
        <v>23</v>
      </c>
      <c r="U23" s="38">
        <v>19</v>
      </c>
      <c r="V23" s="37">
        <v>14</v>
      </c>
      <c r="W23" s="37"/>
      <c r="X23" s="37"/>
      <c r="Y23" s="37"/>
      <c r="Z23" s="37"/>
      <c r="AA23" s="37"/>
    </row>
    <row r="24" spans="1:27" ht="15" x14ac:dyDescent="0.25">
      <c r="A24" s="31">
        <v>22</v>
      </c>
      <c r="B24" s="34" t="s">
        <v>90</v>
      </c>
      <c r="C24" s="34" t="s">
        <v>146</v>
      </c>
      <c r="D24" s="26">
        <v>7.5</v>
      </c>
      <c r="E24" s="26">
        <v>25</v>
      </c>
      <c r="F24" s="26">
        <f t="shared" si="0"/>
        <v>32.5</v>
      </c>
      <c r="G24" s="26">
        <v>10</v>
      </c>
      <c r="H24" s="26"/>
      <c r="I24" s="26">
        <f t="shared" si="1"/>
        <v>10</v>
      </c>
      <c r="J24" s="26">
        <f t="shared" si="2"/>
        <v>35</v>
      </c>
      <c r="K24" s="27">
        <v>3</v>
      </c>
      <c r="L24" s="26">
        <v>12</v>
      </c>
      <c r="M24" s="26">
        <f t="shared" si="3"/>
        <v>15</v>
      </c>
      <c r="N24" s="26"/>
      <c r="O24" s="26"/>
      <c r="P24" s="26" t="str">
        <f t="shared" si="4"/>
        <v/>
      </c>
      <c r="Q24" s="26">
        <f t="shared" si="5"/>
        <v>15</v>
      </c>
      <c r="R24" s="33">
        <f t="shared" si="6"/>
        <v>50</v>
      </c>
      <c r="S24" s="28" t="str">
        <f t="shared" si="7"/>
        <v>D</v>
      </c>
      <c r="T24" s="38"/>
      <c r="U24" s="38"/>
      <c r="V24" s="37"/>
      <c r="W24" s="37"/>
      <c r="X24" s="37"/>
      <c r="Y24" s="37"/>
      <c r="Z24" s="37"/>
      <c r="AA24" s="37"/>
    </row>
    <row r="25" spans="1:27" ht="15" x14ac:dyDescent="0.25">
      <c r="A25" s="31">
        <v>23</v>
      </c>
      <c r="B25" s="34" t="s">
        <v>91</v>
      </c>
      <c r="C25" s="34" t="s">
        <v>147</v>
      </c>
      <c r="D25" s="26">
        <v>3</v>
      </c>
      <c r="E25" s="26">
        <v>5</v>
      </c>
      <c r="F25" s="26">
        <f t="shared" si="0"/>
        <v>8</v>
      </c>
      <c r="G25" s="26"/>
      <c r="H25" s="26">
        <v>5</v>
      </c>
      <c r="I25" s="26">
        <f t="shared" si="1"/>
        <v>5</v>
      </c>
      <c r="J25" s="26">
        <f t="shared" si="2"/>
        <v>8</v>
      </c>
      <c r="K25" s="27"/>
      <c r="L25" s="26">
        <v>4</v>
      </c>
      <c r="M25" s="26">
        <f t="shared" si="3"/>
        <v>4</v>
      </c>
      <c r="N25" s="26"/>
      <c r="O25" s="26"/>
      <c r="P25" s="26" t="str">
        <f t="shared" si="4"/>
        <v/>
      </c>
      <c r="Q25" s="26">
        <f t="shared" si="5"/>
        <v>4</v>
      </c>
      <c r="R25" s="33">
        <f t="shared" si="6"/>
        <v>12</v>
      </c>
      <c r="S25" s="28" t="str">
        <f t="shared" si="7"/>
        <v>F</v>
      </c>
      <c r="T25" s="38"/>
      <c r="U25" s="38"/>
      <c r="V25" s="37"/>
      <c r="W25" s="37"/>
      <c r="X25" s="37"/>
      <c r="Y25" s="37"/>
      <c r="Z25" s="37"/>
      <c r="AA25" s="37"/>
    </row>
    <row r="26" spans="1:27" ht="15" x14ac:dyDescent="0.25">
      <c r="A26" s="31">
        <v>24</v>
      </c>
      <c r="B26" s="34" t="s">
        <v>92</v>
      </c>
      <c r="C26" s="34" t="s">
        <v>148</v>
      </c>
      <c r="D26" s="26">
        <v>18</v>
      </c>
      <c r="E26" s="26">
        <v>21</v>
      </c>
      <c r="F26" s="26">
        <f t="shared" si="0"/>
        <v>39</v>
      </c>
      <c r="G26" s="26"/>
      <c r="H26" s="26">
        <v>16</v>
      </c>
      <c r="I26" s="26">
        <f t="shared" si="1"/>
        <v>16</v>
      </c>
      <c r="J26" s="26">
        <f t="shared" si="2"/>
        <v>39</v>
      </c>
      <c r="K26" s="27">
        <v>14.5</v>
      </c>
      <c r="L26" s="26">
        <v>20</v>
      </c>
      <c r="M26" s="26">
        <f t="shared" si="3"/>
        <v>34.5</v>
      </c>
      <c r="N26" s="26"/>
      <c r="O26" s="26"/>
      <c r="P26" s="26" t="str">
        <f t="shared" si="4"/>
        <v/>
      </c>
      <c r="Q26" s="26">
        <f t="shared" si="5"/>
        <v>34.5</v>
      </c>
      <c r="R26" s="33">
        <f t="shared" si="6"/>
        <v>73.5</v>
      </c>
      <c r="S26" s="28" t="str">
        <f t="shared" si="7"/>
        <v>B</v>
      </c>
      <c r="T26" s="38"/>
      <c r="U26" s="38"/>
      <c r="V26" s="37"/>
      <c r="W26" s="37"/>
      <c r="X26" s="37"/>
      <c r="Y26" s="37"/>
      <c r="Z26" s="37"/>
      <c r="AA26" s="37"/>
    </row>
    <row r="27" spans="1:27" ht="15" x14ac:dyDescent="0.25">
      <c r="A27" s="31">
        <v>25</v>
      </c>
      <c r="B27" s="34" t="s">
        <v>93</v>
      </c>
      <c r="C27" s="34" t="s">
        <v>149</v>
      </c>
      <c r="D27" s="26">
        <v>9</v>
      </c>
      <c r="E27" s="26">
        <v>8</v>
      </c>
      <c r="F27" s="26">
        <f t="shared" si="0"/>
        <v>17</v>
      </c>
      <c r="G27" s="26"/>
      <c r="H27" s="26">
        <v>21</v>
      </c>
      <c r="I27" s="26">
        <f t="shared" si="1"/>
        <v>21</v>
      </c>
      <c r="J27" s="26">
        <f t="shared" si="2"/>
        <v>30</v>
      </c>
      <c r="K27" s="27">
        <v>2</v>
      </c>
      <c r="L27" s="26">
        <v>13</v>
      </c>
      <c r="M27" s="26">
        <f t="shared" si="3"/>
        <v>15</v>
      </c>
      <c r="N27" s="26"/>
      <c r="O27" s="26">
        <v>22</v>
      </c>
      <c r="P27" s="26">
        <f t="shared" si="4"/>
        <v>22</v>
      </c>
      <c r="Q27" s="26">
        <f t="shared" si="5"/>
        <v>24</v>
      </c>
      <c r="R27" s="33">
        <f t="shared" si="6"/>
        <v>54</v>
      </c>
      <c r="S27" s="28" t="str">
        <f t="shared" si="7"/>
        <v>D</v>
      </c>
      <c r="T27" s="38"/>
      <c r="U27" s="38"/>
      <c r="V27" s="37"/>
      <c r="W27" s="37"/>
      <c r="X27" s="37"/>
      <c r="Y27" s="37"/>
      <c r="Z27" s="37"/>
      <c r="AA27" s="37"/>
    </row>
    <row r="28" spans="1:27" ht="15" x14ac:dyDescent="0.25">
      <c r="A28" s="31">
        <v>26</v>
      </c>
      <c r="B28" s="34" t="s">
        <v>94</v>
      </c>
      <c r="C28" s="34" t="s">
        <v>150</v>
      </c>
      <c r="D28" s="26">
        <v>24</v>
      </c>
      <c r="E28" s="26">
        <v>18</v>
      </c>
      <c r="F28" s="26">
        <f t="shared" si="0"/>
        <v>42</v>
      </c>
      <c r="G28" s="26"/>
      <c r="H28" s="26"/>
      <c r="I28" s="26" t="str">
        <f t="shared" si="1"/>
        <v/>
      </c>
      <c r="J28" s="26">
        <f t="shared" si="2"/>
        <v>42</v>
      </c>
      <c r="K28" s="27">
        <v>20.5</v>
      </c>
      <c r="L28" s="26">
        <v>19</v>
      </c>
      <c r="M28" s="26">
        <f t="shared" si="3"/>
        <v>39.5</v>
      </c>
      <c r="N28" s="26"/>
      <c r="O28" s="26"/>
      <c r="P28" s="26" t="str">
        <f t="shared" si="4"/>
        <v/>
      </c>
      <c r="Q28" s="26">
        <f t="shared" si="5"/>
        <v>39.5</v>
      </c>
      <c r="R28" s="33">
        <f t="shared" si="6"/>
        <v>81.5</v>
      </c>
      <c r="S28" s="28" t="str">
        <f t="shared" si="7"/>
        <v>A</v>
      </c>
      <c r="T28" s="38"/>
      <c r="U28" s="38"/>
      <c r="V28" s="37"/>
      <c r="W28" s="37"/>
      <c r="X28" s="37"/>
      <c r="Y28" s="37"/>
      <c r="Z28" s="37"/>
      <c r="AA28" s="37"/>
    </row>
    <row r="29" spans="1:27" ht="15" x14ac:dyDescent="0.25">
      <c r="A29" s="31">
        <v>27</v>
      </c>
      <c r="B29" s="34" t="s">
        <v>95</v>
      </c>
      <c r="C29" s="34" t="s">
        <v>151</v>
      </c>
      <c r="D29" s="26">
        <v>0</v>
      </c>
      <c r="E29" s="26">
        <v>9</v>
      </c>
      <c r="F29" s="26">
        <f t="shared" si="0"/>
        <v>9</v>
      </c>
      <c r="G29" s="26"/>
      <c r="H29" s="26"/>
      <c r="I29" s="26" t="str">
        <f t="shared" si="1"/>
        <v/>
      </c>
      <c r="J29" s="26">
        <f t="shared" si="2"/>
        <v>9</v>
      </c>
      <c r="K29" s="27">
        <v>0</v>
      </c>
      <c r="L29" s="26">
        <v>2</v>
      </c>
      <c r="M29" s="26">
        <f t="shared" si="3"/>
        <v>2</v>
      </c>
      <c r="N29" s="26"/>
      <c r="O29" s="26"/>
      <c r="P29" s="26" t="str">
        <f t="shared" si="4"/>
        <v/>
      </c>
      <c r="Q29" s="26">
        <f t="shared" si="5"/>
        <v>2</v>
      </c>
      <c r="R29" s="33">
        <f t="shared" si="6"/>
        <v>11</v>
      </c>
      <c r="S29" s="28" t="str">
        <f t="shared" si="7"/>
        <v>F</v>
      </c>
      <c r="T29" s="38"/>
      <c r="U29" s="38"/>
      <c r="V29" s="37"/>
      <c r="W29" s="37"/>
      <c r="X29" s="37"/>
      <c r="Y29" s="37"/>
      <c r="Z29" s="37"/>
      <c r="AA29" s="37"/>
    </row>
    <row r="30" spans="1:27" ht="15" x14ac:dyDescent="0.25">
      <c r="A30" s="31">
        <v>28</v>
      </c>
      <c r="B30" s="34" t="s">
        <v>96</v>
      </c>
      <c r="C30" s="34" t="s">
        <v>152</v>
      </c>
      <c r="D30" s="26"/>
      <c r="E30" s="26"/>
      <c r="F30" s="26" t="str">
        <f t="shared" si="0"/>
        <v/>
      </c>
      <c r="G30" s="26"/>
      <c r="H30" s="26"/>
      <c r="I30" s="26" t="str">
        <f t="shared" si="1"/>
        <v/>
      </c>
      <c r="J30" s="26" t="str">
        <f t="shared" si="2"/>
        <v/>
      </c>
      <c r="K30" s="27"/>
      <c r="L30" s="26"/>
      <c r="M30" s="26" t="str">
        <f t="shared" si="3"/>
        <v/>
      </c>
      <c r="N30" s="26"/>
      <c r="O30" s="26"/>
      <c r="P30" s="26" t="str">
        <f t="shared" si="4"/>
        <v/>
      </c>
      <c r="Q30" s="26" t="str">
        <f t="shared" si="5"/>
        <v/>
      </c>
      <c r="R30" s="33" t="str">
        <f t="shared" si="6"/>
        <v/>
      </c>
      <c r="S30" s="28" t="str">
        <f t="shared" si="7"/>
        <v/>
      </c>
      <c r="T30" s="38"/>
      <c r="U30" s="38"/>
      <c r="V30" s="37"/>
      <c r="W30" s="37"/>
      <c r="X30" s="37"/>
      <c r="Y30" s="37"/>
      <c r="Z30" s="37"/>
      <c r="AA30" s="37"/>
    </row>
    <row r="31" spans="1:27" ht="15" x14ac:dyDescent="0.25">
      <c r="A31" s="31">
        <v>29</v>
      </c>
      <c r="B31" s="34" t="s">
        <v>97</v>
      </c>
      <c r="C31" s="34" t="s">
        <v>153</v>
      </c>
      <c r="D31" s="26"/>
      <c r="E31" s="26"/>
      <c r="F31" s="26" t="str">
        <f t="shared" si="0"/>
        <v/>
      </c>
      <c r="G31" s="26"/>
      <c r="H31" s="26"/>
      <c r="I31" s="26" t="str">
        <f t="shared" si="1"/>
        <v/>
      </c>
      <c r="J31" s="26" t="str">
        <f t="shared" si="2"/>
        <v/>
      </c>
      <c r="K31" s="27"/>
      <c r="L31" s="26"/>
      <c r="M31" s="26" t="str">
        <f t="shared" si="3"/>
        <v/>
      </c>
      <c r="N31" s="26"/>
      <c r="O31" s="26"/>
      <c r="P31" s="26" t="str">
        <f t="shared" si="4"/>
        <v/>
      </c>
      <c r="Q31" s="26" t="str">
        <f t="shared" si="5"/>
        <v/>
      </c>
      <c r="R31" s="33" t="str">
        <f t="shared" si="6"/>
        <v/>
      </c>
      <c r="S31" s="28" t="str">
        <f t="shared" si="7"/>
        <v/>
      </c>
      <c r="T31" s="38"/>
      <c r="U31" s="38"/>
      <c r="V31" s="37"/>
      <c r="W31" s="37"/>
      <c r="X31" s="37"/>
      <c r="Y31" s="37"/>
      <c r="Z31" s="37"/>
      <c r="AA31" s="37"/>
    </row>
    <row r="32" spans="1:27" ht="15" x14ac:dyDescent="0.25">
      <c r="A32" s="31">
        <v>30</v>
      </c>
      <c r="B32" s="34" t="s">
        <v>98</v>
      </c>
      <c r="C32" s="34" t="s">
        <v>154</v>
      </c>
      <c r="D32" s="26"/>
      <c r="E32" s="26"/>
      <c r="F32" s="26" t="str">
        <f t="shared" si="0"/>
        <v/>
      </c>
      <c r="G32" s="26"/>
      <c r="H32" s="26"/>
      <c r="I32" s="26" t="str">
        <f t="shared" si="1"/>
        <v/>
      </c>
      <c r="J32" s="26" t="str">
        <f t="shared" si="2"/>
        <v/>
      </c>
      <c r="K32" s="27"/>
      <c r="L32" s="26"/>
      <c r="M32" s="26" t="str">
        <f t="shared" si="3"/>
        <v/>
      </c>
      <c r="N32" s="26"/>
      <c r="O32" s="26"/>
      <c r="P32" s="26" t="str">
        <f t="shared" si="4"/>
        <v/>
      </c>
      <c r="Q32" s="26" t="str">
        <f t="shared" si="5"/>
        <v/>
      </c>
      <c r="R32" s="33" t="str">
        <f t="shared" si="6"/>
        <v/>
      </c>
      <c r="S32" s="28" t="str">
        <f t="shared" si="7"/>
        <v/>
      </c>
      <c r="T32" s="38"/>
      <c r="U32" s="38"/>
      <c r="V32" s="37"/>
      <c r="W32" s="37"/>
      <c r="X32" s="37"/>
      <c r="Y32" s="37"/>
      <c r="Z32" s="37"/>
      <c r="AA32" s="37"/>
    </row>
    <row r="33" spans="1:27" ht="15" x14ac:dyDescent="0.25">
      <c r="A33" s="31">
        <v>31</v>
      </c>
      <c r="B33" s="34" t="s">
        <v>99</v>
      </c>
      <c r="C33" s="34" t="s">
        <v>155</v>
      </c>
      <c r="D33" s="26">
        <v>2</v>
      </c>
      <c r="E33" s="26">
        <v>2</v>
      </c>
      <c r="F33" s="26">
        <f t="shared" si="0"/>
        <v>4</v>
      </c>
      <c r="G33" s="26"/>
      <c r="H33" s="26">
        <v>0</v>
      </c>
      <c r="I33" s="26">
        <f t="shared" si="1"/>
        <v>0</v>
      </c>
      <c r="J33" s="26">
        <f t="shared" si="2"/>
        <v>4</v>
      </c>
      <c r="K33" s="27">
        <v>0</v>
      </c>
      <c r="L33" s="26"/>
      <c r="M33" s="26">
        <f t="shared" si="3"/>
        <v>0</v>
      </c>
      <c r="N33" s="26"/>
      <c r="O33" s="26">
        <v>2</v>
      </c>
      <c r="P33" s="26">
        <f t="shared" si="4"/>
        <v>2</v>
      </c>
      <c r="Q33" s="26">
        <f t="shared" si="5"/>
        <v>2</v>
      </c>
      <c r="R33" s="33">
        <f t="shared" si="6"/>
        <v>6</v>
      </c>
      <c r="S33" s="28" t="str">
        <f t="shared" si="7"/>
        <v>F</v>
      </c>
      <c r="T33" s="38"/>
      <c r="U33" s="38"/>
      <c r="V33" s="37"/>
      <c r="W33" s="37"/>
      <c r="X33" s="37"/>
      <c r="Y33" s="37"/>
      <c r="Z33" s="37"/>
      <c r="AA33" s="37"/>
    </row>
    <row r="34" spans="1:27" ht="15" x14ac:dyDescent="0.25">
      <c r="A34" s="31">
        <v>32</v>
      </c>
      <c r="B34" s="34" t="s">
        <v>100</v>
      </c>
      <c r="C34" s="34" t="s">
        <v>156</v>
      </c>
      <c r="D34" s="26"/>
      <c r="E34" s="26"/>
      <c r="F34" s="26" t="str">
        <f t="shared" si="0"/>
        <v/>
      </c>
      <c r="G34" s="26"/>
      <c r="H34" s="26"/>
      <c r="I34" s="26" t="str">
        <f t="shared" si="1"/>
        <v/>
      </c>
      <c r="J34" s="26" t="str">
        <f t="shared" si="2"/>
        <v/>
      </c>
      <c r="K34" s="27"/>
      <c r="L34" s="26"/>
      <c r="M34" s="26" t="str">
        <f t="shared" si="3"/>
        <v/>
      </c>
      <c r="N34" s="26"/>
      <c r="O34" s="26"/>
      <c r="P34" s="26" t="str">
        <f t="shared" si="4"/>
        <v/>
      </c>
      <c r="Q34" s="26" t="str">
        <f t="shared" si="5"/>
        <v/>
      </c>
      <c r="R34" s="33" t="str">
        <f t="shared" si="6"/>
        <v/>
      </c>
      <c r="S34" s="28" t="str">
        <f t="shared" si="7"/>
        <v/>
      </c>
      <c r="T34" s="38"/>
      <c r="U34" s="38"/>
      <c r="V34" s="37"/>
      <c r="W34" s="37"/>
      <c r="X34" s="37"/>
      <c r="Y34" s="37"/>
      <c r="Z34" s="37"/>
      <c r="AA34" s="37"/>
    </row>
    <row r="35" spans="1:27" ht="15" x14ac:dyDescent="0.25">
      <c r="A35" s="31">
        <v>33</v>
      </c>
      <c r="B35" s="34" t="s">
        <v>101</v>
      </c>
      <c r="C35" s="34" t="s">
        <v>157</v>
      </c>
      <c r="D35" s="26">
        <v>4</v>
      </c>
      <c r="E35" s="26">
        <v>3</v>
      </c>
      <c r="F35" s="26">
        <f t="shared" si="0"/>
        <v>7</v>
      </c>
      <c r="G35" s="26"/>
      <c r="H35" s="26">
        <v>2</v>
      </c>
      <c r="I35" s="26">
        <f t="shared" si="1"/>
        <v>2</v>
      </c>
      <c r="J35" s="26">
        <f t="shared" si="2"/>
        <v>14</v>
      </c>
      <c r="K35" s="27">
        <v>6.5</v>
      </c>
      <c r="L35" s="26">
        <v>2</v>
      </c>
      <c r="M35" s="26">
        <f t="shared" si="3"/>
        <v>8.5</v>
      </c>
      <c r="N35" s="26"/>
      <c r="O35" s="26">
        <v>1</v>
      </c>
      <c r="P35" s="26">
        <f t="shared" si="4"/>
        <v>1</v>
      </c>
      <c r="Q35" s="26">
        <f t="shared" si="5"/>
        <v>16.5</v>
      </c>
      <c r="R35" s="33">
        <f t="shared" si="6"/>
        <v>30.5</v>
      </c>
      <c r="S35" s="28" t="str">
        <f t="shared" si="7"/>
        <v>F</v>
      </c>
      <c r="T35" s="38"/>
      <c r="U35" s="38">
        <v>10</v>
      </c>
      <c r="V35" s="37"/>
      <c r="W35" s="37">
        <v>10</v>
      </c>
      <c r="X35" s="37"/>
      <c r="Y35" s="37"/>
      <c r="Z35" s="37"/>
      <c r="AA35" s="37"/>
    </row>
    <row r="36" spans="1:27" ht="15" x14ac:dyDescent="0.25">
      <c r="A36" s="31">
        <v>34</v>
      </c>
      <c r="B36" s="34" t="s">
        <v>102</v>
      </c>
      <c r="C36" s="34" t="s">
        <v>158</v>
      </c>
      <c r="D36" s="26">
        <v>0</v>
      </c>
      <c r="E36" s="26">
        <v>9</v>
      </c>
      <c r="F36" s="26">
        <f t="shared" si="0"/>
        <v>9</v>
      </c>
      <c r="G36" s="26"/>
      <c r="H36" s="26">
        <v>1</v>
      </c>
      <c r="I36" s="26">
        <f t="shared" si="1"/>
        <v>1</v>
      </c>
      <c r="J36" s="26">
        <f t="shared" si="2"/>
        <v>9</v>
      </c>
      <c r="K36" s="27"/>
      <c r="L36" s="26">
        <v>2</v>
      </c>
      <c r="M36" s="26">
        <f t="shared" si="3"/>
        <v>2</v>
      </c>
      <c r="N36" s="26"/>
      <c r="O36" s="26">
        <v>0</v>
      </c>
      <c r="P36" s="26">
        <f t="shared" si="4"/>
        <v>0</v>
      </c>
      <c r="Q36" s="26">
        <f t="shared" si="5"/>
        <v>2</v>
      </c>
      <c r="R36" s="33">
        <f t="shared" si="6"/>
        <v>11</v>
      </c>
      <c r="S36" s="28" t="str">
        <f t="shared" si="7"/>
        <v>F</v>
      </c>
      <c r="T36" s="38"/>
      <c r="U36" s="38"/>
      <c r="V36" s="37"/>
      <c r="W36" s="37"/>
      <c r="X36" s="37"/>
      <c r="Y36" s="37"/>
      <c r="Z36" s="37"/>
      <c r="AA36" s="37"/>
    </row>
    <row r="37" spans="1:27" ht="15" x14ac:dyDescent="0.25">
      <c r="A37" s="31">
        <v>35</v>
      </c>
      <c r="B37" s="34" t="s">
        <v>103</v>
      </c>
      <c r="C37" s="34" t="s">
        <v>159</v>
      </c>
      <c r="D37" s="26"/>
      <c r="E37" s="26"/>
      <c r="F37" s="26" t="str">
        <f t="shared" si="0"/>
        <v/>
      </c>
      <c r="G37" s="26"/>
      <c r="H37" s="26"/>
      <c r="I37" s="26" t="str">
        <f t="shared" si="1"/>
        <v/>
      </c>
      <c r="J37" s="26" t="str">
        <f t="shared" si="2"/>
        <v/>
      </c>
      <c r="K37" s="27"/>
      <c r="L37" s="26"/>
      <c r="M37" s="26" t="str">
        <f t="shared" si="3"/>
        <v/>
      </c>
      <c r="N37" s="26"/>
      <c r="O37" s="26"/>
      <c r="P37" s="26" t="str">
        <f t="shared" si="4"/>
        <v/>
      </c>
      <c r="Q37" s="26" t="str">
        <f t="shared" si="5"/>
        <v/>
      </c>
      <c r="R37" s="33" t="str">
        <f t="shared" si="6"/>
        <v/>
      </c>
      <c r="S37" s="28" t="str">
        <f t="shared" si="7"/>
        <v/>
      </c>
      <c r="T37" s="38"/>
      <c r="U37" s="38"/>
      <c r="V37" s="37"/>
      <c r="W37" s="37"/>
      <c r="X37" s="37"/>
      <c r="Y37" s="37"/>
      <c r="Z37" s="37"/>
      <c r="AA37" s="37"/>
    </row>
    <row r="38" spans="1:27" ht="15" x14ac:dyDescent="0.25">
      <c r="A38" s="31">
        <v>36</v>
      </c>
      <c r="B38" s="34" t="s">
        <v>104</v>
      </c>
      <c r="C38" s="34" t="s">
        <v>160</v>
      </c>
      <c r="D38" s="26">
        <v>0</v>
      </c>
      <c r="E38" s="26">
        <v>0</v>
      </c>
      <c r="F38" s="26">
        <f t="shared" si="0"/>
        <v>0</v>
      </c>
      <c r="G38" s="26"/>
      <c r="H38" s="26"/>
      <c r="I38" s="26" t="str">
        <f t="shared" si="1"/>
        <v/>
      </c>
      <c r="J38" s="26">
        <f t="shared" si="2"/>
        <v>0</v>
      </c>
      <c r="K38" s="27"/>
      <c r="L38" s="26"/>
      <c r="M38" s="26" t="str">
        <f t="shared" si="3"/>
        <v/>
      </c>
      <c r="N38" s="26"/>
      <c r="O38" s="26"/>
      <c r="P38" s="26" t="str">
        <f t="shared" si="4"/>
        <v/>
      </c>
      <c r="Q38" s="26" t="str">
        <f t="shared" si="5"/>
        <v/>
      </c>
      <c r="R38" s="33">
        <f t="shared" si="6"/>
        <v>0</v>
      </c>
      <c r="S38" s="28" t="str">
        <f t="shared" si="7"/>
        <v>F</v>
      </c>
      <c r="T38" s="38"/>
      <c r="U38" s="38"/>
      <c r="V38" s="37"/>
      <c r="W38" s="37"/>
      <c r="X38" s="37"/>
      <c r="Y38" s="37"/>
      <c r="Z38" s="37"/>
      <c r="AA38" s="37"/>
    </row>
    <row r="39" spans="1:27" ht="15" x14ac:dyDescent="0.25">
      <c r="A39" s="31">
        <v>37</v>
      </c>
      <c r="B39" s="34" t="s">
        <v>105</v>
      </c>
      <c r="C39" s="34" t="s">
        <v>161</v>
      </c>
      <c r="D39" s="26">
        <v>10</v>
      </c>
      <c r="E39" s="26">
        <v>23</v>
      </c>
      <c r="F39" s="26">
        <f t="shared" si="0"/>
        <v>33</v>
      </c>
      <c r="G39" s="26">
        <v>19.5</v>
      </c>
      <c r="H39" s="26"/>
      <c r="I39" s="26">
        <f t="shared" si="1"/>
        <v>19.5</v>
      </c>
      <c r="J39" s="26">
        <f t="shared" si="2"/>
        <v>42.5</v>
      </c>
      <c r="K39" s="27">
        <v>12.5</v>
      </c>
      <c r="L39" s="26">
        <v>16</v>
      </c>
      <c r="M39" s="26">
        <f t="shared" si="3"/>
        <v>28.5</v>
      </c>
      <c r="N39" s="26"/>
      <c r="O39" s="26">
        <v>25</v>
      </c>
      <c r="P39" s="26">
        <f t="shared" si="4"/>
        <v>25</v>
      </c>
      <c r="Q39" s="26">
        <f t="shared" si="5"/>
        <v>37.5</v>
      </c>
      <c r="R39" s="33">
        <f t="shared" si="6"/>
        <v>80</v>
      </c>
      <c r="S39" s="28" t="str">
        <f t="shared" si="7"/>
        <v>A</v>
      </c>
      <c r="T39" s="38"/>
      <c r="U39" s="38"/>
      <c r="V39" s="37"/>
      <c r="W39" s="37"/>
      <c r="X39" s="37"/>
      <c r="Y39" s="37"/>
      <c r="Z39" s="37"/>
      <c r="AA39" s="37"/>
    </row>
    <row r="40" spans="1:27" ht="15" x14ac:dyDescent="0.25">
      <c r="A40" s="31">
        <v>38</v>
      </c>
      <c r="B40" s="34" t="s">
        <v>106</v>
      </c>
      <c r="C40" s="34" t="s">
        <v>162</v>
      </c>
      <c r="D40" s="26">
        <v>5.5</v>
      </c>
      <c r="E40" s="26">
        <v>11</v>
      </c>
      <c r="F40" s="26">
        <f t="shared" si="0"/>
        <v>16.5</v>
      </c>
      <c r="G40" s="26">
        <v>12</v>
      </c>
      <c r="H40" s="26">
        <v>0</v>
      </c>
      <c r="I40" s="26">
        <f t="shared" si="1"/>
        <v>12</v>
      </c>
      <c r="J40" s="26">
        <f t="shared" si="2"/>
        <v>23</v>
      </c>
      <c r="K40" s="27">
        <v>2</v>
      </c>
      <c r="L40" s="26">
        <v>1</v>
      </c>
      <c r="M40" s="26">
        <f t="shared" si="3"/>
        <v>3</v>
      </c>
      <c r="N40" s="26">
        <v>8</v>
      </c>
      <c r="O40" s="26">
        <v>16</v>
      </c>
      <c r="P40" s="26">
        <f t="shared" si="4"/>
        <v>24</v>
      </c>
      <c r="Q40" s="26">
        <f t="shared" si="5"/>
        <v>24</v>
      </c>
      <c r="R40" s="33">
        <f t="shared" si="6"/>
        <v>47</v>
      </c>
      <c r="S40" s="28" t="str">
        <f t="shared" si="7"/>
        <v>E</v>
      </c>
      <c r="T40" s="38"/>
      <c r="U40" s="38"/>
      <c r="V40" s="37"/>
      <c r="W40" s="37"/>
      <c r="X40" s="37"/>
      <c r="Y40" s="37"/>
      <c r="Z40" s="37"/>
      <c r="AA40" s="37"/>
    </row>
    <row r="41" spans="1:27" ht="15" x14ac:dyDescent="0.25">
      <c r="A41" s="31">
        <v>39</v>
      </c>
      <c r="B41" s="34" t="s">
        <v>107</v>
      </c>
      <c r="C41" s="34" t="s">
        <v>163</v>
      </c>
      <c r="D41" s="26"/>
      <c r="E41" s="26"/>
      <c r="F41" s="26" t="str">
        <f t="shared" si="0"/>
        <v/>
      </c>
      <c r="G41" s="26"/>
      <c r="H41" s="26"/>
      <c r="I41" s="26" t="str">
        <f t="shared" si="1"/>
        <v/>
      </c>
      <c r="J41" s="26" t="str">
        <f t="shared" si="2"/>
        <v/>
      </c>
      <c r="K41" s="27"/>
      <c r="L41" s="26"/>
      <c r="M41" s="26" t="str">
        <f t="shared" si="3"/>
        <v/>
      </c>
      <c r="N41" s="26"/>
      <c r="O41" s="26"/>
      <c r="P41" s="26" t="str">
        <f t="shared" si="4"/>
        <v/>
      </c>
      <c r="Q41" s="26" t="str">
        <f t="shared" si="5"/>
        <v/>
      </c>
      <c r="R41" s="33" t="str">
        <f t="shared" si="6"/>
        <v/>
      </c>
      <c r="S41" s="28" t="str">
        <f t="shared" si="7"/>
        <v/>
      </c>
      <c r="T41" s="38"/>
      <c r="U41" s="38"/>
      <c r="V41" s="37"/>
      <c r="W41" s="37"/>
      <c r="X41" s="37"/>
      <c r="Y41" s="37"/>
      <c r="Z41" s="37"/>
      <c r="AA41" s="37"/>
    </row>
    <row r="42" spans="1:27" ht="15" x14ac:dyDescent="0.25">
      <c r="A42" s="31" t="s">
        <v>43</v>
      </c>
      <c r="B42" s="34" t="s">
        <v>108</v>
      </c>
      <c r="C42" s="34" t="s">
        <v>164</v>
      </c>
      <c r="D42" s="26">
        <v>6</v>
      </c>
      <c r="E42" s="26"/>
      <c r="F42" s="26">
        <f t="shared" si="0"/>
        <v>6</v>
      </c>
      <c r="G42" s="26"/>
      <c r="H42" s="26">
        <v>0</v>
      </c>
      <c r="I42" s="26">
        <f t="shared" si="1"/>
        <v>0</v>
      </c>
      <c r="J42" s="26">
        <f t="shared" si="2"/>
        <v>6</v>
      </c>
      <c r="K42" s="27">
        <v>6</v>
      </c>
      <c r="L42" s="26"/>
      <c r="M42" s="26">
        <f t="shared" si="3"/>
        <v>6</v>
      </c>
      <c r="N42" s="26"/>
      <c r="O42" s="26"/>
      <c r="P42" s="26" t="str">
        <f t="shared" si="4"/>
        <v/>
      </c>
      <c r="Q42" s="26">
        <f t="shared" si="5"/>
        <v>6</v>
      </c>
      <c r="R42" s="33">
        <f t="shared" si="6"/>
        <v>12</v>
      </c>
      <c r="S42" s="28" t="str">
        <f t="shared" si="7"/>
        <v>F</v>
      </c>
      <c r="T42" s="38"/>
      <c r="U42" s="38"/>
      <c r="V42" s="37"/>
      <c r="W42" s="37"/>
      <c r="X42" s="37"/>
      <c r="Y42" s="37"/>
      <c r="Z42" s="37"/>
      <c r="AA42" s="37"/>
    </row>
    <row r="43" spans="1:27" ht="15" x14ac:dyDescent="0.25">
      <c r="A43" s="31" t="s">
        <v>44</v>
      </c>
      <c r="B43" s="34" t="s">
        <v>109</v>
      </c>
      <c r="C43" s="34" t="s">
        <v>165</v>
      </c>
      <c r="D43" s="26"/>
      <c r="E43" s="26"/>
      <c r="F43" s="26" t="str">
        <f t="shared" si="0"/>
        <v/>
      </c>
      <c r="G43" s="26"/>
      <c r="H43" s="26"/>
      <c r="I43" s="26" t="str">
        <f t="shared" si="1"/>
        <v/>
      </c>
      <c r="J43" s="26" t="str">
        <f t="shared" si="2"/>
        <v/>
      </c>
      <c r="K43" s="27"/>
      <c r="L43" s="26"/>
      <c r="M43" s="26" t="str">
        <f t="shared" si="3"/>
        <v/>
      </c>
      <c r="N43" s="26"/>
      <c r="O43" s="26"/>
      <c r="P43" s="26" t="str">
        <f t="shared" si="4"/>
        <v/>
      </c>
      <c r="Q43" s="26" t="str">
        <f t="shared" si="5"/>
        <v/>
      </c>
      <c r="R43" s="33" t="str">
        <f t="shared" si="6"/>
        <v/>
      </c>
      <c r="S43" s="28" t="str">
        <f t="shared" si="7"/>
        <v/>
      </c>
      <c r="T43" s="38"/>
      <c r="U43" s="38"/>
      <c r="V43" s="37"/>
      <c r="W43" s="37"/>
      <c r="X43" s="37"/>
      <c r="Y43" s="37"/>
      <c r="Z43" s="37"/>
      <c r="AA43" s="37"/>
    </row>
    <row r="44" spans="1:27" ht="15" x14ac:dyDescent="0.25">
      <c r="A44" s="31" t="s">
        <v>45</v>
      </c>
      <c r="B44" s="34" t="s">
        <v>110</v>
      </c>
      <c r="C44" s="34" t="s">
        <v>166</v>
      </c>
      <c r="D44" s="26"/>
      <c r="E44" s="26"/>
      <c r="F44" s="26" t="str">
        <f t="shared" si="0"/>
        <v/>
      </c>
      <c r="G44" s="26"/>
      <c r="H44" s="26"/>
      <c r="I44" s="26" t="str">
        <f t="shared" si="1"/>
        <v/>
      </c>
      <c r="J44" s="26" t="str">
        <f t="shared" si="2"/>
        <v/>
      </c>
      <c r="K44" s="27"/>
      <c r="L44" s="26"/>
      <c r="M44" s="26" t="str">
        <f t="shared" si="3"/>
        <v/>
      </c>
      <c r="N44" s="26"/>
      <c r="O44" s="26"/>
      <c r="P44" s="26" t="str">
        <f t="shared" si="4"/>
        <v/>
      </c>
      <c r="Q44" s="26" t="str">
        <f t="shared" si="5"/>
        <v/>
      </c>
      <c r="R44" s="33" t="str">
        <f t="shared" si="6"/>
        <v/>
      </c>
      <c r="S44" s="28" t="str">
        <f t="shared" si="7"/>
        <v/>
      </c>
      <c r="T44" s="38"/>
      <c r="U44" s="38"/>
      <c r="V44" s="37"/>
      <c r="W44" s="37"/>
      <c r="X44" s="37"/>
      <c r="Y44" s="37"/>
      <c r="Z44" s="37"/>
      <c r="AA44" s="37"/>
    </row>
    <row r="45" spans="1:27" ht="15" x14ac:dyDescent="0.25">
      <c r="A45" s="31" t="s">
        <v>46</v>
      </c>
      <c r="B45" s="34" t="s">
        <v>111</v>
      </c>
      <c r="C45" s="34" t="s">
        <v>167</v>
      </c>
      <c r="D45" s="26">
        <v>11</v>
      </c>
      <c r="E45" s="26">
        <v>3</v>
      </c>
      <c r="F45" s="26">
        <f t="shared" si="0"/>
        <v>14</v>
      </c>
      <c r="G45" s="26"/>
      <c r="H45" s="26">
        <v>7</v>
      </c>
      <c r="I45" s="26">
        <f t="shared" si="1"/>
        <v>7</v>
      </c>
      <c r="J45" s="26">
        <f t="shared" si="2"/>
        <v>29</v>
      </c>
      <c r="K45" s="27">
        <v>2</v>
      </c>
      <c r="L45" s="26">
        <v>2</v>
      </c>
      <c r="M45" s="26">
        <f t="shared" si="3"/>
        <v>4</v>
      </c>
      <c r="N45" s="26"/>
      <c r="O45" s="26"/>
      <c r="P45" s="26" t="str">
        <f t="shared" si="4"/>
        <v/>
      </c>
      <c r="Q45" s="26">
        <f t="shared" si="5"/>
        <v>28</v>
      </c>
      <c r="R45" s="33">
        <f t="shared" si="6"/>
        <v>57</v>
      </c>
      <c r="S45" s="28" t="str">
        <f t="shared" si="7"/>
        <v>D</v>
      </c>
      <c r="T45" s="38">
        <v>12</v>
      </c>
      <c r="U45" s="38">
        <v>17</v>
      </c>
      <c r="V45" s="37">
        <v>19</v>
      </c>
      <c r="W45" s="37">
        <v>9</v>
      </c>
      <c r="X45" s="37"/>
      <c r="Y45" s="37"/>
      <c r="Z45" s="37"/>
      <c r="AA45" s="37"/>
    </row>
    <row r="46" spans="1:27" ht="15" x14ac:dyDescent="0.25">
      <c r="A46" s="31" t="s">
        <v>47</v>
      </c>
      <c r="B46" s="34" t="s">
        <v>112</v>
      </c>
      <c r="C46" s="34" t="s">
        <v>168</v>
      </c>
      <c r="D46" s="26">
        <v>9.5</v>
      </c>
      <c r="E46" s="26">
        <v>1</v>
      </c>
      <c r="F46" s="26">
        <f t="shared" si="0"/>
        <v>10.5</v>
      </c>
      <c r="G46" s="26"/>
      <c r="H46" s="26">
        <v>0</v>
      </c>
      <c r="I46" s="26">
        <f t="shared" si="1"/>
        <v>0</v>
      </c>
      <c r="J46" s="26">
        <f t="shared" si="2"/>
        <v>10.5</v>
      </c>
      <c r="K46" s="27"/>
      <c r="L46" s="26">
        <v>2</v>
      </c>
      <c r="M46" s="26">
        <f t="shared" si="3"/>
        <v>2</v>
      </c>
      <c r="N46" s="26"/>
      <c r="O46" s="26"/>
      <c r="P46" s="26" t="str">
        <f t="shared" si="4"/>
        <v/>
      </c>
      <c r="Q46" s="26">
        <f t="shared" si="5"/>
        <v>2</v>
      </c>
      <c r="R46" s="33">
        <f t="shared" si="6"/>
        <v>12.5</v>
      </c>
      <c r="S46" s="28" t="str">
        <f t="shared" si="7"/>
        <v>F</v>
      </c>
      <c r="T46" s="38"/>
      <c r="U46" s="38"/>
      <c r="V46" s="37"/>
      <c r="W46" s="37"/>
      <c r="X46" s="37"/>
      <c r="Y46" s="37"/>
      <c r="Z46" s="37"/>
      <c r="AA46" s="37"/>
    </row>
    <row r="47" spans="1:27" ht="15" x14ac:dyDescent="0.25">
      <c r="A47" s="31" t="s">
        <v>48</v>
      </c>
      <c r="B47" s="34" t="s">
        <v>113</v>
      </c>
      <c r="C47" s="34" t="s">
        <v>169</v>
      </c>
      <c r="D47" s="26"/>
      <c r="E47" s="26"/>
      <c r="F47" s="26" t="str">
        <f t="shared" si="0"/>
        <v/>
      </c>
      <c r="G47" s="26"/>
      <c r="H47" s="26"/>
      <c r="I47" s="26" t="str">
        <f t="shared" si="1"/>
        <v/>
      </c>
      <c r="J47" s="26" t="str">
        <f t="shared" si="2"/>
        <v/>
      </c>
      <c r="K47" s="27"/>
      <c r="L47" s="26"/>
      <c r="M47" s="26" t="str">
        <f t="shared" si="3"/>
        <v/>
      </c>
      <c r="N47" s="26"/>
      <c r="O47" s="26"/>
      <c r="P47" s="26" t="str">
        <f t="shared" si="4"/>
        <v/>
      </c>
      <c r="Q47" s="26" t="str">
        <f t="shared" si="5"/>
        <v/>
      </c>
      <c r="R47" s="33" t="str">
        <f t="shared" si="6"/>
        <v/>
      </c>
      <c r="S47" s="28" t="str">
        <f t="shared" si="7"/>
        <v/>
      </c>
      <c r="T47" s="38"/>
      <c r="U47" s="38"/>
      <c r="V47" s="37"/>
      <c r="W47" s="37"/>
      <c r="X47" s="37"/>
      <c r="Y47" s="37"/>
      <c r="Z47" s="37"/>
      <c r="AA47" s="37"/>
    </row>
    <row r="48" spans="1:27" ht="15" x14ac:dyDescent="0.25">
      <c r="A48" s="31" t="s">
        <v>49</v>
      </c>
      <c r="B48" s="34" t="s">
        <v>114</v>
      </c>
      <c r="C48" s="34" t="s">
        <v>170</v>
      </c>
      <c r="D48" s="26">
        <v>1</v>
      </c>
      <c r="E48" s="26">
        <v>2</v>
      </c>
      <c r="F48" s="26">
        <f t="shared" si="0"/>
        <v>3</v>
      </c>
      <c r="G48" s="26"/>
      <c r="H48" s="26">
        <v>3</v>
      </c>
      <c r="I48" s="26">
        <f t="shared" si="1"/>
        <v>3</v>
      </c>
      <c r="J48" s="26">
        <f t="shared" si="2"/>
        <v>7</v>
      </c>
      <c r="K48" s="27"/>
      <c r="L48" s="26"/>
      <c r="M48" s="26" t="str">
        <f t="shared" si="3"/>
        <v/>
      </c>
      <c r="N48" s="26"/>
      <c r="O48" s="26">
        <v>0</v>
      </c>
      <c r="P48" s="26">
        <f t="shared" si="4"/>
        <v>0</v>
      </c>
      <c r="Q48" s="26">
        <f t="shared" si="5"/>
        <v>0</v>
      </c>
      <c r="R48" s="33">
        <f t="shared" si="6"/>
        <v>7</v>
      </c>
      <c r="S48" s="28" t="str">
        <f t="shared" si="7"/>
        <v>F</v>
      </c>
      <c r="T48" s="38"/>
      <c r="U48" s="38">
        <v>6</v>
      </c>
      <c r="V48" s="37"/>
      <c r="W48" s="37">
        <v>0</v>
      </c>
      <c r="X48" s="37"/>
      <c r="Y48" s="37"/>
      <c r="Z48" s="37"/>
      <c r="AA48" s="37"/>
    </row>
    <row r="49" spans="1:27" ht="15" x14ac:dyDescent="0.25">
      <c r="A49" s="31" t="s">
        <v>50</v>
      </c>
      <c r="B49" s="34" t="s">
        <v>115</v>
      </c>
      <c r="C49" s="34" t="s">
        <v>171</v>
      </c>
      <c r="D49" s="26"/>
      <c r="E49" s="26">
        <v>10</v>
      </c>
      <c r="F49" s="26">
        <f t="shared" si="0"/>
        <v>10</v>
      </c>
      <c r="G49" s="26"/>
      <c r="H49" s="26"/>
      <c r="I49" s="26" t="str">
        <f t="shared" si="1"/>
        <v/>
      </c>
      <c r="J49" s="26">
        <f t="shared" si="2"/>
        <v>17</v>
      </c>
      <c r="K49" s="27"/>
      <c r="L49" s="26"/>
      <c r="M49" s="26" t="str">
        <f t="shared" si="3"/>
        <v/>
      </c>
      <c r="N49" s="26"/>
      <c r="O49" s="26"/>
      <c r="P49" s="26" t="str">
        <f t="shared" si="4"/>
        <v/>
      </c>
      <c r="Q49" s="26" t="str">
        <f t="shared" si="5"/>
        <v/>
      </c>
      <c r="R49" s="33">
        <f t="shared" si="6"/>
        <v>17</v>
      </c>
      <c r="S49" s="28" t="str">
        <f t="shared" si="7"/>
        <v>F</v>
      </c>
      <c r="T49" s="38">
        <v>2</v>
      </c>
      <c r="U49" s="38">
        <v>15</v>
      </c>
      <c r="V49" s="37"/>
      <c r="W49" s="37"/>
      <c r="X49" s="37"/>
      <c r="Y49" s="37"/>
      <c r="Z49" s="37"/>
      <c r="AA49" s="37"/>
    </row>
    <row r="50" spans="1:27" ht="15" x14ac:dyDescent="0.25">
      <c r="A50" s="31" t="s">
        <v>51</v>
      </c>
      <c r="B50" s="34" t="s">
        <v>116</v>
      </c>
      <c r="C50" s="34" t="s">
        <v>172</v>
      </c>
      <c r="D50" s="26"/>
      <c r="E50" s="26"/>
      <c r="F50" s="26" t="str">
        <f t="shared" si="0"/>
        <v/>
      </c>
      <c r="G50" s="26"/>
      <c r="H50" s="26"/>
      <c r="I50" s="26" t="str">
        <f t="shared" si="1"/>
        <v/>
      </c>
      <c r="J50" s="26" t="str">
        <f t="shared" si="2"/>
        <v/>
      </c>
      <c r="K50" s="27"/>
      <c r="L50" s="26"/>
      <c r="M50" s="26" t="str">
        <f t="shared" si="3"/>
        <v/>
      </c>
      <c r="N50" s="26"/>
      <c r="O50" s="26"/>
      <c r="P50" s="26" t="str">
        <f t="shared" si="4"/>
        <v/>
      </c>
      <c r="Q50" s="26" t="str">
        <f t="shared" si="5"/>
        <v/>
      </c>
      <c r="R50" s="33" t="str">
        <f t="shared" si="6"/>
        <v/>
      </c>
      <c r="S50" s="28" t="str">
        <f t="shared" si="7"/>
        <v/>
      </c>
      <c r="T50" s="38">
        <v>5</v>
      </c>
      <c r="U50" s="38"/>
      <c r="V50" s="37"/>
      <c r="W50" s="37"/>
      <c r="X50" s="37"/>
      <c r="Y50" s="37"/>
      <c r="Z50" s="37"/>
      <c r="AA50" s="37"/>
    </row>
    <row r="51" spans="1:27" ht="15" x14ac:dyDescent="0.25">
      <c r="A51" s="31" t="s">
        <v>52</v>
      </c>
      <c r="B51" s="34" t="s">
        <v>117</v>
      </c>
      <c r="C51" s="34" t="s">
        <v>173</v>
      </c>
      <c r="D51" s="26">
        <v>0</v>
      </c>
      <c r="E51" s="26">
        <v>0</v>
      </c>
      <c r="F51" s="26">
        <f t="shared" si="0"/>
        <v>0</v>
      </c>
      <c r="G51" s="26"/>
      <c r="H51" s="26">
        <v>0</v>
      </c>
      <c r="I51" s="26">
        <f t="shared" si="1"/>
        <v>0</v>
      </c>
      <c r="J51" s="26">
        <f t="shared" si="2"/>
        <v>0</v>
      </c>
      <c r="K51" s="27">
        <v>0</v>
      </c>
      <c r="L51" s="26">
        <v>2</v>
      </c>
      <c r="M51" s="26">
        <f t="shared" si="3"/>
        <v>2</v>
      </c>
      <c r="N51" s="26"/>
      <c r="O51" s="26"/>
      <c r="P51" s="26" t="str">
        <f t="shared" si="4"/>
        <v/>
      </c>
      <c r="Q51" s="26">
        <f t="shared" si="5"/>
        <v>2</v>
      </c>
      <c r="R51" s="33">
        <f t="shared" si="6"/>
        <v>2</v>
      </c>
      <c r="S51" s="28" t="str">
        <f t="shared" si="7"/>
        <v>F</v>
      </c>
      <c r="T51" s="38"/>
      <c r="U51" s="38"/>
      <c r="V51" s="37"/>
      <c r="W51" s="37"/>
      <c r="X51" s="37"/>
      <c r="Y51" s="37"/>
      <c r="Z51" s="37"/>
      <c r="AA51" s="37"/>
    </row>
    <row r="52" spans="1:27" ht="15" x14ac:dyDescent="0.25">
      <c r="A52" s="31" t="s">
        <v>53</v>
      </c>
      <c r="B52" s="34" t="s">
        <v>118</v>
      </c>
      <c r="C52" s="34" t="s">
        <v>174</v>
      </c>
      <c r="D52" s="26"/>
      <c r="E52" s="26"/>
      <c r="F52" s="26" t="str">
        <f t="shared" si="0"/>
        <v/>
      </c>
      <c r="G52" s="26"/>
      <c r="H52" s="26"/>
      <c r="I52" s="26" t="str">
        <f t="shared" si="1"/>
        <v/>
      </c>
      <c r="J52" s="26" t="str">
        <f t="shared" si="2"/>
        <v/>
      </c>
      <c r="K52" s="27"/>
      <c r="L52" s="26"/>
      <c r="M52" s="26" t="str">
        <f t="shared" si="3"/>
        <v/>
      </c>
      <c r="N52" s="26"/>
      <c r="O52" s="26"/>
      <c r="P52" s="26" t="str">
        <f t="shared" si="4"/>
        <v/>
      </c>
      <c r="Q52" s="26" t="str">
        <f t="shared" si="5"/>
        <v/>
      </c>
      <c r="R52" s="33" t="str">
        <f t="shared" si="6"/>
        <v/>
      </c>
      <c r="S52" s="28" t="str">
        <f t="shared" si="7"/>
        <v/>
      </c>
      <c r="T52" s="38"/>
      <c r="U52" s="38"/>
      <c r="V52" s="37"/>
      <c r="W52" s="37"/>
      <c r="X52" s="37"/>
      <c r="Y52" s="37"/>
      <c r="Z52" s="37"/>
      <c r="AA52" s="37"/>
    </row>
    <row r="53" spans="1:27" ht="15" x14ac:dyDescent="0.25">
      <c r="A53" s="31">
        <v>51</v>
      </c>
      <c r="B53" s="34" t="s">
        <v>119</v>
      </c>
      <c r="C53" s="34" t="s">
        <v>175</v>
      </c>
      <c r="D53" s="29"/>
      <c r="E53" s="29"/>
      <c r="F53" s="26" t="str">
        <f t="shared" si="0"/>
        <v/>
      </c>
      <c r="G53" s="29"/>
      <c r="H53" s="29"/>
      <c r="I53" s="26" t="str">
        <f t="shared" si="1"/>
        <v/>
      </c>
      <c r="J53" s="26" t="str">
        <f t="shared" si="2"/>
        <v/>
      </c>
      <c r="K53" s="29"/>
      <c r="L53" s="29"/>
      <c r="M53" s="26" t="str">
        <f t="shared" si="3"/>
        <v/>
      </c>
      <c r="N53" s="29"/>
      <c r="O53" s="29"/>
      <c r="P53" s="26" t="str">
        <f t="shared" si="4"/>
        <v/>
      </c>
      <c r="Q53" s="26" t="str">
        <f t="shared" si="5"/>
        <v/>
      </c>
      <c r="R53" s="33" t="str">
        <f t="shared" si="6"/>
        <v/>
      </c>
      <c r="S53" s="28" t="str">
        <f t="shared" si="7"/>
        <v/>
      </c>
      <c r="T53" s="38"/>
      <c r="U53" s="38"/>
      <c r="V53" s="37"/>
      <c r="W53" s="37"/>
      <c r="X53" s="37"/>
      <c r="Y53" s="37"/>
      <c r="Z53" s="37"/>
      <c r="AA53" s="37"/>
    </row>
    <row r="54" spans="1:27" ht="15" x14ac:dyDescent="0.25">
      <c r="A54" s="31">
        <v>52</v>
      </c>
      <c r="B54" s="34" t="s">
        <v>120</v>
      </c>
      <c r="C54" s="34" t="s">
        <v>176</v>
      </c>
      <c r="D54" s="29"/>
      <c r="E54" s="29"/>
      <c r="F54" s="26" t="str">
        <f t="shared" si="0"/>
        <v/>
      </c>
      <c r="G54" s="29"/>
      <c r="H54" s="29"/>
      <c r="I54" s="26" t="str">
        <f t="shared" si="1"/>
        <v/>
      </c>
      <c r="J54" s="26" t="str">
        <f t="shared" si="2"/>
        <v/>
      </c>
      <c r="K54" s="29"/>
      <c r="L54" s="29"/>
      <c r="M54" s="26" t="str">
        <f t="shared" si="3"/>
        <v/>
      </c>
      <c r="N54" s="29"/>
      <c r="O54" s="29"/>
      <c r="P54" s="26" t="str">
        <f t="shared" si="4"/>
        <v/>
      </c>
      <c r="Q54" s="26" t="str">
        <f t="shared" si="5"/>
        <v/>
      </c>
      <c r="R54" s="33" t="str">
        <f t="shared" si="6"/>
        <v/>
      </c>
      <c r="S54" s="28" t="str">
        <f t="shared" si="7"/>
        <v/>
      </c>
      <c r="T54" s="38"/>
      <c r="U54" s="38"/>
      <c r="V54" s="37"/>
      <c r="W54" s="37"/>
      <c r="X54" s="37"/>
      <c r="Y54" s="37"/>
      <c r="Z54" s="37"/>
      <c r="AA54" s="37"/>
    </row>
    <row r="55" spans="1:27" ht="15" x14ac:dyDescent="0.25">
      <c r="A55" s="31">
        <v>53</v>
      </c>
      <c r="B55" s="34" t="s">
        <v>121</v>
      </c>
      <c r="C55" s="34" t="s">
        <v>177</v>
      </c>
      <c r="D55" s="29"/>
      <c r="E55" s="29"/>
      <c r="F55" s="26" t="str">
        <f t="shared" si="0"/>
        <v/>
      </c>
      <c r="G55" s="29"/>
      <c r="H55" s="29"/>
      <c r="I55" s="26" t="str">
        <f t="shared" si="1"/>
        <v/>
      </c>
      <c r="J55" s="26" t="str">
        <f t="shared" si="2"/>
        <v/>
      </c>
      <c r="K55" s="29"/>
      <c r="L55" s="29"/>
      <c r="M55" s="26" t="str">
        <f t="shared" si="3"/>
        <v/>
      </c>
      <c r="N55" s="29"/>
      <c r="O55" s="29"/>
      <c r="P55" s="26" t="str">
        <f t="shared" si="4"/>
        <v/>
      </c>
      <c r="Q55" s="26" t="str">
        <f t="shared" si="5"/>
        <v/>
      </c>
      <c r="R55" s="33" t="str">
        <f t="shared" si="6"/>
        <v/>
      </c>
      <c r="S55" s="28" t="str">
        <f t="shared" si="7"/>
        <v/>
      </c>
      <c r="T55" s="38"/>
      <c r="U55" s="38"/>
      <c r="V55" s="37"/>
      <c r="W55" s="37"/>
      <c r="X55" s="37"/>
      <c r="Y55" s="37"/>
      <c r="Z55" s="37"/>
      <c r="AA55" s="37"/>
    </row>
    <row r="56" spans="1:27" ht="15" x14ac:dyDescent="0.25">
      <c r="A56" s="31">
        <v>54</v>
      </c>
      <c r="B56" s="34" t="s">
        <v>122</v>
      </c>
      <c r="C56" s="34" t="s">
        <v>178</v>
      </c>
      <c r="D56" s="29"/>
      <c r="E56" s="29"/>
      <c r="F56" s="26" t="str">
        <f t="shared" si="0"/>
        <v/>
      </c>
      <c r="G56" s="29"/>
      <c r="H56" s="29"/>
      <c r="I56" s="26" t="str">
        <f t="shared" si="1"/>
        <v/>
      </c>
      <c r="J56" s="26" t="str">
        <f t="shared" si="2"/>
        <v/>
      </c>
      <c r="K56" s="29"/>
      <c r="L56" s="29"/>
      <c r="M56" s="26" t="str">
        <f t="shared" si="3"/>
        <v/>
      </c>
      <c r="N56" s="29"/>
      <c r="O56" s="29"/>
      <c r="P56" s="26" t="str">
        <f t="shared" si="4"/>
        <v/>
      </c>
      <c r="Q56" s="26" t="str">
        <f t="shared" si="5"/>
        <v/>
      </c>
      <c r="R56" s="33" t="str">
        <f t="shared" si="6"/>
        <v/>
      </c>
      <c r="S56" s="28" t="str">
        <f t="shared" si="7"/>
        <v/>
      </c>
      <c r="T56" s="38"/>
      <c r="U56" s="38"/>
      <c r="V56" s="37"/>
      <c r="W56" s="37"/>
      <c r="X56" s="37"/>
      <c r="Y56" s="37"/>
      <c r="Z56" s="37"/>
      <c r="AA56" s="37"/>
    </row>
    <row r="57" spans="1:27" ht="15" x14ac:dyDescent="0.25">
      <c r="A57" s="31">
        <v>55</v>
      </c>
      <c r="B57" s="34" t="s">
        <v>123</v>
      </c>
      <c r="C57" s="34" t="s">
        <v>179</v>
      </c>
      <c r="D57" s="29"/>
      <c r="E57" s="29"/>
      <c r="F57" s="26" t="str">
        <f t="shared" si="0"/>
        <v/>
      </c>
      <c r="G57" s="29"/>
      <c r="H57" s="29"/>
      <c r="I57" s="26" t="str">
        <f t="shared" si="1"/>
        <v/>
      </c>
      <c r="J57" s="26" t="str">
        <f t="shared" si="2"/>
        <v/>
      </c>
      <c r="K57" s="29"/>
      <c r="L57" s="29"/>
      <c r="M57" s="26" t="str">
        <f t="shared" si="3"/>
        <v/>
      </c>
      <c r="N57" s="29"/>
      <c r="O57" s="29"/>
      <c r="P57" s="26" t="str">
        <f t="shared" si="4"/>
        <v/>
      </c>
      <c r="Q57" s="26" t="str">
        <f t="shared" si="5"/>
        <v/>
      </c>
      <c r="R57" s="33" t="str">
        <f t="shared" si="6"/>
        <v/>
      </c>
      <c r="S57" s="28" t="str">
        <f t="shared" si="7"/>
        <v/>
      </c>
      <c r="T57" s="38"/>
      <c r="U57" s="38"/>
      <c r="V57" s="37"/>
      <c r="W57" s="37"/>
      <c r="X57" s="37"/>
      <c r="Y57" s="37"/>
      <c r="Z57" s="37"/>
      <c r="AA57" s="37"/>
    </row>
    <row r="58" spans="1:27" ht="15" x14ac:dyDescent="0.25">
      <c r="A58" s="31">
        <v>56</v>
      </c>
      <c r="B58" s="34" t="s">
        <v>124</v>
      </c>
      <c r="C58" s="34" t="s">
        <v>180</v>
      </c>
      <c r="D58" s="29">
        <v>5</v>
      </c>
      <c r="E58" s="29"/>
      <c r="F58" s="26">
        <f t="shared" si="0"/>
        <v>5</v>
      </c>
      <c r="G58" s="29"/>
      <c r="H58" s="29">
        <v>13</v>
      </c>
      <c r="I58" s="26">
        <f t="shared" si="1"/>
        <v>13</v>
      </c>
      <c r="J58" s="26">
        <f t="shared" si="2"/>
        <v>21</v>
      </c>
      <c r="K58" s="29">
        <v>6</v>
      </c>
      <c r="L58" s="29">
        <v>9</v>
      </c>
      <c r="M58" s="26">
        <f t="shared" si="3"/>
        <v>15</v>
      </c>
      <c r="N58" s="29"/>
      <c r="O58" s="29"/>
      <c r="P58" s="26" t="str">
        <f t="shared" si="4"/>
        <v/>
      </c>
      <c r="Q58" s="26">
        <f t="shared" si="5"/>
        <v>15</v>
      </c>
      <c r="R58" s="33">
        <f t="shared" si="6"/>
        <v>36</v>
      </c>
      <c r="S58" s="28" t="str">
        <f t="shared" si="7"/>
        <v>F</v>
      </c>
      <c r="T58" s="38">
        <v>8</v>
      </c>
      <c r="U58" s="38"/>
      <c r="V58" s="37"/>
      <c r="W58" s="37"/>
      <c r="X58" s="37"/>
      <c r="Y58" s="37"/>
      <c r="Z58" s="37"/>
      <c r="AA58" s="37"/>
    </row>
    <row r="59" spans="1:27" x14ac:dyDescent="0.2">
      <c r="A59" s="20"/>
      <c r="B59"/>
      <c r="C59" s="21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</row>
    <row r="60" spans="1:27" x14ac:dyDescent="0.2">
      <c r="A60" s="20"/>
      <c r="B60"/>
      <c r="C60" s="21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1:27" x14ac:dyDescent="0.2">
      <c r="A61" s="20"/>
      <c r="B61"/>
      <c r="C61" s="21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</row>
    <row r="62" spans="1:27" x14ac:dyDescent="0.2">
      <c r="A62" s="20"/>
      <c r="B62"/>
      <c r="C62" s="21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</row>
    <row r="63" spans="1:27" x14ac:dyDescent="0.2">
      <c r="A63" s="20"/>
      <c r="B63"/>
      <c r="C63" s="21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</row>
    <row r="64" spans="1:27" x14ac:dyDescent="0.2">
      <c r="A64" s="20"/>
      <c r="B64"/>
      <c r="C64" s="21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</row>
    <row r="65" spans="1:19" x14ac:dyDescent="0.2">
      <c r="A65" s="20"/>
      <c r="B65"/>
      <c r="C65" s="21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</row>
    <row r="66" spans="1:19" x14ac:dyDescent="0.2">
      <c r="A66" s="20"/>
      <c r="B66"/>
      <c r="C66" s="21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</row>
    <row r="67" spans="1:19" x14ac:dyDescent="0.2">
      <c r="A67" s="20"/>
      <c r="B67"/>
      <c r="C67" s="21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</row>
    <row r="68" spans="1:19" x14ac:dyDescent="0.2">
      <c r="A68" s="20"/>
      <c r="B68"/>
      <c r="C68" s="21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</row>
    <row r="69" spans="1:19" x14ac:dyDescent="0.2">
      <c r="A69" s="20"/>
      <c r="B69"/>
      <c r="C69" s="21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</row>
    <row r="70" spans="1:19" x14ac:dyDescent="0.2">
      <c r="A70" s="20"/>
      <c r="B70" s="21"/>
      <c r="C70" s="21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</row>
    <row r="71" spans="1:19" x14ac:dyDescent="0.2">
      <c r="A71" s="20"/>
      <c r="B71" s="21"/>
      <c r="C71" s="21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</row>
    <row r="72" spans="1:19" x14ac:dyDescent="0.2">
      <c r="A72" s="20"/>
      <c r="B72" s="21"/>
      <c r="C72" s="21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</row>
    <row r="73" spans="1:19" x14ac:dyDescent="0.2">
      <c r="A73" s="20"/>
      <c r="B73" s="21"/>
      <c r="C73" s="21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</row>
    <row r="74" spans="1:19" x14ac:dyDescent="0.2">
      <c r="A74" s="20"/>
      <c r="B74" s="21"/>
      <c r="C74" s="21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</row>
    <row r="75" spans="1:19" x14ac:dyDescent="0.2">
      <c r="A75" s="20"/>
      <c r="B75" s="21"/>
      <c r="C75" s="21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</row>
    <row r="76" spans="1:19" x14ac:dyDescent="0.2">
      <c r="A76" s="20"/>
      <c r="B76" s="21"/>
      <c r="C76" s="21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</row>
    <row r="77" spans="1:19" x14ac:dyDescent="0.2">
      <c r="A77" s="20"/>
      <c r="B77" s="21"/>
      <c r="C77" s="21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</row>
    <row r="78" spans="1:19" x14ac:dyDescent="0.2">
      <c r="A78" s="20"/>
      <c r="B78" s="21"/>
      <c r="C78" s="21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</row>
    <row r="79" spans="1:19" x14ac:dyDescent="0.2">
      <c r="A79" s="20"/>
      <c r="B79" s="21"/>
      <c r="C79" s="21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</row>
    <row r="80" spans="1:19" x14ac:dyDescent="0.2">
      <c r="A80" s="20"/>
      <c r="B80" s="21"/>
      <c r="C80" s="21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</row>
    <row r="81" spans="1:19" x14ac:dyDescent="0.2">
      <c r="A81" s="20"/>
      <c r="B81" s="21"/>
      <c r="C81" s="21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</row>
    <row r="82" spans="1:19" x14ac:dyDescent="0.2">
      <c r="A82" s="20"/>
      <c r="B82" s="21"/>
      <c r="C82" s="21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</row>
    <row r="83" spans="1:19" x14ac:dyDescent="0.2">
      <c r="A83" s="20"/>
      <c r="B83" s="21"/>
      <c r="C83" s="21"/>
      <c r="D83" s="25"/>
      <c r="E83" s="25"/>
      <c r="F83" s="25"/>
      <c r="Q83" s="25"/>
      <c r="R83" s="25"/>
      <c r="S83" s="25"/>
    </row>
    <row r="84" spans="1:19" x14ac:dyDescent="0.2">
      <c r="A84" s="20"/>
      <c r="B84" s="21"/>
      <c r="C84" s="21"/>
      <c r="D84" s="25"/>
      <c r="E84" s="25"/>
      <c r="F84" s="25"/>
      <c r="Q84" s="25"/>
      <c r="R84" s="25"/>
      <c r="S84" s="25"/>
    </row>
    <row r="85" spans="1:19" x14ac:dyDescent="0.2">
      <c r="A85" s="20"/>
      <c r="B85" s="21"/>
      <c r="C85" s="21"/>
      <c r="D85" s="25"/>
      <c r="E85" s="25"/>
      <c r="F85" s="25"/>
      <c r="Q85" s="25"/>
      <c r="R85" s="25"/>
      <c r="S85" s="25"/>
    </row>
    <row r="86" spans="1:19" x14ac:dyDescent="0.2">
      <c r="A86" s="20"/>
      <c r="B86" s="21"/>
      <c r="C86" s="21"/>
      <c r="D86" s="25"/>
      <c r="E86" s="25"/>
      <c r="F86" s="25"/>
      <c r="Q86" s="25"/>
      <c r="R86" s="25"/>
      <c r="S86" s="25"/>
    </row>
    <row r="87" spans="1:19" x14ac:dyDescent="0.2">
      <c r="A87" s="20"/>
      <c r="B87" s="21"/>
      <c r="C87" s="21"/>
      <c r="D87" s="25"/>
      <c r="E87" s="25"/>
      <c r="F87" s="25"/>
      <c r="Q87" s="25"/>
      <c r="R87" s="25"/>
      <c r="S87" s="25"/>
    </row>
    <row r="88" spans="1:19" x14ac:dyDescent="0.2">
      <c r="A88" s="20"/>
      <c r="B88" s="21"/>
      <c r="C88" s="21"/>
      <c r="D88" s="25"/>
      <c r="E88" s="25"/>
      <c r="F88" s="25"/>
      <c r="Q88" s="25"/>
      <c r="R88" s="25"/>
      <c r="S88" s="25"/>
    </row>
    <row r="89" spans="1:19" x14ac:dyDescent="0.2">
      <c r="A89" s="20"/>
      <c r="B89" s="21"/>
      <c r="C89" s="21"/>
      <c r="D89" s="25"/>
      <c r="E89" s="25"/>
      <c r="F89" s="25"/>
      <c r="Q89" s="25"/>
      <c r="R89" s="25"/>
      <c r="S89" s="25"/>
    </row>
    <row r="90" spans="1:19" x14ac:dyDescent="0.2">
      <c r="A90" s="20"/>
      <c r="B90" s="21"/>
      <c r="C90" s="21"/>
      <c r="D90" s="25"/>
      <c r="E90" s="25"/>
      <c r="F90" s="25"/>
      <c r="Q90" s="25"/>
      <c r="R90" s="25"/>
      <c r="S90" s="25"/>
    </row>
    <row r="91" spans="1:19" x14ac:dyDescent="0.2">
      <c r="A91" s="20"/>
      <c r="B91" s="21"/>
      <c r="C91" s="21"/>
      <c r="D91" s="25"/>
      <c r="E91" s="25"/>
      <c r="F91" s="25"/>
      <c r="Q91" s="25"/>
      <c r="R91" s="25"/>
      <c r="S91" s="25"/>
    </row>
    <row r="92" spans="1:19" x14ac:dyDescent="0.2">
      <c r="A92" s="20"/>
      <c r="B92" s="21"/>
      <c r="C92" s="21"/>
      <c r="D92" s="25"/>
      <c r="E92" s="25"/>
      <c r="F92" s="25"/>
      <c r="Q92" s="25"/>
      <c r="R92" s="25"/>
      <c r="S92" s="25"/>
    </row>
    <row r="93" spans="1:19" x14ac:dyDescent="0.2">
      <c r="A93" s="20"/>
      <c r="B93" s="21"/>
      <c r="C93" s="21"/>
      <c r="D93" s="25"/>
      <c r="E93" s="25"/>
      <c r="F93" s="25"/>
      <c r="Q93" s="25"/>
      <c r="R93" s="25"/>
      <c r="S93" s="25"/>
    </row>
    <row r="94" spans="1:19" x14ac:dyDescent="0.2">
      <c r="A94" s="20"/>
      <c r="B94" s="21"/>
      <c r="C94" s="21"/>
      <c r="D94" s="25"/>
      <c r="E94" s="25"/>
      <c r="F94" s="25"/>
      <c r="Q94" s="25"/>
      <c r="R94" s="25"/>
      <c r="S94" s="25"/>
    </row>
    <row r="95" spans="1:19" x14ac:dyDescent="0.2">
      <c r="A95" s="20"/>
      <c r="B95" s="21"/>
      <c r="C95" s="21"/>
      <c r="D95" s="25"/>
      <c r="E95" s="25"/>
      <c r="F95" s="25"/>
      <c r="Q95" s="25"/>
      <c r="R95" s="25"/>
      <c r="S95" s="25"/>
    </row>
    <row r="96" spans="1:19" x14ac:dyDescent="0.2">
      <c r="A96" s="20"/>
      <c r="B96" s="21"/>
      <c r="C96" s="21"/>
      <c r="D96" s="25"/>
      <c r="E96" s="25"/>
      <c r="F96" s="25"/>
      <c r="Q96" s="25"/>
      <c r="R96" s="25"/>
      <c r="S96" s="25"/>
    </row>
    <row r="97" spans="1:19" x14ac:dyDescent="0.2">
      <c r="A97" s="20"/>
      <c r="B97" s="21"/>
      <c r="C97" s="21"/>
      <c r="D97" s="25"/>
      <c r="E97" s="25"/>
      <c r="F97" s="25"/>
      <c r="Q97" s="25"/>
      <c r="R97" s="25"/>
      <c r="S97" s="25"/>
    </row>
    <row r="98" spans="1:19" x14ac:dyDescent="0.2">
      <c r="A98" s="20"/>
      <c r="B98" s="21"/>
      <c r="C98" s="21"/>
      <c r="D98" s="25"/>
      <c r="E98" s="25"/>
      <c r="F98" s="25"/>
      <c r="Q98" s="25"/>
      <c r="R98" s="25"/>
      <c r="S98" s="25"/>
    </row>
    <row r="99" spans="1:19" x14ac:dyDescent="0.2">
      <c r="A99" s="20"/>
      <c r="B99" s="21"/>
      <c r="C99" s="21"/>
      <c r="D99" s="25"/>
      <c r="E99" s="25"/>
      <c r="F99" s="25"/>
      <c r="Q99" s="25"/>
      <c r="R99" s="25"/>
      <c r="S99" s="25"/>
    </row>
    <row r="100" spans="1:19" x14ac:dyDescent="0.2">
      <c r="A100" s="20"/>
      <c r="B100" s="21"/>
      <c r="C100" s="21"/>
      <c r="D100" s="25"/>
      <c r="E100" s="25"/>
      <c r="F100" s="25"/>
      <c r="Q100" s="25"/>
      <c r="R100" s="25"/>
      <c r="S100" s="25"/>
    </row>
    <row r="101" spans="1:19" x14ac:dyDescent="0.2">
      <c r="A101" s="20"/>
      <c r="B101" s="21"/>
      <c r="C101" s="21"/>
      <c r="D101" s="25"/>
      <c r="E101" s="25"/>
      <c r="F101" s="25"/>
      <c r="Q101" s="25"/>
      <c r="R101" s="25"/>
      <c r="S101" s="25"/>
    </row>
    <row r="102" spans="1:19" x14ac:dyDescent="0.2">
      <c r="A102" s="20"/>
      <c r="B102" s="21"/>
      <c r="C102" s="21"/>
      <c r="D102" s="25"/>
      <c r="E102" s="25"/>
      <c r="F102" s="25"/>
      <c r="Q102" s="25"/>
      <c r="R102" s="25"/>
      <c r="S102" s="25"/>
    </row>
    <row r="103" spans="1:19" x14ac:dyDescent="0.2">
      <c r="A103" s="20"/>
      <c r="B103" s="21"/>
      <c r="C103" s="21"/>
      <c r="D103" s="25"/>
      <c r="E103" s="25"/>
      <c r="F103" s="25"/>
      <c r="Q103" s="25"/>
      <c r="R103" s="25"/>
      <c r="S103" s="25"/>
    </row>
    <row r="104" spans="1:19" x14ac:dyDescent="0.2">
      <c r="A104" s="20"/>
      <c r="B104" s="21"/>
      <c r="C104" s="21"/>
      <c r="D104" s="25"/>
      <c r="E104" s="25"/>
      <c r="F104" s="25"/>
      <c r="Q104" s="25"/>
      <c r="R104" s="25"/>
      <c r="S104" s="25"/>
    </row>
    <row r="105" spans="1:19" x14ac:dyDescent="0.2">
      <c r="A105" s="20"/>
      <c r="B105" s="21"/>
      <c r="C105" s="21"/>
      <c r="D105" s="25"/>
      <c r="E105" s="25"/>
      <c r="F105" s="25"/>
      <c r="Q105" s="25"/>
      <c r="R105" s="25"/>
      <c r="S105" s="25"/>
    </row>
    <row r="106" spans="1:19" x14ac:dyDescent="0.2">
      <c r="A106" s="20"/>
      <c r="B106" s="21"/>
      <c r="C106" s="21"/>
      <c r="D106" s="25"/>
      <c r="E106" s="25"/>
      <c r="F106" s="25"/>
      <c r="Q106" s="25"/>
      <c r="R106" s="25"/>
      <c r="S106" s="25"/>
    </row>
    <row r="107" spans="1:19" x14ac:dyDescent="0.2">
      <c r="A107" s="20"/>
      <c r="B107" s="21"/>
      <c r="C107" s="21"/>
      <c r="D107" s="25"/>
      <c r="E107" s="25"/>
      <c r="F107" s="25"/>
      <c r="Q107" s="25"/>
      <c r="R107" s="25"/>
      <c r="S107" s="25"/>
    </row>
    <row r="108" spans="1:19" x14ac:dyDescent="0.2">
      <c r="A108" s="20"/>
      <c r="B108" s="21"/>
      <c r="C108" s="21"/>
      <c r="D108" s="25"/>
      <c r="E108" s="25"/>
      <c r="F108" s="25"/>
      <c r="Q108" s="25"/>
      <c r="R108" s="25"/>
      <c r="S108" s="25"/>
    </row>
  </sheetData>
  <sheetProtection selectLockedCells="1" selectUnlockedCells="1"/>
  <phoneticPr fontId="27" type="noConversion"/>
  <pageMargins left="0.74791666666666667" right="0.74791666666666667" top="0.98402777777777772" bottom="0.98402777777777772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Normal="165" workbookViewId="0">
      <pane ySplit="7" topLeftCell="A8" activePane="bottomLeft" state="frozen"/>
      <selection pane="bottomLeft" activeCell="U8" sqref="U8:U57"/>
    </sheetView>
  </sheetViews>
  <sheetFormatPr defaultRowHeight="12.75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20" max="20" width="6.28515625" customWidth="1"/>
    <col min="21" max="21" width="5.85546875" customWidth="1"/>
  </cols>
  <sheetData>
    <row r="1" spans="1:21" ht="33" customHeight="1" x14ac:dyDescent="0.2">
      <c r="A1" s="46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7" t="s">
        <v>40</v>
      </c>
      <c r="T1" s="48"/>
      <c r="U1" s="49"/>
    </row>
    <row r="2" spans="1:21" ht="19.5" customHeight="1" x14ac:dyDescent="0.2">
      <c r="A2" s="50" t="s">
        <v>63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 t="s">
        <v>64</v>
      </c>
      <c r="P2" s="51"/>
      <c r="Q2" s="51"/>
      <c r="R2" s="51"/>
      <c r="S2" s="51"/>
      <c r="T2" s="51"/>
      <c r="U2" s="51"/>
    </row>
    <row r="3" spans="1:21" ht="24.75" customHeight="1" x14ac:dyDescent="0.2">
      <c r="A3" s="55" t="s">
        <v>62</v>
      </c>
      <c r="B3" s="56"/>
      <c r="C3" s="56"/>
      <c r="D3" s="57" t="s">
        <v>54</v>
      </c>
      <c r="E3" s="57"/>
      <c r="F3" s="57"/>
      <c r="G3" s="57"/>
      <c r="H3" s="52" t="s">
        <v>61</v>
      </c>
      <c r="I3" s="52"/>
      <c r="J3" s="52"/>
      <c r="K3" s="52"/>
      <c r="L3" s="52"/>
      <c r="M3" s="52"/>
      <c r="N3" s="52"/>
      <c r="O3" s="52"/>
      <c r="P3" s="52"/>
      <c r="Q3" s="53" t="s">
        <v>60</v>
      </c>
      <c r="R3" s="54"/>
      <c r="S3" s="54"/>
      <c r="T3" s="54"/>
      <c r="U3" s="54"/>
    </row>
    <row r="4" spans="1:21" ht="6.75" customHeight="1" x14ac:dyDescent="0.2">
      <c r="D4" s="1"/>
      <c r="E4" s="1"/>
      <c r="F4" s="1"/>
      <c r="G4" s="1"/>
      <c r="H4" s="1"/>
    </row>
    <row r="5" spans="1:21" ht="21" customHeight="1" x14ac:dyDescent="0.2">
      <c r="A5" s="41" t="s">
        <v>10</v>
      </c>
      <c r="B5" s="43" t="s">
        <v>11</v>
      </c>
      <c r="C5" s="44" t="s">
        <v>12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5" t="s">
        <v>13</v>
      </c>
      <c r="U5" s="39" t="s">
        <v>14</v>
      </c>
    </row>
    <row r="6" spans="1:21" ht="21" customHeight="1" thickTop="1" thickBot="1" x14ac:dyDescent="0.25">
      <c r="A6" s="41"/>
      <c r="B6" s="43"/>
      <c r="C6" s="2"/>
      <c r="D6" s="40" t="s">
        <v>15</v>
      </c>
      <c r="E6" s="40"/>
      <c r="F6" s="40"/>
      <c r="G6" s="40"/>
      <c r="H6" s="40"/>
      <c r="I6" s="40" t="s">
        <v>16</v>
      </c>
      <c r="J6" s="40"/>
      <c r="K6" s="40"/>
      <c r="L6" s="40" t="s">
        <v>17</v>
      </c>
      <c r="M6" s="40"/>
      <c r="N6" s="40"/>
      <c r="O6" s="40" t="s">
        <v>18</v>
      </c>
      <c r="P6" s="40"/>
      <c r="Q6" s="40"/>
      <c r="R6" s="40" t="s">
        <v>19</v>
      </c>
      <c r="S6" s="40"/>
      <c r="T6" s="45"/>
      <c r="U6" s="39"/>
    </row>
    <row r="7" spans="1:21" ht="21" customHeight="1" thickTop="1" thickBot="1" x14ac:dyDescent="0.25">
      <c r="A7" s="42"/>
      <c r="B7" s="43"/>
      <c r="C7" s="3" t="s">
        <v>20</v>
      </c>
      <c r="D7" s="4" t="s">
        <v>21</v>
      </c>
      <c r="E7" s="4" t="s">
        <v>22</v>
      </c>
      <c r="F7" s="4" t="s">
        <v>23</v>
      </c>
      <c r="G7" s="4" t="s">
        <v>24</v>
      </c>
      <c r="H7" s="4" t="s">
        <v>25</v>
      </c>
      <c r="I7" s="4" t="s">
        <v>21</v>
      </c>
      <c r="J7" s="4" t="s">
        <v>22</v>
      </c>
      <c r="K7" s="4" t="s">
        <v>23</v>
      </c>
      <c r="L7" s="4" t="s">
        <v>21</v>
      </c>
      <c r="M7" s="4" t="s">
        <v>22</v>
      </c>
      <c r="N7" s="4" t="s">
        <v>23</v>
      </c>
      <c r="O7" s="4" t="s">
        <v>21</v>
      </c>
      <c r="P7" s="4" t="s">
        <v>181</v>
      </c>
      <c r="Q7" s="4"/>
      <c r="R7" s="4" t="s">
        <v>26</v>
      </c>
      <c r="S7" s="4" t="s">
        <v>27</v>
      </c>
      <c r="T7" s="45"/>
      <c r="U7" s="39"/>
    </row>
    <row r="8" spans="1:21" ht="15" customHeight="1" thickTop="1" x14ac:dyDescent="0.2">
      <c r="A8" s="15" t="str">
        <f>M1D!B3</f>
        <v>1/2019</v>
      </c>
      <c r="B8" s="15" t="str">
        <f>M1D!C3</f>
        <v>Gerenčić Dimitrije</v>
      </c>
      <c r="C8" s="5"/>
      <c r="D8" s="6"/>
      <c r="E8" s="6"/>
      <c r="F8" s="6"/>
      <c r="G8" s="6"/>
      <c r="H8" s="6"/>
      <c r="I8" s="7"/>
      <c r="J8" s="7"/>
      <c r="K8" s="7"/>
      <c r="L8" s="7"/>
      <c r="M8" s="7"/>
      <c r="N8" s="7"/>
      <c r="O8" s="13">
        <f>IF(M1D!F3="","",M1D!F3)</f>
        <v>14</v>
      </c>
      <c r="P8" s="13">
        <f>IF(M1D!J3="","",M1D!J3)</f>
        <v>30</v>
      </c>
      <c r="Q8" s="12"/>
      <c r="R8" s="13">
        <f>IF(M1D!M3="","",M1D!M3)</f>
        <v>17</v>
      </c>
      <c r="S8" s="13">
        <f>IF(M1D!Q3="","",M1D!Q3+10)</f>
        <v>31</v>
      </c>
      <c r="T8" s="13">
        <f>IF(M1D!R3="","",M1D!R3+10)</f>
        <v>61</v>
      </c>
      <c r="U8" s="13" t="str">
        <f>IF(M1D!S3="","",M1D!S3)</f>
        <v>D</v>
      </c>
    </row>
    <row r="9" spans="1:21" ht="15" customHeight="1" x14ac:dyDescent="0.2">
      <c r="A9" s="15" t="str">
        <f>M1D!B4</f>
        <v>2/2019</v>
      </c>
      <c r="B9" s="15" t="str">
        <f>M1D!C4</f>
        <v>Radoman Miloš</v>
      </c>
      <c r="C9" s="5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13">
        <f>IF(M1D!F4="","",M1D!F4)</f>
        <v>32.5</v>
      </c>
      <c r="P9" s="13">
        <f>IF(M1D!J4="","",M1D!J4)</f>
        <v>32.5</v>
      </c>
      <c r="Q9" s="12"/>
      <c r="R9" s="13">
        <f>IF(M1D!M4="","",M1D!M4)</f>
        <v>7.5</v>
      </c>
      <c r="S9" s="13">
        <f>IF(M1D!Q4="","",M1D!Q4+10)</f>
        <v>17.5</v>
      </c>
      <c r="T9" s="13">
        <f>IF(M1D!R4="","",M1D!R4+10)</f>
        <v>50</v>
      </c>
      <c r="U9" s="13" t="str">
        <f>IF(M1D!S4="","",M1D!S4)</f>
        <v>E</v>
      </c>
    </row>
    <row r="10" spans="1:21" ht="15" customHeight="1" x14ac:dyDescent="0.2">
      <c r="A10" s="15" t="str">
        <f>M1D!B5</f>
        <v>3/2019</v>
      </c>
      <c r="B10" s="15" t="str">
        <f>M1D!C5</f>
        <v>Radulović Marina</v>
      </c>
      <c r="C10" s="5"/>
      <c r="D10" s="6"/>
      <c r="E10" s="6"/>
      <c r="F10" s="6"/>
      <c r="G10" s="6"/>
      <c r="H10" s="6"/>
      <c r="I10" s="7"/>
      <c r="J10" s="7"/>
      <c r="K10" s="7"/>
      <c r="L10" s="7"/>
      <c r="M10" s="7"/>
      <c r="N10" s="7"/>
      <c r="O10" s="13">
        <f>IF(M1D!F5="","",M1D!F5)</f>
        <v>29</v>
      </c>
      <c r="P10" s="13">
        <f>IF(M1D!J5="","",M1D!J5)</f>
        <v>29</v>
      </c>
      <c r="Q10" s="12"/>
      <c r="R10" s="13">
        <f>IF(M1D!M5="","",M1D!M5)</f>
        <v>2</v>
      </c>
      <c r="S10" s="13">
        <f>IF(M1D!Q5="","",M1D!Q5+10)</f>
        <v>35</v>
      </c>
      <c r="T10" s="13">
        <f>IF(M1D!R5="","",M1D!R5+10)</f>
        <v>64</v>
      </c>
      <c r="U10" s="13" t="str">
        <f>IF(M1D!S5="","",M1D!S5)</f>
        <v>D</v>
      </c>
    </row>
    <row r="11" spans="1:21" ht="15" customHeight="1" x14ac:dyDescent="0.2">
      <c r="A11" s="15" t="str">
        <f>M1D!B6</f>
        <v>4/2019</v>
      </c>
      <c r="B11" s="15" t="str">
        <f>M1D!C6</f>
        <v>Zečević Nikola</v>
      </c>
      <c r="C11" s="5"/>
      <c r="D11" s="6"/>
      <c r="E11" s="6"/>
      <c r="F11" s="6"/>
      <c r="G11" s="6"/>
      <c r="H11" s="6"/>
      <c r="I11" s="7"/>
      <c r="J11" s="7"/>
      <c r="K11" s="7"/>
      <c r="L11" s="7"/>
      <c r="M11" s="7"/>
      <c r="N11" s="7"/>
      <c r="O11" s="13">
        <f>IF(M1D!F6="","",M1D!F6)</f>
        <v>15</v>
      </c>
      <c r="P11" s="13">
        <f>IF(M1D!J6="","",M1D!J6)</f>
        <v>15</v>
      </c>
      <c r="Q11" s="12"/>
      <c r="R11" s="13">
        <f>IF(M1D!M6="","",M1D!M6)</f>
        <v>0</v>
      </c>
      <c r="S11" s="13">
        <f>IF(M1D!Q6="","",M1D!Q6+10)</f>
        <v>10</v>
      </c>
      <c r="T11" s="13">
        <f>IF(M1D!R6="","",M1D!R6+10)</f>
        <v>25</v>
      </c>
      <c r="U11" s="13" t="str">
        <f>IF(M1D!S6="","",M1D!S6)</f>
        <v>F</v>
      </c>
    </row>
    <row r="12" spans="1:21" ht="15" customHeight="1" x14ac:dyDescent="0.2">
      <c r="A12" s="15" t="str">
        <f>M1D!B7</f>
        <v>5/2019</v>
      </c>
      <c r="B12" s="15" t="str">
        <f>M1D!C7</f>
        <v>Savić Uroš</v>
      </c>
      <c r="C12" s="5"/>
      <c r="D12" s="6"/>
      <c r="E12" s="6"/>
      <c r="F12" s="6"/>
      <c r="G12" s="6"/>
      <c r="H12" s="6"/>
      <c r="I12" s="7"/>
      <c r="J12" s="7"/>
      <c r="K12" s="7"/>
      <c r="L12" s="7"/>
      <c r="M12" s="7"/>
      <c r="N12" s="7"/>
      <c r="O12" s="13">
        <f>IF(M1D!F7="","",M1D!F7)</f>
        <v>25</v>
      </c>
      <c r="P12" s="13">
        <f>IF(M1D!J7="","",M1D!J7)</f>
        <v>25</v>
      </c>
      <c r="Q12" s="12"/>
      <c r="R12" s="13">
        <f>IF(M1D!M7="","",M1D!M7)</f>
        <v>23.5</v>
      </c>
      <c r="S12" s="13">
        <f>IF(M1D!Q7="","",M1D!Q7+10)</f>
        <v>33.5</v>
      </c>
      <c r="T12" s="13">
        <f>IF(M1D!R7="","",M1D!R7+10)</f>
        <v>58.5</v>
      </c>
      <c r="U12" s="13" t="str">
        <f>IF(M1D!S7="","",M1D!S7)</f>
        <v>E</v>
      </c>
    </row>
    <row r="13" spans="1:21" ht="15" customHeight="1" x14ac:dyDescent="0.2">
      <c r="A13" s="15" t="str">
        <f>M1D!B8</f>
        <v>6/2019</v>
      </c>
      <c r="B13" s="15" t="str">
        <f>M1D!C8</f>
        <v>Brzić Barbara</v>
      </c>
      <c r="C13" s="5"/>
      <c r="D13" s="6"/>
      <c r="E13" s="6"/>
      <c r="F13" s="6"/>
      <c r="G13" s="6"/>
      <c r="H13" s="6"/>
      <c r="I13" s="7"/>
      <c r="J13" s="7"/>
      <c r="K13" s="7"/>
      <c r="L13" s="7"/>
      <c r="M13" s="7"/>
      <c r="N13" s="7"/>
      <c r="O13" s="13">
        <f>IF(M1D!F8="","",M1D!F8)</f>
        <v>25.5</v>
      </c>
      <c r="P13" s="13">
        <f>IF(M1D!J8="","",M1D!J8)</f>
        <v>25.5</v>
      </c>
      <c r="Q13" s="12"/>
      <c r="R13" s="13">
        <f>IF(M1D!M8="","",M1D!M8)</f>
        <v>20</v>
      </c>
      <c r="S13" s="13">
        <f>IF(M1D!Q8="","",M1D!Q8+10)</f>
        <v>30</v>
      </c>
      <c r="T13" s="13">
        <f>IF(M1D!R8="","",M1D!R8+10)</f>
        <v>55.5</v>
      </c>
      <c r="U13" s="13" t="str">
        <f>IF(M1D!S8="","",M1D!S8)</f>
        <v>E</v>
      </c>
    </row>
    <row r="14" spans="1:21" ht="15" customHeight="1" x14ac:dyDescent="0.2">
      <c r="A14" s="15" t="str">
        <f>M1D!B9</f>
        <v>7/2019</v>
      </c>
      <c r="B14" s="15" t="str">
        <f>M1D!C9</f>
        <v>Dragaš Vuksan</v>
      </c>
      <c r="C14" s="5"/>
      <c r="D14" s="6"/>
      <c r="E14" s="6"/>
      <c r="F14" s="6"/>
      <c r="G14" s="6"/>
      <c r="H14" s="6"/>
      <c r="I14" s="7"/>
      <c r="J14" s="7"/>
      <c r="K14" s="7"/>
      <c r="L14" s="7"/>
      <c r="M14" s="7"/>
      <c r="N14" s="7"/>
      <c r="O14" s="13">
        <f>IF(M1D!F9="","",M1D!F9)</f>
        <v>17.5</v>
      </c>
      <c r="P14" s="13">
        <f>IF(M1D!J9="","",M1D!J9)</f>
        <v>25</v>
      </c>
      <c r="Q14" s="12"/>
      <c r="R14" s="13" t="str">
        <f>IF(M1D!M9="","",M1D!M9)</f>
        <v/>
      </c>
      <c r="S14" s="13">
        <f>IF(M1D!Q9="","",M1D!Q9+10)</f>
        <v>32</v>
      </c>
      <c r="T14" s="13">
        <f>IF(M1D!R9="","",M1D!R9+10)</f>
        <v>57</v>
      </c>
      <c r="U14" s="13" t="str">
        <f>IF(M1D!S9="","",M1D!S9)</f>
        <v>E</v>
      </c>
    </row>
    <row r="15" spans="1:21" ht="15" customHeight="1" x14ac:dyDescent="0.2">
      <c r="A15" s="15" t="str">
        <f>M1D!B10</f>
        <v>8/2019</v>
      </c>
      <c r="B15" s="15" t="str">
        <f>M1D!C10</f>
        <v>Peruničić Ksenija</v>
      </c>
      <c r="C15" s="5"/>
      <c r="D15" s="6"/>
      <c r="E15" s="6"/>
      <c r="F15" s="6"/>
      <c r="G15" s="6"/>
      <c r="H15" s="6"/>
      <c r="I15" s="7"/>
      <c r="J15" s="7"/>
      <c r="K15" s="7"/>
      <c r="L15" s="7"/>
      <c r="M15" s="7"/>
      <c r="N15" s="7"/>
      <c r="O15" s="13">
        <f>IF(M1D!F10="","",M1D!F10)</f>
        <v>13</v>
      </c>
      <c r="P15" s="13">
        <f>IF(M1D!J10="","",M1D!J10)</f>
        <v>14</v>
      </c>
      <c r="Q15" s="12"/>
      <c r="R15" s="13">
        <f>IF(M1D!M10="","",M1D!M10)</f>
        <v>16</v>
      </c>
      <c r="S15" s="13">
        <f>IF(M1D!Q10="","",M1D!Q10+10)</f>
        <v>26</v>
      </c>
      <c r="T15" s="13">
        <f>IF(M1D!R10="","",M1D!R10+10)</f>
        <v>40</v>
      </c>
      <c r="U15" s="13" t="str">
        <f>IF(M1D!S10="","",M1D!S10)</f>
        <v>F</v>
      </c>
    </row>
    <row r="16" spans="1:21" ht="15" customHeight="1" x14ac:dyDescent="0.2">
      <c r="A16" s="15" t="str">
        <f>M1D!B11</f>
        <v>10/2019</v>
      </c>
      <c r="B16" s="15" t="str">
        <f>M1D!C11</f>
        <v>Rakočević Vasilije</v>
      </c>
      <c r="C16" s="5"/>
      <c r="D16" s="6"/>
      <c r="E16" s="6"/>
      <c r="F16" s="6"/>
      <c r="G16" s="6"/>
      <c r="H16" s="6"/>
      <c r="I16" s="7"/>
      <c r="J16" s="7"/>
      <c r="K16" s="7"/>
      <c r="L16" s="7"/>
      <c r="M16" s="7"/>
      <c r="N16" s="7"/>
      <c r="O16" s="13">
        <f>IF(M1D!F11="","",M1D!F11)</f>
        <v>10</v>
      </c>
      <c r="P16" s="13">
        <f>IF(M1D!J11="","",M1D!J11)</f>
        <v>10</v>
      </c>
      <c r="Q16" s="12"/>
      <c r="R16" s="13">
        <f>IF(M1D!M11="","",M1D!M11)</f>
        <v>4</v>
      </c>
      <c r="S16" s="13">
        <f>IF(M1D!Q11="","",M1D!Q11+10)</f>
        <v>14</v>
      </c>
      <c r="T16" s="13">
        <f>IF(M1D!R11="","",M1D!R11+10)</f>
        <v>24</v>
      </c>
      <c r="U16" s="13" t="str">
        <f>IF(M1D!S11="","",M1D!S11)</f>
        <v>F</v>
      </c>
    </row>
    <row r="17" spans="1:21" ht="15" customHeight="1" x14ac:dyDescent="0.2">
      <c r="A17" s="15" t="str">
        <f>M1D!B12</f>
        <v>11/2019</v>
      </c>
      <c r="B17" s="15" t="str">
        <f>M1D!C12</f>
        <v>Lešić Nikola</v>
      </c>
      <c r="C17" s="5"/>
      <c r="D17" s="6"/>
      <c r="E17" s="6"/>
      <c r="F17" s="6"/>
      <c r="G17" s="6"/>
      <c r="H17" s="6"/>
      <c r="I17" s="7"/>
      <c r="J17" s="7"/>
      <c r="K17" s="7"/>
      <c r="L17" s="7"/>
      <c r="M17" s="7"/>
      <c r="N17" s="7"/>
      <c r="O17" s="13">
        <f>IF(M1D!F12="","",M1D!F12)</f>
        <v>12</v>
      </c>
      <c r="P17" s="13">
        <f>IF(M1D!J12="","",M1D!J12)</f>
        <v>12</v>
      </c>
      <c r="Q17" s="12"/>
      <c r="R17" s="13">
        <f>IF(M1D!M12="","",M1D!M12)</f>
        <v>0</v>
      </c>
      <c r="S17" s="13">
        <f>IF(M1D!Q12="","",M1D!Q12+10)</f>
        <v>10</v>
      </c>
      <c r="T17" s="13">
        <f>IF(M1D!R12="","",M1D!R12+10)</f>
        <v>22</v>
      </c>
      <c r="U17" s="13" t="str">
        <f>IF(M1D!S12="","",M1D!S12)</f>
        <v>F</v>
      </c>
    </row>
    <row r="18" spans="1:21" ht="15" customHeight="1" x14ac:dyDescent="0.2">
      <c r="A18" s="15" t="str">
        <f>M1D!B13</f>
        <v>12/2019</v>
      </c>
      <c r="B18" s="15" t="str">
        <f>M1D!C13</f>
        <v>Rabrenović Aleksa</v>
      </c>
      <c r="C18" s="5"/>
      <c r="D18" s="6"/>
      <c r="E18" s="6"/>
      <c r="F18" s="6"/>
      <c r="G18" s="6"/>
      <c r="H18" s="6"/>
      <c r="I18" s="7"/>
      <c r="J18" s="7"/>
      <c r="K18" s="7"/>
      <c r="L18" s="7"/>
      <c r="M18" s="7"/>
      <c r="N18" s="7"/>
      <c r="O18" s="13" t="str">
        <f>IF(M1D!F13="","",M1D!F13)</f>
        <v/>
      </c>
      <c r="P18" s="13" t="str">
        <f>IF(M1D!J13="","",M1D!J13)</f>
        <v/>
      </c>
      <c r="Q18" s="12"/>
      <c r="R18" s="13" t="str">
        <f>IF(M1D!M13="","",M1D!M13)</f>
        <v/>
      </c>
      <c r="S18" s="13" t="str">
        <f>IF(M1D!Q13="","",M1D!Q13+10)</f>
        <v/>
      </c>
      <c r="T18" s="13" t="str">
        <f>IF(M1D!R13="","",M1D!R13+10)</f>
        <v/>
      </c>
      <c r="U18" s="13" t="str">
        <f>IF(M1D!S13="","",M1D!S13)</f>
        <v/>
      </c>
    </row>
    <row r="19" spans="1:21" ht="15" customHeight="1" x14ac:dyDescent="0.2">
      <c r="A19" s="15" t="str">
        <f>M1D!B14</f>
        <v>13/2019</v>
      </c>
      <c r="B19" s="15" t="str">
        <f>M1D!C14</f>
        <v>Vukićević Jovana</v>
      </c>
      <c r="C19" s="5"/>
      <c r="D19" s="6"/>
      <c r="E19" s="6"/>
      <c r="F19" s="6"/>
      <c r="G19" s="6"/>
      <c r="H19" s="6"/>
      <c r="I19" s="7"/>
      <c r="J19" s="7"/>
      <c r="K19" s="7"/>
      <c r="L19" s="7"/>
      <c r="M19" s="7"/>
      <c r="N19" s="7"/>
      <c r="O19" s="13">
        <f>IF(M1D!F14="","",M1D!F14)</f>
        <v>22</v>
      </c>
      <c r="P19" s="13">
        <f>IF(M1D!J14="","",M1D!J14)</f>
        <v>39.5</v>
      </c>
      <c r="Q19" s="12"/>
      <c r="R19" s="13">
        <f>IF(M1D!M14="","",M1D!M14)</f>
        <v>28</v>
      </c>
      <c r="S19" s="13">
        <f>IF(M1D!Q14="","",M1D!Q14+10)</f>
        <v>38</v>
      </c>
      <c r="T19" s="13">
        <f>IF(M1D!R14="","",M1D!R14+10)</f>
        <v>77.5</v>
      </c>
      <c r="U19" s="13" t="str">
        <f>IF(M1D!S14="","",M1D!S14)</f>
        <v>C</v>
      </c>
    </row>
    <row r="20" spans="1:21" ht="15" customHeight="1" x14ac:dyDescent="0.2">
      <c r="A20" s="15" t="str">
        <f>M1D!B15</f>
        <v>14/2019</v>
      </c>
      <c r="B20" s="15" t="str">
        <f>M1D!C15</f>
        <v>Stijović Marija</v>
      </c>
      <c r="C20" s="5"/>
      <c r="D20" s="6"/>
      <c r="E20" s="6"/>
      <c r="F20" s="6"/>
      <c r="G20" s="6"/>
      <c r="H20" s="6"/>
      <c r="I20" s="7"/>
      <c r="J20" s="7"/>
      <c r="K20" s="7"/>
      <c r="L20" s="7"/>
      <c r="M20" s="7"/>
      <c r="N20" s="7"/>
      <c r="O20" s="13">
        <f>IF(M1D!F15="","",M1D!F15)</f>
        <v>13.5</v>
      </c>
      <c r="P20" s="13">
        <f>IF(M1D!J15="","",M1D!J15)</f>
        <v>13.5</v>
      </c>
      <c r="Q20" s="12"/>
      <c r="R20" s="13">
        <f>IF(M1D!M15="","",M1D!M15)</f>
        <v>4</v>
      </c>
      <c r="S20" s="13">
        <f>IF(M1D!Q15="","",M1D!Q15+10)</f>
        <v>16</v>
      </c>
      <c r="T20" s="13">
        <f>IF(M1D!R15="","",M1D!R15+10)</f>
        <v>29.5</v>
      </c>
      <c r="U20" s="13" t="str">
        <f>IF(M1D!S15="","",M1D!S15)</f>
        <v>F</v>
      </c>
    </row>
    <row r="21" spans="1:21" ht="15" customHeight="1" x14ac:dyDescent="0.2">
      <c r="A21" s="15" t="str">
        <f>M1D!B16</f>
        <v>15/2019</v>
      </c>
      <c r="B21" s="15" t="str">
        <f>M1D!C16</f>
        <v>Mašković Anđela</v>
      </c>
      <c r="C21" s="5"/>
      <c r="D21" s="6"/>
      <c r="E21" s="6"/>
      <c r="F21" s="6"/>
      <c r="G21" s="6"/>
      <c r="H21" s="6"/>
      <c r="I21" s="7"/>
      <c r="J21" s="7"/>
      <c r="K21" s="7"/>
      <c r="L21" s="7"/>
      <c r="M21" s="7"/>
      <c r="N21" s="7"/>
      <c r="O21" s="13">
        <f>IF(M1D!F16="","",M1D!F16)</f>
        <v>25</v>
      </c>
      <c r="P21" s="13">
        <f>IF(M1D!J16="","",M1D!J16)</f>
        <v>28</v>
      </c>
      <c r="Q21" s="12"/>
      <c r="R21" s="13">
        <f>IF(M1D!M16="","",M1D!M16)</f>
        <v>4</v>
      </c>
      <c r="S21" s="13">
        <f>IF(M1D!Q16="","",M1D!Q16+10)</f>
        <v>33</v>
      </c>
      <c r="T21" s="13">
        <f>IF(M1D!R16="","",M1D!R16+10)</f>
        <v>61</v>
      </c>
      <c r="U21" s="13" t="str">
        <f>IF(M1D!S16="","",M1D!S16)</f>
        <v>D</v>
      </c>
    </row>
    <row r="22" spans="1:21" ht="15" customHeight="1" x14ac:dyDescent="0.2">
      <c r="A22" s="15" t="str">
        <f>M1D!B17</f>
        <v>16/2019</v>
      </c>
      <c r="B22" s="15" t="str">
        <f>M1D!C17</f>
        <v>Jovanović Petar</v>
      </c>
      <c r="C22" s="5"/>
      <c r="D22" s="6"/>
      <c r="E22" s="6"/>
      <c r="F22" s="6"/>
      <c r="G22" s="6"/>
      <c r="H22" s="6"/>
      <c r="I22" s="7"/>
      <c r="J22" s="7"/>
      <c r="K22" s="7"/>
      <c r="L22" s="7"/>
      <c r="M22" s="7"/>
      <c r="N22" s="7"/>
      <c r="O22" s="13">
        <f>IF(M1D!F17="","",M1D!F17)</f>
        <v>44</v>
      </c>
      <c r="P22" s="13">
        <f>IF(M1D!J17="","",M1D!J17)</f>
        <v>44</v>
      </c>
      <c r="Q22" s="12"/>
      <c r="R22" s="13">
        <f>IF(M1D!M17="","",M1D!M17)</f>
        <v>36</v>
      </c>
      <c r="S22" s="13">
        <f>IF(M1D!Q17="","",M1D!Q17+10)</f>
        <v>46</v>
      </c>
      <c r="T22" s="13">
        <f>IF(M1D!R17="","",M1D!R17+10)</f>
        <v>90</v>
      </c>
      <c r="U22" s="13" t="str">
        <f>IF(M1D!S17="","",M1D!S17)</f>
        <v>A</v>
      </c>
    </row>
    <row r="23" spans="1:21" ht="15" customHeight="1" x14ac:dyDescent="0.2">
      <c r="A23" s="15" t="str">
        <f>M1D!B18</f>
        <v>17/2019</v>
      </c>
      <c r="B23" s="15" t="str">
        <f>M1D!C18</f>
        <v>Vukčević Danilo</v>
      </c>
      <c r="C23" s="5"/>
      <c r="D23" s="6"/>
      <c r="E23" s="6"/>
      <c r="F23" s="6"/>
      <c r="G23" s="6"/>
      <c r="H23" s="6"/>
      <c r="I23" s="7"/>
      <c r="J23" s="7"/>
      <c r="K23" s="7"/>
      <c r="L23" s="7"/>
      <c r="M23" s="7"/>
      <c r="N23" s="7"/>
      <c r="O23" s="13" t="str">
        <f>IF(M1D!F18="","",M1D!F18)</f>
        <v/>
      </c>
      <c r="P23" s="13">
        <f>IF(M1D!J18="","",M1D!J18)</f>
        <v>0</v>
      </c>
      <c r="Q23" s="12"/>
      <c r="R23" s="13" t="str">
        <f>IF(M1D!M18="","",M1D!M18)</f>
        <v/>
      </c>
      <c r="S23" s="13" t="str">
        <f>IF(M1D!Q18="","",M1D!Q18+10)</f>
        <v/>
      </c>
      <c r="T23" s="13">
        <f>IF(M1D!R18="","",M1D!R18+10)</f>
        <v>10</v>
      </c>
      <c r="U23" s="13" t="str">
        <f>IF(M1D!S18="","",M1D!S18)</f>
        <v>F</v>
      </c>
    </row>
    <row r="24" spans="1:21" ht="15" customHeight="1" x14ac:dyDescent="0.2">
      <c r="A24" s="15" t="str">
        <f>M1D!B19</f>
        <v>18/2019</v>
      </c>
      <c r="B24" s="15" t="str">
        <f>M1D!C19</f>
        <v>Jašović Aleksandar</v>
      </c>
      <c r="C24" s="5"/>
      <c r="D24" s="6"/>
      <c r="E24" s="6"/>
      <c r="F24" s="6"/>
      <c r="G24" s="6"/>
      <c r="H24" s="6"/>
      <c r="I24" s="7"/>
      <c r="J24" s="7"/>
      <c r="K24" s="7"/>
      <c r="L24" s="7"/>
      <c r="M24" s="7"/>
      <c r="N24" s="7"/>
      <c r="O24" s="13">
        <f>IF(M1D!F19="","",M1D!F19)</f>
        <v>24.5</v>
      </c>
      <c r="P24" s="13">
        <f>IF(M1D!J19="","",M1D!J19)</f>
        <v>39.5</v>
      </c>
      <c r="Q24" s="12"/>
      <c r="R24" s="13">
        <f>IF(M1D!M19="","",M1D!M19)</f>
        <v>22</v>
      </c>
      <c r="S24" s="13">
        <f>IF(M1D!Q19="","",M1D!Q19+10)</f>
        <v>46</v>
      </c>
      <c r="T24" s="13">
        <f>IF(M1D!R19="","",M1D!R19+10)</f>
        <v>85.5</v>
      </c>
      <c r="U24" s="13" t="str">
        <f>IF(M1D!S19="","",M1D!S19)</f>
        <v>B</v>
      </c>
    </row>
    <row r="25" spans="1:21" ht="15" customHeight="1" x14ac:dyDescent="0.2">
      <c r="A25" s="15" t="str">
        <f>M1D!B20</f>
        <v>19/2019</v>
      </c>
      <c r="B25" s="15" t="str">
        <f>M1D!C20</f>
        <v>Vujović Gordana</v>
      </c>
      <c r="C25" s="5"/>
      <c r="D25" s="6"/>
      <c r="E25" s="6"/>
      <c r="F25" s="6"/>
      <c r="G25" s="6"/>
      <c r="H25" s="6"/>
      <c r="I25" s="7"/>
      <c r="J25" s="7"/>
      <c r="K25" s="7"/>
      <c r="L25" s="7"/>
      <c r="M25" s="7"/>
      <c r="N25" s="7"/>
      <c r="O25" s="13">
        <f>IF(M1D!F20="","",M1D!F20)</f>
        <v>25.5</v>
      </c>
      <c r="P25" s="13">
        <f>IF(M1D!J20="","",M1D!J20)</f>
        <v>25.5</v>
      </c>
      <c r="Q25" s="12"/>
      <c r="R25" s="13">
        <f>IF(M1D!M20="","",M1D!M20)</f>
        <v>26</v>
      </c>
      <c r="S25" s="13">
        <f>IF(M1D!Q20="","",M1D!Q20+10)</f>
        <v>36</v>
      </c>
      <c r="T25" s="13">
        <f>IF(M1D!R20="","",M1D!R20+10)</f>
        <v>61.5</v>
      </c>
      <c r="U25" s="13" t="str">
        <f>IF(M1D!S20="","",M1D!S20)</f>
        <v>D</v>
      </c>
    </row>
    <row r="26" spans="1:21" ht="15" customHeight="1" x14ac:dyDescent="0.2">
      <c r="A26" s="15" t="str">
        <f>M1D!B21</f>
        <v>20/2019</v>
      </c>
      <c r="B26" s="15" t="str">
        <f>M1D!C21</f>
        <v>Stanojević Danilo</v>
      </c>
      <c r="C26" s="5"/>
      <c r="D26" s="6"/>
      <c r="E26" s="6"/>
      <c r="F26" s="6"/>
      <c r="G26" s="6"/>
      <c r="H26" s="6"/>
      <c r="I26" s="7"/>
      <c r="J26" s="7"/>
      <c r="K26" s="7"/>
      <c r="L26" s="7"/>
      <c r="M26" s="7"/>
      <c r="N26" s="7"/>
      <c r="O26" s="13">
        <f>IF(M1D!F21="","",M1D!F21)</f>
        <v>39</v>
      </c>
      <c r="P26" s="13">
        <f>IF(M1D!J21="","",M1D!J21)</f>
        <v>39</v>
      </c>
      <c r="Q26" s="12"/>
      <c r="R26" s="13">
        <f>IF(M1D!M21="","",M1D!M21)</f>
        <v>36</v>
      </c>
      <c r="S26" s="13">
        <f>IF(M1D!Q21="","",M1D!Q21+10)</f>
        <v>46</v>
      </c>
      <c r="T26" s="13">
        <f>IF(M1D!R21="","",M1D!R21+10)</f>
        <v>85</v>
      </c>
      <c r="U26" s="13" t="str">
        <f>IF(M1D!S21="","",M1D!S21)</f>
        <v>B</v>
      </c>
    </row>
    <row r="27" spans="1:21" ht="15" customHeight="1" x14ac:dyDescent="0.2">
      <c r="A27" s="15" t="str">
        <f>M1D!B22</f>
        <v>22/2019</v>
      </c>
      <c r="B27" s="15" t="str">
        <f>M1D!C22</f>
        <v>Drobnjak Savo</v>
      </c>
      <c r="C27" s="5"/>
      <c r="D27" s="6"/>
      <c r="E27" s="6"/>
      <c r="F27" s="6"/>
      <c r="G27" s="6"/>
      <c r="H27" s="6"/>
      <c r="I27" s="7"/>
      <c r="J27" s="7"/>
      <c r="K27" s="7"/>
      <c r="L27" s="7"/>
      <c r="M27" s="7"/>
      <c r="N27" s="7"/>
      <c r="O27" s="13">
        <f>IF(M1D!F22="","",M1D!F22)</f>
        <v>7.5</v>
      </c>
      <c r="P27" s="13">
        <f>IF(M1D!J22="","",M1D!J22)</f>
        <v>26</v>
      </c>
      <c r="Q27" s="12"/>
      <c r="R27" s="13">
        <f>IF(M1D!M22="","",M1D!M22)</f>
        <v>4</v>
      </c>
      <c r="S27" s="13">
        <f>IF(M1D!Q22="","",M1D!Q22+10)</f>
        <v>30</v>
      </c>
      <c r="T27" s="13">
        <f>IF(M1D!R22="","",M1D!R22+10)</f>
        <v>56</v>
      </c>
      <c r="U27" s="13" t="str">
        <f>IF(M1D!S22="","",M1D!S22)</f>
        <v>E</v>
      </c>
    </row>
    <row r="28" spans="1:21" ht="15" customHeight="1" x14ac:dyDescent="0.2">
      <c r="A28" s="15" t="str">
        <f>M1D!B23</f>
        <v>23/2019</v>
      </c>
      <c r="B28" s="15" t="str">
        <f>M1D!C23</f>
        <v>Fatić Mirela</v>
      </c>
      <c r="C28" s="5"/>
      <c r="D28" s="6"/>
      <c r="E28" s="6"/>
      <c r="F28" s="6"/>
      <c r="G28" s="6"/>
      <c r="H28" s="6"/>
      <c r="I28" s="7"/>
      <c r="J28" s="7"/>
      <c r="K28" s="7"/>
      <c r="L28" s="7"/>
      <c r="M28" s="7"/>
      <c r="N28" s="7"/>
      <c r="O28" s="13">
        <f>IF(M1D!F23="","",M1D!F23)</f>
        <v>17.5</v>
      </c>
      <c r="P28" s="13">
        <f>IF(M1D!J23="","",M1D!J23)</f>
        <v>42</v>
      </c>
      <c r="Q28" s="12"/>
      <c r="R28" s="13">
        <f>IF(M1D!M23="","",M1D!M23)</f>
        <v>10.5</v>
      </c>
      <c r="S28" s="13">
        <f>IF(M1D!Q23="","",M1D!Q23+10)</f>
        <v>29</v>
      </c>
      <c r="T28" s="13">
        <f>IF(M1D!R23="","",M1D!R23+10)</f>
        <v>71</v>
      </c>
      <c r="U28" s="13" t="str">
        <f>IF(M1D!S23="","",M1D!S23)</f>
        <v>C</v>
      </c>
    </row>
    <row r="29" spans="1:21" ht="15" customHeight="1" x14ac:dyDescent="0.2">
      <c r="A29" s="15" t="str">
        <f>M1D!B24</f>
        <v>24/2019</v>
      </c>
      <c r="B29" s="15" t="str">
        <f>M1D!C24</f>
        <v>Božović Luka</v>
      </c>
      <c r="C29" s="5"/>
      <c r="D29" s="6"/>
      <c r="E29" s="6"/>
      <c r="F29" s="6"/>
      <c r="G29" s="6"/>
      <c r="H29" s="6"/>
      <c r="I29" s="7"/>
      <c r="J29" s="7"/>
      <c r="K29" s="7"/>
      <c r="L29" s="7"/>
      <c r="M29" s="7"/>
      <c r="N29" s="7"/>
      <c r="O29" s="13">
        <f>IF(M1D!F24="","",M1D!F24)</f>
        <v>32.5</v>
      </c>
      <c r="P29" s="13">
        <f>IF(M1D!J24="","",M1D!J24)</f>
        <v>35</v>
      </c>
      <c r="Q29" s="12"/>
      <c r="R29" s="13">
        <f>IF(M1D!M24="","",M1D!M24)</f>
        <v>15</v>
      </c>
      <c r="S29" s="13">
        <f>IF(M1D!Q24="","",M1D!Q24+10)</f>
        <v>25</v>
      </c>
      <c r="T29" s="13">
        <f>IF(M1D!R24="","",M1D!R24+10)</f>
        <v>60</v>
      </c>
      <c r="U29" s="13" t="str">
        <f>IF(M1D!S24="","",M1D!S24)</f>
        <v>D</v>
      </c>
    </row>
    <row r="30" spans="1:21" ht="15" customHeight="1" x14ac:dyDescent="0.2">
      <c r="A30" s="15" t="str">
        <f>M1D!B25</f>
        <v>25/2019</v>
      </c>
      <c r="B30" s="15" t="str">
        <f>M1D!C25</f>
        <v>Mijatović Nataša</v>
      </c>
      <c r="C30" s="5"/>
      <c r="D30" s="6"/>
      <c r="E30" s="6"/>
      <c r="F30" s="6"/>
      <c r="G30" s="6"/>
      <c r="H30" s="6"/>
      <c r="I30" s="7"/>
      <c r="J30" s="7"/>
      <c r="K30" s="7"/>
      <c r="L30" s="7"/>
      <c r="M30" s="7"/>
      <c r="N30" s="7"/>
      <c r="O30" s="13">
        <f>IF(M1D!F25="","",M1D!F25)</f>
        <v>8</v>
      </c>
      <c r="P30" s="13">
        <f>IF(M1D!J25="","",M1D!J25)</f>
        <v>8</v>
      </c>
      <c r="Q30" s="12"/>
      <c r="R30" s="13">
        <f>IF(M1D!M25="","",M1D!M25)</f>
        <v>4</v>
      </c>
      <c r="S30" s="13">
        <f>IF(M1D!Q25="","",M1D!Q25+10)</f>
        <v>14</v>
      </c>
      <c r="T30" s="13">
        <f>IF(M1D!R25="","",M1D!R25+10)</f>
        <v>22</v>
      </c>
      <c r="U30" s="13" t="str">
        <f>IF(M1D!S25="","",M1D!S25)</f>
        <v>F</v>
      </c>
    </row>
    <row r="31" spans="1:21" ht="15" customHeight="1" x14ac:dyDescent="0.2">
      <c r="A31" s="15" t="str">
        <f>M1D!B26</f>
        <v>26/2019</v>
      </c>
      <c r="B31" s="15" t="str">
        <f>M1D!C26</f>
        <v>Pavićević Andrija</v>
      </c>
      <c r="C31" s="5"/>
      <c r="D31" s="6"/>
      <c r="E31" s="6"/>
      <c r="F31" s="6"/>
      <c r="G31" s="6"/>
      <c r="H31" s="6"/>
      <c r="I31" s="7"/>
      <c r="J31" s="7"/>
      <c r="K31" s="7"/>
      <c r="L31" s="7"/>
      <c r="M31" s="7"/>
      <c r="N31" s="7"/>
      <c r="O31" s="13">
        <f>IF(M1D!F26="","",M1D!F26)</f>
        <v>39</v>
      </c>
      <c r="P31" s="13">
        <f>IF(M1D!J26="","",M1D!J26)</f>
        <v>39</v>
      </c>
      <c r="Q31" s="12"/>
      <c r="R31" s="13">
        <f>IF(M1D!M26="","",M1D!M26)</f>
        <v>34.5</v>
      </c>
      <c r="S31" s="13">
        <f>IF(M1D!Q26="","",M1D!Q26+10)</f>
        <v>44.5</v>
      </c>
      <c r="T31" s="13">
        <f>IF(M1D!R26="","",M1D!R26+10)</f>
        <v>83.5</v>
      </c>
      <c r="U31" s="13" t="str">
        <f>IF(M1D!S26="","",M1D!S26)</f>
        <v>B</v>
      </c>
    </row>
    <row r="32" spans="1:21" ht="15" customHeight="1" x14ac:dyDescent="0.2">
      <c r="A32" s="15" t="str">
        <f>M1D!B27</f>
        <v>27/2019</v>
      </c>
      <c r="B32" s="15" t="str">
        <f>M1D!C27</f>
        <v>Milović Matija</v>
      </c>
      <c r="C32" s="5"/>
      <c r="D32" s="6"/>
      <c r="E32" s="6"/>
      <c r="F32" s="6"/>
      <c r="G32" s="6"/>
      <c r="H32" s="6"/>
      <c r="I32" s="7"/>
      <c r="J32" s="7"/>
      <c r="K32" s="7"/>
      <c r="L32" s="7"/>
      <c r="M32" s="7"/>
      <c r="N32" s="7"/>
      <c r="O32" s="13">
        <f>IF(M1D!F27="","",M1D!F27)</f>
        <v>17</v>
      </c>
      <c r="P32" s="13">
        <f>IF(M1D!J27="","",M1D!J27)</f>
        <v>30</v>
      </c>
      <c r="Q32" s="12"/>
      <c r="R32" s="13">
        <f>IF(M1D!M27="","",M1D!M27)</f>
        <v>15</v>
      </c>
      <c r="S32" s="13">
        <f>IF(M1D!Q27="","",M1D!Q27+10)</f>
        <v>34</v>
      </c>
      <c r="T32" s="13">
        <f>IF(M1D!R27="","",M1D!R27+10)</f>
        <v>64</v>
      </c>
      <c r="U32" s="13" t="str">
        <f>IF(M1D!S27="","",M1D!S27)</f>
        <v>D</v>
      </c>
    </row>
    <row r="33" spans="1:21" ht="15" customHeight="1" x14ac:dyDescent="0.2">
      <c r="A33" s="15" t="str">
        <f>M1D!B28</f>
        <v>28/2019</v>
      </c>
      <c r="B33" s="15" t="str">
        <f>M1D!C28</f>
        <v>Stevanović Boris</v>
      </c>
      <c r="C33" s="5"/>
      <c r="D33" s="6"/>
      <c r="E33" s="6"/>
      <c r="F33" s="6"/>
      <c r="G33" s="6"/>
      <c r="H33" s="6"/>
      <c r="I33" s="7"/>
      <c r="J33" s="7"/>
      <c r="K33" s="7"/>
      <c r="L33" s="7"/>
      <c r="M33" s="7"/>
      <c r="N33" s="7"/>
      <c r="O33" s="13">
        <f>IF(M1D!F28="","",M1D!F28)</f>
        <v>42</v>
      </c>
      <c r="P33" s="13">
        <f>IF(M1D!J28="","",M1D!J28)</f>
        <v>42</v>
      </c>
      <c r="Q33" s="12"/>
      <c r="R33" s="13">
        <f>IF(M1D!M28="","",M1D!M28)</f>
        <v>39.5</v>
      </c>
      <c r="S33" s="13">
        <f>IF(M1D!Q28="","",M1D!Q28+10)</f>
        <v>49.5</v>
      </c>
      <c r="T33" s="13">
        <f>IF(M1D!R28="","",M1D!R28+10)</f>
        <v>91.5</v>
      </c>
      <c r="U33" s="13" t="str">
        <f>IF(M1D!S28="","",M1D!S28)</f>
        <v>A</v>
      </c>
    </row>
    <row r="34" spans="1:21" ht="15" customHeight="1" x14ac:dyDescent="0.2">
      <c r="A34" s="15" t="str">
        <f>M1D!B29</f>
        <v>29/2019</v>
      </c>
      <c r="B34" s="15" t="str">
        <f>M1D!C29</f>
        <v>Petrović Andrija</v>
      </c>
      <c r="C34" s="5"/>
      <c r="D34" s="6"/>
      <c r="E34" s="6"/>
      <c r="F34" s="6"/>
      <c r="G34" s="6"/>
      <c r="H34" s="6"/>
      <c r="I34" s="7"/>
      <c r="J34" s="7"/>
      <c r="K34" s="7"/>
      <c r="L34" s="7"/>
      <c r="M34" s="7"/>
      <c r="N34" s="7"/>
      <c r="O34" s="13">
        <f>IF(M1D!F29="","",M1D!F29)</f>
        <v>9</v>
      </c>
      <c r="P34" s="13">
        <f>IF(M1D!J29="","",M1D!J29)</f>
        <v>9</v>
      </c>
      <c r="Q34" s="12"/>
      <c r="R34" s="13">
        <f>IF(M1D!M29="","",M1D!M29)</f>
        <v>2</v>
      </c>
      <c r="S34" s="13">
        <f>IF(M1D!Q29="","",M1D!Q29+10)</f>
        <v>12</v>
      </c>
      <c r="T34" s="13">
        <f>IF(M1D!R29="","",M1D!R29+10)</f>
        <v>21</v>
      </c>
      <c r="U34" s="13" t="str">
        <f>IF(M1D!S29="","",M1D!S29)</f>
        <v>F</v>
      </c>
    </row>
    <row r="35" spans="1:21" ht="15" customHeight="1" x14ac:dyDescent="0.2">
      <c r="A35" s="15" t="str">
        <f>M1D!B30</f>
        <v>30/2019</v>
      </c>
      <c r="B35" s="15" t="str">
        <f>M1D!C30</f>
        <v>Mirković Danilo</v>
      </c>
      <c r="C35" s="5"/>
      <c r="D35" s="6"/>
      <c r="E35" s="6"/>
      <c r="F35" s="6"/>
      <c r="G35" s="6"/>
      <c r="H35" s="6"/>
      <c r="I35" s="7"/>
      <c r="J35" s="7"/>
      <c r="K35" s="7"/>
      <c r="L35" s="7"/>
      <c r="M35" s="7"/>
      <c r="N35" s="7"/>
      <c r="O35" s="13" t="str">
        <f>IF(M1D!F30="","",M1D!F30)</f>
        <v/>
      </c>
      <c r="P35" s="13" t="str">
        <f>IF(M1D!J30="","",M1D!J30)</f>
        <v/>
      </c>
      <c r="Q35" s="12"/>
      <c r="R35" s="13" t="str">
        <f>IF(M1D!M30="","",M1D!M30)</f>
        <v/>
      </c>
      <c r="S35" s="13" t="str">
        <f>IF(M1D!Q30="","",M1D!Q30+10)</f>
        <v/>
      </c>
      <c r="T35" s="13" t="str">
        <f>IF(M1D!R30="","",M1D!R30+10)</f>
        <v/>
      </c>
      <c r="U35" s="13" t="str">
        <f>IF(M1D!S30="","",M1D!S30)</f>
        <v/>
      </c>
    </row>
    <row r="36" spans="1:21" ht="15" customHeight="1" x14ac:dyDescent="0.2">
      <c r="A36" s="15" t="str">
        <f>M1D!B31</f>
        <v>31/2019</v>
      </c>
      <c r="B36" s="15" t="str">
        <f>M1D!C31</f>
        <v>Kraljević Marijana</v>
      </c>
      <c r="C36" s="5"/>
      <c r="D36" s="6"/>
      <c r="E36" s="6"/>
      <c r="F36" s="6"/>
      <c r="G36" s="6"/>
      <c r="H36" s="6"/>
      <c r="I36" s="7"/>
      <c r="J36" s="7"/>
      <c r="K36" s="7"/>
      <c r="L36" s="7"/>
      <c r="M36" s="7"/>
      <c r="N36" s="7"/>
      <c r="O36" s="13" t="str">
        <f>IF(M1D!F31="","",M1D!F31)</f>
        <v/>
      </c>
      <c r="P36" s="13" t="str">
        <f>IF(M1D!J31="","",M1D!J31)</f>
        <v/>
      </c>
      <c r="Q36" s="12"/>
      <c r="R36" s="13" t="str">
        <f>IF(M1D!M31="","",M1D!M31)</f>
        <v/>
      </c>
      <c r="S36" s="13" t="str">
        <f>IF(M1D!Q31="","",M1D!Q31+10)</f>
        <v/>
      </c>
      <c r="T36" s="13" t="str">
        <f>IF(M1D!R31="","",M1D!R31+10)</f>
        <v/>
      </c>
      <c r="U36" s="13" t="str">
        <f>IF(M1D!S31="","",M1D!S31)</f>
        <v/>
      </c>
    </row>
    <row r="37" spans="1:21" ht="15" customHeight="1" x14ac:dyDescent="0.2">
      <c r="A37" s="15" t="str">
        <f>M1D!B32</f>
        <v>32/2019</v>
      </c>
      <c r="B37" s="15" t="str">
        <f>M1D!C32</f>
        <v>Dedović Andrija</v>
      </c>
      <c r="C37" s="5"/>
      <c r="D37" s="6"/>
      <c r="E37" s="6"/>
      <c r="F37" s="6"/>
      <c r="G37" s="6"/>
      <c r="H37" s="6"/>
      <c r="I37" s="7"/>
      <c r="J37" s="7"/>
      <c r="K37" s="7"/>
      <c r="L37" s="7"/>
      <c r="M37" s="7"/>
      <c r="N37" s="7"/>
      <c r="O37" s="13" t="str">
        <f>IF(M1D!F32="","",M1D!F32)</f>
        <v/>
      </c>
      <c r="P37" s="13" t="str">
        <f>IF(M1D!J32="","",M1D!J32)</f>
        <v/>
      </c>
      <c r="Q37" s="12"/>
      <c r="R37" s="13" t="str">
        <f>IF(M1D!M32="","",M1D!M32)</f>
        <v/>
      </c>
      <c r="S37" s="13" t="str">
        <f>IF(M1D!Q32="","",M1D!Q32+10)</f>
        <v/>
      </c>
      <c r="T37" s="13" t="str">
        <f>IF(M1D!R32="","",M1D!R32+10)</f>
        <v/>
      </c>
      <c r="U37" s="13" t="str">
        <f>IF(M1D!S32="","",M1D!S32)</f>
        <v/>
      </c>
    </row>
    <row r="38" spans="1:21" ht="15" customHeight="1" x14ac:dyDescent="0.2">
      <c r="A38" s="15" t="str">
        <f>M1D!B33</f>
        <v>33/2019</v>
      </c>
      <c r="B38" s="15" t="str">
        <f>M1D!C33</f>
        <v>Demić Muhamed</v>
      </c>
      <c r="C38" s="5"/>
      <c r="D38" s="6"/>
      <c r="E38" s="6"/>
      <c r="F38" s="6"/>
      <c r="G38" s="6"/>
      <c r="H38" s="6"/>
      <c r="I38" s="7"/>
      <c r="J38" s="7"/>
      <c r="K38" s="7"/>
      <c r="L38" s="7"/>
      <c r="M38" s="7"/>
      <c r="N38" s="7"/>
      <c r="O38" s="13">
        <f>IF(M1D!F33="","",M1D!F33)</f>
        <v>4</v>
      </c>
      <c r="P38" s="13">
        <f>IF(M1D!J33="","",M1D!J33)</f>
        <v>4</v>
      </c>
      <c r="Q38" s="12"/>
      <c r="R38" s="13">
        <f>IF(M1D!M33="","",M1D!M33)</f>
        <v>0</v>
      </c>
      <c r="S38" s="13">
        <f>IF(M1D!Q33="","",M1D!Q33+10)</f>
        <v>12</v>
      </c>
      <c r="T38" s="13">
        <f>IF(M1D!R33="","",M1D!R33+10)</f>
        <v>16</v>
      </c>
      <c r="U38" s="13" t="str">
        <f>IF(M1D!S33="","",M1D!S33)</f>
        <v>F</v>
      </c>
    </row>
    <row r="39" spans="1:21" ht="15" customHeight="1" x14ac:dyDescent="0.2">
      <c r="A39" s="15" t="str">
        <f>M1D!B34</f>
        <v>34/2019</v>
      </c>
      <c r="B39" s="15" t="str">
        <f>M1D!C34</f>
        <v>Kalinić Mihailo</v>
      </c>
      <c r="C39" s="5"/>
      <c r="D39" s="6"/>
      <c r="E39" s="6"/>
      <c r="F39" s="6"/>
      <c r="G39" s="6"/>
      <c r="H39" s="6"/>
      <c r="I39" s="7"/>
      <c r="J39" s="7"/>
      <c r="K39" s="7"/>
      <c r="L39" s="7"/>
      <c r="M39" s="7"/>
      <c r="N39" s="7"/>
      <c r="O39" s="13" t="str">
        <f>IF(M1D!F34="","",M1D!F34)</f>
        <v/>
      </c>
      <c r="P39" s="13" t="str">
        <f>IF(M1D!J34="","",M1D!J34)</f>
        <v/>
      </c>
      <c r="Q39" s="12"/>
      <c r="R39" s="13" t="str">
        <f>IF(M1D!M34="","",M1D!M34)</f>
        <v/>
      </c>
      <c r="S39" s="13" t="str">
        <f>IF(M1D!Q34="","",M1D!Q34+10)</f>
        <v/>
      </c>
      <c r="T39" s="13" t="str">
        <f>IF(M1D!R34="","",M1D!R34+10)</f>
        <v/>
      </c>
      <c r="U39" s="13" t="str">
        <f>IF(M1D!S34="","",M1D!S34)</f>
        <v/>
      </c>
    </row>
    <row r="40" spans="1:21" ht="15" customHeight="1" x14ac:dyDescent="0.2">
      <c r="A40" s="15" t="str">
        <f>M1D!B35</f>
        <v>35/2019</v>
      </c>
      <c r="B40" s="15" t="str">
        <f>M1D!C35</f>
        <v>Selmanović Vedad</v>
      </c>
      <c r="C40" s="5"/>
      <c r="D40" s="6"/>
      <c r="E40" s="6"/>
      <c r="F40" s="6"/>
      <c r="G40" s="6"/>
      <c r="H40" s="6"/>
      <c r="I40" s="7"/>
      <c r="J40" s="7"/>
      <c r="K40" s="7"/>
      <c r="L40" s="7"/>
      <c r="M40" s="7"/>
      <c r="N40" s="7"/>
      <c r="O40" s="13">
        <f>IF(M1D!F35="","",M1D!F35)</f>
        <v>7</v>
      </c>
      <c r="P40" s="13">
        <f>IF(M1D!J35="","",M1D!J35)</f>
        <v>14</v>
      </c>
      <c r="Q40" s="12"/>
      <c r="R40" s="13">
        <f>IF(M1D!M35="","",M1D!M35)</f>
        <v>8.5</v>
      </c>
      <c r="S40" s="13">
        <f>IF(M1D!Q35="","",M1D!Q35+10)</f>
        <v>26.5</v>
      </c>
      <c r="T40" s="13">
        <f>IF(M1D!R35="","",M1D!R35+10)</f>
        <v>40.5</v>
      </c>
      <c r="U40" s="13" t="str">
        <f>IF(M1D!S35="","",M1D!S35)</f>
        <v>F</v>
      </c>
    </row>
    <row r="41" spans="1:21" ht="15" customHeight="1" x14ac:dyDescent="0.2">
      <c r="A41" s="15" t="str">
        <f>M1D!B36</f>
        <v>37/2019</v>
      </c>
      <c r="B41" s="15" t="str">
        <f>M1D!C36</f>
        <v>Fatić Milica</v>
      </c>
      <c r="C41" s="5"/>
      <c r="D41" s="6"/>
      <c r="E41" s="6"/>
      <c r="F41" s="6"/>
      <c r="G41" s="6"/>
      <c r="H41" s="6"/>
      <c r="I41" s="7"/>
      <c r="J41" s="7"/>
      <c r="K41" s="7"/>
      <c r="L41" s="7"/>
      <c r="M41" s="7"/>
      <c r="N41" s="7"/>
      <c r="O41" s="13">
        <f>IF(M1D!F36="","",M1D!F36)</f>
        <v>9</v>
      </c>
      <c r="P41" s="13">
        <f>IF(M1D!J36="","",M1D!J36)</f>
        <v>9</v>
      </c>
      <c r="Q41" s="12"/>
      <c r="R41" s="13">
        <f>IF(M1D!M36="","",M1D!M36)</f>
        <v>2</v>
      </c>
      <c r="S41" s="13">
        <f>IF(M1D!Q36="","",M1D!Q36+10)</f>
        <v>12</v>
      </c>
      <c r="T41" s="13">
        <f>IF(M1D!R36="","",M1D!R36+10)</f>
        <v>21</v>
      </c>
      <c r="U41" s="13" t="str">
        <f>IF(M1D!S36="","",M1D!S36)</f>
        <v>F</v>
      </c>
    </row>
    <row r="42" spans="1:21" ht="15" customHeight="1" x14ac:dyDescent="0.2">
      <c r="A42" s="15" t="str">
        <f>M1D!B37</f>
        <v>39/2019</v>
      </c>
      <c r="B42" s="15" t="str">
        <f>M1D!C37</f>
        <v>Mijanović Zoran</v>
      </c>
      <c r="C42" s="5"/>
      <c r="D42" s="6"/>
      <c r="E42" s="6"/>
      <c r="F42" s="6"/>
      <c r="G42" s="6"/>
      <c r="H42" s="6"/>
      <c r="I42" s="7"/>
      <c r="J42" s="7"/>
      <c r="K42" s="7"/>
      <c r="L42" s="7"/>
      <c r="M42" s="7"/>
      <c r="N42" s="7"/>
      <c r="O42" s="13" t="str">
        <f>IF(M1D!F37="","",M1D!F37)</f>
        <v/>
      </c>
      <c r="P42" s="13" t="str">
        <f>IF(M1D!J37="","",M1D!J37)</f>
        <v/>
      </c>
      <c r="Q42" s="12"/>
      <c r="R42" s="13" t="str">
        <f>IF(M1D!M37="","",M1D!M37)</f>
        <v/>
      </c>
      <c r="S42" s="13" t="str">
        <f>IF(M1D!Q37="","",M1D!Q37+10)</f>
        <v/>
      </c>
      <c r="T42" s="13" t="str">
        <f>IF(M1D!R37="","",M1D!R37+10)</f>
        <v/>
      </c>
      <c r="U42" s="13" t="str">
        <f>IF(M1D!S37="","",M1D!S37)</f>
        <v/>
      </c>
    </row>
    <row r="43" spans="1:21" ht="15" customHeight="1" x14ac:dyDescent="0.2">
      <c r="A43" s="15" t="str">
        <f>M1D!B38</f>
        <v>41/2019</v>
      </c>
      <c r="B43" s="15" t="str">
        <f>M1D!C38</f>
        <v>Mandić Vido</v>
      </c>
      <c r="C43" s="5"/>
      <c r="D43" s="6"/>
      <c r="E43" s="6"/>
      <c r="F43" s="6"/>
      <c r="G43" s="6"/>
      <c r="H43" s="6"/>
      <c r="I43" s="7"/>
      <c r="J43" s="7"/>
      <c r="K43" s="7"/>
      <c r="L43" s="7"/>
      <c r="M43" s="7"/>
      <c r="N43" s="7"/>
      <c r="O43" s="13">
        <f>IF(M1D!F38="","",M1D!F38)</f>
        <v>0</v>
      </c>
      <c r="P43" s="13">
        <f>IF(M1D!J38="","",M1D!J38)</f>
        <v>0</v>
      </c>
      <c r="Q43" s="12"/>
      <c r="R43" s="13" t="str">
        <f>IF(M1D!M38="","",M1D!M38)</f>
        <v/>
      </c>
      <c r="S43" s="13" t="str">
        <f>IF(M1D!Q38="","",M1D!Q38+10)</f>
        <v/>
      </c>
      <c r="T43" s="13">
        <f>IF(M1D!R38="","",M1D!R38+10)</f>
        <v>10</v>
      </c>
      <c r="U43" s="13" t="str">
        <f>IF(M1D!S38="","",M1D!S38)</f>
        <v>F</v>
      </c>
    </row>
    <row r="44" spans="1:21" ht="15" customHeight="1" x14ac:dyDescent="0.2">
      <c r="A44" s="15" t="str">
        <f>M1D!B39</f>
        <v>42/2019</v>
      </c>
      <c r="B44" s="15" t="str">
        <f>M1D!C39</f>
        <v>Jovanović Vladimir</v>
      </c>
      <c r="C44" s="5"/>
      <c r="D44" s="6"/>
      <c r="E44" s="6"/>
      <c r="F44" s="6"/>
      <c r="G44" s="6"/>
      <c r="H44" s="6"/>
      <c r="I44" s="7"/>
      <c r="J44" s="7"/>
      <c r="K44" s="7"/>
      <c r="L44" s="7"/>
      <c r="M44" s="7"/>
      <c r="N44" s="7"/>
      <c r="O44" s="13">
        <f>IF(M1D!F39="","",M1D!F39)</f>
        <v>33</v>
      </c>
      <c r="P44" s="13">
        <f>IF(M1D!J39="","",M1D!J39)</f>
        <v>42.5</v>
      </c>
      <c r="Q44" s="12"/>
      <c r="R44" s="13">
        <f>IF(M1D!M39="","",M1D!M39)</f>
        <v>28.5</v>
      </c>
      <c r="S44" s="13">
        <f>IF(M1D!Q39="","",M1D!Q39+10)</f>
        <v>47.5</v>
      </c>
      <c r="T44" s="13">
        <f>IF(M1D!R39="","",M1D!R39+10)</f>
        <v>90</v>
      </c>
      <c r="U44" s="13" t="str">
        <f>IF(M1D!S39="","",M1D!S39)</f>
        <v>A</v>
      </c>
    </row>
    <row r="45" spans="1:21" ht="15" customHeight="1" x14ac:dyDescent="0.2">
      <c r="A45" s="15" t="str">
        <f>M1D!B40</f>
        <v>43/2019</v>
      </c>
      <c r="B45" s="15" t="str">
        <f>M1D!C40</f>
        <v>Bojanović Sara</v>
      </c>
      <c r="C45" s="5"/>
      <c r="D45" s="6"/>
      <c r="E45" s="6"/>
      <c r="F45" s="6"/>
      <c r="G45" s="6"/>
      <c r="H45" s="6"/>
      <c r="I45" s="7"/>
      <c r="J45" s="7"/>
      <c r="K45" s="7"/>
      <c r="L45" s="7"/>
      <c r="M45" s="7"/>
      <c r="N45" s="7"/>
      <c r="O45" s="13">
        <f>IF(M1D!F40="","",M1D!F40)</f>
        <v>16.5</v>
      </c>
      <c r="P45" s="13">
        <f>IF(M1D!J40="","",M1D!J40)</f>
        <v>23</v>
      </c>
      <c r="Q45" s="12"/>
      <c r="R45" s="13">
        <f>IF(M1D!M40="","",M1D!M40)</f>
        <v>3</v>
      </c>
      <c r="S45" s="13">
        <f>IF(M1D!Q40="","",M1D!Q40+10)</f>
        <v>34</v>
      </c>
      <c r="T45" s="13">
        <f>IF(M1D!R40="","",M1D!R40+10)</f>
        <v>57</v>
      </c>
      <c r="U45" s="13" t="str">
        <f>IF(M1D!S40="","",M1D!S40)</f>
        <v>E</v>
      </c>
    </row>
    <row r="46" spans="1:21" ht="15" customHeight="1" x14ac:dyDescent="0.2">
      <c r="A46" s="15" t="str">
        <f>M1D!B41</f>
        <v>44/2019</v>
      </c>
      <c r="B46" s="15" t="str">
        <f>M1D!C41</f>
        <v>Obradović Una</v>
      </c>
      <c r="C46" s="5"/>
      <c r="D46" s="6"/>
      <c r="E46" s="6"/>
      <c r="F46" s="6"/>
      <c r="G46" s="6"/>
      <c r="H46" s="6"/>
      <c r="I46" s="7"/>
      <c r="J46" s="7"/>
      <c r="K46" s="7"/>
      <c r="L46" s="7"/>
      <c r="M46" s="7"/>
      <c r="N46" s="7"/>
      <c r="O46" s="13" t="str">
        <f>IF(M1D!F41="","",M1D!F41)</f>
        <v/>
      </c>
      <c r="P46" s="13" t="str">
        <f>IF(M1D!J41="","",M1D!J41)</f>
        <v/>
      </c>
      <c r="Q46" s="12"/>
      <c r="R46" s="13" t="str">
        <f>IF(M1D!M41="","",M1D!M41)</f>
        <v/>
      </c>
      <c r="S46" s="13" t="str">
        <f>IF(M1D!Q41="","",M1D!Q41+10)</f>
        <v/>
      </c>
      <c r="T46" s="13" t="str">
        <f>IF(M1D!R41="","",M1D!R41+10)</f>
        <v/>
      </c>
      <c r="U46" s="13" t="str">
        <f>IF(M1D!S41="","",M1D!S41)</f>
        <v/>
      </c>
    </row>
    <row r="47" spans="1:21" ht="15" customHeight="1" x14ac:dyDescent="0.2">
      <c r="A47" s="15" t="str">
        <f>M1D!B42</f>
        <v>45/2019</v>
      </c>
      <c r="B47" s="15" t="str">
        <f>M1D!C42</f>
        <v>Knežević Vuk</v>
      </c>
      <c r="C47" s="5"/>
      <c r="D47" s="6"/>
      <c r="E47" s="6"/>
      <c r="F47" s="6"/>
      <c r="G47" s="6"/>
      <c r="H47" s="6"/>
      <c r="I47" s="7"/>
      <c r="J47" s="7"/>
      <c r="K47" s="7"/>
      <c r="L47" s="7"/>
      <c r="M47" s="7"/>
      <c r="N47" s="7"/>
      <c r="O47" s="13">
        <f>IF(M1D!F42="","",M1D!F42)</f>
        <v>6</v>
      </c>
      <c r="P47" s="13">
        <f>IF(M1D!J42="","",M1D!J42)</f>
        <v>6</v>
      </c>
      <c r="Q47" s="12"/>
      <c r="R47" s="13">
        <f>IF(M1D!M42="","",M1D!M42)</f>
        <v>6</v>
      </c>
      <c r="S47" s="13">
        <f>IF(M1D!Q42="","",M1D!Q42+10)</f>
        <v>16</v>
      </c>
      <c r="T47" s="13">
        <f>IF(M1D!R42="","",M1D!R42+10)</f>
        <v>22</v>
      </c>
      <c r="U47" s="13" t="str">
        <f>IF(M1D!S42="","",M1D!S42)</f>
        <v>F</v>
      </c>
    </row>
    <row r="48" spans="1:21" ht="15" customHeight="1" x14ac:dyDescent="0.2">
      <c r="A48" s="15" t="str">
        <f>M1D!B43</f>
        <v>46/2019</v>
      </c>
      <c r="B48" s="15" t="str">
        <f>M1D!C43</f>
        <v>Mijailović Mia</v>
      </c>
      <c r="C48" s="5"/>
      <c r="D48" s="6"/>
      <c r="E48" s="6"/>
      <c r="F48" s="6"/>
      <c r="G48" s="6"/>
      <c r="H48" s="6"/>
      <c r="I48" s="7"/>
      <c r="J48" s="7"/>
      <c r="K48" s="7"/>
      <c r="L48" s="7"/>
      <c r="M48" s="7"/>
      <c r="N48" s="7"/>
      <c r="O48" s="13" t="str">
        <f>IF(M1D!F43="","",M1D!F43)</f>
        <v/>
      </c>
      <c r="P48" s="13" t="str">
        <f>IF(M1D!J43="","",M1D!J43)</f>
        <v/>
      </c>
      <c r="Q48" s="12"/>
      <c r="R48" s="13" t="str">
        <f>IF(M1D!M43="","",M1D!M43)</f>
        <v/>
      </c>
      <c r="S48" s="13" t="str">
        <f>IF(M1D!Q43="","",M1D!Q43+10)</f>
        <v/>
      </c>
      <c r="T48" s="13" t="str">
        <f>IF(M1D!R43="","",M1D!R43+10)</f>
        <v/>
      </c>
      <c r="U48" s="13" t="str">
        <f>IF(M1D!S43="","",M1D!S43)</f>
        <v/>
      </c>
    </row>
    <row r="49" spans="1:21" ht="15" customHeight="1" x14ac:dyDescent="0.2">
      <c r="A49" s="15" t="str">
        <f>M1D!B44</f>
        <v>47/2019</v>
      </c>
      <c r="B49" s="15" t="str">
        <f>M1D!C44</f>
        <v>Sekulović Una</v>
      </c>
      <c r="C49" s="5"/>
      <c r="D49" s="6"/>
      <c r="E49" s="6"/>
      <c r="F49" s="6"/>
      <c r="G49" s="6"/>
      <c r="H49" s="6"/>
      <c r="I49" s="7"/>
      <c r="J49" s="7"/>
      <c r="K49" s="7"/>
      <c r="L49" s="7"/>
      <c r="M49" s="7"/>
      <c r="N49" s="7"/>
      <c r="O49" s="13" t="str">
        <f>IF(M1D!F44="","",M1D!F44)</f>
        <v/>
      </c>
      <c r="P49" s="13" t="str">
        <f>IF(M1D!J44="","",M1D!J44)</f>
        <v/>
      </c>
      <c r="Q49" s="12"/>
      <c r="R49" s="13" t="str">
        <f>IF(M1D!M44="","",M1D!M44)</f>
        <v/>
      </c>
      <c r="S49" s="13" t="str">
        <f>IF(M1D!Q44="","",M1D!Q44+10)</f>
        <v/>
      </c>
      <c r="T49" s="13" t="str">
        <f>IF(M1D!R44="","",M1D!R44+10)</f>
        <v/>
      </c>
      <c r="U49" s="13" t="str">
        <f>IF(M1D!S44="","",M1D!S44)</f>
        <v/>
      </c>
    </row>
    <row r="50" spans="1:21" ht="15" customHeight="1" x14ac:dyDescent="0.2">
      <c r="A50" s="15" t="str">
        <f>M1D!B45</f>
        <v>48/2019</v>
      </c>
      <c r="B50" s="15" t="str">
        <f>M1D!C45</f>
        <v>Benić Teodora</v>
      </c>
      <c r="C50" s="5"/>
      <c r="D50" s="6"/>
      <c r="E50" s="6"/>
      <c r="F50" s="6"/>
      <c r="G50" s="6"/>
      <c r="H50" s="6"/>
      <c r="I50" s="7"/>
      <c r="J50" s="7"/>
      <c r="K50" s="7"/>
      <c r="L50" s="7"/>
      <c r="M50" s="7"/>
      <c r="N50" s="7"/>
      <c r="O50" s="13">
        <f>IF(M1D!F45="","",M1D!F45)</f>
        <v>14</v>
      </c>
      <c r="P50" s="13">
        <f>IF(M1D!J45="","",M1D!J45)</f>
        <v>29</v>
      </c>
      <c r="Q50" s="12"/>
      <c r="R50" s="13">
        <f>IF(M1D!M45="","",M1D!M45)</f>
        <v>4</v>
      </c>
      <c r="S50" s="13">
        <f>IF(M1D!Q45="","",M1D!Q45+10)</f>
        <v>38</v>
      </c>
      <c r="T50" s="13">
        <f>IF(M1D!R45="","",M1D!R45+10)</f>
        <v>67</v>
      </c>
      <c r="U50" s="13" t="str">
        <f>IF(M1D!S45="","",M1D!S45)</f>
        <v>D</v>
      </c>
    </row>
    <row r="51" spans="1:21" ht="15" customHeight="1" x14ac:dyDescent="0.2">
      <c r="A51" s="15" t="str">
        <f>M1D!B46</f>
        <v>49/2019</v>
      </c>
      <c r="B51" s="15" t="str">
        <f>M1D!C46</f>
        <v>Brajović Predrag</v>
      </c>
      <c r="C51" s="5"/>
      <c r="D51" s="6"/>
      <c r="E51" s="6"/>
      <c r="F51" s="6"/>
      <c r="G51" s="6"/>
      <c r="H51" s="6"/>
      <c r="I51" s="7"/>
      <c r="J51" s="7"/>
      <c r="K51" s="7"/>
      <c r="L51" s="7"/>
      <c r="M51" s="7"/>
      <c r="N51" s="7"/>
      <c r="O51" s="13">
        <f>IF(M1D!F46="","",M1D!F46)</f>
        <v>10.5</v>
      </c>
      <c r="P51" s="13">
        <f>IF(M1D!J46="","",M1D!J46)</f>
        <v>10.5</v>
      </c>
      <c r="Q51" s="12"/>
      <c r="R51" s="13">
        <f>IF(M1D!M46="","",M1D!M46)</f>
        <v>2</v>
      </c>
      <c r="S51" s="13">
        <f>IF(M1D!Q46="","",M1D!Q46+10)</f>
        <v>12</v>
      </c>
      <c r="T51" s="13">
        <f>IF(M1D!R46="","",M1D!R46+10)</f>
        <v>22.5</v>
      </c>
      <c r="U51" s="13" t="str">
        <f>IF(M1D!S46="","",M1D!S46)</f>
        <v>F</v>
      </c>
    </row>
    <row r="52" spans="1:21" ht="15" customHeight="1" x14ac:dyDescent="0.2">
      <c r="A52" s="15" t="str">
        <f>M1D!B47</f>
        <v>50/2019</v>
      </c>
      <c r="B52" s="15" t="str">
        <f>M1D!C47</f>
        <v>Gačević Ognjen</v>
      </c>
      <c r="C52" s="5"/>
      <c r="D52" s="6"/>
      <c r="E52" s="6"/>
      <c r="F52" s="6"/>
      <c r="G52" s="6"/>
      <c r="H52" s="6"/>
      <c r="I52" s="7"/>
      <c r="J52" s="7"/>
      <c r="K52" s="7"/>
      <c r="L52" s="7"/>
      <c r="M52" s="7"/>
      <c r="N52" s="7"/>
      <c r="O52" s="13" t="str">
        <f>IF(M1D!F47="","",M1D!F47)</f>
        <v/>
      </c>
      <c r="P52" s="13" t="str">
        <f>IF(M1D!J47="","",M1D!J47)</f>
        <v/>
      </c>
      <c r="Q52" s="12"/>
      <c r="R52" s="13" t="str">
        <f>IF(M1D!M47="","",M1D!M47)</f>
        <v/>
      </c>
      <c r="S52" s="13" t="str">
        <f>IF(M1D!Q47="","",M1D!Q47+10)</f>
        <v/>
      </c>
      <c r="T52" s="13" t="str">
        <f>IF(M1D!R47="","",M1D!R47+10)</f>
        <v/>
      </c>
      <c r="U52" s="13" t="str">
        <f>IF(M1D!S47="","",M1D!S47)</f>
        <v/>
      </c>
    </row>
    <row r="53" spans="1:21" ht="15" customHeight="1" x14ac:dyDescent="0.2">
      <c r="A53" s="15" t="str">
        <f>M1D!B48</f>
        <v>32/2018</v>
      </c>
      <c r="B53" s="15" t="str">
        <f>M1D!C48</f>
        <v>Pejović Vasilisa</v>
      </c>
      <c r="C53" s="5"/>
      <c r="D53" s="6"/>
      <c r="E53" s="6"/>
      <c r="F53" s="6"/>
      <c r="G53" s="6"/>
      <c r="H53" s="6"/>
      <c r="I53" s="7"/>
      <c r="J53" s="7"/>
      <c r="K53" s="7"/>
      <c r="L53" s="7"/>
      <c r="M53" s="7"/>
      <c r="N53" s="7"/>
      <c r="O53" s="13">
        <f>IF(M1D!F48="","",M1D!F48)</f>
        <v>3</v>
      </c>
      <c r="P53" s="13">
        <f>IF(M1D!J48="","",M1D!J48)</f>
        <v>7</v>
      </c>
      <c r="Q53" s="12"/>
      <c r="R53" s="13" t="str">
        <f>IF(M1D!M48="","",M1D!M48)</f>
        <v/>
      </c>
      <c r="S53" s="13">
        <f>IF(M1D!Q48="","",M1D!Q48+10)</f>
        <v>10</v>
      </c>
      <c r="T53" s="13">
        <f>IF(M1D!R48="","",M1D!R48+10)</f>
        <v>17</v>
      </c>
      <c r="U53" s="13" t="str">
        <f>IF(M1D!S48="","",M1D!S48)</f>
        <v>F</v>
      </c>
    </row>
    <row r="54" spans="1:21" ht="15" customHeight="1" x14ac:dyDescent="0.2">
      <c r="A54" s="15" t="str">
        <f>M1D!B49</f>
        <v>34/2018</v>
      </c>
      <c r="B54" s="15" t="str">
        <f>M1D!C49</f>
        <v>Radulović Ana</v>
      </c>
      <c r="C54" s="5"/>
      <c r="D54" s="6"/>
      <c r="E54" s="6"/>
      <c r="F54" s="6"/>
      <c r="G54" s="6"/>
      <c r="H54" s="6"/>
      <c r="I54" s="7"/>
      <c r="J54" s="7"/>
      <c r="K54" s="7"/>
      <c r="L54" s="7"/>
      <c r="M54" s="7"/>
      <c r="N54" s="7"/>
      <c r="O54" s="13">
        <f>IF(M1D!F49="","",M1D!F49)</f>
        <v>10</v>
      </c>
      <c r="P54" s="13">
        <f>IF(M1D!J49="","",M1D!J49)</f>
        <v>17</v>
      </c>
      <c r="Q54" s="12"/>
      <c r="R54" s="13" t="str">
        <f>IF(M1D!M49="","",M1D!M49)</f>
        <v/>
      </c>
      <c r="S54" s="13" t="str">
        <f>IF(M1D!Q49="","",M1D!Q49+10)</f>
        <v/>
      </c>
      <c r="T54" s="13">
        <f>IF(M1D!R49="","",M1D!R49+10)</f>
        <v>27</v>
      </c>
      <c r="U54" s="13" t="str">
        <f>IF(M1D!S49="","",M1D!S49)</f>
        <v>F</v>
      </c>
    </row>
    <row r="55" spans="1:21" ht="15" customHeight="1" x14ac:dyDescent="0.2">
      <c r="A55" s="15" t="str">
        <f>M1D!B50</f>
        <v>15/2017</v>
      </c>
      <c r="B55" s="15" t="str">
        <f>M1D!C50</f>
        <v>Bajraktarević Džanan</v>
      </c>
      <c r="C55" s="5"/>
      <c r="D55" s="6"/>
      <c r="E55" s="6"/>
      <c r="F55" s="6"/>
      <c r="G55" s="6"/>
      <c r="H55" s="6"/>
      <c r="I55" s="7"/>
      <c r="J55" s="7"/>
      <c r="K55" s="7"/>
      <c r="L55" s="7"/>
      <c r="M55" s="7"/>
      <c r="N55" s="7"/>
      <c r="O55" s="13" t="str">
        <f>IF(M1D!F50="","",M1D!F50)</f>
        <v/>
      </c>
      <c r="P55" s="13" t="str">
        <f>IF(M1D!J50="","",M1D!J50)</f>
        <v/>
      </c>
      <c r="Q55" s="12"/>
      <c r="R55" s="13" t="str">
        <f>IF(M1D!M50="","",M1D!M50)</f>
        <v/>
      </c>
      <c r="S55" s="13" t="str">
        <f>IF(M1D!Q50="","",M1D!Q50+10)</f>
        <v/>
      </c>
      <c r="T55" s="13" t="str">
        <f>IF(M1D!R50="","",M1D!R50+10)</f>
        <v/>
      </c>
      <c r="U55" s="13" t="str">
        <f>IF(M1D!S50="","",M1D!S50)</f>
        <v/>
      </c>
    </row>
    <row r="56" spans="1:21" ht="15" customHeight="1" x14ac:dyDescent="0.2">
      <c r="A56" s="15" t="str">
        <f>M1D!B51</f>
        <v>28/2017</v>
      </c>
      <c r="B56" s="15" t="str">
        <f>M1D!C51</f>
        <v>Vujović Slobodan</v>
      </c>
      <c r="C56" s="5"/>
      <c r="D56" s="6"/>
      <c r="E56" s="6"/>
      <c r="F56" s="6"/>
      <c r="G56" s="6"/>
      <c r="H56" s="6"/>
      <c r="I56" s="7"/>
      <c r="J56" s="7"/>
      <c r="K56" s="7"/>
      <c r="L56" s="7"/>
      <c r="M56" s="7"/>
      <c r="N56" s="7"/>
      <c r="O56" s="13">
        <f>IF(M1D!F51="","",M1D!F51)</f>
        <v>0</v>
      </c>
      <c r="P56" s="13">
        <f>IF(M1D!J51="","",M1D!J51)</f>
        <v>0</v>
      </c>
      <c r="Q56" s="12"/>
      <c r="R56" s="13">
        <f>IF(M1D!M51="","",M1D!M51)</f>
        <v>2</v>
      </c>
      <c r="S56" s="13">
        <f>IF(M1D!Q51="","",M1D!Q51+10)</f>
        <v>12</v>
      </c>
      <c r="T56" s="13">
        <f>IF(M1D!R51="","",M1D!R51+10)</f>
        <v>12</v>
      </c>
      <c r="U56" s="13" t="str">
        <f>IF(M1D!S51="","",M1D!S51)</f>
        <v>F</v>
      </c>
    </row>
    <row r="57" spans="1:21" ht="15" customHeight="1" x14ac:dyDescent="0.2">
      <c r="A57" s="15" t="str">
        <f>M1D!B52</f>
        <v>36/2017</v>
      </c>
      <c r="B57" s="15" t="str">
        <f>M1D!C52</f>
        <v>Kalač Almin</v>
      </c>
      <c r="C57" s="5"/>
      <c r="D57" s="6"/>
      <c r="E57" s="6"/>
      <c r="F57" s="6"/>
      <c r="G57" s="6"/>
      <c r="H57" s="6"/>
      <c r="I57" s="7"/>
      <c r="J57" s="7"/>
      <c r="K57" s="7"/>
      <c r="L57" s="7"/>
      <c r="M57" s="7"/>
      <c r="N57" s="7"/>
      <c r="O57" s="13" t="str">
        <f>IF(M1D!F52="","",M1D!F52)</f>
        <v/>
      </c>
      <c r="P57" s="13" t="str">
        <f>IF(M1D!J52="","",M1D!J52)</f>
        <v/>
      </c>
      <c r="Q57" s="12"/>
      <c r="R57" s="13" t="str">
        <f>IF(M1D!M52="","",M1D!M52)</f>
        <v/>
      </c>
      <c r="S57" s="13" t="str">
        <f>IF(M1D!Q52="","",M1D!Q52+10)</f>
        <v/>
      </c>
      <c r="T57" s="13" t="str">
        <f>IF(M1D!R52="","",M1D!R52+10)</f>
        <v/>
      </c>
      <c r="U57" s="13" t="str">
        <f>IF(M1D!S52="","",M1D!S52)</f>
        <v/>
      </c>
    </row>
  </sheetData>
  <sheetProtection selectLockedCells="1" selectUnlockedCells="1"/>
  <mergeCells count="18">
    <mergeCell ref="A1:R1"/>
    <mergeCell ref="S1:U1"/>
    <mergeCell ref="A2:N2"/>
    <mergeCell ref="O2:U2"/>
    <mergeCell ref="H3:P3"/>
    <mergeCell ref="Q3:U3"/>
    <mergeCell ref="A3:C3"/>
    <mergeCell ref="D3:G3"/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</mergeCells>
  <phoneticPr fontId="27" type="noConversion"/>
  <pageMargins left="0.35433070866141736" right="0.27559055118110237" top="0.78740157480314965" bottom="0.98425196850393704" header="0.51181102362204722" footer="0.51181102362204722"/>
  <pageSetup paperSize="9" firstPageNumber="0" orientation="landscape" horizontalDpi="300" verticalDpi="300" r:id="rId1"/>
  <headerFooter alignWithMargins="0">
    <oddFooter>&amp;RPOTPIS NASTAVNIKA
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65" workbookViewId="0">
      <pane ySplit="7" topLeftCell="A8" activePane="bottomLeft" state="frozen"/>
      <selection pane="bottomLeft" activeCell="M17" sqref="M17"/>
    </sheetView>
  </sheetViews>
  <sheetFormatPr defaultRowHeight="12.75" customHeight="1" x14ac:dyDescent="0.2"/>
  <cols>
    <col min="1" max="1" width="7.28515625" style="8" customWidth="1"/>
    <col min="2" max="2" width="11.140625" style="8" customWidth="1"/>
    <col min="3" max="3" width="25.28515625" style="8" customWidth="1"/>
    <col min="4" max="4" width="0.28515625" style="8" customWidth="1"/>
    <col min="5" max="5" width="11.140625" style="8" customWidth="1"/>
    <col min="6" max="6" width="11.42578125" style="8" customWidth="1"/>
    <col min="7" max="7" width="10" style="8" customWidth="1"/>
    <col min="8" max="8" width="12.42578125" style="8" customWidth="1"/>
    <col min="9" max="16384" width="9.140625" style="8"/>
  </cols>
  <sheetData>
    <row r="1" spans="1:8" s="9" customFormat="1" ht="28.5" customHeight="1" x14ac:dyDescent="0.2">
      <c r="A1" s="63" t="s">
        <v>28</v>
      </c>
      <c r="B1" s="64"/>
      <c r="C1" s="64"/>
      <c r="D1" s="64"/>
      <c r="E1" s="64"/>
      <c r="F1" s="68" t="s">
        <v>41</v>
      </c>
      <c r="G1" s="68"/>
      <c r="H1" s="69"/>
    </row>
    <row r="2" spans="1:8" ht="22.5" customHeight="1" x14ac:dyDescent="0.25">
      <c r="A2" s="70" t="s">
        <v>68</v>
      </c>
      <c r="B2" s="71"/>
      <c r="C2" s="71"/>
      <c r="D2" s="71"/>
      <c r="E2" s="71"/>
      <c r="F2" s="71"/>
      <c r="G2" s="71"/>
      <c r="H2" s="71"/>
    </row>
    <row r="3" spans="1:8" ht="27" customHeight="1" x14ac:dyDescent="0.2">
      <c r="A3" s="72" t="s">
        <v>67</v>
      </c>
      <c r="B3" s="71"/>
      <c r="C3" s="71"/>
      <c r="D3" s="65" t="s">
        <v>65</v>
      </c>
      <c r="E3" s="66"/>
      <c r="F3" s="66"/>
      <c r="G3" s="66"/>
      <c r="H3" s="66"/>
    </row>
    <row r="4" spans="1:8" ht="17.25" customHeight="1" x14ac:dyDescent="0.25">
      <c r="A4" s="73" t="s">
        <v>66</v>
      </c>
      <c r="B4" s="71"/>
      <c r="C4" s="71"/>
      <c r="D4" s="71"/>
      <c r="E4" s="67" t="s">
        <v>55</v>
      </c>
      <c r="F4" s="67"/>
      <c r="G4" s="67"/>
      <c r="H4" s="67"/>
    </row>
    <row r="5" spans="1:8" ht="4.5" customHeight="1" x14ac:dyDescent="0.25">
      <c r="B5" s="77"/>
      <c r="C5" s="77"/>
      <c r="D5" s="77"/>
      <c r="E5" s="77"/>
      <c r="F5" s="77"/>
      <c r="G5" s="77"/>
      <c r="H5" s="77"/>
    </row>
    <row r="6" spans="1:8" s="10" customFormat="1" ht="25.5" customHeight="1" thickBot="1" x14ac:dyDescent="0.25">
      <c r="A6" s="58" t="s">
        <v>42</v>
      </c>
      <c r="B6" s="74" t="s">
        <v>10</v>
      </c>
      <c r="C6" s="76" t="s">
        <v>29</v>
      </c>
      <c r="D6" s="76"/>
      <c r="E6" s="60" t="s">
        <v>30</v>
      </c>
      <c r="F6" s="61"/>
      <c r="G6" s="62"/>
      <c r="H6" s="76" t="s">
        <v>31</v>
      </c>
    </row>
    <row r="7" spans="1:8" s="10" customFormat="1" ht="42" customHeight="1" thickTop="1" thickBot="1" x14ac:dyDescent="0.25">
      <c r="A7" s="59"/>
      <c r="B7" s="75"/>
      <c r="C7" s="76"/>
      <c r="D7" s="76"/>
      <c r="E7" s="14" t="s">
        <v>32</v>
      </c>
      <c r="F7" s="11" t="s">
        <v>33</v>
      </c>
      <c r="G7" s="11" t="s">
        <v>7</v>
      </c>
      <c r="H7" s="76"/>
    </row>
    <row r="8" spans="1:8" ht="15" customHeight="1" thickTop="1" x14ac:dyDescent="0.2">
      <c r="A8" s="18">
        <f>M1D!A3</f>
        <v>1</v>
      </c>
      <c r="B8" s="19" t="str">
        <f>M1D!B3</f>
        <v>1/2019</v>
      </c>
      <c r="C8" s="78" t="str">
        <f>M1D!C3</f>
        <v>Gerenčić Dimitrije</v>
      </c>
      <c r="D8" s="79"/>
      <c r="E8" s="16">
        <f>IF(AND(Osvojeni!O8="",Osvojeni!P8=""),"",Osvojeni!P8)</f>
        <v>30</v>
      </c>
      <c r="F8" s="16">
        <f>IF(AND(Osvojeni!R8="",Osvojeni!S8=""),"",IF(Osvojeni!S8="",Osvojeni!R8,Osvojeni!S8))</f>
        <v>31</v>
      </c>
      <c r="G8" s="17">
        <f>IF(Osvojeni!T8="","",Osvojeni!T8)</f>
        <v>61</v>
      </c>
      <c r="H8" s="17" t="str">
        <f>IF(Osvojeni!U8="","",Osvojeni!U8)</f>
        <v>D</v>
      </c>
    </row>
    <row r="9" spans="1:8" ht="15" customHeight="1" x14ac:dyDescent="0.2">
      <c r="A9" s="18">
        <f>M1D!A4</f>
        <v>2</v>
      </c>
      <c r="B9" s="19" t="str">
        <f>M1D!B4</f>
        <v>2/2019</v>
      </c>
      <c r="C9" s="80" t="str">
        <f>M1D!C4</f>
        <v>Radoman Miloš</v>
      </c>
      <c r="D9" s="81"/>
      <c r="E9" s="16">
        <f>IF(AND(Osvojeni!O9="",Osvojeni!P9=""),"",Osvojeni!P9)</f>
        <v>32.5</v>
      </c>
      <c r="F9" s="16">
        <f>IF(AND(Osvojeni!R9="",Osvojeni!S9=""),"",IF(Osvojeni!S9="",Osvojeni!R9,Osvojeni!S9))</f>
        <v>17.5</v>
      </c>
      <c r="G9" s="17">
        <f>IF(Osvojeni!T9="","",Osvojeni!T9)</f>
        <v>50</v>
      </c>
      <c r="H9" s="17" t="str">
        <f>IF(Osvojeni!U9="","",Osvojeni!U9)</f>
        <v>E</v>
      </c>
    </row>
    <row r="10" spans="1:8" ht="15" customHeight="1" x14ac:dyDescent="0.2">
      <c r="A10" s="18">
        <f>M1D!A5</f>
        <v>3</v>
      </c>
      <c r="B10" s="19" t="str">
        <f>M1D!B5</f>
        <v>3/2019</v>
      </c>
      <c r="C10" s="80" t="str">
        <f>M1D!C5</f>
        <v>Radulović Marina</v>
      </c>
      <c r="D10" s="81"/>
      <c r="E10" s="16">
        <f>IF(AND(Osvojeni!O10="",Osvojeni!P10=""),"",Osvojeni!P10)</f>
        <v>29</v>
      </c>
      <c r="F10" s="16">
        <f>IF(AND(Osvojeni!R10="",Osvojeni!S10=""),"",IF(Osvojeni!S10="",Osvojeni!R10,Osvojeni!S10))</f>
        <v>35</v>
      </c>
      <c r="G10" s="17">
        <f>IF(Osvojeni!T10="","",Osvojeni!T10)</f>
        <v>64</v>
      </c>
      <c r="H10" s="17" t="str">
        <f>IF(Osvojeni!U10="","",Osvojeni!U10)</f>
        <v>D</v>
      </c>
    </row>
    <row r="11" spans="1:8" ht="15" customHeight="1" x14ac:dyDescent="0.2">
      <c r="A11" s="18">
        <f>M1D!A6</f>
        <v>4</v>
      </c>
      <c r="B11" s="19" t="str">
        <f>M1D!B6</f>
        <v>4/2019</v>
      </c>
      <c r="C11" s="80" t="str">
        <f>M1D!C6</f>
        <v>Zečević Nikola</v>
      </c>
      <c r="D11" s="81"/>
      <c r="E11" s="16">
        <f>IF(AND(Osvojeni!O11="",Osvojeni!P11=""),"",Osvojeni!P11)</f>
        <v>15</v>
      </c>
      <c r="F11" s="16">
        <f>IF(AND(Osvojeni!R11="",Osvojeni!S11=""),"",IF(Osvojeni!S11="",Osvojeni!R11,Osvojeni!S11))</f>
        <v>10</v>
      </c>
      <c r="G11" s="17">
        <f>IF(Osvojeni!T11="","",Osvojeni!T11)</f>
        <v>25</v>
      </c>
      <c r="H11" s="17" t="str">
        <f>IF(Osvojeni!U11="","",Osvojeni!U11)</f>
        <v>F</v>
      </c>
    </row>
    <row r="12" spans="1:8" ht="15" customHeight="1" x14ac:dyDescent="0.2">
      <c r="A12" s="18">
        <f>M1D!A7</f>
        <v>5</v>
      </c>
      <c r="B12" s="19" t="str">
        <f>M1D!B7</f>
        <v>5/2019</v>
      </c>
      <c r="C12" s="80" t="str">
        <f>M1D!C7</f>
        <v>Savić Uroš</v>
      </c>
      <c r="D12" s="81"/>
      <c r="E12" s="16">
        <f>IF(AND(Osvojeni!O12="",Osvojeni!P12=""),"",Osvojeni!P12)</f>
        <v>25</v>
      </c>
      <c r="F12" s="16">
        <f>IF(AND(Osvojeni!R12="",Osvojeni!S12=""),"",IF(Osvojeni!S12="",Osvojeni!R12,Osvojeni!S12))</f>
        <v>33.5</v>
      </c>
      <c r="G12" s="17">
        <f>IF(Osvojeni!T12="","",Osvojeni!T12)</f>
        <v>58.5</v>
      </c>
      <c r="H12" s="17" t="str">
        <f>IF(Osvojeni!U12="","",Osvojeni!U12)</f>
        <v>E</v>
      </c>
    </row>
    <row r="13" spans="1:8" ht="15" customHeight="1" x14ac:dyDescent="0.2">
      <c r="A13" s="18">
        <f>M1D!A8</f>
        <v>6</v>
      </c>
      <c r="B13" s="19" t="str">
        <f>M1D!B8</f>
        <v>6/2019</v>
      </c>
      <c r="C13" s="80" t="str">
        <f>M1D!C8</f>
        <v>Brzić Barbara</v>
      </c>
      <c r="D13" s="81"/>
      <c r="E13" s="16">
        <f>IF(AND(Osvojeni!O13="",Osvojeni!P13=""),"",Osvojeni!P13)</f>
        <v>25.5</v>
      </c>
      <c r="F13" s="16">
        <f>IF(AND(Osvojeni!R13="",Osvojeni!S13=""),"",IF(Osvojeni!S13="",Osvojeni!R13,Osvojeni!S13))</f>
        <v>30</v>
      </c>
      <c r="G13" s="17">
        <f>IF(Osvojeni!T13="","",Osvojeni!T13)</f>
        <v>55.5</v>
      </c>
      <c r="H13" s="17" t="str">
        <f>IF(Osvojeni!U13="","",Osvojeni!U13)</f>
        <v>E</v>
      </c>
    </row>
    <row r="14" spans="1:8" ht="15" customHeight="1" x14ac:dyDescent="0.2">
      <c r="A14" s="18">
        <f>M1D!A9</f>
        <v>7</v>
      </c>
      <c r="B14" s="19" t="str">
        <f>M1D!B9</f>
        <v>7/2019</v>
      </c>
      <c r="C14" s="80" t="str">
        <f>M1D!C9</f>
        <v>Dragaš Vuksan</v>
      </c>
      <c r="D14" s="81"/>
      <c r="E14" s="16">
        <f>IF(AND(Osvojeni!O14="",Osvojeni!P14=""),"",Osvojeni!P14)</f>
        <v>25</v>
      </c>
      <c r="F14" s="16">
        <f>IF(AND(Osvojeni!R14="",Osvojeni!S14=""),"",IF(Osvojeni!S14="",Osvojeni!R14,Osvojeni!S14))</f>
        <v>32</v>
      </c>
      <c r="G14" s="17">
        <f>IF(Osvojeni!T14="","",Osvojeni!T14)</f>
        <v>57</v>
      </c>
      <c r="H14" s="17" t="str">
        <f>IF(Osvojeni!U14="","",Osvojeni!U14)</f>
        <v>E</v>
      </c>
    </row>
    <row r="15" spans="1:8" ht="15" customHeight="1" x14ac:dyDescent="0.2">
      <c r="A15" s="18">
        <f>M1D!A10</f>
        <v>8</v>
      </c>
      <c r="B15" s="19" t="str">
        <f>M1D!B10</f>
        <v>8/2019</v>
      </c>
      <c r="C15" s="80" t="str">
        <f>M1D!C10</f>
        <v>Peruničić Ksenija</v>
      </c>
      <c r="D15" s="81"/>
      <c r="E15" s="16">
        <f>IF(AND(Osvojeni!O15="",Osvojeni!P15=""),"",Osvojeni!P15)</f>
        <v>14</v>
      </c>
      <c r="F15" s="16">
        <f>IF(AND(Osvojeni!R15="",Osvojeni!S15=""),"",IF(Osvojeni!S15="",Osvojeni!R15,Osvojeni!S15))</f>
        <v>26</v>
      </c>
      <c r="G15" s="17">
        <f>IF(Osvojeni!T15="","",Osvojeni!T15)</f>
        <v>40</v>
      </c>
      <c r="H15" s="17" t="str">
        <f>IF(Osvojeni!U15="","",Osvojeni!U15)</f>
        <v>F</v>
      </c>
    </row>
    <row r="16" spans="1:8" ht="15" customHeight="1" x14ac:dyDescent="0.2">
      <c r="A16" s="18">
        <f>M1D!A11</f>
        <v>9</v>
      </c>
      <c r="B16" s="19" t="str">
        <f>M1D!B11</f>
        <v>10/2019</v>
      </c>
      <c r="C16" s="80" t="str">
        <f>M1D!C11</f>
        <v>Rakočević Vasilije</v>
      </c>
      <c r="D16" s="81"/>
      <c r="E16" s="16">
        <f>IF(AND(Osvojeni!O16="",Osvojeni!P16=""),"",Osvojeni!P16)</f>
        <v>10</v>
      </c>
      <c r="F16" s="16">
        <f>IF(AND(Osvojeni!R16="",Osvojeni!S16=""),"",IF(Osvojeni!S16="",Osvojeni!R16,Osvojeni!S16))</f>
        <v>14</v>
      </c>
      <c r="G16" s="17">
        <f>IF(Osvojeni!T16="","",Osvojeni!T16)</f>
        <v>24</v>
      </c>
      <c r="H16" s="17" t="str">
        <f>IF(Osvojeni!U16="","",Osvojeni!U16)</f>
        <v>F</v>
      </c>
    </row>
    <row r="17" spans="1:8" ht="15" customHeight="1" x14ac:dyDescent="0.2">
      <c r="A17" s="18">
        <f>M1D!A12</f>
        <v>10</v>
      </c>
      <c r="B17" s="19" t="str">
        <f>M1D!B12</f>
        <v>11/2019</v>
      </c>
      <c r="C17" s="80" t="str">
        <f>M1D!C12</f>
        <v>Lešić Nikola</v>
      </c>
      <c r="D17" s="81"/>
      <c r="E17" s="16">
        <f>IF(AND(Osvojeni!O17="",Osvojeni!P17=""),"",Osvojeni!P17)</f>
        <v>12</v>
      </c>
      <c r="F17" s="16">
        <f>IF(AND(Osvojeni!R17="",Osvojeni!S17=""),"",IF(Osvojeni!S17="",Osvojeni!R17,Osvojeni!S17))</f>
        <v>10</v>
      </c>
      <c r="G17" s="17">
        <f>IF(Osvojeni!T17="","",Osvojeni!T17)</f>
        <v>22</v>
      </c>
      <c r="H17" s="17" t="str">
        <f>IF(Osvojeni!U17="","",Osvojeni!U17)</f>
        <v>F</v>
      </c>
    </row>
    <row r="18" spans="1:8" ht="15" customHeight="1" x14ac:dyDescent="0.2">
      <c r="A18" s="18">
        <f>M1D!A13</f>
        <v>11</v>
      </c>
      <c r="B18" s="19" t="str">
        <f>M1D!B13</f>
        <v>12/2019</v>
      </c>
      <c r="C18" s="80" t="str">
        <f>M1D!C13</f>
        <v>Rabrenović Aleksa</v>
      </c>
      <c r="D18" s="81"/>
      <c r="E18" s="16" t="str">
        <f>IF(AND(Osvojeni!O18="",Osvojeni!P18=""),"",Osvojeni!P18)</f>
        <v/>
      </c>
      <c r="F18" s="16" t="str">
        <f>IF(AND(Osvojeni!R18="",Osvojeni!S18=""),"",IF(Osvojeni!S18="",Osvojeni!R18,Osvojeni!S18))</f>
        <v/>
      </c>
      <c r="G18" s="17" t="str">
        <f>IF(Osvojeni!T18="","",Osvojeni!T18)</f>
        <v/>
      </c>
      <c r="H18" s="17" t="str">
        <f>IF(Osvojeni!U18="","",Osvojeni!U18)</f>
        <v/>
      </c>
    </row>
    <row r="19" spans="1:8" ht="15" customHeight="1" x14ac:dyDescent="0.2">
      <c r="A19" s="18">
        <f>M1D!A14</f>
        <v>12</v>
      </c>
      <c r="B19" s="19" t="str">
        <f>M1D!B14</f>
        <v>13/2019</v>
      </c>
      <c r="C19" s="80" t="str">
        <f>M1D!C14</f>
        <v>Vukićević Jovana</v>
      </c>
      <c r="D19" s="81"/>
      <c r="E19" s="16">
        <f>IF(AND(Osvojeni!O19="",Osvojeni!P19=""),"",Osvojeni!P19)</f>
        <v>39.5</v>
      </c>
      <c r="F19" s="16">
        <f>IF(AND(Osvojeni!R19="",Osvojeni!S19=""),"",IF(Osvojeni!S19="",Osvojeni!R19,Osvojeni!S19))</f>
        <v>38</v>
      </c>
      <c r="G19" s="17">
        <f>IF(Osvojeni!T19="","",Osvojeni!T19)</f>
        <v>77.5</v>
      </c>
      <c r="H19" s="17" t="str">
        <f>IF(Osvojeni!U19="","",Osvojeni!U19)</f>
        <v>C</v>
      </c>
    </row>
    <row r="20" spans="1:8" ht="15" customHeight="1" x14ac:dyDescent="0.2">
      <c r="A20" s="18">
        <f>M1D!A15</f>
        <v>13</v>
      </c>
      <c r="B20" s="19" t="str">
        <f>M1D!B15</f>
        <v>14/2019</v>
      </c>
      <c r="C20" s="80" t="str">
        <f>M1D!C15</f>
        <v>Stijović Marija</v>
      </c>
      <c r="D20" s="81"/>
      <c r="E20" s="16">
        <f>IF(AND(Osvojeni!O20="",Osvojeni!P20=""),"",Osvojeni!P20)</f>
        <v>13.5</v>
      </c>
      <c r="F20" s="16">
        <f>IF(AND(Osvojeni!R20="",Osvojeni!S20=""),"",IF(Osvojeni!S20="",Osvojeni!R20,Osvojeni!S20))</f>
        <v>16</v>
      </c>
      <c r="G20" s="17">
        <f>IF(Osvojeni!T20="","",Osvojeni!T20)</f>
        <v>29.5</v>
      </c>
      <c r="H20" s="17" t="str">
        <f>IF(Osvojeni!U20="","",Osvojeni!U20)</f>
        <v>F</v>
      </c>
    </row>
    <row r="21" spans="1:8" ht="15" customHeight="1" x14ac:dyDescent="0.2">
      <c r="A21" s="18">
        <f>M1D!A16</f>
        <v>14</v>
      </c>
      <c r="B21" s="19" t="str">
        <f>M1D!B16</f>
        <v>15/2019</v>
      </c>
      <c r="C21" s="80" t="str">
        <f>M1D!C16</f>
        <v>Mašković Anđela</v>
      </c>
      <c r="D21" s="81"/>
      <c r="E21" s="16">
        <f>IF(AND(Osvojeni!O21="",Osvojeni!P21=""),"",Osvojeni!P21)</f>
        <v>28</v>
      </c>
      <c r="F21" s="16">
        <f>IF(AND(Osvojeni!R21="",Osvojeni!S21=""),"",IF(Osvojeni!S21="",Osvojeni!R21,Osvojeni!S21))</f>
        <v>33</v>
      </c>
      <c r="G21" s="17">
        <f>IF(Osvojeni!T21="","",Osvojeni!T21)</f>
        <v>61</v>
      </c>
      <c r="H21" s="17" t="str">
        <f>IF(Osvojeni!U21="","",Osvojeni!U21)</f>
        <v>D</v>
      </c>
    </row>
    <row r="22" spans="1:8" ht="15" customHeight="1" x14ac:dyDescent="0.2">
      <c r="A22" s="18">
        <f>M1D!A17</f>
        <v>15</v>
      </c>
      <c r="B22" s="19" t="str">
        <f>M1D!B17</f>
        <v>16/2019</v>
      </c>
      <c r="C22" s="80" t="str">
        <f>M1D!C17</f>
        <v>Jovanović Petar</v>
      </c>
      <c r="D22" s="81"/>
      <c r="E22" s="16">
        <f>IF(AND(Osvojeni!O22="",Osvojeni!P22=""),"",Osvojeni!P22)</f>
        <v>44</v>
      </c>
      <c r="F22" s="16">
        <f>IF(AND(Osvojeni!R22="",Osvojeni!S22=""),"",IF(Osvojeni!S22="",Osvojeni!R22,Osvojeni!S22))</f>
        <v>46</v>
      </c>
      <c r="G22" s="17">
        <f>IF(Osvojeni!T22="","",Osvojeni!T22)</f>
        <v>90</v>
      </c>
      <c r="H22" s="17" t="str">
        <f>IF(Osvojeni!U22="","",Osvojeni!U22)</f>
        <v>A</v>
      </c>
    </row>
    <row r="23" spans="1:8" ht="15" customHeight="1" x14ac:dyDescent="0.2">
      <c r="A23" s="18">
        <f>M1D!A18</f>
        <v>16</v>
      </c>
      <c r="B23" s="19" t="str">
        <f>M1D!B18</f>
        <v>17/2019</v>
      </c>
      <c r="C23" s="80" t="str">
        <f>M1D!C18</f>
        <v>Vukčević Danilo</v>
      </c>
      <c r="D23" s="81"/>
      <c r="E23" s="16">
        <f>IF(AND(Osvojeni!O23="",Osvojeni!P23=""),"",Osvojeni!P23)</f>
        <v>0</v>
      </c>
      <c r="F23" s="16" t="str">
        <f>IF(AND(Osvojeni!R23="",Osvojeni!S23=""),"",IF(Osvojeni!S23="",Osvojeni!R23,Osvojeni!S23))</f>
        <v/>
      </c>
      <c r="G23" s="17">
        <f>IF(Osvojeni!T23="","",Osvojeni!T23)</f>
        <v>10</v>
      </c>
      <c r="H23" s="17" t="str">
        <f>IF(Osvojeni!U23="","",Osvojeni!U23)</f>
        <v>F</v>
      </c>
    </row>
    <row r="24" spans="1:8" ht="15" customHeight="1" x14ac:dyDescent="0.2">
      <c r="A24" s="18">
        <f>M1D!A19</f>
        <v>17</v>
      </c>
      <c r="B24" s="19" t="str">
        <f>M1D!B19</f>
        <v>18/2019</v>
      </c>
      <c r="C24" s="80" t="str">
        <f>M1D!C19</f>
        <v>Jašović Aleksandar</v>
      </c>
      <c r="D24" s="81"/>
      <c r="E24" s="16">
        <f>IF(AND(Osvojeni!O24="",Osvojeni!P24=""),"",Osvojeni!P24)</f>
        <v>39.5</v>
      </c>
      <c r="F24" s="16">
        <f>IF(AND(Osvojeni!R24="",Osvojeni!S24=""),"",IF(Osvojeni!S24="",Osvojeni!R24,Osvojeni!S24))</f>
        <v>46</v>
      </c>
      <c r="G24" s="17">
        <f>IF(Osvojeni!T24="","",Osvojeni!T24)</f>
        <v>85.5</v>
      </c>
      <c r="H24" s="17" t="str">
        <f>IF(Osvojeni!U24="","",Osvojeni!U24)</f>
        <v>B</v>
      </c>
    </row>
    <row r="25" spans="1:8" ht="15" customHeight="1" x14ac:dyDescent="0.2">
      <c r="A25" s="18">
        <f>M1D!A20</f>
        <v>18</v>
      </c>
      <c r="B25" s="19" t="str">
        <f>M1D!B20</f>
        <v>19/2019</v>
      </c>
      <c r="C25" s="80" t="str">
        <f>M1D!C20</f>
        <v>Vujović Gordana</v>
      </c>
      <c r="D25" s="81"/>
      <c r="E25" s="16">
        <f>IF(AND(Osvojeni!O25="",Osvojeni!P25=""),"",Osvojeni!P25)</f>
        <v>25.5</v>
      </c>
      <c r="F25" s="16">
        <f>IF(AND(Osvojeni!R25="",Osvojeni!S25=""),"",IF(Osvojeni!S25="",Osvojeni!R25,Osvojeni!S25))</f>
        <v>36</v>
      </c>
      <c r="G25" s="17">
        <f>IF(Osvojeni!T25="","",Osvojeni!T25)</f>
        <v>61.5</v>
      </c>
      <c r="H25" s="17" t="str">
        <f>IF(Osvojeni!U25="","",Osvojeni!U25)</f>
        <v>D</v>
      </c>
    </row>
    <row r="26" spans="1:8" ht="15" customHeight="1" x14ac:dyDescent="0.2">
      <c r="A26" s="18">
        <f>M1D!A21</f>
        <v>19</v>
      </c>
      <c r="B26" s="19" t="str">
        <f>M1D!B21</f>
        <v>20/2019</v>
      </c>
      <c r="C26" s="80" t="str">
        <f>M1D!C21</f>
        <v>Stanojević Danilo</v>
      </c>
      <c r="D26" s="81"/>
      <c r="E26" s="16">
        <f>IF(AND(Osvojeni!O26="",Osvojeni!P26=""),"",Osvojeni!P26)</f>
        <v>39</v>
      </c>
      <c r="F26" s="16">
        <f>IF(AND(Osvojeni!R26="",Osvojeni!S26=""),"",IF(Osvojeni!S26="",Osvojeni!R26,Osvojeni!S26))</f>
        <v>46</v>
      </c>
      <c r="G26" s="17">
        <f>IF(Osvojeni!T26="","",Osvojeni!T26)</f>
        <v>85</v>
      </c>
      <c r="H26" s="17" t="str">
        <f>IF(Osvojeni!U26="","",Osvojeni!U26)</f>
        <v>B</v>
      </c>
    </row>
    <row r="27" spans="1:8" ht="15" customHeight="1" x14ac:dyDescent="0.2">
      <c r="A27" s="18">
        <f>M1D!A22</f>
        <v>20</v>
      </c>
      <c r="B27" s="19" t="str">
        <f>M1D!B22</f>
        <v>22/2019</v>
      </c>
      <c r="C27" s="80" t="str">
        <f>M1D!C22</f>
        <v>Drobnjak Savo</v>
      </c>
      <c r="D27" s="81"/>
      <c r="E27" s="16">
        <f>IF(AND(Osvojeni!O27="",Osvojeni!P27=""),"",Osvojeni!P27)</f>
        <v>26</v>
      </c>
      <c r="F27" s="16">
        <f>IF(AND(Osvojeni!R27="",Osvojeni!S27=""),"",IF(Osvojeni!S27="",Osvojeni!R27,Osvojeni!S27))</f>
        <v>30</v>
      </c>
      <c r="G27" s="17">
        <f>IF(Osvojeni!T27="","",Osvojeni!T27)</f>
        <v>56</v>
      </c>
      <c r="H27" s="17" t="str">
        <f>IF(Osvojeni!U27="","",Osvojeni!U27)</f>
        <v>E</v>
      </c>
    </row>
    <row r="28" spans="1:8" ht="15" customHeight="1" x14ac:dyDescent="0.2">
      <c r="A28" s="18">
        <f>M1D!A23</f>
        <v>21</v>
      </c>
      <c r="B28" s="19" t="str">
        <f>M1D!B23</f>
        <v>23/2019</v>
      </c>
      <c r="C28" s="80" t="str">
        <f>M1D!C23</f>
        <v>Fatić Mirela</v>
      </c>
      <c r="D28" s="81"/>
      <c r="E28" s="16">
        <f>IF(AND(Osvojeni!O28="",Osvojeni!P28=""),"",Osvojeni!P28)</f>
        <v>42</v>
      </c>
      <c r="F28" s="16">
        <f>IF(AND(Osvojeni!R28="",Osvojeni!S28=""),"",IF(Osvojeni!S28="",Osvojeni!R28,Osvojeni!S28))</f>
        <v>29</v>
      </c>
      <c r="G28" s="17">
        <f>IF(Osvojeni!T28="","",Osvojeni!T28)</f>
        <v>71</v>
      </c>
      <c r="H28" s="17" t="str">
        <f>IF(Osvojeni!U28="","",Osvojeni!U28)</f>
        <v>C</v>
      </c>
    </row>
    <row r="29" spans="1:8" ht="15" customHeight="1" x14ac:dyDescent="0.2">
      <c r="A29" s="18">
        <f>M1D!A24</f>
        <v>22</v>
      </c>
      <c r="B29" s="19" t="str">
        <f>M1D!B24</f>
        <v>24/2019</v>
      </c>
      <c r="C29" s="80" t="str">
        <f>M1D!C24</f>
        <v>Božović Luka</v>
      </c>
      <c r="D29" s="81"/>
      <c r="E29" s="16">
        <f>IF(AND(Osvojeni!O29="",Osvojeni!P29=""),"",Osvojeni!P29)</f>
        <v>35</v>
      </c>
      <c r="F29" s="16">
        <f>IF(AND(Osvojeni!R29="",Osvojeni!S29=""),"",IF(Osvojeni!S29="",Osvojeni!R29,Osvojeni!S29))</f>
        <v>25</v>
      </c>
      <c r="G29" s="17">
        <f>IF(Osvojeni!T29="","",Osvojeni!T29)</f>
        <v>60</v>
      </c>
      <c r="H29" s="17" t="str">
        <f>IF(Osvojeni!U29="","",Osvojeni!U29)</f>
        <v>D</v>
      </c>
    </row>
    <row r="30" spans="1:8" ht="15" customHeight="1" x14ac:dyDescent="0.2">
      <c r="A30" s="18">
        <f>M1D!A25</f>
        <v>23</v>
      </c>
      <c r="B30" s="19" t="str">
        <f>M1D!B25</f>
        <v>25/2019</v>
      </c>
      <c r="C30" s="80" t="str">
        <f>M1D!C25</f>
        <v>Mijatović Nataša</v>
      </c>
      <c r="D30" s="81"/>
      <c r="E30" s="16">
        <f>IF(AND(Osvojeni!O30="",Osvojeni!P30=""),"",Osvojeni!P30)</f>
        <v>8</v>
      </c>
      <c r="F30" s="16">
        <f>IF(AND(Osvojeni!R30="",Osvojeni!S30=""),"",IF(Osvojeni!S30="",Osvojeni!R30,Osvojeni!S30))</f>
        <v>14</v>
      </c>
      <c r="G30" s="17">
        <f>IF(Osvojeni!T30="","",Osvojeni!T30)</f>
        <v>22</v>
      </c>
      <c r="H30" s="17" t="str">
        <f>IF(Osvojeni!U30="","",Osvojeni!U30)</f>
        <v>F</v>
      </c>
    </row>
    <row r="31" spans="1:8" ht="15" customHeight="1" x14ac:dyDescent="0.2">
      <c r="A31" s="18">
        <f>M1D!A26</f>
        <v>24</v>
      </c>
      <c r="B31" s="19" t="str">
        <f>M1D!B26</f>
        <v>26/2019</v>
      </c>
      <c r="C31" s="80" t="str">
        <f>M1D!C26</f>
        <v>Pavićević Andrija</v>
      </c>
      <c r="D31" s="81"/>
      <c r="E31" s="16">
        <f>IF(AND(Osvojeni!O31="",Osvojeni!P31=""),"",Osvojeni!P31)</f>
        <v>39</v>
      </c>
      <c r="F31" s="16">
        <f>IF(AND(Osvojeni!R31="",Osvojeni!S31=""),"",IF(Osvojeni!S31="",Osvojeni!R31,Osvojeni!S31))</f>
        <v>44.5</v>
      </c>
      <c r="G31" s="17">
        <f>IF(Osvojeni!T31="","",Osvojeni!T31)</f>
        <v>83.5</v>
      </c>
      <c r="H31" s="17" t="str">
        <f>IF(Osvojeni!U31="","",Osvojeni!U31)</f>
        <v>B</v>
      </c>
    </row>
    <row r="32" spans="1:8" ht="15" customHeight="1" x14ac:dyDescent="0.2">
      <c r="A32" s="18">
        <f>M1D!A27</f>
        <v>25</v>
      </c>
      <c r="B32" s="19" t="str">
        <f>M1D!B27</f>
        <v>27/2019</v>
      </c>
      <c r="C32" s="80" t="str">
        <f>M1D!C27</f>
        <v>Milović Matija</v>
      </c>
      <c r="D32" s="81"/>
      <c r="E32" s="16">
        <f>IF(AND(Osvojeni!O32="",Osvojeni!P32=""),"",Osvojeni!P32)</f>
        <v>30</v>
      </c>
      <c r="F32" s="16">
        <f>IF(AND(Osvojeni!R32="",Osvojeni!S32=""),"",IF(Osvojeni!S32="",Osvojeni!R32,Osvojeni!S32))</f>
        <v>34</v>
      </c>
      <c r="G32" s="17">
        <f>IF(Osvojeni!T32="","",Osvojeni!T32)</f>
        <v>64</v>
      </c>
      <c r="H32" s="17" t="str">
        <f>IF(Osvojeni!U32="","",Osvojeni!U32)</f>
        <v>D</v>
      </c>
    </row>
    <row r="33" spans="1:8" ht="15" customHeight="1" x14ac:dyDescent="0.2">
      <c r="A33" s="18">
        <f>M1D!A28</f>
        <v>26</v>
      </c>
      <c r="B33" s="19" t="str">
        <f>M1D!B28</f>
        <v>28/2019</v>
      </c>
      <c r="C33" s="80" t="str">
        <f>M1D!C28</f>
        <v>Stevanović Boris</v>
      </c>
      <c r="D33" s="81"/>
      <c r="E33" s="16">
        <f>IF(AND(Osvojeni!O33="",Osvojeni!P33=""),"",Osvojeni!P33)</f>
        <v>42</v>
      </c>
      <c r="F33" s="16">
        <f>IF(AND(Osvojeni!R33="",Osvojeni!S33=""),"",IF(Osvojeni!S33="",Osvojeni!R33,Osvojeni!S33))</f>
        <v>49.5</v>
      </c>
      <c r="G33" s="17">
        <f>IF(Osvojeni!T33="","",Osvojeni!T33)</f>
        <v>91.5</v>
      </c>
      <c r="H33" s="17" t="str">
        <f>IF(Osvojeni!U33="","",Osvojeni!U33)</f>
        <v>A</v>
      </c>
    </row>
    <row r="34" spans="1:8" ht="15" customHeight="1" x14ac:dyDescent="0.2">
      <c r="A34" s="18">
        <f>M1D!A29</f>
        <v>27</v>
      </c>
      <c r="B34" s="19" t="str">
        <f>M1D!B29</f>
        <v>29/2019</v>
      </c>
      <c r="C34" s="80" t="str">
        <f>M1D!C29</f>
        <v>Petrović Andrija</v>
      </c>
      <c r="D34" s="81"/>
      <c r="E34" s="16">
        <f>IF(AND(Osvojeni!O34="",Osvojeni!P34=""),"",Osvojeni!P34)</f>
        <v>9</v>
      </c>
      <c r="F34" s="16">
        <f>IF(AND(Osvojeni!R34="",Osvojeni!S34=""),"",IF(Osvojeni!S34="",Osvojeni!R34,Osvojeni!S34))</f>
        <v>12</v>
      </c>
      <c r="G34" s="17">
        <f>IF(Osvojeni!T34="","",Osvojeni!T34)</f>
        <v>21</v>
      </c>
      <c r="H34" s="17" t="str">
        <f>IF(Osvojeni!U34="","",Osvojeni!U34)</f>
        <v>F</v>
      </c>
    </row>
    <row r="35" spans="1:8" ht="15" customHeight="1" x14ac:dyDescent="0.2">
      <c r="A35" s="18">
        <f>M1D!A30</f>
        <v>28</v>
      </c>
      <c r="B35" s="19" t="str">
        <f>M1D!B30</f>
        <v>30/2019</v>
      </c>
      <c r="C35" s="80" t="str">
        <f>M1D!C30</f>
        <v>Mirković Danilo</v>
      </c>
      <c r="D35" s="81"/>
      <c r="E35" s="16" t="str">
        <f>IF(AND(Osvojeni!O35="",Osvojeni!P35=""),"",Osvojeni!P35)</f>
        <v/>
      </c>
      <c r="F35" s="16" t="str">
        <f>IF(AND(Osvojeni!R35="",Osvojeni!S35=""),"",IF(Osvojeni!S35="",Osvojeni!R35,Osvojeni!S35))</f>
        <v/>
      </c>
      <c r="G35" s="17" t="str">
        <f>IF(Osvojeni!T35="","",Osvojeni!T35)</f>
        <v/>
      </c>
      <c r="H35" s="17" t="str">
        <f>IF(Osvojeni!U35="","",Osvojeni!U35)</f>
        <v/>
      </c>
    </row>
    <row r="36" spans="1:8" ht="15" customHeight="1" x14ac:dyDescent="0.2">
      <c r="A36" s="18">
        <f>M1D!A31</f>
        <v>29</v>
      </c>
      <c r="B36" s="19" t="str">
        <f>M1D!B31</f>
        <v>31/2019</v>
      </c>
      <c r="C36" s="80" t="str">
        <f>M1D!C31</f>
        <v>Kraljević Marijana</v>
      </c>
      <c r="D36" s="81"/>
      <c r="E36" s="16" t="str">
        <f>IF(AND(Osvojeni!O36="",Osvojeni!P36=""),"",Osvojeni!P36)</f>
        <v/>
      </c>
      <c r="F36" s="16" t="str">
        <f>IF(AND(Osvojeni!R36="",Osvojeni!S36=""),"",IF(Osvojeni!S36="",Osvojeni!R36,Osvojeni!S36))</f>
        <v/>
      </c>
      <c r="G36" s="17" t="str">
        <f>IF(Osvojeni!T36="","",Osvojeni!T36)</f>
        <v/>
      </c>
      <c r="H36" s="17" t="str">
        <f>IF(Osvojeni!U36="","",Osvojeni!U36)</f>
        <v/>
      </c>
    </row>
    <row r="37" spans="1:8" ht="15" customHeight="1" x14ac:dyDescent="0.2">
      <c r="A37" s="18">
        <f>M1D!A32</f>
        <v>30</v>
      </c>
      <c r="B37" s="19" t="str">
        <f>M1D!B32</f>
        <v>32/2019</v>
      </c>
      <c r="C37" s="80" t="str">
        <f>M1D!C32</f>
        <v>Dedović Andrija</v>
      </c>
      <c r="D37" s="81"/>
      <c r="E37" s="16" t="str">
        <f>IF(AND(Osvojeni!O37="",Osvojeni!P37=""),"",Osvojeni!P37)</f>
        <v/>
      </c>
      <c r="F37" s="16" t="str">
        <f>IF(AND(Osvojeni!R37="",Osvojeni!S37=""),"",IF(Osvojeni!S37="",Osvojeni!R37,Osvojeni!S37))</f>
        <v/>
      </c>
      <c r="G37" s="17" t="str">
        <f>IF(Osvojeni!T37="","",Osvojeni!T37)</f>
        <v/>
      </c>
      <c r="H37" s="17" t="str">
        <f>IF(Osvojeni!U37="","",Osvojeni!U37)</f>
        <v/>
      </c>
    </row>
    <row r="38" spans="1:8" ht="15" customHeight="1" x14ac:dyDescent="0.2">
      <c r="A38" s="18">
        <f>M1D!A33</f>
        <v>31</v>
      </c>
      <c r="B38" s="19" t="str">
        <f>M1D!B33</f>
        <v>33/2019</v>
      </c>
      <c r="C38" s="80" t="str">
        <f>M1D!C33</f>
        <v>Demić Muhamed</v>
      </c>
      <c r="D38" s="81"/>
      <c r="E38" s="16">
        <f>IF(AND(Osvojeni!O38="",Osvojeni!P38=""),"",Osvojeni!P38)</f>
        <v>4</v>
      </c>
      <c r="F38" s="16">
        <f>IF(AND(Osvojeni!R38="",Osvojeni!S38=""),"",IF(Osvojeni!S38="",Osvojeni!R38,Osvojeni!S38))</f>
        <v>12</v>
      </c>
      <c r="G38" s="17">
        <f>IF(Osvojeni!T38="","",Osvojeni!T38)</f>
        <v>16</v>
      </c>
      <c r="H38" s="17" t="str">
        <f>IF(Osvojeni!U38="","",Osvojeni!U38)</f>
        <v>F</v>
      </c>
    </row>
    <row r="39" spans="1:8" ht="15" customHeight="1" x14ac:dyDescent="0.2">
      <c r="A39" s="18">
        <f>M1D!A34</f>
        <v>32</v>
      </c>
      <c r="B39" s="19" t="str">
        <f>M1D!B34</f>
        <v>34/2019</v>
      </c>
      <c r="C39" s="80" t="str">
        <f>M1D!C34</f>
        <v>Kalinić Mihailo</v>
      </c>
      <c r="D39" s="81"/>
      <c r="E39" s="16" t="str">
        <f>IF(AND(Osvojeni!O39="",Osvojeni!P39=""),"",Osvojeni!P39)</f>
        <v/>
      </c>
      <c r="F39" s="16" t="str">
        <f>IF(AND(Osvojeni!R39="",Osvojeni!S39=""),"",IF(Osvojeni!S39="",Osvojeni!R39,Osvojeni!S39))</f>
        <v/>
      </c>
      <c r="G39" s="17" t="str">
        <f>IF(Osvojeni!T39="","",Osvojeni!T39)</f>
        <v/>
      </c>
      <c r="H39" s="17" t="str">
        <f>IF(Osvojeni!U39="","",Osvojeni!U39)</f>
        <v/>
      </c>
    </row>
    <row r="40" spans="1:8" ht="15" customHeight="1" x14ac:dyDescent="0.2">
      <c r="A40" s="18">
        <f>M1D!A35</f>
        <v>33</v>
      </c>
      <c r="B40" s="19" t="str">
        <f>M1D!B35</f>
        <v>35/2019</v>
      </c>
      <c r="C40" s="80" t="str">
        <f>M1D!C35</f>
        <v>Selmanović Vedad</v>
      </c>
      <c r="D40" s="81"/>
      <c r="E40" s="16">
        <f>IF(AND(Osvojeni!O40="",Osvojeni!P40=""),"",Osvojeni!P40)</f>
        <v>14</v>
      </c>
      <c r="F40" s="16">
        <f>IF(AND(Osvojeni!R40="",Osvojeni!S40=""),"",IF(Osvojeni!S40="",Osvojeni!R40,Osvojeni!S40))</f>
        <v>26.5</v>
      </c>
      <c r="G40" s="17">
        <f>IF(Osvojeni!T40="","",Osvojeni!T40)</f>
        <v>40.5</v>
      </c>
      <c r="H40" s="17" t="str">
        <f>IF(Osvojeni!U40="","",Osvojeni!U40)</f>
        <v>F</v>
      </c>
    </row>
    <row r="41" spans="1:8" ht="15" customHeight="1" x14ac:dyDescent="0.2">
      <c r="A41" s="18">
        <f>M1D!A36</f>
        <v>34</v>
      </c>
      <c r="B41" s="19" t="str">
        <f>M1D!B36</f>
        <v>37/2019</v>
      </c>
      <c r="C41" s="80" t="str">
        <f>M1D!C36</f>
        <v>Fatić Milica</v>
      </c>
      <c r="D41" s="81"/>
      <c r="E41" s="16">
        <f>IF(AND(Osvojeni!O41="",Osvojeni!P41=""),"",Osvojeni!P41)</f>
        <v>9</v>
      </c>
      <c r="F41" s="16">
        <f>IF(AND(Osvojeni!R41="",Osvojeni!S41=""),"",IF(Osvojeni!S41="",Osvojeni!R41,Osvojeni!S41))</f>
        <v>12</v>
      </c>
      <c r="G41" s="17">
        <f>IF(Osvojeni!T41="","",Osvojeni!T41)</f>
        <v>21</v>
      </c>
      <c r="H41" s="17" t="str">
        <f>IF(Osvojeni!U41="","",Osvojeni!U41)</f>
        <v>F</v>
      </c>
    </row>
    <row r="42" spans="1:8" ht="15" customHeight="1" x14ac:dyDescent="0.2">
      <c r="A42" s="18">
        <f>M1D!A37</f>
        <v>35</v>
      </c>
      <c r="B42" s="19" t="str">
        <f>M1D!B37</f>
        <v>39/2019</v>
      </c>
      <c r="C42" s="80" t="str">
        <f>M1D!C37</f>
        <v>Mijanović Zoran</v>
      </c>
      <c r="D42" s="81"/>
      <c r="E42" s="16" t="str">
        <f>IF(AND(Osvojeni!O42="",Osvojeni!P42=""),"",Osvojeni!P42)</f>
        <v/>
      </c>
      <c r="F42" s="16" t="str">
        <f>IF(AND(Osvojeni!R42="",Osvojeni!S42=""),"",IF(Osvojeni!S42="",Osvojeni!R42,Osvojeni!S42))</f>
        <v/>
      </c>
      <c r="G42" s="17" t="str">
        <f>IF(Osvojeni!T42="","",Osvojeni!T42)</f>
        <v/>
      </c>
      <c r="H42" s="17" t="str">
        <f>IF(Osvojeni!U42="","",Osvojeni!U42)</f>
        <v/>
      </c>
    </row>
    <row r="43" spans="1:8" ht="15" customHeight="1" x14ac:dyDescent="0.2">
      <c r="A43" s="18">
        <f>M1D!A38</f>
        <v>36</v>
      </c>
      <c r="B43" s="19" t="str">
        <f>M1D!B38</f>
        <v>41/2019</v>
      </c>
      <c r="C43" s="80" t="str">
        <f>M1D!C38</f>
        <v>Mandić Vido</v>
      </c>
      <c r="D43" s="81"/>
      <c r="E43" s="16">
        <f>IF(AND(Osvojeni!O43="",Osvojeni!P43=""),"",Osvojeni!P43)</f>
        <v>0</v>
      </c>
      <c r="F43" s="16" t="str">
        <f>IF(AND(Osvojeni!R43="",Osvojeni!S43=""),"",IF(Osvojeni!S43="",Osvojeni!R43,Osvojeni!S43))</f>
        <v/>
      </c>
      <c r="G43" s="17">
        <f>IF(Osvojeni!T43="","",Osvojeni!T43)</f>
        <v>10</v>
      </c>
      <c r="H43" s="17" t="str">
        <f>IF(Osvojeni!U43="","",Osvojeni!U43)</f>
        <v>F</v>
      </c>
    </row>
    <row r="44" spans="1:8" ht="15" customHeight="1" x14ac:dyDescent="0.2">
      <c r="A44" s="18">
        <f>M1D!A39</f>
        <v>37</v>
      </c>
      <c r="B44" s="19" t="str">
        <f>M1D!B39</f>
        <v>42/2019</v>
      </c>
      <c r="C44" s="80" t="str">
        <f>M1D!C39</f>
        <v>Jovanović Vladimir</v>
      </c>
      <c r="D44" s="81"/>
      <c r="E44" s="16">
        <f>IF(AND(Osvojeni!O44="",Osvojeni!P44=""),"",Osvojeni!P44)</f>
        <v>42.5</v>
      </c>
      <c r="F44" s="16">
        <f>IF(AND(Osvojeni!R44="",Osvojeni!S44=""),"",IF(Osvojeni!S44="",Osvojeni!R44,Osvojeni!S44))</f>
        <v>47.5</v>
      </c>
      <c r="G44" s="17">
        <f>IF(Osvojeni!T44="","",Osvojeni!T44)</f>
        <v>90</v>
      </c>
      <c r="H44" s="17" t="str">
        <f>IF(Osvojeni!U44="","",Osvojeni!U44)</f>
        <v>A</v>
      </c>
    </row>
    <row r="45" spans="1:8" ht="15" customHeight="1" x14ac:dyDescent="0.2">
      <c r="A45" s="18">
        <f>M1D!A40</f>
        <v>38</v>
      </c>
      <c r="B45" s="19" t="str">
        <f>M1D!B40</f>
        <v>43/2019</v>
      </c>
      <c r="C45" s="80" t="str">
        <f>M1D!C40</f>
        <v>Bojanović Sara</v>
      </c>
      <c r="D45" s="81"/>
      <c r="E45" s="16">
        <f>IF(AND(Osvojeni!O45="",Osvojeni!P45=""),"",Osvojeni!P45)</f>
        <v>23</v>
      </c>
      <c r="F45" s="16">
        <f>IF(AND(Osvojeni!R45="",Osvojeni!S45=""),"",IF(Osvojeni!S45="",Osvojeni!R45,Osvojeni!S45))</f>
        <v>34</v>
      </c>
      <c r="G45" s="17">
        <f>IF(Osvojeni!T45="","",Osvojeni!T45)</f>
        <v>57</v>
      </c>
      <c r="H45" s="17" t="str">
        <f>IF(Osvojeni!U45="","",Osvojeni!U45)</f>
        <v>E</v>
      </c>
    </row>
    <row r="46" spans="1:8" ht="15" customHeight="1" x14ac:dyDescent="0.2">
      <c r="A46" s="18">
        <f>M1D!A41</f>
        <v>39</v>
      </c>
      <c r="B46" s="19" t="str">
        <f>M1D!B41</f>
        <v>44/2019</v>
      </c>
      <c r="C46" s="80" t="str">
        <f>M1D!C41</f>
        <v>Obradović Una</v>
      </c>
      <c r="D46" s="81"/>
      <c r="E46" s="16" t="str">
        <f>IF(AND(Osvojeni!O46="",Osvojeni!P46=""),"",Osvojeni!P46)</f>
        <v/>
      </c>
      <c r="F46" s="16" t="str">
        <f>IF(AND(Osvojeni!R46="",Osvojeni!S46=""),"",IF(Osvojeni!S46="",Osvojeni!R46,Osvojeni!S46))</f>
        <v/>
      </c>
      <c r="G46" s="17" t="str">
        <f>IF(Osvojeni!T46="","",Osvojeni!T46)</f>
        <v/>
      </c>
      <c r="H46" s="17" t="str">
        <f>IF(Osvojeni!U46="","",Osvojeni!U46)</f>
        <v/>
      </c>
    </row>
    <row r="47" spans="1:8" ht="15" customHeight="1" x14ac:dyDescent="0.2">
      <c r="A47" s="18" t="str">
        <f>M1D!A42</f>
        <v>40.</v>
      </c>
      <c r="B47" s="19" t="str">
        <f>M1D!B42</f>
        <v>45/2019</v>
      </c>
      <c r="C47" s="80" t="str">
        <f>M1D!C42</f>
        <v>Knežević Vuk</v>
      </c>
      <c r="D47" s="81"/>
      <c r="E47" s="16">
        <f>IF(AND(Osvojeni!O47="",Osvojeni!P47=""),"",Osvojeni!P47)</f>
        <v>6</v>
      </c>
      <c r="F47" s="16">
        <f>IF(AND(Osvojeni!R47="",Osvojeni!S47=""),"",IF(Osvojeni!S47="",Osvojeni!R47,Osvojeni!S47))</f>
        <v>16</v>
      </c>
      <c r="G47" s="17">
        <f>IF(Osvojeni!T47="","",Osvojeni!T47)</f>
        <v>22</v>
      </c>
      <c r="H47" s="17" t="str">
        <f>IF(Osvojeni!U47="","",Osvojeni!U47)</f>
        <v>F</v>
      </c>
    </row>
    <row r="48" spans="1:8" ht="15" customHeight="1" x14ac:dyDescent="0.2">
      <c r="A48" s="18" t="str">
        <f>M1D!A43</f>
        <v>41.</v>
      </c>
      <c r="B48" s="19" t="str">
        <f>M1D!B43</f>
        <v>46/2019</v>
      </c>
      <c r="C48" s="80" t="str">
        <f>M1D!C43</f>
        <v>Mijailović Mia</v>
      </c>
      <c r="D48" s="81"/>
      <c r="E48" s="16" t="str">
        <f>IF(AND(Osvojeni!O48="",Osvojeni!P48=""),"",Osvojeni!P48)</f>
        <v/>
      </c>
      <c r="F48" s="16" t="str">
        <f>IF(AND(Osvojeni!R48="",Osvojeni!S48=""),"",IF(Osvojeni!S48="",Osvojeni!R48,Osvojeni!S48))</f>
        <v/>
      </c>
      <c r="G48" s="17" t="str">
        <f>IF(Osvojeni!T48="","",Osvojeni!T48)</f>
        <v/>
      </c>
      <c r="H48" s="17" t="str">
        <f>IF(Osvojeni!U48="","",Osvojeni!U48)</f>
        <v/>
      </c>
    </row>
    <row r="49" spans="1:8" ht="15" customHeight="1" x14ac:dyDescent="0.2">
      <c r="A49" s="18" t="str">
        <f>M1D!A44</f>
        <v>42.</v>
      </c>
      <c r="B49" s="19" t="str">
        <f>M1D!B44</f>
        <v>47/2019</v>
      </c>
      <c r="C49" s="80" t="str">
        <f>M1D!C44</f>
        <v>Sekulović Una</v>
      </c>
      <c r="D49" s="81"/>
      <c r="E49" s="16" t="str">
        <f>IF(AND(Osvojeni!O49="",Osvojeni!P49=""),"",Osvojeni!P49)</f>
        <v/>
      </c>
      <c r="F49" s="16" t="str">
        <f>IF(AND(Osvojeni!R49="",Osvojeni!S49=""),"",IF(Osvojeni!S49="",Osvojeni!R49,Osvojeni!S49))</f>
        <v/>
      </c>
      <c r="G49" s="17" t="str">
        <f>IF(Osvojeni!T49="","",Osvojeni!T49)</f>
        <v/>
      </c>
      <c r="H49" s="17" t="str">
        <f>IF(Osvojeni!U49="","",Osvojeni!U49)</f>
        <v/>
      </c>
    </row>
    <row r="50" spans="1:8" ht="15" customHeight="1" x14ac:dyDescent="0.2">
      <c r="A50" s="18" t="str">
        <f>M1D!A45</f>
        <v>43.</v>
      </c>
      <c r="B50" s="19" t="str">
        <f>M1D!B45</f>
        <v>48/2019</v>
      </c>
      <c r="C50" s="80" t="str">
        <f>M1D!C45</f>
        <v>Benić Teodora</v>
      </c>
      <c r="D50" s="81"/>
      <c r="E50" s="16">
        <f>IF(AND(Osvojeni!O50="",Osvojeni!P50=""),"",Osvojeni!P50)</f>
        <v>29</v>
      </c>
      <c r="F50" s="16">
        <f>IF(AND(Osvojeni!R50="",Osvojeni!S50=""),"",IF(Osvojeni!S50="",Osvojeni!R50,Osvojeni!S50))</f>
        <v>38</v>
      </c>
      <c r="G50" s="17">
        <f>IF(Osvojeni!T50="","",Osvojeni!T50)</f>
        <v>67</v>
      </c>
      <c r="H50" s="17" t="str">
        <f>IF(Osvojeni!U50="","",Osvojeni!U50)</f>
        <v>D</v>
      </c>
    </row>
    <row r="51" spans="1:8" ht="15" customHeight="1" x14ac:dyDescent="0.2">
      <c r="A51" s="18" t="str">
        <f>M1D!A46</f>
        <v>44.</v>
      </c>
      <c r="B51" s="19" t="str">
        <f>M1D!B46</f>
        <v>49/2019</v>
      </c>
      <c r="C51" s="80" t="str">
        <f>M1D!C46</f>
        <v>Brajović Predrag</v>
      </c>
      <c r="D51" s="81"/>
      <c r="E51" s="16">
        <f>IF(AND(Osvojeni!O51="",Osvojeni!P51=""),"",Osvojeni!P51)</f>
        <v>10.5</v>
      </c>
      <c r="F51" s="16">
        <f>IF(AND(Osvojeni!R51="",Osvojeni!S51=""),"",IF(Osvojeni!S51="",Osvojeni!R51,Osvojeni!S51))</f>
        <v>12</v>
      </c>
      <c r="G51" s="17">
        <f>IF(Osvojeni!T51="","",Osvojeni!T51)</f>
        <v>22.5</v>
      </c>
      <c r="H51" s="17" t="str">
        <f>IF(Osvojeni!U51="","",Osvojeni!U51)</f>
        <v>F</v>
      </c>
    </row>
    <row r="52" spans="1:8" ht="15" customHeight="1" x14ac:dyDescent="0.2">
      <c r="A52" s="18" t="str">
        <f>M1D!A47</f>
        <v>45.</v>
      </c>
      <c r="B52" s="19" t="str">
        <f>M1D!B47</f>
        <v>50/2019</v>
      </c>
      <c r="C52" s="80" t="str">
        <f>M1D!C47</f>
        <v>Gačević Ognjen</v>
      </c>
      <c r="D52" s="81"/>
      <c r="E52" s="16" t="str">
        <f>IF(AND(Osvojeni!O52="",Osvojeni!P52=""),"",Osvojeni!P52)</f>
        <v/>
      </c>
      <c r="F52" s="16" t="str">
        <f>IF(AND(Osvojeni!R52="",Osvojeni!S52=""),"",IF(Osvojeni!S52="",Osvojeni!R52,Osvojeni!S52))</f>
        <v/>
      </c>
      <c r="G52" s="17" t="str">
        <f>IF(Osvojeni!T52="","",Osvojeni!T52)</f>
        <v/>
      </c>
      <c r="H52" s="17" t="str">
        <f>IF(Osvojeni!U52="","",Osvojeni!U52)</f>
        <v/>
      </c>
    </row>
    <row r="53" spans="1:8" ht="15" customHeight="1" x14ac:dyDescent="0.2">
      <c r="A53" s="18" t="str">
        <f>M1D!A48</f>
        <v>46.</v>
      </c>
      <c r="B53" s="19" t="str">
        <f>M1D!B48</f>
        <v>32/2018</v>
      </c>
      <c r="C53" s="80" t="str">
        <f>M1D!C48</f>
        <v>Pejović Vasilisa</v>
      </c>
      <c r="D53" s="81"/>
      <c r="E53" s="16">
        <f>IF(AND(Osvojeni!O53="",Osvojeni!P53=""),"",Osvojeni!P53)</f>
        <v>7</v>
      </c>
      <c r="F53" s="16">
        <f>IF(AND(Osvojeni!R53="",Osvojeni!S53=""),"",IF(Osvojeni!S53="",Osvojeni!R53,Osvojeni!S53))</f>
        <v>10</v>
      </c>
      <c r="G53" s="17">
        <f>IF(Osvojeni!T53="","",Osvojeni!T53)</f>
        <v>17</v>
      </c>
      <c r="H53" s="17" t="str">
        <f>IF(Osvojeni!U53="","",Osvojeni!U53)</f>
        <v>F</v>
      </c>
    </row>
    <row r="54" spans="1:8" ht="15" customHeight="1" x14ac:dyDescent="0.2">
      <c r="A54" s="18" t="str">
        <f>M1D!A49</f>
        <v>47.</v>
      </c>
      <c r="B54" s="19" t="str">
        <f>M1D!B49</f>
        <v>34/2018</v>
      </c>
      <c r="C54" s="80" t="str">
        <f>M1D!C49</f>
        <v>Radulović Ana</v>
      </c>
      <c r="D54" s="81"/>
      <c r="E54" s="16">
        <f>IF(AND(Osvojeni!O54="",Osvojeni!P54=""),"",Osvojeni!P54)</f>
        <v>17</v>
      </c>
      <c r="F54" s="16" t="str">
        <f>IF(AND(Osvojeni!R54="",Osvojeni!S54=""),"",IF(Osvojeni!S54="",Osvojeni!R54,Osvojeni!S54))</f>
        <v/>
      </c>
      <c r="G54" s="17">
        <f>IF(Osvojeni!T54="","",Osvojeni!T54)</f>
        <v>27</v>
      </c>
      <c r="H54" s="17" t="str">
        <f>IF(Osvojeni!U54="","",Osvojeni!U54)</f>
        <v>F</v>
      </c>
    </row>
    <row r="55" spans="1:8" ht="15" customHeight="1" x14ac:dyDescent="0.2">
      <c r="A55" s="18" t="str">
        <f>M1D!A50</f>
        <v>48.</v>
      </c>
      <c r="B55" s="19" t="str">
        <f>M1D!B50</f>
        <v>15/2017</v>
      </c>
      <c r="C55" s="80" t="str">
        <f>M1D!C50</f>
        <v>Bajraktarević Džanan</v>
      </c>
      <c r="D55" s="81"/>
      <c r="E55" s="16" t="str">
        <f>IF(AND(Osvojeni!O55="",Osvojeni!P55=""),"",Osvojeni!P55)</f>
        <v/>
      </c>
      <c r="F55" s="16" t="str">
        <f>IF(AND(Osvojeni!R55="",Osvojeni!S55=""),"",IF(Osvojeni!S55="",Osvojeni!R55,Osvojeni!S55))</f>
        <v/>
      </c>
      <c r="G55" s="17" t="str">
        <f>IF(Osvojeni!T55="","",Osvojeni!T55)</f>
        <v/>
      </c>
      <c r="H55" s="17" t="str">
        <f>IF(Osvojeni!U55="","",Osvojeni!U55)</f>
        <v/>
      </c>
    </row>
    <row r="56" spans="1:8" ht="15" customHeight="1" x14ac:dyDescent="0.2">
      <c r="A56" s="18" t="str">
        <f>M1D!A51</f>
        <v>49.</v>
      </c>
      <c r="B56" s="19" t="str">
        <f>M1D!B51</f>
        <v>28/2017</v>
      </c>
      <c r="C56" s="80" t="str">
        <f>M1D!C51</f>
        <v>Vujović Slobodan</v>
      </c>
      <c r="D56" s="81"/>
      <c r="E56" s="16">
        <f>IF(AND(Osvojeni!O56="",Osvojeni!P56=""),"",Osvojeni!P56)</f>
        <v>0</v>
      </c>
      <c r="F56" s="16">
        <f>IF(AND(Osvojeni!R56="",Osvojeni!S56=""),"",IF(Osvojeni!S56="",Osvojeni!R56,Osvojeni!S56))</f>
        <v>12</v>
      </c>
      <c r="G56" s="17">
        <f>IF(Osvojeni!T56="","",Osvojeni!T56)</f>
        <v>12</v>
      </c>
      <c r="H56" s="17" t="str">
        <f>IF(Osvojeni!U56="","",Osvojeni!U56)</f>
        <v>F</v>
      </c>
    </row>
    <row r="57" spans="1:8" ht="15" customHeight="1" x14ac:dyDescent="0.2">
      <c r="A57" s="18" t="str">
        <f>M1D!A52</f>
        <v>50.</v>
      </c>
      <c r="B57" s="19" t="str">
        <f>M1D!B52</f>
        <v>36/2017</v>
      </c>
      <c r="C57" s="80" t="str">
        <f>M1D!C52</f>
        <v>Kalač Almin</v>
      </c>
      <c r="D57" s="81"/>
      <c r="E57" s="16" t="str">
        <f>IF(AND(Osvojeni!O57="",Osvojeni!P57=""),"",Osvojeni!P57)</f>
        <v/>
      </c>
      <c r="F57" s="16" t="str">
        <f>IF(AND(Osvojeni!R57="",Osvojeni!S57=""),"",IF(Osvojeni!S57="",Osvojeni!R57,Osvojeni!S57))</f>
        <v/>
      </c>
      <c r="G57" s="17" t="str">
        <f>IF(Osvojeni!T57="","",Osvojeni!T57)</f>
        <v/>
      </c>
      <c r="H57" s="17" t="str">
        <f>IF(Osvojeni!U57="","",Osvojeni!U57)</f>
        <v/>
      </c>
    </row>
  </sheetData>
  <sheetProtection selectLockedCells="1" selectUnlockedCells="1"/>
  <mergeCells count="64">
    <mergeCell ref="C53:D53"/>
    <mergeCell ref="C54:D54"/>
    <mergeCell ref="C55:D55"/>
    <mergeCell ref="C56:D56"/>
    <mergeCell ref="C57:D57"/>
    <mergeCell ref="C48:D48"/>
    <mergeCell ref="C49:D49"/>
    <mergeCell ref="C50:D50"/>
    <mergeCell ref="C51:D51"/>
    <mergeCell ref="C52:D52"/>
    <mergeCell ref="C43:D43"/>
    <mergeCell ref="C44:D44"/>
    <mergeCell ref="C45:D45"/>
    <mergeCell ref="C46:D46"/>
    <mergeCell ref="C47:D47"/>
    <mergeCell ref="C38:D38"/>
    <mergeCell ref="C39:D39"/>
    <mergeCell ref="C40:D40"/>
    <mergeCell ref="C41:D41"/>
    <mergeCell ref="C42:D42"/>
    <mergeCell ref="C33:D33"/>
    <mergeCell ref="C34:D34"/>
    <mergeCell ref="C35:D35"/>
    <mergeCell ref="C36:D36"/>
    <mergeCell ref="C37:D3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C13:D13"/>
    <mergeCell ref="C14:D14"/>
    <mergeCell ref="C15:D15"/>
    <mergeCell ref="C16:D16"/>
    <mergeCell ref="C17:D17"/>
    <mergeCell ref="C8:D8"/>
    <mergeCell ref="C9:D9"/>
    <mergeCell ref="C10:D10"/>
    <mergeCell ref="C11:D11"/>
    <mergeCell ref="C12:D12"/>
    <mergeCell ref="A6:A7"/>
    <mergeCell ref="E6:G6"/>
    <mergeCell ref="A1:E1"/>
    <mergeCell ref="D3:H3"/>
    <mergeCell ref="E4:H4"/>
    <mergeCell ref="F1:H1"/>
    <mergeCell ref="A2:H2"/>
    <mergeCell ref="A3:C3"/>
    <mergeCell ref="A4:D4"/>
    <mergeCell ref="B6:B7"/>
    <mergeCell ref="C6:D7"/>
    <mergeCell ref="H6:H7"/>
    <mergeCell ref="B5:D5"/>
    <mergeCell ref="E5:H5"/>
  </mergeCells>
  <phoneticPr fontId="27" type="noConversion"/>
  <pageMargins left="0.55118110236220474" right="0.55118110236220474" top="0.98425196850393704" bottom="0.98425196850393704" header="0.51181102362204722" footer="0.51181102362204722"/>
  <pageSetup paperSize="9" firstPageNumber="0" orientation="portrait" horizontalDpi="300" verticalDpi="300" r:id="rId1"/>
  <headerFooter alignWithMargins="0">
    <oddFooter>&amp;L
DATUM:
__________________________&amp;C
&amp;RPRODEKAN ZA NASTAVU
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M1D</vt:lpstr>
      <vt:lpstr>Osvojeni</vt:lpstr>
      <vt:lpstr>Zakljucne</vt:lpstr>
      <vt:lpstr>Osvojeni!Print_Titles</vt:lpstr>
      <vt:lpstr>Zakljucne!Print_Titles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Dell</cp:lastModifiedBy>
  <cp:revision>20</cp:revision>
  <cp:lastPrinted>2019-01-14T22:39:31Z</cp:lastPrinted>
  <dcterms:created xsi:type="dcterms:W3CDTF">2005-10-19T21:32:06Z</dcterms:created>
  <dcterms:modified xsi:type="dcterms:W3CDTF">2020-09-09T19:31:06Z</dcterms:modified>
</cp:coreProperties>
</file>