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760" activeTab="0"/>
  </bookViews>
  <sheets>
    <sheet name="Rezultati" sheetId="1" r:id="rId1"/>
    <sheet name="Evidencija" sheetId="2" r:id="rId2"/>
    <sheet name="Zakljucne" sheetId="3" r:id="rId3"/>
  </sheets>
  <definedNames>
    <definedName name="Citava_tabela">#REF!</definedName>
    <definedName name="_xlnm.Print_Titles" localSheetId="2">'Zakljucne'!$1:$9</definedName>
  </definedNames>
  <calcPr fullCalcOnLoad="1"/>
</workbook>
</file>

<file path=xl/sharedStrings.xml><?xml version="1.0" encoding="utf-8"?>
<sst xmlns="http://schemas.openxmlformats.org/spreadsheetml/2006/main" count="1011" uniqueCount="379">
  <si>
    <t>Broj indeksa</t>
  </si>
  <si>
    <t>D1</t>
  </si>
  <si>
    <t>D2</t>
  </si>
  <si>
    <t>D3</t>
  </si>
  <si>
    <t>D4</t>
  </si>
  <si>
    <t>D5</t>
  </si>
  <si>
    <t>K1</t>
  </si>
  <si>
    <t>Kp1</t>
  </si>
  <si>
    <t>K2</t>
  </si>
  <si>
    <t>Kp2</t>
  </si>
  <si>
    <t>Ispit</t>
  </si>
  <si>
    <t>Pop.</t>
  </si>
  <si>
    <t>Zbir</t>
  </si>
  <si>
    <t>Ocjena</t>
  </si>
  <si>
    <t>Domaći zadaci</t>
  </si>
  <si>
    <t>Kolokvijumi</t>
  </si>
  <si>
    <t>R. br.</t>
  </si>
  <si>
    <t>OBRAZAC za evidenciju osvojenih poena na predmetu i predlog ocjene</t>
  </si>
  <si>
    <t xml:space="preserve">STUDIJE: </t>
  </si>
  <si>
    <t>BROJ OSVOJENIH POENA ZA SVAKI OBLIK PROVJERE ZNANJA STUDENTA</t>
  </si>
  <si>
    <t>PREDLOG OCJENE</t>
  </si>
  <si>
    <t>broj</t>
  </si>
  <si>
    <t>DOMAĆI ZADACI</t>
  </si>
  <si>
    <t>TESTOVI</t>
  </si>
  <si>
    <t>KOLOKVIJUMI</t>
  </si>
  <si>
    <t>I</t>
  </si>
  <si>
    <t>II</t>
  </si>
  <si>
    <t>PI</t>
  </si>
  <si>
    <t>PII</t>
  </si>
  <si>
    <t>OBRAZAC ZA ZAKLJUČNE OCJENE</t>
  </si>
  <si>
    <t>Evidencioni broj</t>
  </si>
  <si>
    <t>Osvojeni broj poena</t>
  </si>
  <si>
    <t>Zaključna ocjena</t>
  </si>
  <si>
    <t>U toku semestra</t>
  </si>
  <si>
    <t>Na završnom ispitu</t>
  </si>
  <si>
    <t>Ime i prezime</t>
  </si>
  <si>
    <t>Red.</t>
  </si>
  <si>
    <t>ZAV. ISPIT</t>
  </si>
  <si>
    <t>UKUPNO POENA</t>
  </si>
  <si>
    <t>ECTS kredita</t>
  </si>
  <si>
    <t>Laboratorije</t>
  </si>
  <si>
    <t>L+D+K</t>
  </si>
  <si>
    <r>
      <t>LABORATORIJSKE</t>
    </r>
    <r>
      <rPr>
        <b/>
        <sz val="6"/>
        <color indexed="8"/>
        <rFont val="Arial"/>
        <family val="2"/>
      </rPr>
      <t xml:space="preserve"> </t>
    </r>
  </si>
  <si>
    <t>VJEŽBE</t>
  </si>
  <si>
    <t>SARADNIK: Mr Ana Zogović</t>
  </si>
  <si>
    <t>STATISTIKA</t>
  </si>
  <si>
    <t>Broj</t>
  </si>
  <si>
    <t>%</t>
  </si>
  <si>
    <t>Broj izaslih</t>
  </si>
  <si>
    <t>Preko 50 %</t>
  </si>
  <si>
    <t>Ispod 10 %</t>
  </si>
  <si>
    <t>Preko 90 %</t>
  </si>
  <si>
    <t>13/2015</t>
  </si>
  <si>
    <t>30/2015</t>
  </si>
  <si>
    <t>79/2015</t>
  </si>
  <si>
    <t>Predmetni nastavnik:</t>
  </si>
  <si>
    <t>Prodekan za nastavu:</t>
  </si>
  <si>
    <t>_____________________</t>
  </si>
  <si>
    <t>Evidencioni</t>
  </si>
  <si>
    <t>19/2016</t>
  </si>
  <si>
    <t>42/2016</t>
  </si>
  <si>
    <t>64/2016</t>
  </si>
  <si>
    <t>70/2016</t>
  </si>
  <si>
    <t>75/2016</t>
  </si>
  <si>
    <t>78/2016</t>
  </si>
  <si>
    <t>87/2016</t>
  </si>
  <si>
    <t>63/2014</t>
  </si>
  <si>
    <t>Jelena Marković</t>
  </si>
  <si>
    <t>Miloš Radanović</t>
  </si>
  <si>
    <t>Danijela Janković</t>
  </si>
  <si>
    <t>Darko Miranović</t>
  </si>
  <si>
    <t>Branimir Barović</t>
  </si>
  <si>
    <t>Radoš Pođanin</t>
  </si>
  <si>
    <t>Filip Laličić</t>
  </si>
  <si>
    <t>Nikola Radunović</t>
  </si>
  <si>
    <t>Filip Vlahović</t>
  </si>
  <si>
    <t>Ksenija Lazarević</t>
  </si>
  <si>
    <t>Tihomir Kapor</t>
  </si>
  <si>
    <t>Bojan Dukić</t>
  </si>
  <si>
    <t>Petar Čarapić</t>
  </si>
  <si>
    <t>Hajdana Mirotić</t>
  </si>
  <si>
    <t>Ivan Uskoković</t>
  </si>
  <si>
    <t>Đorđije Bijelić</t>
  </si>
  <si>
    <t>Dragan Bošnjak</t>
  </si>
  <si>
    <t>Stefan Šestović</t>
  </si>
  <si>
    <t>Adnan Kojašević</t>
  </si>
  <si>
    <t>Filip Rajković</t>
  </si>
  <si>
    <t>Nemanja Bajović</t>
  </si>
  <si>
    <t>Mihailo Ristić</t>
  </si>
  <si>
    <t>102/2016</t>
  </si>
  <si>
    <t>108/2016</t>
  </si>
  <si>
    <t>121/2016</t>
  </si>
  <si>
    <t>124/2016</t>
  </si>
  <si>
    <t>125/2016</t>
  </si>
  <si>
    <t>128/2016</t>
  </si>
  <si>
    <t>34/2015</t>
  </si>
  <si>
    <t>57/2015</t>
  </si>
  <si>
    <t>80/2015</t>
  </si>
  <si>
    <t>46/2014</t>
  </si>
  <si>
    <t>56/2014</t>
  </si>
  <si>
    <t>3/2012</t>
  </si>
  <si>
    <t>STATISTIKA ZA STUDENTE KOJI SU RADIILI ISPIT</t>
  </si>
  <si>
    <r>
      <t>Studijski program:</t>
    </r>
    <r>
      <rPr>
        <b/>
        <sz val="10"/>
        <rFont val="Arial"/>
        <family val="2"/>
      </rPr>
      <t xml:space="preserve"> </t>
    </r>
  </si>
  <si>
    <t>STUDIJE PRIMIJENJENOG RAČUNARSTVA</t>
  </si>
  <si>
    <t>NASTAVNIK: Prof. dr Jadranka Radović</t>
  </si>
  <si>
    <t>Studije:</t>
  </si>
  <si>
    <t>OSNOVNE</t>
  </si>
  <si>
    <t>NASTAVNIK: Prof. dr Gojko Joksimović</t>
  </si>
  <si>
    <t xml:space="preserve">Predmet: </t>
  </si>
  <si>
    <t>OSNOVE ELEKTROTEHNIKE</t>
  </si>
  <si>
    <t>Broj ECTS kredita: 6,5</t>
  </si>
  <si>
    <r>
      <t>STUDIJSKI PROGRAM:</t>
    </r>
    <r>
      <rPr>
        <b/>
        <sz val="11"/>
        <color indexed="8"/>
        <rFont val="Arial"/>
        <family val="2"/>
      </rPr>
      <t xml:space="preserve"> STUDIJE PRIMIJENJENOG RAČUNARSTVA </t>
    </r>
  </si>
  <si>
    <t xml:space="preserve">PREDMET: </t>
  </si>
  <si>
    <t>6,5</t>
  </si>
  <si>
    <t>SARADNIK: Mr Vladan Durković</t>
  </si>
  <si>
    <t>1/2017</t>
  </si>
  <si>
    <t>Vuk Adžić</t>
  </si>
  <si>
    <t>2/2017</t>
  </si>
  <si>
    <t>Zoran Perović</t>
  </si>
  <si>
    <t>3/2017</t>
  </si>
  <si>
    <t>Nemanja Radović</t>
  </si>
  <si>
    <t>4/2017</t>
  </si>
  <si>
    <t>Sreto Rakonjac</t>
  </si>
  <si>
    <t>5/2017</t>
  </si>
  <si>
    <t>Momčilo Popović</t>
  </si>
  <si>
    <t>6/2017</t>
  </si>
  <si>
    <t>Egzon Milla</t>
  </si>
  <si>
    <t>7/2017</t>
  </si>
  <si>
    <t>Filip Anđelić</t>
  </si>
  <si>
    <t>8/2017</t>
  </si>
  <si>
    <t>Denis Suljević</t>
  </si>
  <si>
    <t>9/2017</t>
  </si>
  <si>
    <t>Ana Čejović</t>
  </si>
  <si>
    <t>10/2017</t>
  </si>
  <si>
    <t>Miljan Jevtović</t>
  </si>
  <si>
    <t>11/2017</t>
  </si>
  <si>
    <t>Almir Maloković</t>
  </si>
  <si>
    <t>12/2017</t>
  </si>
  <si>
    <t>Teodora Petranović</t>
  </si>
  <si>
    <t>13/2017</t>
  </si>
  <si>
    <t>Antonije Golubović</t>
  </si>
  <si>
    <t>14/2017</t>
  </si>
  <si>
    <t>Miloš Miranović</t>
  </si>
  <si>
    <t>16/2017</t>
  </si>
  <si>
    <t>Nebojša Bojanović</t>
  </si>
  <si>
    <t>17/2017</t>
  </si>
  <si>
    <t>Ivana Ćorić</t>
  </si>
  <si>
    <t>18/2017</t>
  </si>
  <si>
    <t>Stefan Milikić</t>
  </si>
  <si>
    <t>19/2017</t>
  </si>
  <si>
    <t>Pavle Babić</t>
  </si>
  <si>
    <t>20/2017</t>
  </si>
  <si>
    <t>Jovana Iković</t>
  </si>
  <si>
    <t>21/2017</t>
  </si>
  <si>
    <t>Fajton Lolović</t>
  </si>
  <si>
    <t>22/2017</t>
  </si>
  <si>
    <t>Milorad Mijušković</t>
  </si>
  <si>
    <t>23/2017</t>
  </si>
  <si>
    <t>Radule Bulatović</t>
  </si>
  <si>
    <t>24/2017</t>
  </si>
  <si>
    <t>Miloš Stojanović</t>
  </si>
  <si>
    <t>25/2017</t>
  </si>
  <si>
    <t>Nikola Ostojić</t>
  </si>
  <si>
    <t>26/2017</t>
  </si>
  <si>
    <t>Luka Radulović</t>
  </si>
  <si>
    <t>27/2017</t>
  </si>
  <si>
    <t>Filip Mrdaković</t>
  </si>
  <si>
    <t>28/2017</t>
  </si>
  <si>
    <t>Ravijojla Klačar</t>
  </si>
  <si>
    <t>29/2017</t>
  </si>
  <si>
    <t>Lazar Mašanović</t>
  </si>
  <si>
    <t>30/2017</t>
  </si>
  <si>
    <t>Đorđe Pajkanović</t>
  </si>
  <si>
    <t>31/2017</t>
  </si>
  <si>
    <t>Milica Klikovac</t>
  </si>
  <si>
    <t>32/2017</t>
  </si>
  <si>
    <t>Lidija Rajković</t>
  </si>
  <si>
    <t>33/2017</t>
  </si>
  <si>
    <t>Stefan Popović</t>
  </si>
  <si>
    <t>34/2017</t>
  </si>
  <si>
    <t>Anja Mičetić</t>
  </si>
  <si>
    <t>35/2017</t>
  </si>
  <si>
    <t>Nemanja Nedić</t>
  </si>
  <si>
    <t>37/2017</t>
  </si>
  <si>
    <t>Mihailo Jevrić</t>
  </si>
  <si>
    <t>38/2017</t>
  </si>
  <si>
    <t>Ognjen Perović</t>
  </si>
  <si>
    <t>39/2017</t>
  </si>
  <si>
    <t>Filip Španjević</t>
  </si>
  <si>
    <t>40/2017</t>
  </si>
  <si>
    <t>Milenko Obradović</t>
  </si>
  <si>
    <t>41/2017</t>
  </si>
  <si>
    <t>Đuro Vujović</t>
  </si>
  <si>
    <t>42/2017</t>
  </si>
  <si>
    <t>Mileta Dulović</t>
  </si>
  <si>
    <t>43/2017</t>
  </si>
  <si>
    <t>Damir Papazi</t>
  </si>
  <si>
    <t>44/2017</t>
  </si>
  <si>
    <t>Novak Perović</t>
  </si>
  <si>
    <t>45/2017</t>
  </si>
  <si>
    <t>Đorđe Šljivančanin</t>
  </si>
  <si>
    <t>46/2017</t>
  </si>
  <si>
    <t>Danilo Vukobrat</t>
  </si>
  <si>
    <t>47/2017</t>
  </si>
  <si>
    <t>Darko Mićanović</t>
  </si>
  <si>
    <t>48/2017</t>
  </si>
  <si>
    <t>Vasilije Radović</t>
  </si>
  <si>
    <t>49/2017</t>
  </si>
  <si>
    <t>Filip Boljević</t>
  </si>
  <si>
    <t>50/2017</t>
  </si>
  <si>
    <t>Isidora Kastratović</t>
  </si>
  <si>
    <t>51/2017</t>
  </si>
  <si>
    <t>Filip Kustudić</t>
  </si>
  <si>
    <t>52/2017</t>
  </si>
  <si>
    <t>Nikola Popović</t>
  </si>
  <si>
    <t>53/2017</t>
  </si>
  <si>
    <t>Slađana Kaluđerović</t>
  </si>
  <si>
    <t>54/2017</t>
  </si>
  <si>
    <t>Luka Marković</t>
  </si>
  <si>
    <t>55/2017</t>
  </si>
  <si>
    <t>Damir Stanojević</t>
  </si>
  <si>
    <t>56/2017</t>
  </si>
  <si>
    <t>Miloš Bakić</t>
  </si>
  <si>
    <t>57/2017</t>
  </si>
  <si>
    <t>Stevan Vuković</t>
  </si>
  <si>
    <t>58/2017</t>
  </si>
  <si>
    <t>Jovan Mijušković</t>
  </si>
  <si>
    <t>59/2017</t>
  </si>
  <si>
    <t>Petar Radinović</t>
  </si>
  <si>
    <t>60/2017</t>
  </si>
  <si>
    <t>Miloš Drljević</t>
  </si>
  <si>
    <t>61/2017</t>
  </si>
  <si>
    <t>Milutin Delibašić</t>
  </si>
  <si>
    <t>62/2017</t>
  </si>
  <si>
    <t>Anja Pavićević</t>
  </si>
  <si>
    <t>63/2017</t>
  </si>
  <si>
    <t>Boško Marković</t>
  </si>
  <si>
    <t>64/2017</t>
  </si>
  <si>
    <t>Igor Janjević</t>
  </si>
  <si>
    <t>65/2017</t>
  </si>
  <si>
    <t>Denis Ljuca</t>
  </si>
  <si>
    <t>66/2017</t>
  </si>
  <si>
    <t>Marko Kandić</t>
  </si>
  <si>
    <t>67/2017</t>
  </si>
  <si>
    <t>Eris Beganović</t>
  </si>
  <si>
    <t>68/2017</t>
  </si>
  <si>
    <t>Nebojša Pejović</t>
  </si>
  <si>
    <t>69/2017</t>
  </si>
  <si>
    <t>Sava Portić</t>
  </si>
  <si>
    <t>70/2017</t>
  </si>
  <si>
    <t>Danica Vukajlović</t>
  </si>
  <si>
    <t>71/2017</t>
  </si>
  <si>
    <t>Miloš Joksimović</t>
  </si>
  <si>
    <t>72/2017</t>
  </si>
  <si>
    <t>Miloš Vujović</t>
  </si>
  <si>
    <t>73/2017</t>
  </si>
  <si>
    <t>Andrijana Kaluđerović</t>
  </si>
  <si>
    <t>74/2017</t>
  </si>
  <si>
    <t>Veljko Bojović</t>
  </si>
  <si>
    <t>75/2017</t>
  </si>
  <si>
    <t>Ado Gargović</t>
  </si>
  <si>
    <t>76/2017</t>
  </si>
  <si>
    <t>Marija Krsmanović</t>
  </si>
  <si>
    <t>77/2017</t>
  </si>
  <si>
    <t>Miloš Salatić</t>
  </si>
  <si>
    <t>78/2017</t>
  </si>
  <si>
    <t>Mladen Marković</t>
  </si>
  <si>
    <t>79/2017</t>
  </si>
  <si>
    <t>Balša Janjušević</t>
  </si>
  <si>
    <t>80/2017</t>
  </si>
  <si>
    <t>Uroš Mirković</t>
  </si>
  <si>
    <t>81/2017</t>
  </si>
  <si>
    <t>Stefan Durutović</t>
  </si>
  <si>
    <t>82/2017</t>
  </si>
  <si>
    <t>Luka Popović</t>
  </si>
  <si>
    <t>83/2017</t>
  </si>
  <si>
    <t>Miloš Vojinović</t>
  </si>
  <si>
    <t>84/2017</t>
  </si>
  <si>
    <t>Elsan Ćorović</t>
  </si>
  <si>
    <t>85/2017</t>
  </si>
  <si>
    <t>Dragutin Marković</t>
  </si>
  <si>
    <t>86/2017</t>
  </si>
  <si>
    <t>Anastasija Bajović</t>
  </si>
  <si>
    <t>87/2017</t>
  </si>
  <si>
    <t>Novo Petrović</t>
  </si>
  <si>
    <t>88/2017</t>
  </si>
  <si>
    <t>Mihailo Knežević</t>
  </si>
  <si>
    <t>89/2017</t>
  </si>
  <si>
    <t>Ilija Vulanović</t>
  </si>
  <si>
    <t>90/2017</t>
  </si>
  <si>
    <t>Stefan Milošević</t>
  </si>
  <si>
    <t>91/2017</t>
  </si>
  <si>
    <t>Ksenija Radulović</t>
  </si>
  <si>
    <t>92/2017</t>
  </si>
  <si>
    <t>Armin Šarkinović</t>
  </si>
  <si>
    <t>93/2017</t>
  </si>
  <si>
    <t>Eldin Ibrahimović</t>
  </si>
  <si>
    <t>94/2017</t>
  </si>
  <si>
    <t>Veselin Lazarević</t>
  </si>
  <si>
    <t>95/2017</t>
  </si>
  <si>
    <t>Srđan Đurišić</t>
  </si>
  <si>
    <t>96/2017</t>
  </si>
  <si>
    <t>Ognjen Popović</t>
  </si>
  <si>
    <t>97/2017</t>
  </si>
  <si>
    <t>Mustafa Kalamperović</t>
  </si>
  <si>
    <t>98/2017</t>
  </si>
  <si>
    <t>Denis Adrović</t>
  </si>
  <si>
    <t>99/2017</t>
  </si>
  <si>
    <t>Maksim Mićković</t>
  </si>
  <si>
    <t>100/2017</t>
  </si>
  <si>
    <t>Jovana Nedović</t>
  </si>
  <si>
    <t>101/2017</t>
  </si>
  <si>
    <t>Mihailo Bojić</t>
  </si>
  <si>
    <t>102/2017</t>
  </si>
  <si>
    <t>Nemanja Vukićević</t>
  </si>
  <si>
    <t>103/2017</t>
  </si>
  <si>
    <t>Arsenije Kasalica</t>
  </si>
  <si>
    <t>104/2017</t>
  </si>
  <si>
    <t>Slobodan Batrićević</t>
  </si>
  <si>
    <t>105/2017</t>
  </si>
  <si>
    <t>Tea Radanović</t>
  </si>
  <si>
    <t>106/2017</t>
  </si>
  <si>
    <t>Vladimir Pajović</t>
  </si>
  <si>
    <t>107/2017</t>
  </si>
  <si>
    <t>Boban Banjević</t>
  </si>
  <si>
    <t>108/2017</t>
  </si>
  <si>
    <t>Goran Janjušević</t>
  </si>
  <si>
    <t>109/2017</t>
  </si>
  <si>
    <t>Gavrilo Vujačić</t>
  </si>
  <si>
    <t>110/2017</t>
  </si>
  <si>
    <t>Sanel Kočan</t>
  </si>
  <si>
    <t>111/2017</t>
  </si>
  <si>
    <t>Irfan Mulić</t>
  </si>
  <si>
    <t>112/2017</t>
  </si>
  <si>
    <t>Radovan Garić</t>
  </si>
  <si>
    <t>113/2017</t>
  </si>
  <si>
    <t>Matija Mitrović</t>
  </si>
  <si>
    <t>114/2017</t>
  </si>
  <si>
    <t>Božo Krivokapić</t>
  </si>
  <si>
    <t>115/2017</t>
  </si>
  <si>
    <t>Ivana Bošković</t>
  </si>
  <si>
    <t>116/2017</t>
  </si>
  <si>
    <t>Mileta Peković</t>
  </si>
  <si>
    <t>117/2017</t>
  </si>
  <si>
    <t>Luka Daković</t>
  </si>
  <si>
    <t>118/2017</t>
  </si>
  <si>
    <t>Radun Tomović</t>
  </si>
  <si>
    <t>119/2017</t>
  </si>
  <si>
    <t>Nikola Rašović</t>
  </si>
  <si>
    <t>120/2017</t>
  </si>
  <si>
    <t>Nikola Drobnjak</t>
  </si>
  <si>
    <t>121/2017</t>
  </si>
  <si>
    <t>Danilo Grbović</t>
  </si>
  <si>
    <t>122/2017</t>
  </si>
  <si>
    <t>Dženis Gutić</t>
  </si>
  <si>
    <t>123/2017</t>
  </si>
  <si>
    <t>Pavle Milić</t>
  </si>
  <si>
    <t>124/2017</t>
  </si>
  <si>
    <t>Radoje Mojašević</t>
  </si>
  <si>
    <t>125/2017</t>
  </si>
  <si>
    <t>Adrian Lavrović</t>
  </si>
  <si>
    <t>126/2017</t>
  </si>
  <si>
    <t>Blažo Bojović</t>
  </si>
  <si>
    <t>127/2017</t>
  </si>
  <si>
    <t>Luka Rovčanin</t>
  </si>
  <si>
    <t>128/2017</t>
  </si>
  <si>
    <t>Darko Pavlović</t>
  </si>
  <si>
    <t>129/2017</t>
  </si>
  <si>
    <t>Bojan Danilović</t>
  </si>
  <si>
    <t>130/2017</t>
  </si>
  <si>
    <t>Marko Vlahović</t>
  </si>
  <si>
    <t>163/2011</t>
  </si>
  <si>
    <t>Balša Simović</t>
  </si>
  <si>
    <t>201/2009</t>
  </si>
  <si>
    <t>Radomir Radenović</t>
  </si>
  <si>
    <t>Andrija Jokanović</t>
  </si>
  <si>
    <t>50/2014</t>
  </si>
  <si>
    <t>35/2016</t>
  </si>
  <si>
    <t>Ivan Kovačevic</t>
  </si>
</sst>
</file>

<file path=xl/styles.xml><?xml version="1.0" encoding="utf-8"?>
<styleSheet xmlns="http://schemas.openxmlformats.org/spreadsheetml/2006/main">
  <numFmts count="6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&quot;€&quot;;\-#,##0&quot;€&quot;"/>
    <numFmt numFmtId="189" formatCode="#,##0&quot;€&quot;;[Red]\-#,##0&quot;€&quot;"/>
    <numFmt numFmtId="190" formatCode="#,##0.00&quot;€&quot;;\-#,##0.00&quot;€&quot;"/>
    <numFmt numFmtId="191" formatCode="#,##0.00&quot;€&quot;;[Red]\-#,##0.00&quot;€&quot;"/>
    <numFmt numFmtId="192" formatCode="_-* #,##0&quot;€&quot;_-;\-* #,##0&quot;€&quot;_-;_-* &quot;-&quot;&quot;€&quot;_-;_-@_-"/>
    <numFmt numFmtId="193" formatCode="_-* #,##0_€_-;\-* #,##0_€_-;_-* &quot;-&quot;_€_-;_-@_-"/>
    <numFmt numFmtId="194" formatCode="_-* #,##0.00&quot;€&quot;_-;\-* #,##0.00&quot;€&quot;_-;_-* &quot;-&quot;??&quot;€&quot;_-;_-@_-"/>
    <numFmt numFmtId="195" formatCode="_-* #,##0.00_€_-;\-* #,##0.00_€_-;_-* &quot;-&quot;??_€_-;_-@_-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00000"/>
    <numFmt numFmtId="201" formatCode="&quot;£&quot;#,##0;\-&quot;£&quot;#,##0"/>
    <numFmt numFmtId="202" formatCode="&quot;£&quot;#,##0;[Red]\-&quot;£&quot;#,##0"/>
    <numFmt numFmtId="203" formatCode="&quot;£&quot;#,##0.00;\-&quot;£&quot;#,##0.00"/>
    <numFmt numFmtId="204" formatCode="&quot;£&quot;#,##0.00;[Red]\-&quot;£&quot;#,##0.00"/>
    <numFmt numFmtId="205" formatCode="_-&quot;£&quot;* #,##0_-;\-&quot;£&quot;* #,##0_-;_-&quot;£&quot;* &quot;-&quot;_-;_-@_-"/>
    <numFmt numFmtId="206" formatCode="_-* #,##0_-;\-* #,##0_-;_-* &quot;-&quot;_-;_-@_-"/>
    <numFmt numFmtId="207" formatCode="_-&quot;£&quot;* #,##0.00_-;\-&quot;£&quot;* #,##0.00_-;_-&quot;£&quot;* &quot;-&quot;??_-;_-@_-"/>
    <numFmt numFmtId="208" formatCode="_-* #,##0.00_-;\-* #,##0.00_-;_-* &quot;-&quot;??_-;_-@_-"/>
    <numFmt numFmtId="209" formatCode="0.0;;"/>
    <numFmt numFmtId="210" formatCode="0.0;\-0;0"/>
    <numFmt numFmtId="211" formatCode="0.0%"/>
    <numFmt numFmtId="212" formatCode="0.0;0;"/>
    <numFmt numFmtId="213" formatCode="0.0"/>
    <numFmt numFmtId="214" formatCode="mm/dd/yy"/>
    <numFmt numFmtId="215" formatCode="mmm/yyyy"/>
    <numFmt numFmtId="216" formatCode="0.00;[Red]0.00"/>
    <numFmt numFmtId="217" formatCode="#,##0.00\ &quot;Din.&quot;"/>
  </numFmts>
  <fonts count="67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i/>
      <sz val="14"/>
      <color indexed="8"/>
      <name val="Arial"/>
      <family val="2"/>
    </font>
    <font>
      <b/>
      <i/>
      <sz val="7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6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b/>
      <i/>
      <sz val="14"/>
      <name val="Arial"/>
      <family val="2"/>
    </font>
    <font>
      <b/>
      <sz val="14"/>
      <name val="Arial"/>
      <family val="2"/>
    </font>
    <font>
      <b/>
      <sz val="10"/>
      <color indexed="58"/>
      <name val="Arial"/>
      <family val="2"/>
    </font>
    <font>
      <sz val="12"/>
      <name val="Times New Roman"/>
      <family val="1"/>
    </font>
    <font>
      <sz val="10"/>
      <color indexed="63"/>
      <name val="Verdana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u val="single"/>
      <sz val="10"/>
      <name val="Arial"/>
      <family val="2"/>
    </font>
    <font>
      <b/>
      <sz val="11"/>
      <name val="Arial"/>
      <family val="2"/>
    </font>
    <font>
      <sz val="12"/>
      <name val="Book Antiqua"/>
      <family val="1"/>
    </font>
    <font>
      <sz val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Book Antiqua"/>
      <family val="1"/>
    </font>
    <font>
      <sz val="10"/>
      <color indexed="10"/>
      <name val="Arial"/>
      <family val="2"/>
    </font>
    <font>
      <sz val="10"/>
      <color indexed="10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333333"/>
      <name val="Book Antiqua"/>
      <family val="1"/>
    </font>
    <font>
      <sz val="10"/>
      <color rgb="FFFF0000"/>
      <name val="Arial"/>
      <family val="2"/>
    </font>
    <font>
      <sz val="10"/>
      <color rgb="FFFF0000"/>
      <name val="Verdana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0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3" fillId="28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7" fillId="29" borderId="1" applyNumberFormat="0" applyAlignment="0" applyProtection="0"/>
    <xf numFmtId="0" fontId="58" fillId="0" borderId="6" applyNumberFormat="0" applyFill="0" applyAlignment="0" applyProtection="0"/>
    <xf numFmtId="0" fontId="59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60" fillId="26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28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58" applyAlignment="1">
      <alignment horizontal="right"/>
      <protection/>
    </xf>
    <xf numFmtId="0" fontId="0" fillId="0" borderId="0" xfId="58" applyAlignment="1">
      <alignment/>
      <protection/>
    </xf>
    <xf numFmtId="0" fontId="1" fillId="0" borderId="0" xfId="58" applyFont="1" applyAlignment="1">
      <alignment/>
      <protection/>
    </xf>
    <xf numFmtId="0" fontId="0" fillId="0" borderId="0" xfId="58" applyFont="1" applyAlignment="1">
      <alignment/>
      <protection/>
    </xf>
    <xf numFmtId="0" fontId="1" fillId="0" borderId="0" xfId="58" applyFont="1">
      <alignment/>
      <protection/>
    </xf>
    <xf numFmtId="0" fontId="1" fillId="0" borderId="0" xfId="58" applyFont="1" applyAlignment="1">
      <alignment vertical="center" wrapText="1"/>
      <protection/>
    </xf>
    <xf numFmtId="0" fontId="0" fillId="0" borderId="0" xfId="58" applyAlignment="1">
      <alignment horizontal="center"/>
      <protection/>
    </xf>
    <xf numFmtId="0" fontId="0" fillId="0" borderId="0" xfId="58">
      <alignment/>
      <protection/>
    </xf>
    <xf numFmtId="0" fontId="1" fillId="0" borderId="0" xfId="58" applyFont="1" applyAlignment="1">
      <alignment horizontal="center"/>
      <protection/>
    </xf>
    <xf numFmtId="0" fontId="0" fillId="0" borderId="0" xfId="58" applyAlignment="1">
      <alignment horizontal="left"/>
      <protection/>
    </xf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0" fillId="0" borderId="10" xfId="0" applyNumberFormat="1" applyFont="1" applyBorder="1" applyAlignment="1">
      <alignment horizontal="center"/>
    </xf>
    <xf numFmtId="0" fontId="9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11" xfId="0" applyNumberFormat="1" applyFont="1" applyBorder="1" applyAlignment="1">
      <alignment horizontal="center"/>
    </xf>
    <xf numFmtId="0" fontId="9" fillId="0" borderId="11" xfId="0" applyNumberFormat="1" applyFont="1" applyBorder="1" applyAlignment="1">
      <alignment horizontal="center"/>
    </xf>
    <xf numFmtId="0" fontId="0" fillId="0" borderId="12" xfId="0" applyNumberFormat="1" applyFont="1" applyBorder="1" applyAlignment="1">
      <alignment horizontal="center"/>
    </xf>
    <xf numFmtId="0" fontId="9" fillId="0" borderId="13" xfId="0" applyNumberFormat="1" applyFont="1" applyBorder="1" applyAlignment="1">
      <alignment horizontal="center"/>
    </xf>
    <xf numFmtId="0" fontId="0" fillId="0" borderId="14" xfId="0" applyNumberFormat="1" applyFont="1" applyBorder="1" applyAlignment="1">
      <alignment horizontal="center"/>
    </xf>
    <xf numFmtId="0" fontId="9" fillId="0" borderId="15" xfId="0" applyNumberFormat="1" applyFont="1" applyBorder="1" applyAlignment="1">
      <alignment horizontal="center"/>
    </xf>
    <xf numFmtId="0" fontId="0" fillId="0" borderId="16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8" fillId="0" borderId="17" xfId="0" applyNumberFormat="1" applyFont="1" applyFill="1" applyBorder="1" applyAlignment="1">
      <alignment horizontal="center"/>
    </xf>
    <xf numFmtId="0" fontId="8" fillId="0" borderId="18" xfId="0" applyNumberFormat="1" applyFont="1" applyFill="1" applyBorder="1" applyAlignment="1">
      <alignment horizontal="center"/>
    </xf>
    <xf numFmtId="0" fontId="8" fillId="0" borderId="19" xfId="0" applyNumberFormat="1" applyFont="1" applyBorder="1" applyAlignment="1">
      <alignment horizontal="center"/>
    </xf>
    <xf numFmtId="0" fontId="8" fillId="0" borderId="20" xfId="0" applyNumberFormat="1" applyFont="1" applyBorder="1" applyAlignment="1">
      <alignment horizontal="center"/>
    </xf>
    <xf numFmtId="0" fontId="8" fillId="0" borderId="21" xfId="0" applyNumberFormat="1" applyFont="1" applyBorder="1" applyAlignment="1">
      <alignment horizontal="center"/>
    </xf>
    <xf numFmtId="0" fontId="8" fillId="0" borderId="22" xfId="0" applyNumberFormat="1" applyFont="1" applyFill="1" applyBorder="1" applyAlignment="1">
      <alignment horizontal="center"/>
    </xf>
    <xf numFmtId="0" fontId="12" fillId="0" borderId="23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58" applyFont="1" applyBorder="1" applyAlignment="1">
      <alignment/>
      <protection/>
    </xf>
    <xf numFmtId="0" fontId="0" fillId="0" borderId="0" xfId="58" applyFont="1" applyBorder="1" applyAlignment="1">
      <alignment/>
      <protection/>
    </xf>
    <xf numFmtId="0" fontId="1" fillId="32" borderId="24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25" xfId="0" applyFont="1" applyFill="1" applyBorder="1" applyAlignment="1">
      <alignment wrapText="1"/>
    </xf>
    <xf numFmtId="0" fontId="0" fillId="0" borderId="25" xfId="0" applyFont="1" applyBorder="1" applyAlignment="1">
      <alignment/>
    </xf>
    <xf numFmtId="0" fontId="0" fillId="0" borderId="26" xfId="0" applyFont="1" applyFill="1" applyBorder="1" applyAlignment="1">
      <alignment/>
    </xf>
    <xf numFmtId="0" fontId="1" fillId="0" borderId="27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28" xfId="0" applyNumberFormat="1" applyFont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23" xfId="0" applyFont="1" applyFill="1" applyBorder="1" applyAlignment="1">
      <alignment/>
    </xf>
    <xf numFmtId="0" fontId="1" fillId="0" borderId="27" xfId="0" applyFont="1" applyFill="1" applyBorder="1" applyAlignment="1">
      <alignment/>
    </xf>
    <xf numFmtId="0" fontId="0" fillId="0" borderId="29" xfId="0" applyFont="1" applyFill="1" applyBorder="1" applyAlignment="1">
      <alignment wrapText="1"/>
    </xf>
    <xf numFmtId="0" fontId="0" fillId="0" borderId="25" xfId="0" applyFont="1" applyFill="1" applyBorder="1" applyAlignment="1">
      <alignment/>
    </xf>
    <xf numFmtId="0" fontId="0" fillId="0" borderId="30" xfId="0" applyFont="1" applyBorder="1" applyAlignment="1">
      <alignment/>
    </xf>
    <xf numFmtId="0" fontId="1" fillId="33" borderId="31" xfId="0" applyFont="1" applyFill="1" applyBorder="1" applyAlignment="1">
      <alignment horizontal="center"/>
    </xf>
    <xf numFmtId="0" fontId="1" fillId="33" borderId="27" xfId="0" applyFont="1" applyFill="1" applyBorder="1" applyAlignment="1">
      <alignment horizontal="center"/>
    </xf>
    <xf numFmtId="0" fontId="1" fillId="33" borderId="32" xfId="0" applyFont="1" applyFill="1" applyBorder="1" applyAlignment="1">
      <alignment/>
    </xf>
    <xf numFmtId="0" fontId="1" fillId="33" borderId="33" xfId="0" applyFont="1" applyFill="1" applyBorder="1" applyAlignment="1">
      <alignment/>
    </xf>
    <xf numFmtId="0" fontId="1" fillId="33" borderId="34" xfId="0" applyFont="1" applyFill="1" applyBorder="1" applyAlignment="1">
      <alignment/>
    </xf>
    <xf numFmtId="2" fontId="0" fillId="33" borderId="14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2" fillId="0" borderId="18" xfId="0" applyNumberFormat="1" applyFont="1" applyFill="1" applyBorder="1" applyAlignment="1">
      <alignment horizontal="center"/>
    </xf>
    <xf numFmtId="0" fontId="1" fillId="0" borderId="35" xfId="0" applyFont="1" applyFill="1" applyBorder="1" applyAlignment="1">
      <alignment horizontal="center"/>
    </xf>
    <xf numFmtId="0" fontId="1" fillId="0" borderId="32" xfId="0" applyFont="1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0" borderId="0" xfId="0" applyFont="1" applyFill="1" applyAlignment="1">
      <alignment/>
    </xf>
    <xf numFmtId="49" fontId="0" fillId="0" borderId="0" xfId="0" applyNumberFormat="1" applyBorder="1" applyAlignment="1">
      <alignment/>
    </xf>
    <xf numFmtId="0" fontId="1" fillId="0" borderId="0" xfId="58" applyFont="1" applyBorder="1" applyAlignment="1">
      <alignment horizontal="center"/>
      <protection/>
    </xf>
    <xf numFmtId="0" fontId="0" fillId="0" borderId="0" xfId="0" applyFont="1" applyBorder="1" applyAlignment="1">
      <alignment/>
    </xf>
    <xf numFmtId="0" fontId="0" fillId="0" borderId="36" xfId="0" applyFont="1" applyBorder="1" applyAlignment="1">
      <alignment horizontal="center"/>
    </xf>
    <xf numFmtId="0" fontId="18" fillId="32" borderId="10" xfId="59" applyFont="1" applyFill="1" applyBorder="1" applyAlignment="1">
      <alignment wrapText="1"/>
      <protection/>
    </xf>
    <xf numFmtId="0" fontId="0" fillId="0" borderId="10" xfId="59" applyBorder="1">
      <alignment/>
      <protection/>
    </xf>
    <xf numFmtId="0" fontId="0" fillId="33" borderId="31" xfId="0" applyFont="1" applyFill="1" applyBorder="1" applyAlignment="1">
      <alignment horizontal="center"/>
    </xf>
    <xf numFmtId="0" fontId="0" fillId="33" borderId="28" xfId="0" applyFill="1" applyBorder="1" applyAlignment="1">
      <alignment horizontal="center"/>
    </xf>
    <xf numFmtId="2" fontId="0" fillId="33" borderId="37" xfId="0" applyNumberFormat="1" applyFill="1" applyBorder="1" applyAlignment="1">
      <alignment horizontal="center"/>
    </xf>
    <xf numFmtId="2" fontId="0" fillId="33" borderId="38" xfId="0" applyNumberFormat="1" applyFill="1" applyBorder="1" applyAlignment="1">
      <alignment horizontal="center"/>
    </xf>
    <xf numFmtId="2" fontId="0" fillId="33" borderId="37" xfId="0" applyNumberFormat="1" applyFont="1" applyFill="1" applyBorder="1" applyAlignment="1">
      <alignment horizontal="center"/>
    </xf>
    <xf numFmtId="2" fontId="0" fillId="33" borderId="39" xfId="0" applyNumberFormat="1" applyFill="1" applyBorder="1" applyAlignment="1">
      <alignment horizontal="center"/>
    </xf>
    <xf numFmtId="2" fontId="0" fillId="33" borderId="40" xfId="0" applyNumberFormat="1" applyFill="1" applyBorder="1" applyAlignment="1">
      <alignment horizontal="center"/>
    </xf>
    <xf numFmtId="0" fontId="1" fillId="34" borderId="0" xfId="0" applyFont="1" applyFill="1" applyBorder="1" applyAlignment="1">
      <alignment/>
    </xf>
    <xf numFmtId="0" fontId="0" fillId="34" borderId="41" xfId="0" applyFill="1" applyBorder="1" applyAlignment="1">
      <alignment/>
    </xf>
    <xf numFmtId="0" fontId="1" fillId="5" borderId="0" xfId="0" applyFont="1" applyFill="1" applyBorder="1" applyAlignment="1">
      <alignment/>
    </xf>
    <xf numFmtId="0" fontId="0" fillId="5" borderId="41" xfId="0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0" fillId="0" borderId="41" xfId="0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0" fontId="0" fillId="0" borderId="41" xfId="0" applyFont="1" applyFill="1" applyBorder="1" applyAlignment="1">
      <alignment horizontal="center"/>
    </xf>
    <xf numFmtId="0" fontId="1" fillId="0" borderId="32" xfId="0" applyFont="1" applyFill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1" fillId="0" borderId="33" xfId="0" applyFont="1" applyFill="1" applyBorder="1" applyAlignment="1">
      <alignment/>
    </xf>
    <xf numFmtId="0" fontId="0" fillId="0" borderId="37" xfId="0" applyFill="1" applyBorder="1" applyAlignment="1">
      <alignment horizontal="center"/>
    </xf>
    <xf numFmtId="2" fontId="0" fillId="0" borderId="38" xfId="0" applyNumberFormat="1" applyFill="1" applyBorder="1" applyAlignment="1">
      <alignment horizontal="center"/>
    </xf>
    <xf numFmtId="0" fontId="1" fillId="0" borderId="34" xfId="0" applyFont="1" applyFill="1" applyBorder="1" applyAlignment="1">
      <alignment/>
    </xf>
    <xf numFmtId="0" fontId="0" fillId="0" borderId="39" xfId="0" applyFill="1" applyBorder="1" applyAlignment="1">
      <alignment horizontal="center"/>
    </xf>
    <xf numFmtId="2" fontId="0" fillId="0" borderId="40" xfId="0" applyNumberFormat="1" applyFill="1" applyBorder="1" applyAlignment="1">
      <alignment horizontal="center"/>
    </xf>
    <xf numFmtId="0" fontId="0" fillId="0" borderId="0" xfId="0" applyFill="1" applyAlignment="1">
      <alignment/>
    </xf>
    <xf numFmtId="0" fontId="1" fillId="0" borderId="23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0" fillId="0" borderId="41" xfId="0" applyFill="1" applyBorder="1" applyAlignment="1">
      <alignment/>
    </xf>
    <xf numFmtId="0" fontId="0" fillId="0" borderId="42" xfId="0" applyFont="1" applyFill="1" applyBorder="1" applyAlignment="1">
      <alignment horizontal="center"/>
    </xf>
    <xf numFmtId="2" fontId="0" fillId="0" borderId="14" xfId="0" applyNumberFormat="1" applyFon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2" fontId="0" fillId="0" borderId="13" xfId="0" applyNumberFormat="1" applyFill="1" applyBorder="1" applyAlignment="1">
      <alignment horizontal="center"/>
    </xf>
    <xf numFmtId="2" fontId="0" fillId="0" borderId="21" xfId="0" applyNumberFormat="1" applyFill="1" applyBorder="1" applyAlignment="1">
      <alignment horizontal="center"/>
    </xf>
    <xf numFmtId="49" fontId="1" fillId="32" borderId="24" xfId="0" applyNumberFormat="1" applyFont="1" applyFill="1" applyBorder="1" applyAlignment="1">
      <alignment horizontal="center"/>
    </xf>
    <xf numFmtId="0" fontId="1" fillId="32" borderId="43" xfId="0" applyFont="1" applyFill="1" applyBorder="1" applyAlignment="1">
      <alignment horizontal="center"/>
    </xf>
    <xf numFmtId="0" fontId="1" fillId="32" borderId="44" xfId="0" applyFont="1" applyFill="1" applyBorder="1" applyAlignment="1">
      <alignment horizontal="center"/>
    </xf>
    <xf numFmtId="0" fontId="1" fillId="32" borderId="45" xfId="0" applyFont="1" applyFill="1" applyBorder="1" applyAlignment="1">
      <alignment horizontal="center"/>
    </xf>
    <xf numFmtId="0" fontId="1" fillId="32" borderId="46" xfId="0" applyFont="1" applyFill="1" applyBorder="1" applyAlignment="1">
      <alignment horizontal="center"/>
    </xf>
    <xf numFmtId="0" fontId="1" fillId="32" borderId="33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18" fillId="32" borderId="0" xfId="59" applyFont="1" applyFill="1" applyBorder="1" applyAlignment="1">
      <alignment wrapText="1"/>
      <protection/>
    </xf>
    <xf numFmtId="0" fontId="0" fillId="0" borderId="0" xfId="59" applyBorder="1">
      <alignment/>
      <protection/>
    </xf>
    <xf numFmtId="0" fontId="0" fillId="0" borderId="10" xfId="59" applyFont="1" applyBorder="1">
      <alignment/>
      <protection/>
    </xf>
    <xf numFmtId="2" fontId="0" fillId="0" borderId="0" xfId="0" applyNumberFormat="1" applyFont="1" applyFill="1" applyAlignment="1">
      <alignment/>
    </xf>
    <xf numFmtId="2" fontId="0" fillId="0" borderId="0" xfId="0" applyNumberFormat="1" applyFont="1" applyAlignment="1">
      <alignment/>
    </xf>
    <xf numFmtId="0" fontId="0" fillId="0" borderId="47" xfId="0" applyNumberFormat="1" applyFont="1" applyFill="1" applyBorder="1" applyAlignment="1">
      <alignment horizontal="center"/>
    </xf>
    <xf numFmtId="213" fontId="0" fillId="0" borderId="10" xfId="0" applyNumberFormat="1" applyFont="1" applyBorder="1" applyAlignment="1">
      <alignment horizontal="center"/>
    </xf>
    <xf numFmtId="213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33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0" xfId="0" applyNumberFormat="1" applyFont="1" applyBorder="1" applyAlignment="1">
      <alignment/>
    </xf>
    <xf numFmtId="0" fontId="0" fillId="0" borderId="34" xfId="0" applyFont="1" applyBorder="1" applyAlignment="1">
      <alignment horizontal="center"/>
    </xf>
    <xf numFmtId="0" fontId="0" fillId="0" borderId="48" xfId="0" applyNumberFormat="1" applyFont="1" applyBorder="1" applyAlignment="1">
      <alignment horizontal="center"/>
    </xf>
    <xf numFmtId="0" fontId="0" fillId="0" borderId="49" xfId="0" applyNumberFormat="1" applyFont="1" applyBorder="1" applyAlignment="1">
      <alignment horizontal="center"/>
    </xf>
    <xf numFmtId="0" fontId="9" fillId="0" borderId="49" xfId="0" applyNumberFormat="1" applyFont="1" applyBorder="1" applyAlignment="1">
      <alignment horizontal="center"/>
    </xf>
    <xf numFmtId="0" fontId="9" fillId="0" borderId="50" xfId="0" applyNumberFormat="1" applyFont="1" applyBorder="1" applyAlignment="1">
      <alignment horizontal="center"/>
    </xf>
    <xf numFmtId="0" fontId="0" fillId="0" borderId="19" xfId="0" applyNumberFormat="1" applyFont="1" applyBorder="1" applyAlignment="1">
      <alignment horizontal="center"/>
    </xf>
    <xf numFmtId="0" fontId="0" fillId="0" borderId="20" xfId="0" applyNumberFormat="1" applyFont="1" applyBorder="1" applyAlignment="1">
      <alignment horizontal="center"/>
    </xf>
    <xf numFmtId="0" fontId="9" fillId="0" borderId="21" xfId="0" applyNumberFormat="1" applyFont="1" applyBorder="1" applyAlignment="1">
      <alignment horizontal="center"/>
    </xf>
    <xf numFmtId="49" fontId="8" fillId="0" borderId="23" xfId="0" applyNumberFormat="1" applyFont="1" applyBorder="1" applyAlignment="1">
      <alignment horizontal="center"/>
    </xf>
    <xf numFmtId="0" fontId="12" fillId="0" borderId="36" xfId="0" applyFont="1" applyBorder="1" applyAlignment="1">
      <alignment horizontal="center"/>
    </xf>
    <xf numFmtId="0" fontId="12" fillId="0" borderId="51" xfId="0" applyFont="1" applyBorder="1" applyAlignment="1">
      <alignment horizontal="center"/>
    </xf>
    <xf numFmtId="0" fontId="8" fillId="0" borderId="52" xfId="0" applyNumberFormat="1" applyFont="1" applyFill="1" applyBorder="1" applyAlignment="1">
      <alignment horizontal="center"/>
    </xf>
    <xf numFmtId="0" fontId="0" fillId="0" borderId="38" xfId="0" applyNumberFormat="1" applyFont="1" applyBorder="1" applyAlignment="1">
      <alignment horizontal="center"/>
    </xf>
    <xf numFmtId="0" fontId="0" fillId="0" borderId="40" xfId="0" applyNumberFormat="1" applyFont="1" applyBorder="1" applyAlignment="1">
      <alignment horizontal="center"/>
    </xf>
    <xf numFmtId="0" fontId="12" fillId="0" borderId="22" xfId="0" applyNumberFormat="1" applyFont="1" applyFill="1" applyBorder="1" applyAlignment="1">
      <alignment horizontal="center"/>
    </xf>
    <xf numFmtId="0" fontId="0" fillId="0" borderId="15" xfId="0" applyNumberFormat="1" applyFont="1" applyBorder="1" applyAlignment="1">
      <alignment horizontal="center"/>
    </xf>
    <xf numFmtId="0" fontId="0" fillId="0" borderId="53" xfId="0" applyNumberFormat="1" applyFont="1" applyBorder="1" applyAlignment="1">
      <alignment horizontal="center"/>
    </xf>
    <xf numFmtId="0" fontId="0" fillId="0" borderId="50" xfId="0" applyNumberFormat="1" applyFont="1" applyBorder="1" applyAlignment="1">
      <alignment horizontal="center"/>
    </xf>
    <xf numFmtId="49" fontId="20" fillId="0" borderId="47" xfId="0" applyNumberFormat="1" applyFont="1" applyBorder="1" applyAlignment="1">
      <alignment/>
    </xf>
    <xf numFmtId="0" fontId="21" fillId="0" borderId="0" xfId="0" applyNumberFormat="1" applyFont="1" applyBorder="1" applyAlignment="1">
      <alignment horizontal="left"/>
    </xf>
    <xf numFmtId="0" fontId="22" fillId="0" borderId="0" xfId="0" applyNumberFormat="1" applyFont="1" applyBorder="1" applyAlignment="1">
      <alignment/>
    </xf>
    <xf numFmtId="49" fontId="22" fillId="0" borderId="0" xfId="0" applyNumberFormat="1" applyFont="1" applyBorder="1" applyAlignment="1">
      <alignment horizontal="left"/>
    </xf>
    <xf numFmtId="0" fontId="0" fillId="0" borderId="37" xfId="0" applyNumberFormat="1" applyFont="1" applyBorder="1" applyAlignment="1">
      <alignment horizontal="center"/>
    </xf>
    <xf numFmtId="0" fontId="0" fillId="0" borderId="54" xfId="0" applyFont="1" applyBorder="1" applyAlignment="1">
      <alignment horizontal="center"/>
    </xf>
    <xf numFmtId="0" fontId="0" fillId="0" borderId="55" xfId="0" applyFont="1" applyBorder="1" applyAlignment="1">
      <alignment horizontal="center"/>
    </xf>
    <xf numFmtId="0" fontId="0" fillId="0" borderId="13" xfId="0" applyNumberFormat="1" applyFont="1" applyBorder="1" applyAlignment="1">
      <alignment horizontal="center"/>
    </xf>
    <xf numFmtId="0" fontId="0" fillId="0" borderId="56" xfId="0" applyFont="1" applyBorder="1" applyAlignment="1">
      <alignment horizontal="center"/>
    </xf>
    <xf numFmtId="0" fontId="1" fillId="0" borderId="57" xfId="0" applyNumberFormat="1" applyFont="1" applyBorder="1" applyAlignment="1">
      <alignment horizontal="center"/>
    </xf>
    <xf numFmtId="0" fontId="16" fillId="0" borderId="58" xfId="0" applyFont="1" applyBorder="1" applyAlignment="1">
      <alignment horizontal="center"/>
    </xf>
    <xf numFmtId="0" fontId="16" fillId="0" borderId="55" xfId="0" applyFont="1" applyBorder="1" applyAlignment="1">
      <alignment horizontal="center"/>
    </xf>
    <xf numFmtId="0" fontId="16" fillId="0" borderId="54" xfId="0" applyFont="1" applyBorder="1" applyAlignment="1">
      <alignment horizontal="center"/>
    </xf>
    <xf numFmtId="0" fontId="16" fillId="0" borderId="59" xfId="0" applyFont="1" applyBorder="1" applyAlignment="1">
      <alignment horizontal="center"/>
    </xf>
    <xf numFmtId="0" fontId="1" fillId="0" borderId="60" xfId="0" applyNumberFormat="1" applyFont="1" applyBorder="1" applyAlignment="1">
      <alignment horizontal="center"/>
    </xf>
    <xf numFmtId="0" fontId="1" fillId="0" borderId="61" xfId="0" applyNumberFormat="1" applyFont="1" applyBorder="1" applyAlignment="1">
      <alignment horizontal="center"/>
    </xf>
    <xf numFmtId="0" fontId="23" fillId="0" borderId="0" xfId="0" applyNumberFormat="1" applyFont="1" applyBorder="1" applyAlignment="1">
      <alignment/>
    </xf>
    <xf numFmtId="0" fontId="23" fillId="0" borderId="0" xfId="0" applyFont="1" applyBorder="1" applyAlignment="1">
      <alignment/>
    </xf>
    <xf numFmtId="0" fontId="23" fillId="0" borderId="41" xfId="0" applyNumberFormat="1" applyFont="1" applyBorder="1" applyAlignment="1">
      <alignment/>
    </xf>
    <xf numFmtId="0" fontId="23" fillId="0" borderId="41" xfId="0" applyFont="1" applyBorder="1" applyAlignment="1">
      <alignment/>
    </xf>
    <xf numFmtId="0" fontId="19" fillId="0" borderId="0" xfId="0" applyNumberFormat="1" applyFont="1" applyBorder="1" applyAlignment="1">
      <alignment/>
    </xf>
    <xf numFmtId="0" fontId="19" fillId="0" borderId="0" xfId="58" applyFont="1" applyAlignment="1">
      <alignment horizontal="right"/>
      <protection/>
    </xf>
    <xf numFmtId="0" fontId="19" fillId="0" borderId="0" xfId="58" applyFont="1">
      <alignment/>
      <protection/>
    </xf>
    <xf numFmtId="0" fontId="14" fillId="0" borderId="35" xfId="58" applyFont="1" applyBorder="1" applyAlignment="1">
      <alignment/>
      <protection/>
    </xf>
    <xf numFmtId="0" fontId="15" fillId="0" borderId="62" xfId="58" applyFont="1" applyBorder="1" applyAlignment="1">
      <alignment horizontal="left"/>
      <protection/>
    </xf>
    <xf numFmtId="0" fontId="0" fillId="0" borderId="62" xfId="58" applyBorder="1" applyAlignment="1">
      <alignment horizontal="right"/>
      <protection/>
    </xf>
    <xf numFmtId="0" fontId="0" fillId="0" borderId="62" xfId="58" applyBorder="1" applyAlignment="1">
      <alignment/>
      <protection/>
    </xf>
    <xf numFmtId="0" fontId="0" fillId="0" borderId="32" xfId="58" applyBorder="1" applyAlignment="1">
      <alignment horizontal="right"/>
      <protection/>
    </xf>
    <xf numFmtId="0" fontId="0" fillId="0" borderId="55" xfId="58" applyNumberFormat="1" applyBorder="1" applyAlignment="1">
      <alignment horizontal="center"/>
      <protection/>
    </xf>
    <xf numFmtId="0" fontId="0" fillId="0" borderId="63" xfId="58" applyNumberFormat="1" applyBorder="1" applyAlignment="1">
      <alignment horizontal="center"/>
      <protection/>
    </xf>
    <xf numFmtId="0" fontId="1" fillId="0" borderId="58" xfId="58" applyFont="1" applyBorder="1" applyAlignment="1">
      <alignment horizontal="center"/>
      <protection/>
    </xf>
    <xf numFmtId="0" fontId="1" fillId="0" borderId="55" xfId="58" applyFont="1" applyBorder="1" applyAlignment="1">
      <alignment horizontal="center"/>
      <protection/>
    </xf>
    <xf numFmtId="0" fontId="1" fillId="0" borderId="63" xfId="58" applyFont="1" applyBorder="1" applyAlignment="1">
      <alignment horizontal="center"/>
      <protection/>
    </xf>
    <xf numFmtId="0" fontId="24" fillId="0" borderId="27" xfId="58" applyFont="1" applyBorder="1" applyAlignment="1">
      <alignment/>
      <protection/>
    </xf>
    <xf numFmtId="0" fontId="24" fillId="0" borderId="41" xfId="58" applyFont="1" applyBorder="1" applyAlignment="1">
      <alignment horizontal="left"/>
      <protection/>
    </xf>
    <xf numFmtId="0" fontId="19" fillId="0" borderId="41" xfId="58" applyFont="1" applyBorder="1" applyAlignment="1">
      <alignment horizontal="right"/>
      <protection/>
    </xf>
    <xf numFmtId="0" fontId="19" fillId="0" borderId="41" xfId="58" applyFont="1" applyBorder="1" applyAlignment="1">
      <alignment/>
      <protection/>
    </xf>
    <xf numFmtId="0" fontId="19" fillId="0" borderId="34" xfId="58" applyFont="1" applyBorder="1" applyAlignment="1">
      <alignment horizontal="right"/>
      <protection/>
    </xf>
    <xf numFmtId="0" fontId="20" fillId="0" borderId="0" xfId="0" applyNumberFormat="1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0" xfId="0" applyNumberFormat="1" applyFont="1" applyBorder="1" applyAlignment="1">
      <alignment/>
    </xf>
    <xf numFmtId="0" fontId="18" fillId="32" borderId="63" xfId="59" applyFont="1" applyFill="1" applyBorder="1" applyAlignment="1">
      <alignment wrapText="1"/>
      <protection/>
    </xf>
    <xf numFmtId="49" fontId="8" fillId="0" borderId="24" xfId="0" applyNumberFormat="1" applyFont="1" applyBorder="1" applyAlignment="1">
      <alignment horizontal="center"/>
    </xf>
    <xf numFmtId="0" fontId="0" fillId="0" borderId="63" xfId="59" applyBorder="1">
      <alignment/>
      <protection/>
    </xf>
    <xf numFmtId="0" fontId="18" fillId="0" borderId="10" xfId="59" applyFont="1" applyFill="1" applyBorder="1" applyAlignment="1">
      <alignment wrapText="1"/>
      <protection/>
    </xf>
    <xf numFmtId="0" fontId="0" fillId="0" borderId="10" xfId="59" applyFill="1" applyBorder="1">
      <alignment/>
      <protection/>
    </xf>
    <xf numFmtId="0" fontId="0" fillId="0" borderId="10" xfId="59" applyFont="1" applyFill="1" applyBorder="1">
      <alignment/>
      <protection/>
    </xf>
    <xf numFmtId="0" fontId="1" fillId="0" borderId="64" xfId="0" applyFont="1" applyFill="1" applyBorder="1" applyAlignment="1">
      <alignment horizontal="center"/>
    </xf>
    <xf numFmtId="0" fontId="0" fillId="0" borderId="47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17" fontId="64" fillId="35" borderId="0" xfId="0" applyNumberFormat="1" applyFont="1" applyFill="1" applyBorder="1" applyAlignment="1">
      <alignment vertical="center" wrapText="1"/>
    </xf>
    <xf numFmtId="0" fontId="25" fillId="0" borderId="0" xfId="0" applyFont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64" fillId="35" borderId="0" xfId="0" applyFont="1" applyFill="1" applyBorder="1" applyAlignment="1">
      <alignment vertical="center" wrapText="1"/>
    </xf>
    <xf numFmtId="0" fontId="65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47" xfId="58" applyFont="1" applyBorder="1" applyAlignment="1">
      <alignment/>
      <protection/>
    </xf>
    <xf numFmtId="0" fontId="0" fillId="0" borderId="33" xfId="58" applyFont="1" applyBorder="1" applyAlignment="1">
      <alignment horizontal="right"/>
      <protection/>
    </xf>
    <xf numFmtId="0" fontId="1" fillId="0" borderId="0" xfId="58" applyFont="1" applyBorder="1" applyAlignment="1">
      <alignment horizontal="left"/>
      <protection/>
    </xf>
    <xf numFmtId="0" fontId="0" fillId="0" borderId="0" xfId="58" applyFont="1" applyBorder="1" applyAlignment="1">
      <alignment horizontal="right"/>
      <protection/>
    </xf>
    <xf numFmtId="0" fontId="24" fillId="0" borderId="0" xfId="0" applyFont="1" applyBorder="1" applyAlignment="1">
      <alignment/>
    </xf>
    <xf numFmtId="0" fontId="1" fillId="0" borderId="0" xfId="0" applyNumberFormat="1" applyFont="1" applyBorder="1" applyAlignment="1">
      <alignment/>
    </xf>
    <xf numFmtId="0" fontId="24" fillId="0" borderId="0" xfId="0" applyFont="1" applyBorder="1" applyAlignment="1">
      <alignment horizontal="left" vertical="top"/>
    </xf>
    <xf numFmtId="49" fontId="0" fillId="0" borderId="27" xfId="0" applyNumberFormat="1" applyFont="1" applyBorder="1" applyAlignment="1">
      <alignment/>
    </xf>
    <xf numFmtId="0" fontId="0" fillId="0" borderId="41" xfId="0" applyFont="1" applyBorder="1" applyAlignment="1">
      <alignment/>
    </xf>
    <xf numFmtId="0" fontId="0" fillId="0" borderId="41" xfId="0" applyNumberFormat="1" applyFont="1" applyBorder="1" applyAlignment="1">
      <alignment/>
    </xf>
    <xf numFmtId="0" fontId="10" fillId="0" borderId="41" xfId="0" applyNumberFormat="1" applyFont="1" applyBorder="1" applyAlignment="1">
      <alignment/>
    </xf>
    <xf numFmtId="0" fontId="19" fillId="0" borderId="41" xfId="0" applyNumberFormat="1" applyFont="1" applyBorder="1" applyAlignment="1">
      <alignment/>
    </xf>
    <xf numFmtId="0" fontId="0" fillId="0" borderId="34" xfId="0" applyFont="1" applyBorder="1" applyAlignment="1">
      <alignment/>
    </xf>
    <xf numFmtId="0" fontId="66" fillId="32" borderId="10" xfId="59" applyFont="1" applyFill="1" applyBorder="1" applyAlignment="1">
      <alignment wrapText="1"/>
      <protection/>
    </xf>
    <xf numFmtId="0" fontId="0" fillId="0" borderId="10" xfId="59" applyFont="1" applyBorder="1">
      <alignment/>
      <protection/>
    </xf>
    <xf numFmtId="0" fontId="0" fillId="0" borderId="10" xfId="0" applyFont="1" applyBorder="1" applyAlignment="1">
      <alignment/>
    </xf>
    <xf numFmtId="0" fontId="0" fillId="0" borderId="0" xfId="59" applyFont="1" applyBorder="1">
      <alignment/>
      <protection/>
    </xf>
    <xf numFmtId="0" fontId="26" fillId="32" borderId="10" xfId="59" applyFont="1" applyFill="1" applyBorder="1" applyAlignment="1">
      <alignment wrapText="1"/>
      <protection/>
    </xf>
    <xf numFmtId="0" fontId="0" fillId="32" borderId="23" xfId="0" applyFont="1" applyFill="1" applyBorder="1" applyAlignment="1">
      <alignment/>
    </xf>
    <xf numFmtId="49" fontId="0" fillId="32" borderId="32" xfId="0" applyNumberFormat="1" applyFont="1" applyFill="1" applyBorder="1" applyAlignment="1">
      <alignment/>
    </xf>
    <xf numFmtId="0" fontId="0" fillId="32" borderId="65" xfId="0" applyFont="1" applyFill="1" applyBorder="1" applyAlignment="1">
      <alignment/>
    </xf>
    <xf numFmtId="0" fontId="0" fillId="32" borderId="23" xfId="0" applyFont="1" applyFill="1" applyBorder="1" applyAlignment="1">
      <alignment horizontal="center"/>
    </xf>
    <xf numFmtId="0" fontId="0" fillId="32" borderId="62" xfId="0" applyFont="1" applyFill="1" applyBorder="1" applyAlignment="1">
      <alignment/>
    </xf>
    <xf numFmtId="0" fontId="0" fillId="32" borderId="35" xfId="0" applyFont="1" applyFill="1" applyBorder="1" applyAlignment="1">
      <alignment/>
    </xf>
    <xf numFmtId="213" fontId="0" fillId="0" borderId="10" xfId="0" applyNumberFormat="1" applyFont="1" applyBorder="1" applyAlignment="1">
      <alignment horizontal="center"/>
    </xf>
    <xf numFmtId="213" fontId="0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26" fillId="32" borderId="0" xfId="59" applyFont="1" applyFill="1" applyBorder="1" applyAlignment="1">
      <alignment wrapText="1"/>
      <protection/>
    </xf>
    <xf numFmtId="0" fontId="0" fillId="0" borderId="0" xfId="0" applyFont="1" applyBorder="1" applyAlignment="1">
      <alignment horizontal="center"/>
    </xf>
    <xf numFmtId="2" fontId="0" fillId="0" borderId="0" xfId="0" applyNumberFormat="1" applyFont="1" applyAlignment="1">
      <alignment/>
    </xf>
    <xf numFmtId="0" fontId="0" fillId="0" borderId="64" xfId="0" applyFont="1" applyFill="1" applyBorder="1" applyAlignment="1">
      <alignment horizontal="center"/>
    </xf>
    <xf numFmtId="0" fontId="26" fillId="36" borderId="10" xfId="59" applyFont="1" applyFill="1" applyBorder="1" applyAlignment="1">
      <alignment wrapText="1"/>
      <protection/>
    </xf>
    <xf numFmtId="0" fontId="0" fillId="36" borderId="10" xfId="59" applyFont="1" applyFill="1" applyBorder="1">
      <alignment/>
      <protection/>
    </xf>
    <xf numFmtId="0" fontId="0" fillId="36" borderId="10" xfId="0" applyFont="1" applyFill="1" applyBorder="1" applyAlignment="1">
      <alignment horizontal="center"/>
    </xf>
    <xf numFmtId="0" fontId="0" fillId="36" borderId="10" xfId="0" applyFont="1" applyFill="1" applyBorder="1" applyAlignment="1">
      <alignment horizontal="center"/>
    </xf>
    <xf numFmtId="213" fontId="0" fillId="36" borderId="10" xfId="0" applyNumberFormat="1" applyFont="1" applyFill="1" applyBorder="1" applyAlignment="1">
      <alignment horizontal="center"/>
    </xf>
    <xf numFmtId="0" fontId="16" fillId="36" borderId="54" xfId="0" applyFont="1" applyFill="1" applyBorder="1" applyAlignment="1">
      <alignment horizontal="center"/>
    </xf>
    <xf numFmtId="0" fontId="1" fillId="36" borderId="55" xfId="58" applyFont="1" applyFill="1" applyBorder="1" applyAlignment="1">
      <alignment horizontal="center"/>
      <protection/>
    </xf>
    <xf numFmtId="0" fontId="1" fillId="32" borderId="66" xfId="0" applyFont="1" applyFill="1" applyBorder="1" applyAlignment="1">
      <alignment horizontal="center"/>
    </xf>
    <xf numFmtId="0" fontId="1" fillId="32" borderId="67" xfId="0" applyFont="1" applyFill="1" applyBorder="1" applyAlignment="1">
      <alignment horizontal="center"/>
    </xf>
    <xf numFmtId="0" fontId="1" fillId="32" borderId="68" xfId="0" applyFont="1" applyFill="1" applyBorder="1" applyAlignment="1">
      <alignment horizontal="center"/>
    </xf>
    <xf numFmtId="0" fontId="1" fillId="32" borderId="69" xfId="0" applyFont="1" applyFill="1" applyBorder="1" applyAlignment="1">
      <alignment horizontal="center"/>
    </xf>
    <xf numFmtId="0" fontId="5" fillId="0" borderId="35" xfId="0" applyFont="1" applyBorder="1" applyAlignment="1">
      <alignment horizontal="left" wrapText="1"/>
    </xf>
    <xf numFmtId="0" fontId="5" fillId="0" borderId="62" xfId="0" applyFont="1" applyBorder="1" applyAlignment="1">
      <alignment horizontal="left" wrapText="1"/>
    </xf>
    <xf numFmtId="0" fontId="6" fillId="4" borderId="62" xfId="0" applyFont="1" applyFill="1" applyBorder="1" applyAlignment="1">
      <alignment horizontal="center" vertical="center" wrapText="1"/>
    </xf>
    <xf numFmtId="0" fontId="6" fillId="4" borderId="32" xfId="0" applyFont="1" applyFill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/>
    </xf>
    <xf numFmtId="0" fontId="12" fillId="0" borderId="53" xfId="0" applyNumberFormat="1" applyFont="1" applyFill="1" applyBorder="1" applyAlignment="1">
      <alignment horizontal="center"/>
    </xf>
    <xf numFmtId="0" fontId="12" fillId="0" borderId="70" xfId="0" applyNumberFormat="1" applyFont="1" applyFill="1" applyBorder="1" applyAlignment="1">
      <alignment horizontal="center"/>
    </xf>
    <xf numFmtId="0" fontId="13" fillId="0" borderId="23" xfId="0" applyFont="1" applyBorder="1" applyAlignment="1">
      <alignment horizontal="center" vertical="center" textRotation="90" wrapText="1"/>
    </xf>
    <xf numFmtId="0" fontId="13" fillId="0" borderId="24" xfId="0" applyFont="1" applyBorder="1" applyAlignment="1">
      <alignment horizontal="center" vertical="center" textRotation="90" wrapText="1"/>
    </xf>
    <xf numFmtId="0" fontId="13" fillId="0" borderId="63" xfId="0" applyFont="1" applyBorder="1" applyAlignment="1">
      <alignment horizontal="center" vertical="center" textRotation="90" wrapText="1"/>
    </xf>
    <xf numFmtId="0" fontId="12" fillId="0" borderId="16" xfId="0" applyNumberFormat="1" applyFont="1" applyBorder="1" applyAlignment="1">
      <alignment horizontal="center"/>
    </xf>
    <xf numFmtId="0" fontId="12" fillId="0" borderId="11" xfId="0" applyNumberFormat="1" applyFont="1" applyBorder="1" applyAlignment="1">
      <alignment horizontal="center"/>
    </xf>
    <xf numFmtId="0" fontId="12" fillId="0" borderId="15" xfId="0" applyNumberFormat="1" applyFont="1" applyBorder="1" applyAlignment="1">
      <alignment horizontal="center"/>
    </xf>
    <xf numFmtId="0" fontId="12" fillId="0" borderId="71" xfId="0" applyNumberFormat="1" applyFont="1" applyFill="1" applyBorder="1" applyAlignment="1">
      <alignment horizontal="center"/>
    </xf>
    <xf numFmtId="0" fontId="12" fillId="0" borderId="64" xfId="0" applyNumberFormat="1" applyFont="1" applyFill="1" applyBorder="1" applyAlignment="1">
      <alignment horizontal="center"/>
    </xf>
    <xf numFmtId="0" fontId="12" fillId="0" borderId="72" xfId="0" applyNumberFormat="1" applyFont="1" applyFill="1" applyBorder="1" applyAlignment="1">
      <alignment horizontal="center"/>
    </xf>
    <xf numFmtId="0" fontId="12" fillId="0" borderId="27" xfId="0" applyNumberFormat="1" applyFont="1" applyFill="1" applyBorder="1" applyAlignment="1">
      <alignment horizontal="center"/>
    </xf>
    <xf numFmtId="0" fontId="12" fillId="0" borderId="41" xfId="0" applyNumberFormat="1" applyFont="1" applyFill="1" applyBorder="1" applyAlignment="1">
      <alignment horizontal="center"/>
    </xf>
    <xf numFmtId="0" fontId="12" fillId="0" borderId="34" xfId="0" applyNumberFormat="1" applyFont="1" applyFill="1" applyBorder="1" applyAlignment="1">
      <alignment horizontal="center"/>
    </xf>
    <xf numFmtId="0" fontId="1" fillId="0" borderId="23" xfId="60" applyFont="1" applyFill="1" applyBorder="1" applyAlignment="1">
      <alignment horizontal="center" vertical="center" wrapText="1"/>
      <protection/>
    </xf>
    <xf numFmtId="0" fontId="1" fillId="0" borderId="24" xfId="60" applyFont="1" applyFill="1" applyBorder="1" applyAlignment="1">
      <alignment horizontal="center" vertical="center" wrapText="1"/>
      <protection/>
    </xf>
    <xf numFmtId="0" fontId="1" fillId="0" borderId="63" xfId="60" applyFont="1" applyFill="1" applyBorder="1" applyAlignment="1">
      <alignment horizontal="center" vertical="center" wrapText="1"/>
      <protection/>
    </xf>
    <xf numFmtId="0" fontId="1" fillId="0" borderId="29" xfId="60" applyFont="1" applyFill="1" applyBorder="1" applyAlignment="1">
      <alignment horizontal="center" vertical="center" wrapText="1"/>
      <protection/>
    </xf>
    <xf numFmtId="0" fontId="1" fillId="0" borderId="25" xfId="60" applyFont="1" applyFill="1" applyBorder="1" applyAlignment="1">
      <alignment horizontal="center" vertical="center" wrapText="1"/>
      <protection/>
    </xf>
    <xf numFmtId="0" fontId="1" fillId="0" borderId="30" xfId="60" applyFont="1" applyFill="1" applyBorder="1" applyAlignment="1">
      <alignment horizontal="center" vertical="center" wrapText="1"/>
      <protection/>
    </xf>
    <xf numFmtId="0" fontId="1" fillId="0" borderId="58" xfId="60" applyFont="1" applyFill="1" applyBorder="1" applyAlignment="1">
      <alignment horizontal="center" vertical="center" wrapText="1"/>
      <protection/>
    </xf>
    <xf numFmtId="0" fontId="1" fillId="0" borderId="73" xfId="58" applyFont="1" applyFill="1" applyBorder="1" applyAlignment="1">
      <alignment horizontal="center"/>
      <protection/>
    </xf>
    <xf numFmtId="0" fontId="1" fillId="0" borderId="42" xfId="58" applyFont="1" applyFill="1" applyBorder="1" applyAlignment="1">
      <alignment horizontal="center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Obrasci" xfId="58"/>
    <cellStyle name="Normal_Rezultati" xfId="59"/>
    <cellStyle name="Normal_Sheet1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30"/>
  <sheetViews>
    <sheetView tabSelected="1" zoomScalePageLayoutView="0" workbookViewId="0" topLeftCell="B1">
      <pane ySplit="2" topLeftCell="A119" activePane="bottomLeft" state="frozen"/>
      <selection pane="topLeft" activeCell="A1" sqref="A1"/>
      <selection pane="bottomLeft" activeCell="R138" sqref="R138"/>
    </sheetView>
  </sheetViews>
  <sheetFormatPr defaultColWidth="9.140625" defaultRowHeight="12.75"/>
  <cols>
    <col min="1" max="1" width="6.140625" style="0" customWidth="1"/>
    <col min="2" max="2" width="12.8515625" style="1" customWidth="1"/>
    <col min="3" max="3" width="22.140625" style="0" customWidth="1"/>
    <col min="4" max="4" width="13.28125" style="18" customWidth="1"/>
    <col min="5" max="5" width="5.57421875" style="0" customWidth="1"/>
    <col min="6" max="6" width="5.7109375" style="0" customWidth="1"/>
    <col min="7" max="7" width="4.8515625" style="18" customWidth="1"/>
    <col min="8" max="8" width="5.140625" style="0" customWidth="1"/>
    <col min="9" max="9" width="4.421875" style="0" customWidth="1"/>
    <col min="10" max="10" width="5.8515625" style="0" customWidth="1"/>
    <col min="11" max="11" width="5.28125" style="0" customWidth="1"/>
    <col min="12" max="12" width="4.8515625" style="0" customWidth="1"/>
    <col min="13" max="13" width="5.7109375" style="18" customWidth="1"/>
    <col min="14" max="14" width="9.140625" style="0" customWidth="1"/>
    <col min="15" max="15" width="7.421875" style="0" customWidth="1"/>
    <col min="16" max="16" width="6.00390625" style="0" customWidth="1"/>
    <col min="17" max="17" width="7.8515625" style="0" customWidth="1"/>
    <col min="18" max="18" width="7.57421875" style="0" customWidth="1"/>
    <col min="19" max="19" width="15.8515625" style="0" customWidth="1"/>
    <col min="20" max="20" width="15.28125" style="0" customWidth="1"/>
    <col min="21" max="21" width="8.8515625" style="0" customWidth="1"/>
    <col min="22" max="22" width="12.00390625" style="0" customWidth="1"/>
    <col min="23" max="23" width="14.57421875" style="0" customWidth="1"/>
    <col min="24" max="24" width="7.421875" style="0" customWidth="1"/>
    <col min="25" max="25" width="12.140625" style="0" customWidth="1"/>
    <col min="26" max="26" width="7.8515625" style="0" customWidth="1"/>
    <col min="27" max="27" width="13.00390625" style="0" customWidth="1"/>
    <col min="28" max="28" width="12.421875" style="0" customWidth="1"/>
    <col min="29" max="29" width="12.00390625" style="0" customWidth="1"/>
  </cols>
  <sheetData>
    <row r="1" spans="1:31" ht="13.5" thickBot="1">
      <c r="A1" s="228"/>
      <c r="B1" s="229"/>
      <c r="C1" s="230"/>
      <c r="D1" s="231"/>
      <c r="E1" s="248" t="s">
        <v>14</v>
      </c>
      <c r="F1" s="249"/>
      <c r="G1" s="249"/>
      <c r="H1" s="249"/>
      <c r="I1" s="250"/>
      <c r="J1" s="251" t="s">
        <v>15</v>
      </c>
      <c r="K1" s="249"/>
      <c r="L1" s="249"/>
      <c r="M1" s="250"/>
      <c r="N1" s="232"/>
      <c r="O1" s="233"/>
      <c r="P1" s="228"/>
      <c r="Q1" s="228"/>
      <c r="R1" s="233"/>
      <c r="S1" s="44"/>
      <c r="T1" s="58"/>
      <c r="U1" s="46"/>
      <c r="V1" s="46"/>
      <c r="W1" s="47"/>
      <c r="X1" s="47"/>
      <c r="AA1" s="47"/>
      <c r="AB1" s="105"/>
      <c r="AC1" s="105"/>
      <c r="AD1" s="105"/>
      <c r="AE1" s="105"/>
    </row>
    <row r="2" spans="1:31" ht="13.5" thickBot="1">
      <c r="A2" s="40" t="s">
        <v>16</v>
      </c>
      <c r="B2" s="114" t="s">
        <v>0</v>
      </c>
      <c r="C2" s="115" t="s">
        <v>35</v>
      </c>
      <c r="D2" s="40" t="s">
        <v>40</v>
      </c>
      <c r="E2" s="116" t="s">
        <v>1</v>
      </c>
      <c r="F2" s="117" t="s">
        <v>2</v>
      </c>
      <c r="G2" s="117" t="s">
        <v>3</v>
      </c>
      <c r="H2" s="117" t="s">
        <v>4</v>
      </c>
      <c r="I2" s="118" t="s">
        <v>5</v>
      </c>
      <c r="J2" s="116" t="s">
        <v>6</v>
      </c>
      <c r="K2" s="117" t="s">
        <v>7</v>
      </c>
      <c r="L2" s="117" t="s">
        <v>8</v>
      </c>
      <c r="M2" s="118" t="s">
        <v>9</v>
      </c>
      <c r="N2" s="40" t="s">
        <v>41</v>
      </c>
      <c r="O2" s="40" t="s">
        <v>10</v>
      </c>
      <c r="P2" s="119" t="s">
        <v>11</v>
      </c>
      <c r="Q2" s="119" t="s">
        <v>12</v>
      </c>
      <c r="R2" s="40" t="s">
        <v>13</v>
      </c>
      <c r="S2" s="45"/>
      <c r="T2" s="59"/>
      <c r="U2" s="71"/>
      <c r="V2" s="72"/>
      <c r="W2" s="88" t="s">
        <v>101</v>
      </c>
      <c r="X2" s="89"/>
      <c r="Y2" s="89"/>
      <c r="Z2" s="47"/>
      <c r="AA2" s="106"/>
      <c r="AB2" s="107"/>
      <c r="AC2" s="108"/>
      <c r="AD2" s="108"/>
      <c r="AE2" s="105"/>
    </row>
    <row r="3" spans="1:31" ht="13.5" thickBot="1">
      <c r="A3" s="225">
        <v>1</v>
      </c>
      <c r="B3" s="227" t="s">
        <v>115</v>
      </c>
      <c r="C3" s="224" t="s">
        <v>116</v>
      </c>
      <c r="D3" s="132">
        <v>5</v>
      </c>
      <c r="E3" s="41">
        <v>2.5</v>
      </c>
      <c r="F3" s="130">
        <v>2.5</v>
      </c>
      <c r="G3" s="209"/>
      <c r="H3" s="209"/>
      <c r="I3" s="209"/>
      <c r="J3" s="41">
        <v>43.5</v>
      </c>
      <c r="K3" s="209"/>
      <c r="L3" s="41"/>
      <c r="M3" s="209"/>
      <c r="N3" s="209">
        <f>SUM(E3:I3)+D3+MAX(J3:K3)+MAX(L3:M3)</f>
        <v>53.5</v>
      </c>
      <c r="O3" s="132">
        <v>38</v>
      </c>
      <c r="P3" s="234"/>
      <c r="Q3" s="209">
        <f aca="true" t="shared" si="0" ref="Q3:Q34">N3+MAX(O3,P3)</f>
        <v>91.5</v>
      </c>
      <c r="R3" s="121" t="str">
        <f aca="true" t="shared" si="1" ref="R3:R66">IF(Q3&gt;=90,"A",IF(Q3&gt;=80,"B",IF(Q3&gt;=70,"C",IF(Q3&gt;=60,"D",IF(Q3&gt;=50,"E","F")))))</f>
        <v>A</v>
      </c>
      <c r="S3" s="209"/>
      <c r="T3" s="60"/>
      <c r="U3" s="129"/>
      <c r="V3" s="73"/>
      <c r="W3" s="63" t="s">
        <v>45</v>
      </c>
      <c r="X3" s="64" t="s">
        <v>46</v>
      </c>
      <c r="Y3" s="81" t="s">
        <v>47</v>
      </c>
      <c r="Z3" s="53"/>
      <c r="AA3" s="51"/>
      <c r="AB3" s="94"/>
      <c r="AC3" s="45"/>
      <c r="AD3" s="109"/>
      <c r="AE3" s="105"/>
    </row>
    <row r="4" spans="1:31" ht="12.75">
      <c r="A4" s="225">
        <v>2</v>
      </c>
      <c r="B4" s="227" t="s">
        <v>117</v>
      </c>
      <c r="C4" s="224" t="s">
        <v>118</v>
      </c>
      <c r="D4" s="132"/>
      <c r="E4" s="41"/>
      <c r="F4" s="130"/>
      <c r="G4" s="209"/>
      <c r="H4" s="209"/>
      <c r="I4" s="209"/>
      <c r="J4" s="41"/>
      <c r="K4" s="209"/>
      <c r="L4" s="41"/>
      <c r="M4" s="209"/>
      <c r="N4" s="209">
        <f aca="true" t="shared" si="2" ref="N4:N67">SUM(E4:I4)+D4+MAX(J4:K4)+MAX(L4:M4)</f>
        <v>0</v>
      </c>
      <c r="O4" s="209"/>
      <c r="P4" s="234"/>
      <c r="Q4" s="209">
        <f t="shared" si="0"/>
        <v>0</v>
      </c>
      <c r="R4" s="121" t="str">
        <f t="shared" si="1"/>
        <v>F</v>
      </c>
      <c r="S4" s="209"/>
      <c r="T4" s="42"/>
      <c r="U4" s="129"/>
      <c r="V4" s="73"/>
      <c r="W4" s="65" t="s">
        <v>48</v>
      </c>
      <c r="X4" s="68">
        <f>COUNT(J3:J157)</f>
        <v>133</v>
      </c>
      <c r="Y4" s="82">
        <v>100</v>
      </c>
      <c r="Z4" s="53"/>
      <c r="AA4" s="51"/>
      <c r="AB4" s="96"/>
      <c r="AC4" s="110"/>
      <c r="AD4" s="111"/>
      <c r="AE4" s="105"/>
    </row>
    <row r="5" spans="1:31" ht="12.75">
      <c r="A5" s="225">
        <v>3</v>
      </c>
      <c r="B5" s="227" t="s">
        <v>119</v>
      </c>
      <c r="C5" s="224" t="s">
        <v>120</v>
      </c>
      <c r="D5" s="132">
        <v>5</v>
      </c>
      <c r="E5" s="41">
        <v>1.5</v>
      </c>
      <c r="F5" s="130"/>
      <c r="G5" s="209"/>
      <c r="H5" s="209"/>
      <c r="I5" s="41"/>
      <c r="J5" s="41">
        <v>16</v>
      </c>
      <c r="K5" s="209">
        <v>27.5</v>
      </c>
      <c r="L5" s="41"/>
      <c r="M5" s="209"/>
      <c r="N5" s="209">
        <f t="shared" si="2"/>
        <v>34</v>
      </c>
      <c r="O5" s="209"/>
      <c r="P5" s="234"/>
      <c r="Q5" s="209">
        <f t="shared" si="0"/>
        <v>34</v>
      </c>
      <c r="R5" s="121" t="str">
        <f t="shared" si="1"/>
        <v>F</v>
      </c>
      <c r="S5" s="209"/>
      <c r="T5" s="42"/>
      <c r="U5" s="129"/>
      <c r="V5" s="73"/>
      <c r="W5" s="66" t="s">
        <v>49</v>
      </c>
      <c r="X5" s="83">
        <f>COUNTIF(J3:J157,"&gt;=22,5")</f>
        <v>0</v>
      </c>
      <c r="Y5" s="84">
        <f>100*X5/X4</f>
        <v>0</v>
      </c>
      <c r="Z5" s="53"/>
      <c r="AA5" s="52"/>
      <c r="AB5" s="99"/>
      <c r="AC5" s="100"/>
      <c r="AD5" s="112"/>
      <c r="AE5" s="105"/>
    </row>
    <row r="6" spans="1:31" ht="12.75">
      <c r="A6" s="225">
        <v>4</v>
      </c>
      <c r="B6" s="227" t="s">
        <v>121</v>
      </c>
      <c r="C6" s="224" t="s">
        <v>122</v>
      </c>
      <c r="D6" s="132">
        <v>5</v>
      </c>
      <c r="E6" s="41"/>
      <c r="F6" s="130"/>
      <c r="G6" s="209"/>
      <c r="H6" s="209"/>
      <c r="I6" s="41"/>
      <c r="J6" s="41">
        <v>0</v>
      </c>
      <c r="K6" s="209">
        <v>17</v>
      </c>
      <c r="L6" s="41"/>
      <c r="M6" s="41"/>
      <c r="N6" s="209">
        <f t="shared" si="2"/>
        <v>22</v>
      </c>
      <c r="O6" s="209">
        <v>0</v>
      </c>
      <c r="P6" s="234"/>
      <c r="Q6" s="209">
        <f t="shared" si="0"/>
        <v>22</v>
      </c>
      <c r="R6" s="121" t="str">
        <f t="shared" si="1"/>
        <v>F</v>
      </c>
      <c r="S6" s="209"/>
      <c r="T6" s="42"/>
      <c r="U6" s="129"/>
      <c r="V6" s="73"/>
      <c r="W6" s="66" t="s">
        <v>50</v>
      </c>
      <c r="X6" s="85">
        <f>COUNTIF(J3:J157,"&lt;4,5")</f>
        <v>0</v>
      </c>
      <c r="Y6" s="84">
        <f>X6*100/X4</f>
        <v>0</v>
      </c>
      <c r="Z6" s="53"/>
      <c r="AA6" s="52"/>
      <c r="AB6" s="99"/>
      <c r="AC6" s="100"/>
      <c r="AD6" s="112"/>
      <c r="AE6" s="105"/>
    </row>
    <row r="7" spans="1:31" ht="13.5" thickBot="1">
      <c r="A7" s="225">
        <v>5</v>
      </c>
      <c r="B7" s="227" t="s">
        <v>123</v>
      </c>
      <c r="C7" s="224" t="s">
        <v>124</v>
      </c>
      <c r="D7" s="132"/>
      <c r="E7" s="41">
        <v>2.5</v>
      </c>
      <c r="F7" s="130"/>
      <c r="G7" s="209"/>
      <c r="H7" s="209"/>
      <c r="I7" s="41"/>
      <c r="J7" s="41">
        <v>0</v>
      </c>
      <c r="K7" s="209">
        <v>6.5</v>
      </c>
      <c r="L7" s="41"/>
      <c r="M7" s="209"/>
      <c r="N7" s="209">
        <f t="shared" si="2"/>
        <v>9</v>
      </c>
      <c r="O7" s="209"/>
      <c r="P7" s="131"/>
      <c r="Q7" s="209">
        <f t="shared" si="0"/>
        <v>9</v>
      </c>
      <c r="R7" s="121" t="str">
        <f t="shared" si="1"/>
        <v>F</v>
      </c>
      <c r="S7" s="209"/>
      <c r="T7" s="42"/>
      <c r="U7" s="129"/>
      <c r="V7" s="73"/>
      <c r="W7" s="67" t="s">
        <v>51</v>
      </c>
      <c r="X7" s="86">
        <f>COUNTIF(J3:J157,"&gt;=40,5")</f>
        <v>0</v>
      </c>
      <c r="Y7" s="87">
        <f>100*X7/X4</f>
        <v>0</v>
      </c>
      <c r="Z7" s="53"/>
      <c r="AA7" s="51"/>
      <c r="AB7" s="102"/>
      <c r="AC7" s="103"/>
      <c r="AD7" s="113"/>
      <c r="AE7" s="105"/>
    </row>
    <row r="8" spans="1:31" ht="12.75">
      <c r="A8" s="225">
        <v>6</v>
      </c>
      <c r="B8" s="227" t="s">
        <v>125</v>
      </c>
      <c r="C8" s="224" t="s">
        <v>126</v>
      </c>
      <c r="D8" s="132"/>
      <c r="E8" s="41">
        <v>2.5</v>
      </c>
      <c r="F8" s="130">
        <v>2.5</v>
      </c>
      <c r="G8" s="209"/>
      <c r="H8" s="209"/>
      <c r="I8" s="209"/>
      <c r="J8" s="122">
        <v>27.5</v>
      </c>
      <c r="K8" s="209"/>
      <c r="L8" s="41"/>
      <c r="M8" s="209"/>
      <c r="N8" s="209">
        <f t="shared" si="2"/>
        <v>32.5</v>
      </c>
      <c r="O8" s="209">
        <v>30.5</v>
      </c>
      <c r="P8" s="234"/>
      <c r="Q8" s="209">
        <f t="shared" si="0"/>
        <v>63</v>
      </c>
      <c r="R8" s="121" t="str">
        <f t="shared" si="1"/>
        <v>D</v>
      </c>
      <c r="S8" s="209"/>
      <c r="T8" s="42"/>
      <c r="U8" s="129"/>
      <c r="V8" s="73"/>
      <c r="W8" s="53"/>
      <c r="X8" s="53"/>
      <c r="Y8" s="53"/>
      <c r="Z8" s="53"/>
      <c r="AA8" s="51"/>
      <c r="AB8" s="56"/>
      <c r="AC8" s="46"/>
      <c r="AD8" s="47"/>
      <c r="AE8" s="105"/>
    </row>
    <row r="9" spans="1:31" ht="12.75">
      <c r="A9" s="225">
        <v>7</v>
      </c>
      <c r="B9" s="227" t="s">
        <v>127</v>
      </c>
      <c r="C9" s="224" t="s">
        <v>128</v>
      </c>
      <c r="D9" s="132">
        <v>5</v>
      </c>
      <c r="E9" s="41">
        <v>2.5</v>
      </c>
      <c r="F9" s="130">
        <v>2.5</v>
      </c>
      <c r="G9" s="209"/>
      <c r="H9" s="209"/>
      <c r="I9" s="209"/>
      <c r="J9" s="41">
        <v>40.5</v>
      </c>
      <c r="K9" s="209"/>
      <c r="L9" s="41"/>
      <c r="M9" s="209"/>
      <c r="N9" s="209">
        <f t="shared" si="2"/>
        <v>50.5</v>
      </c>
      <c r="O9" s="209">
        <v>9.5</v>
      </c>
      <c r="P9" s="234"/>
      <c r="Q9" s="209">
        <f t="shared" si="0"/>
        <v>60</v>
      </c>
      <c r="R9" s="121" t="str">
        <f t="shared" si="1"/>
        <v>D</v>
      </c>
      <c r="S9" s="209"/>
      <c r="T9" s="42"/>
      <c r="U9" s="129"/>
      <c r="V9" s="73"/>
      <c r="W9" s="53"/>
      <c r="X9" s="53"/>
      <c r="Y9" s="53"/>
      <c r="Z9" s="53"/>
      <c r="AA9" s="51"/>
      <c r="AB9" s="56"/>
      <c r="AC9" s="46"/>
      <c r="AD9" s="47"/>
      <c r="AE9" s="105"/>
    </row>
    <row r="10" spans="1:30" ht="13.5" thickBot="1">
      <c r="A10" s="225">
        <v>8</v>
      </c>
      <c r="B10" s="227" t="s">
        <v>129</v>
      </c>
      <c r="C10" s="224" t="s">
        <v>130</v>
      </c>
      <c r="D10" s="132">
        <v>5</v>
      </c>
      <c r="E10" s="41">
        <v>2.5</v>
      </c>
      <c r="F10" s="130">
        <v>2.5</v>
      </c>
      <c r="G10" s="209"/>
      <c r="H10" s="209"/>
      <c r="I10" s="209"/>
      <c r="J10" s="41">
        <v>15</v>
      </c>
      <c r="K10" s="209">
        <v>14</v>
      </c>
      <c r="L10" s="41"/>
      <c r="M10" s="209"/>
      <c r="N10" s="209">
        <f t="shared" si="2"/>
        <v>25</v>
      </c>
      <c r="O10" s="209"/>
      <c r="P10" s="234">
        <v>6</v>
      </c>
      <c r="Q10" s="209">
        <f t="shared" si="0"/>
        <v>31</v>
      </c>
      <c r="R10" s="121" t="str">
        <f t="shared" si="1"/>
        <v>F</v>
      </c>
      <c r="S10" s="209"/>
      <c r="T10" s="42"/>
      <c r="U10" s="129"/>
      <c r="V10" s="73"/>
      <c r="W10" s="92"/>
      <c r="X10" s="93"/>
      <c r="Y10" s="93"/>
      <c r="Z10" s="46"/>
      <c r="AA10" s="51"/>
      <c r="AB10" s="56"/>
      <c r="AC10" s="53"/>
      <c r="AD10" s="19"/>
    </row>
    <row r="11" spans="1:30" ht="13.5" thickBot="1">
      <c r="A11" s="225">
        <v>9</v>
      </c>
      <c r="B11" s="227" t="s">
        <v>131</v>
      </c>
      <c r="C11" s="224" t="s">
        <v>132</v>
      </c>
      <c r="D11" s="132">
        <v>5</v>
      </c>
      <c r="E11" s="41"/>
      <c r="F11" s="130"/>
      <c r="G11" s="209"/>
      <c r="H11" s="209"/>
      <c r="I11" s="209"/>
      <c r="J11" s="41">
        <v>0</v>
      </c>
      <c r="K11" s="209">
        <v>17</v>
      </c>
      <c r="L11" s="41"/>
      <c r="M11" s="209"/>
      <c r="N11" s="209">
        <f t="shared" si="2"/>
        <v>22</v>
      </c>
      <c r="O11" s="209">
        <v>38</v>
      </c>
      <c r="P11" s="131"/>
      <c r="Q11" s="209">
        <f t="shared" si="0"/>
        <v>60</v>
      </c>
      <c r="R11" s="121" t="str">
        <f t="shared" si="1"/>
        <v>D</v>
      </c>
      <c r="S11" s="209"/>
      <c r="T11" s="42"/>
      <c r="U11" s="129"/>
      <c r="V11" s="73"/>
      <c r="W11" s="94"/>
      <c r="X11" s="45"/>
      <c r="Y11" s="95"/>
      <c r="Z11" s="46"/>
      <c r="AA11" s="51"/>
      <c r="AB11" s="56"/>
      <c r="AC11" s="1"/>
      <c r="AD11" s="19"/>
    </row>
    <row r="12" spans="1:30" ht="12.75">
      <c r="A12" s="225">
        <v>10</v>
      </c>
      <c r="B12" s="227" t="s">
        <v>133</v>
      </c>
      <c r="C12" s="224" t="s">
        <v>134</v>
      </c>
      <c r="D12" s="132">
        <v>5</v>
      </c>
      <c r="E12" s="41">
        <v>2.5</v>
      </c>
      <c r="F12" s="130"/>
      <c r="G12" s="209"/>
      <c r="H12" s="209"/>
      <c r="I12" s="41"/>
      <c r="J12" s="122">
        <v>17.5</v>
      </c>
      <c r="K12" s="209"/>
      <c r="L12" s="41"/>
      <c r="M12" s="209"/>
      <c r="N12" s="209">
        <f t="shared" si="2"/>
        <v>25</v>
      </c>
      <c r="O12" s="209">
        <v>4</v>
      </c>
      <c r="P12" s="234">
        <v>20</v>
      </c>
      <c r="Q12" s="209">
        <f t="shared" si="0"/>
        <v>45</v>
      </c>
      <c r="R12" s="121" t="str">
        <f t="shared" si="1"/>
        <v>F</v>
      </c>
      <c r="S12" s="209"/>
      <c r="T12" s="42"/>
      <c r="U12" s="129"/>
      <c r="V12" s="73"/>
      <c r="W12" s="96"/>
      <c r="X12" s="97"/>
      <c r="Y12" s="98"/>
      <c r="Z12" s="46"/>
      <c r="AA12" s="52"/>
      <c r="AB12" s="56"/>
      <c r="AC12" s="1"/>
      <c r="AD12" s="19"/>
    </row>
    <row r="13" spans="1:30" ht="12.75">
      <c r="A13" s="225">
        <v>11</v>
      </c>
      <c r="B13" s="227" t="s">
        <v>135</v>
      </c>
      <c r="C13" s="224" t="s">
        <v>136</v>
      </c>
      <c r="D13" s="132">
        <v>5</v>
      </c>
      <c r="E13" s="41"/>
      <c r="F13" s="130"/>
      <c r="G13" s="209"/>
      <c r="H13" s="209"/>
      <c r="I13" s="209"/>
      <c r="J13" s="41">
        <v>0</v>
      </c>
      <c r="K13" s="209">
        <v>21</v>
      </c>
      <c r="L13" s="41"/>
      <c r="M13" s="209"/>
      <c r="N13" s="209">
        <f t="shared" si="2"/>
        <v>26</v>
      </c>
      <c r="O13" s="209">
        <v>16</v>
      </c>
      <c r="P13" s="234">
        <v>28</v>
      </c>
      <c r="Q13" s="209">
        <f t="shared" si="0"/>
        <v>54</v>
      </c>
      <c r="R13" s="121" t="str">
        <f t="shared" si="1"/>
        <v>E</v>
      </c>
      <c r="S13" s="209"/>
      <c r="T13" s="42"/>
      <c r="U13" s="129"/>
      <c r="V13" s="73"/>
      <c r="W13" s="99"/>
      <c r="X13" s="100"/>
      <c r="Y13" s="101"/>
      <c r="Z13" s="46"/>
      <c r="AA13" s="51"/>
      <c r="AB13" s="56"/>
      <c r="AC13" s="1"/>
      <c r="AD13" s="19"/>
    </row>
    <row r="14" spans="1:30" ht="12.75">
      <c r="A14" s="225">
        <v>12</v>
      </c>
      <c r="B14" s="227" t="s">
        <v>137</v>
      </c>
      <c r="C14" s="224" t="s">
        <v>138</v>
      </c>
      <c r="D14" s="132">
        <v>5</v>
      </c>
      <c r="E14" s="41">
        <v>2.5</v>
      </c>
      <c r="F14" s="130">
        <v>2.5</v>
      </c>
      <c r="G14" s="209"/>
      <c r="H14" s="209"/>
      <c r="I14" s="209"/>
      <c r="J14" s="41">
        <v>39</v>
      </c>
      <c r="K14" s="209"/>
      <c r="L14" s="41"/>
      <c r="M14" s="209"/>
      <c r="N14" s="209">
        <f t="shared" si="2"/>
        <v>49</v>
      </c>
      <c r="O14" s="209">
        <v>36</v>
      </c>
      <c r="P14" s="234"/>
      <c r="Q14" s="209">
        <f t="shared" si="0"/>
        <v>85</v>
      </c>
      <c r="R14" s="121" t="str">
        <f t="shared" si="1"/>
        <v>B</v>
      </c>
      <c r="S14" s="209"/>
      <c r="T14" s="42"/>
      <c r="U14" s="129"/>
      <c r="V14" s="73"/>
      <c r="W14" s="99"/>
      <c r="X14" s="100"/>
      <c r="Y14" s="101"/>
      <c r="Z14" s="46"/>
      <c r="AA14" s="51"/>
      <c r="AB14" s="56"/>
      <c r="AC14" s="1"/>
      <c r="AD14" s="54"/>
    </row>
    <row r="15" spans="1:30" ht="13.5" thickBot="1">
      <c r="A15" s="225">
        <v>13</v>
      </c>
      <c r="B15" s="227" t="s">
        <v>139</v>
      </c>
      <c r="C15" s="224" t="s">
        <v>140</v>
      </c>
      <c r="D15" s="132">
        <v>5</v>
      </c>
      <c r="E15" s="41"/>
      <c r="F15" s="130">
        <v>2.5</v>
      </c>
      <c r="G15" s="209"/>
      <c r="H15" s="209"/>
      <c r="I15" s="209"/>
      <c r="J15" s="41">
        <v>21.5</v>
      </c>
      <c r="K15" s="209"/>
      <c r="L15" s="41"/>
      <c r="M15" s="209"/>
      <c r="N15" s="209">
        <f t="shared" si="2"/>
        <v>29</v>
      </c>
      <c r="O15" s="209">
        <v>38</v>
      </c>
      <c r="P15" s="234"/>
      <c r="Q15" s="209">
        <f t="shared" si="0"/>
        <v>67</v>
      </c>
      <c r="R15" s="121" t="str">
        <f t="shared" si="1"/>
        <v>D</v>
      </c>
      <c r="S15" s="209"/>
      <c r="T15" s="42"/>
      <c r="U15" s="129"/>
      <c r="V15" s="73"/>
      <c r="W15" s="102"/>
      <c r="X15" s="103"/>
      <c r="Y15" s="104"/>
      <c r="Z15" s="46"/>
      <c r="AA15" s="51"/>
      <c r="AB15" s="56"/>
      <c r="AC15" s="1"/>
      <c r="AD15" s="19"/>
    </row>
    <row r="16" spans="1:30" ht="12.75">
      <c r="A16" s="225">
        <v>14</v>
      </c>
      <c r="B16" s="227" t="s">
        <v>141</v>
      </c>
      <c r="C16" s="224" t="s">
        <v>142</v>
      </c>
      <c r="D16" s="132">
        <v>5</v>
      </c>
      <c r="E16" s="41">
        <v>2.5</v>
      </c>
      <c r="F16" s="130">
        <v>2.5</v>
      </c>
      <c r="G16" s="209"/>
      <c r="H16" s="209"/>
      <c r="I16" s="209"/>
      <c r="J16" s="41">
        <v>11</v>
      </c>
      <c r="K16" s="209">
        <v>20</v>
      </c>
      <c r="L16" s="41"/>
      <c r="M16" s="209"/>
      <c r="N16" s="209">
        <f t="shared" si="2"/>
        <v>30</v>
      </c>
      <c r="O16" s="209">
        <v>34</v>
      </c>
      <c r="P16" s="234"/>
      <c r="Q16" s="209">
        <f t="shared" si="0"/>
        <v>64</v>
      </c>
      <c r="R16" s="121" t="str">
        <f t="shared" si="1"/>
        <v>D</v>
      </c>
      <c r="S16" s="209"/>
      <c r="T16" s="42"/>
      <c r="U16" s="129"/>
      <c r="V16" s="73"/>
      <c r="W16" s="53"/>
      <c r="X16" s="53"/>
      <c r="Y16" s="53"/>
      <c r="Z16" s="53"/>
      <c r="AA16" s="51"/>
      <c r="AB16" s="54"/>
      <c r="AC16" s="1"/>
      <c r="AD16" s="19"/>
    </row>
    <row r="17" spans="1:30" ht="12.75">
      <c r="A17" s="225">
        <v>15</v>
      </c>
      <c r="B17" s="227" t="s">
        <v>143</v>
      </c>
      <c r="C17" s="224" t="s">
        <v>144</v>
      </c>
      <c r="D17" s="132">
        <v>5</v>
      </c>
      <c r="E17" s="41">
        <v>2.5</v>
      </c>
      <c r="F17" s="130">
        <v>2.5</v>
      </c>
      <c r="G17" s="209"/>
      <c r="H17" s="209"/>
      <c r="I17" s="209"/>
      <c r="J17" s="41">
        <v>21</v>
      </c>
      <c r="K17" s="209">
        <v>33</v>
      </c>
      <c r="L17" s="41"/>
      <c r="M17" s="209"/>
      <c r="N17" s="209">
        <f t="shared" si="2"/>
        <v>43</v>
      </c>
      <c r="O17" s="209">
        <v>17</v>
      </c>
      <c r="P17" s="234"/>
      <c r="Q17" s="209">
        <f t="shared" si="0"/>
        <v>60</v>
      </c>
      <c r="R17" s="121" t="str">
        <f t="shared" si="1"/>
        <v>D</v>
      </c>
      <c r="S17" s="209"/>
      <c r="T17" s="42"/>
      <c r="U17" s="129"/>
      <c r="V17" s="73"/>
      <c r="W17" s="53"/>
      <c r="X17" s="53"/>
      <c r="Y17" s="53"/>
      <c r="Z17" s="53"/>
      <c r="AA17" s="51"/>
      <c r="AB17" s="54"/>
      <c r="AC17" s="1"/>
      <c r="AD17" s="19"/>
    </row>
    <row r="18" spans="1:30" ht="12.75">
      <c r="A18" s="225">
        <v>16</v>
      </c>
      <c r="B18" s="227" t="s">
        <v>145</v>
      </c>
      <c r="C18" s="224" t="s">
        <v>146</v>
      </c>
      <c r="D18" s="132">
        <v>5</v>
      </c>
      <c r="E18" s="41">
        <v>2</v>
      </c>
      <c r="F18" s="130">
        <v>2.5</v>
      </c>
      <c r="G18" s="209"/>
      <c r="H18" s="209"/>
      <c r="I18" s="41"/>
      <c r="J18" s="122">
        <v>19.5</v>
      </c>
      <c r="K18" s="209">
        <v>33</v>
      </c>
      <c r="L18" s="41"/>
      <c r="M18" s="209"/>
      <c r="N18" s="209">
        <f t="shared" si="2"/>
        <v>42.5</v>
      </c>
      <c r="O18" s="209">
        <v>18</v>
      </c>
      <c r="P18" s="234"/>
      <c r="Q18" s="209">
        <f t="shared" si="0"/>
        <v>60.5</v>
      </c>
      <c r="R18" s="121" t="str">
        <f t="shared" si="1"/>
        <v>D</v>
      </c>
      <c r="S18" s="209"/>
      <c r="T18" s="42"/>
      <c r="U18" s="129"/>
      <c r="V18" s="73"/>
      <c r="W18" s="53"/>
      <c r="X18" s="53"/>
      <c r="Y18" s="53"/>
      <c r="Z18" s="53"/>
      <c r="AA18" s="52"/>
      <c r="AB18" s="56"/>
      <c r="AC18" s="53"/>
      <c r="AD18" s="19"/>
    </row>
    <row r="19" spans="1:30" ht="12.75">
      <c r="A19" s="225">
        <v>17</v>
      </c>
      <c r="B19" s="227" t="s">
        <v>147</v>
      </c>
      <c r="C19" s="224" t="s">
        <v>148</v>
      </c>
      <c r="D19" s="132">
        <v>5</v>
      </c>
      <c r="E19" s="41">
        <v>2.5</v>
      </c>
      <c r="F19" s="130">
        <v>2.5</v>
      </c>
      <c r="G19" s="209"/>
      <c r="H19" s="209"/>
      <c r="I19" s="209"/>
      <c r="J19" s="41">
        <v>35</v>
      </c>
      <c r="K19" s="209"/>
      <c r="L19" s="41"/>
      <c r="M19" s="209"/>
      <c r="N19" s="209">
        <f t="shared" si="2"/>
        <v>45</v>
      </c>
      <c r="O19" s="209">
        <v>23.5</v>
      </c>
      <c r="P19" s="234"/>
      <c r="Q19" s="209">
        <f t="shared" si="0"/>
        <v>68.5</v>
      </c>
      <c r="R19" s="121" t="str">
        <f t="shared" si="1"/>
        <v>D</v>
      </c>
      <c r="S19" s="209"/>
      <c r="T19" s="42"/>
      <c r="U19" s="129"/>
      <c r="V19" s="73"/>
      <c r="W19" s="53"/>
      <c r="X19" s="53"/>
      <c r="Y19" s="53"/>
      <c r="Z19" s="53"/>
      <c r="AA19" s="51"/>
      <c r="AB19" s="54"/>
      <c r="AC19" s="53"/>
      <c r="AD19" s="19"/>
    </row>
    <row r="20" spans="1:30" ht="13.5" thickBot="1">
      <c r="A20" s="225">
        <v>18</v>
      </c>
      <c r="B20" s="227" t="s">
        <v>149</v>
      </c>
      <c r="C20" s="224" t="s">
        <v>150</v>
      </c>
      <c r="D20" s="132"/>
      <c r="E20" s="41">
        <v>2.5</v>
      </c>
      <c r="F20" s="130"/>
      <c r="G20" s="209"/>
      <c r="H20" s="209"/>
      <c r="I20" s="209"/>
      <c r="J20" s="41">
        <v>3.5</v>
      </c>
      <c r="K20" s="209">
        <v>9</v>
      </c>
      <c r="L20" s="41"/>
      <c r="M20" s="209"/>
      <c r="N20" s="209">
        <f t="shared" si="2"/>
        <v>11.5</v>
      </c>
      <c r="O20" s="209"/>
      <c r="P20" s="234"/>
      <c r="Q20" s="209">
        <f t="shared" si="0"/>
        <v>11.5</v>
      </c>
      <c r="R20" s="121" t="str">
        <f t="shared" si="1"/>
        <v>F</v>
      </c>
      <c r="S20" s="209"/>
      <c r="T20" s="42"/>
      <c r="U20" s="129"/>
      <c r="V20" s="73"/>
      <c r="W20" s="90"/>
      <c r="X20" s="91"/>
      <c r="Y20" s="91"/>
      <c r="Z20" s="53"/>
      <c r="AA20" s="51"/>
      <c r="AB20" s="54"/>
      <c r="AC20" s="53"/>
      <c r="AD20" s="19"/>
    </row>
    <row r="21" spans="1:30" ht="13.5" thickBot="1">
      <c r="A21" s="225">
        <v>19</v>
      </c>
      <c r="B21" s="227" t="s">
        <v>151</v>
      </c>
      <c r="C21" s="224" t="s">
        <v>152</v>
      </c>
      <c r="D21" s="132">
        <v>5</v>
      </c>
      <c r="E21" s="41">
        <v>2.5</v>
      </c>
      <c r="F21" s="130">
        <v>2.5</v>
      </c>
      <c r="G21" s="209"/>
      <c r="H21" s="209"/>
      <c r="I21" s="41"/>
      <c r="J21" s="41">
        <v>29</v>
      </c>
      <c r="K21" s="209">
        <v>42</v>
      </c>
      <c r="L21" s="41"/>
      <c r="M21" s="209"/>
      <c r="N21" s="209">
        <f t="shared" si="2"/>
        <v>52</v>
      </c>
      <c r="O21" s="209">
        <v>36</v>
      </c>
      <c r="P21" s="234"/>
      <c r="Q21" s="209">
        <f t="shared" si="0"/>
        <v>88</v>
      </c>
      <c r="R21" s="121" t="str">
        <f t="shared" si="1"/>
        <v>B</v>
      </c>
      <c r="S21" s="209"/>
      <c r="T21" s="42"/>
      <c r="U21" s="129"/>
      <c r="V21" s="73"/>
      <c r="W21" s="63"/>
      <c r="X21" s="64"/>
      <c r="Y21" s="81"/>
      <c r="Z21" s="53"/>
      <c r="AA21" s="52"/>
      <c r="AB21" s="54"/>
      <c r="AC21" s="1"/>
      <c r="AD21" s="19"/>
    </row>
    <row r="22" spans="1:30" ht="12.75">
      <c r="A22" s="225">
        <v>20</v>
      </c>
      <c r="B22" s="227" t="s">
        <v>153</v>
      </c>
      <c r="C22" s="224" t="s">
        <v>154</v>
      </c>
      <c r="D22" s="132">
        <v>5</v>
      </c>
      <c r="E22" s="41">
        <v>2.5</v>
      </c>
      <c r="F22" s="130">
        <v>2.5</v>
      </c>
      <c r="G22" s="209"/>
      <c r="H22" s="209"/>
      <c r="I22" s="209"/>
      <c r="J22" s="41">
        <v>40</v>
      </c>
      <c r="K22" s="209"/>
      <c r="L22" s="41"/>
      <c r="M22" s="209"/>
      <c r="N22" s="209">
        <f t="shared" si="2"/>
        <v>50</v>
      </c>
      <c r="O22" s="209">
        <v>29</v>
      </c>
      <c r="P22" s="234"/>
      <c r="Q22" s="209">
        <f t="shared" si="0"/>
        <v>79</v>
      </c>
      <c r="R22" s="121" t="str">
        <f t="shared" si="1"/>
        <v>C</v>
      </c>
      <c r="S22" s="209"/>
      <c r="T22" s="42"/>
      <c r="U22" s="129"/>
      <c r="V22" s="73"/>
      <c r="W22" s="65"/>
      <c r="X22" s="68"/>
      <c r="Y22" s="82"/>
      <c r="Z22" s="53"/>
      <c r="AA22" s="51"/>
      <c r="AB22" s="54"/>
      <c r="AC22" s="1"/>
      <c r="AD22" s="19"/>
    </row>
    <row r="23" spans="1:30" ht="12.75">
      <c r="A23" s="225">
        <v>21</v>
      </c>
      <c r="B23" s="227" t="s">
        <v>155</v>
      </c>
      <c r="C23" s="224" t="s">
        <v>156</v>
      </c>
      <c r="D23" s="132">
        <v>5</v>
      </c>
      <c r="E23" s="41">
        <v>2.5</v>
      </c>
      <c r="F23" s="130">
        <v>2.5</v>
      </c>
      <c r="G23" s="209"/>
      <c r="H23" s="209"/>
      <c r="I23" s="209"/>
      <c r="J23" s="41">
        <v>2</v>
      </c>
      <c r="K23" s="209">
        <v>27.5</v>
      </c>
      <c r="L23" s="41"/>
      <c r="M23" s="209"/>
      <c r="N23" s="209">
        <f t="shared" si="2"/>
        <v>37.5</v>
      </c>
      <c r="O23" s="209">
        <v>4</v>
      </c>
      <c r="P23" s="131">
        <v>15</v>
      </c>
      <c r="Q23" s="209">
        <f t="shared" si="0"/>
        <v>52.5</v>
      </c>
      <c r="R23" s="121" t="str">
        <f t="shared" si="1"/>
        <v>E</v>
      </c>
      <c r="S23" s="209"/>
      <c r="T23" s="42"/>
      <c r="U23" s="129"/>
      <c r="V23" s="73"/>
      <c r="W23" s="66"/>
      <c r="X23" s="83"/>
      <c r="Y23" s="84"/>
      <c r="Z23" s="53"/>
      <c r="AA23" s="51"/>
      <c r="AB23" s="54"/>
      <c r="AC23" s="1"/>
      <c r="AD23" s="19"/>
    </row>
    <row r="24" spans="1:30" ht="12.75">
      <c r="A24" s="225">
        <v>22</v>
      </c>
      <c r="B24" s="227" t="s">
        <v>157</v>
      </c>
      <c r="C24" s="224" t="s">
        <v>158</v>
      </c>
      <c r="D24" s="132">
        <v>5</v>
      </c>
      <c r="E24" s="41">
        <v>2.5</v>
      </c>
      <c r="F24" s="130">
        <v>2.5</v>
      </c>
      <c r="G24" s="209"/>
      <c r="H24" s="209"/>
      <c r="I24" s="41"/>
      <c r="J24" s="41">
        <v>28</v>
      </c>
      <c r="K24" s="209"/>
      <c r="L24" s="41"/>
      <c r="M24" s="209"/>
      <c r="N24" s="209">
        <f t="shared" si="2"/>
        <v>38</v>
      </c>
      <c r="O24" s="41">
        <v>23.5</v>
      </c>
      <c r="P24" s="234"/>
      <c r="Q24" s="209">
        <f t="shared" si="0"/>
        <v>61.5</v>
      </c>
      <c r="R24" s="121" t="str">
        <f t="shared" si="1"/>
        <v>D</v>
      </c>
      <c r="S24" s="209"/>
      <c r="T24" s="42"/>
      <c r="U24" s="129"/>
      <c r="V24" s="73"/>
      <c r="W24" s="66"/>
      <c r="X24" s="85"/>
      <c r="Y24" s="84"/>
      <c r="Z24" s="54"/>
      <c r="AA24" s="52"/>
      <c r="AB24" s="54"/>
      <c r="AC24" s="1"/>
      <c r="AD24" s="19"/>
    </row>
    <row r="25" spans="1:30" ht="13.5" thickBot="1">
      <c r="A25" s="225">
        <v>23</v>
      </c>
      <c r="B25" s="227" t="s">
        <v>159</v>
      </c>
      <c r="C25" s="224" t="s">
        <v>160</v>
      </c>
      <c r="D25" s="132"/>
      <c r="E25" s="41">
        <v>2.5</v>
      </c>
      <c r="F25" s="130">
        <v>2.5</v>
      </c>
      <c r="G25" s="209"/>
      <c r="H25" s="209"/>
      <c r="I25" s="209"/>
      <c r="J25" s="41">
        <v>2</v>
      </c>
      <c r="K25" s="209">
        <v>10.5</v>
      </c>
      <c r="L25" s="41"/>
      <c r="M25" s="209"/>
      <c r="N25" s="209">
        <f t="shared" si="2"/>
        <v>15.5</v>
      </c>
      <c r="O25" s="209"/>
      <c r="P25" s="234"/>
      <c r="Q25" s="209">
        <f t="shared" si="0"/>
        <v>15.5</v>
      </c>
      <c r="R25" s="121" t="str">
        <f t="shared" si="1"/>
        <v>F</v>
      </c>
      <c r="S25" s="209"/>
      <c r="T25" s="42"/>
      <c r="U25" s="129"/>
      <c r="V25" s="73"/>
      <c r="W25" s="67"/>
      <c r="X25" s="86"/>
      <c r="Y25" s="87"/>
      <c r="Z25" s="53"/>
      <c r="AA25" s="51"/>
      <c r="AB25" s="54"/>
      <c r="AC25" s="1"/>
      <c r="AD25" s="19"/>
    </row>
    <row r="26" spans="1:30" ht="12.75">
      <c r="A26" s="225">
        <v>24</v>
      </c>
      <c r="B26" s="227" t="s">
        <v>161</v>
      </c>
      <c r="C26" s="224" t="s">
        <v>162</v>
      </c>
      <c r="D26" s="132">
        <v>5</v>
      </c>
      <c r="E26" s="41">
        <v>2.5</v>
      </c>
      <c r="F26" s="130">
        <v>2.5</v>
      </c>
      <c r="G26" s="209"/>
      <c r="H26" s="209"/>
      <c r="I26" s="209"/>
      <c r="J26" s="122">
        <v>28</v>
      </c>
      <c r="K26" s="209"/>
      <c r="L26" s="41"/>
      <c r="M26" s="209"/>
      <c r="N26" s="209">
        <f t="shared" si="2"/>
        <v>38</v>
      </c>
      <c r="O26" s="209">
        <v>32.5</v>
      </c>
      <c r="P26" s="234"/>
      <c r="Q26" s="209">
        <f t="shared" si="0"/>
        <v>70.5</v>
      </c>
      <c r="R26" s="121" t="str">
        <f t="shared" si="1"/>
        <v>C</v>
      </c>
      <c r="S26" s="209"/>
      <c r="T26" s="42"/>
      <c r="U26" s="129"/>
      <c r="V26" s="73"/>
      <c r="W26" s="53"/>
      <c r="X26" s="53"/>
      <c r="Y26" s="53"/>
      <c r="Z26" s="53"/>
      <c r="AA26" s="51"/>
      <c r="AB26" s="56"/>
      <c r="AC26" s="1"/>
      <c r="AD26" s="19"/>
    </row>
    <row r="27" spans="1:30" ht="12.75">
      <c r="A27" s="225">
        <v>25</v>
      </c>
      <c r="B27" s="227" t="s">
        <v>163</v>
      </c>
      <c r="C27" s="224" t="s">
        <v>164</v>
      </c>
      <c r="D27" s="132"/>
      <c r="E27" s="41">
        <v>2.5</v>
      </c>
      <c r="F27" s="130">
        <v>2.5</v>
      </c>
      <c r="G27" s="209"/>
      <c r="H27" s="209"/>
      <c r="I27" s="41"/>
      <c r="J27" s="41">
        <v>25</v>
      </c>
      <c r="K27" s="209"/>
      <c r="L27" s="41"/>
      <c r="M27" s="209"/>
      <c r="N27" s="209">
        <f t="shared" si="2"/>
        <v>30</v>
      </c>
      <c r="O27" s="209"/>
      <c r="P27" s="234"/>
      <c r="Q27" s="209">
        <f t="shared" si="0"/>
        <v>30</v>
      </c>
      <c r="R27" s="121" t="str">
        <f t="shared" si="1"/>
        <v>F</v>
      </c>
      <c r="S27" s="209"/>
      <c r="T27" s="42"/>
      <c r="U27" s="129"/>
      <c r="V27" s="73"/>
      <c r="W27" s="53"/>
      <c r="X27" s="53"/>
      <c r="Y27" s="53"/>
      <c r="Z27" s="53"/>
      <c r="AA27" s="52"/>
      <c r="AB27" s="54"/>
      <c r="AC27" s="1"/>
      <c r="AD27" s="19"/>
    </row>
    <row r="28" spans="1:30" ht="12.75">
      <c r="A28" s="225">
        <v>26</v>
      </c>
      <c r="B28" s="227" t="s">
        <v>165</v>
      </c>
      <c r="C28" s="224" t="s">
        <v>166</v>
      </c>
      <c r="D28" s="132">
        <v>5</v>
      </c>
      <c r="E28" s="41">
        <v>2.5</v>
      </c>
      <c r="F28" s="130"/>
      <c r="G28" s="209"/>
      <c r="H28" s="209"/>
      <c r="I28" s="209"/>
      <c r="J28" s="41">
        <v>11.5</v>
      </c>
      <c r="K28" s="209">
        <v>21.5</v>
      </c>
      <c r="L28" s="41"/>
      <c r="M28" s="209"/>
      <c r="N28" s="209">
        <f t="shared" si="2"/>
        <v>29</v>
      </c>
      <c r="O28" s="209">
        <v>16</v>
      </c>
      <c r="P28" s="234"/>
      <c r="Q28" s="209">
        <f t="shared" si="0"/>
        <v>45</v>
      </c>
      <c r="R28" s="121" t="str">
        <f t="shared" si="1"/>
        <v>F</v>
      </c>
      <c r="S28" s="209"/>
      <c r="T28" s="42"/>
      <c r="U28" s="129"/>
      <c r="V28" s="73"/>
      <c r="W28" s="53"/>
      <c r="X28" s="53"/>
      <c r="Y28" s="53"/>
      <c r="Z28" s="53"/>
      <c r="AA28" s="51"/>
      <c r="AB28" s="54"/>
      <c r="AC28" s="53"/>
      <c r="AD28" s="19"/>
    </row>
    <row r="29" spans="1:30" ht="12.75">
      <c r="A29" s="225">
        <v>27</v>
      </c>
      <c r="B29" s="227" t="s">
        <v>167</v>
      </c>
      <c r="C29" s="224" t="s">
        <v>168</v>
      </c>
      <c r="D29" s="132">
        <v>5</v>
      </c>
      <c r="E29" s="41">
        <v>2</v>
      </c>
      <c r="F29" s="130">
        <v>2.5</v>
      </c>
      <c r="G29" s="209"/>
      <c r="H29" s="209"/>
      <c r="I29" s="209"/>
      <c r="J29" s="41">
        <v>4</v>
      </c>
      <c r="K29" s="209">
        <v>1</v>
      </c>
      <c r="L29" s="41"/>
      <c r="M29" s="209"/>
      <c r="N29" s="209">
        <f t="shared" si="2"/>
        <v>13.5</v>
      </c>
      <c r="O29" s="209">
        <v>9</v>
      </c>
      <c r="P29" s="130">
        <v>5</v>
      </c>
      <c r="Q29" s="209">
        <f t="shared" si="0"/>
        <v>22.5</v>
      </c>
      <c r="R29" s="121" t="str">
        <f t="shared" si="1"/>
        <v>F</v>
      </c>
      <c r="S29" s="209"/>
      <c r="T29" s="42"/>
      <c r="U29" s="129"/>
      <c r="V29" s="73"/>
      <c r="W29" s="53"/>
      <c r="X29" s="53"/>
      <c r="Y29" s="53"/>
      <c r="Z29" s="53"/>
      <c r="AA29" s="51"/>
      <c r="AB29" s="54"/>
      <c r="AC29" s="53"/>
      <c r="AD29" s="19"/>
    </row>
    <row r="30" spans="1:30" ht="12.75">
      <c r="A30" s="225">
        <v>28</v>
      </c>
      <c r="B30" s="227" t="s">
        <v>169</v>
      </c>
      <c r="C30" s="224" t="s">
        <v>170</v>
      </c>
      <c r="D30" s="132"/>
      <c r="E30" s="41">
        <v>2.5</v>
      </c>
      <c r="F30" s="130">
        <v>2.5</v>
      </c>
      <c r="G30" s="209"/>
      <c r="H30" s="209"/>
      <c r="I30" s="209"/>
      <c r="J30" s="41">
        <v>6.5</v>
      </c>
      <c r="K30" s="209">
        <v>23.5</v>
      </c>
      <c r="L30" s="41"/>
      <c r="M30" s="209"/>
      <c r="N30" s="209">
        <f t="shared" si="2"/>
        <v>28.5</v>
      </c>
      <c r="O30" s="37"/>
      <c r="P30" s="234">
        <v>29</v>
      </c>
      <c r="Q30" s="209">
        <f t="shared" si="0"/>
        <v>57.5</v>
      </c>
      <c r="R30" s="121" t="str">
        <f t="shared" si="1"/>
        <v>E</v>
      </c>
      <c r="S30" s="209"/>
      <c r="T30" s="42"/>
      <c r="U30" s="129"/>
      <c r="V30" s="73"/>
      <c r="W30" s="53"/>
      <c r="X30" s="53"/>
      <c r="Y30" s="53"/>
      <c r="Z30" s="53"/>
      <c r="AA30" s="51"/>
      <c r="AB30" s="54"/>
      <c r="AC30" s="53"/>
      <c r="AD30" s="19"/>
    </row>
    <row r="31" spans="1:30" ht="12.75">
      <c r="A31" s="225">
        <v>29</v>
      </c>
      <c r="B31" s="227" t="s">
        <v>171</v>
      </c>
      <c r="C31" s="224" t="s">
        <v>172</v>
      </c>
      <c r="D31" s="132"/>
      <c r="E31" s="41"/>
      <c r="F31" s="130"/>
      <c r="G31" s="209"/>
      <c r="H31" s="209"/>
      <c r="I31" s="209"/>
      <c r="J31" s="122"/>
      <c r="K31" s="209"/>
      <c r="L31" s="41"/>
      <c r="M31" s="209"/>
      <c r="N31" s="209">
        <f t="shared" si="2"/>
        <v>0</v>
      </c>
      <c r="O31" s="209"/>
      <c r="P31" s="234"/>
      <c r="Q31" s="209">
        <f t="shared" si="0"/>
        <v>0</v>
      </c>
      <c r="R31" s="121" t="str">
        <f t="shared" si="1"/>
        <v>F</v>
      </c>
      <c r="S31" s="209"/>
      <c r="T31" s="42"/>
      <c r="U31" s="129"/>
      <c r="V31" s="73"/>
      <c r="W31" s="53"/>
      <c r="X31" s="53"/>
      <c r="Y31" s="53"/>
      <c r="Z31" s="53"/>
      <c r="AA31" s="51"/>
      <c r="AB31" s="54"/>
      <c r="AC31" s="53"/>
      <c r="AD31" s="19"/>
    </row>
    <row r="32" spans="1:30" ht="12.75">
      <c r="A32" s="225">
        <v>30</v>
      </c>
      <c r="B32" s="227" t="s">
        <v>173</v>
      </c>
      <c r="C32" s="224" t="s">
        <v>174</v>
      </c>
      <c r="D32" s="132">
        <v>5</v>
      </c>
      <c r="E32" s="41">
        <v>2.5</v>
      </c>
      <c r="F32" s="130">
        <v>2.5</v>
      </c>
      <c r="G32" s="209"/>
      <c r="H32" s="209"/>
      <c r="I32" s="209"/>
      <c r="J32" s="122">
        <v>21</v>
      </c>
      <c r="K32" s="209">
        <v>43</v>
      </c>
      <c r="L32" s="41"/>
      <c r="M32" s="209"/>
      <c r="N32" s="209">
        <f t="shared" si="2"/>
        <v>53</v>
      </c>
      <c r="O32" s="209">
        <v>30.5</v>
      </c>
      <c r="P32" s="234"/>
      <c r="Q32" s="209">
        <f t="shared" si="0"/>
        <v>83.5</v>
      </c>
      <c r="R32" s="121" t="str">
        <f t="shared" si="1"/>
        <v>B</v>
      </c>
      <c r="S32" s="209"/>
      <c r="T32" s="42"/>
      <c r="U32" s="129"/>
      <c r="V32" s="73"/>
      <c r="W32" s="53"/>
      <c r="X32" s="53"/>
      <c r="Y32" s="53"/>
      <c r="Z32" s="53"/>
      <c r="AA32" s="51"/>
      <c r="AB32" s="56"/>
      <c r="AC32" s="53"/>
      <c r="AD32" s="19"/>
    </row>
    <row r="33" spans="1:30" ht="12.75">
      <c r="A33" s="225">
        <v>31</v>
      </c>
      <c r="B33" s="227" t="s">
        <v>175</v>
      </c>
      <c r="C33" s="224" t="s">
        <v>176</v>
      </c>
      <c r="D33" s="132"/>
      <c r="E33" s="41">
        <v>2.5</v>
      </c>
      <c r="F33" s="130">
        <v>2.5</v>
      </c>
      <c r="G33" s="209"/>
      <c r="H33" s="209"/>
      <c r="I33" s="209"/>
      <c r="J33" s="41">
        <v>1</v>
      </c>
      <c r="K33" s="209">
        <v>12</v>
      </c>
      <c r="L33" s="41"/>
      <c r="M33" s="209"/>
      <c r="N33" s="209">
        <f t="shared" si="2"/>
        <v>17</v>
      </c>
      <c r="O33" s="209"/>
      <c r="P33" s="234"/>
      <c r="Q33" s="209">
        <f t="shared" si="0"/>
        <v>17</v>
      </c>
      <c r="R33" s="121" t="str">
        <f t="shared" si="1"/>
        <v>F</v>
      </c>
      <c r="S33" s="209"/>
      <c r="T33" s="42"/>
      <c r="U33" s="129"/>
      <c r="V33" s="73"/>
      <c r="W33" s="53"/>
      <c r="X33" s="53"/>
      <c r="Y33" s="53"/>
      <c r="Z33" s="53"/>
      <c r="AA33" s="51"/>
      <c r="AB33" s="54"/>
      <c r="AC33" s="53"/>
      <c r="AD33" s="19"/>
    </row>
    <row r="34" spans="1:30" ht="12.75">
      <c r="A34" s="225">
        <v>32</v>
      </c>
      <c r="B34" s="227" t="s">
        <v>177</v>
      </c>
      <c r="C34" s="224" t="s">
        <v>178</v>
      </c>
      <c r="D34" s="132">
        <v>5</v>
      </c>
      <c r="E34" s="41">
        <v>2.5</v>
      </c>
      <c r="F34" s="130">
        <v>2.5</v>
      </c>
      <c r="G34" s="209"/>
      <c r="H34" s="209"/>
      <c r="I34" s="209"/>
      <c r="J34" s="41">
        <v>2</v>
      </c>
      <c r="K34" s="209">
        <v>20.5</v>
      </c>
      <c r="L34" s="41"/>
      <c r="M34" s="209"/>
      <c r="N34" s="209">
        <f t="shared" si="2"/>
        <v>30.5</v>
      </c>
      <c r="O34" s="209">
        <v>0</v>
      </c>
      <c r="P34" s="234">
        <v>5</v>
      </c>
      <c r="Q34" s="209">
        <f t="shared" si="0"/>
        <v>35.5</v>
      </c>
      <c r="R34" s="121" t="str">
        <f t="shared" si="1"/>
        <v>F</v>
      </c>
      <c r="S34" s="209"/>
      <c r="T34" s="42"/>
      <c r="U34" s="129"/>
      <c r="V34" s="73"/>
      <c r="W34" s="53"/>
      <c r="X34" s="53"/>
      <c r="Y34" s="53"/>
      <c r="Z34" s="53"/>
      <c r="AA34" s="51"/>
      <c r="AB34" s="54"/>
      <c r="AC34" s="53"/>
      <c r="AD34" s="19"/>
    </row>
    <row r="35" spans="1:30" ht="12.75">
      <c r="A35" s="225">
        <v>33</v>
      </c>
      <c r="B35" s="227" t="s">
        <v>179</v>
      </c>
      <c r="C35" s="224" t="s">
        <v>180</v>
      </c>
      <c r="D35" s="132">
        <v>5</v>
      </c>
      <c r="E35" s="41">
        <v>2.5</v>
      </c>
      <c r="F35" s="130">
        <v>2.5</v>
      </c>
      <c r="G35" s="209"/>
      <c r="H35" s="209"/>
      <c r="I35" s="209"/>
      <c r="J35" s="41">
        <v>38</v>
      </c>
      <c r="K35" s="209">
        <v>45</v>
      </c>
      <c r="L35" s="41"/>
      <c r="M35" s="209"/>
      <c r="N35" s="209">
        <f t="shared" si="2"/>
        <v>55</v>
      </c>
      <c r="O35" s="209">
        <v>43</v>
      </c>
      <c r="P35" s="234"/>
      <c r="Q35" s="209">
        <f aca="true" t="shared" si="3" ref="Q35:Q66">N35+MAX(O35,P35)</f>
        <v>98</v>
      </c>
      <c r="R35" s="121" t="str">
        <f t="shared" si="1"/>
        <v>A</v>
      </c>
      <c r="S35" s="209"/>
      <c r="T35" s="42"/>
      <c r="U35" s="129"/>
      <c r="V35" s="73"/>
      <c r="W35" s="53"/>
      <c r="X35" s="53"/>
      <c r="Y35" s="53"/>
      <c r="Z35" s="53"/>
      <c r="AA35" s="51"/>
      <c r="AB35" s="54"/>
      <c r="AC35" s="53"/>
      <c r="AD35" s="19"/>
    </row>
    <row r="36" spans="1:30" ht="12.75">
      <c r="A36" s="225">
        <v>34</v>
      </c>
      <c r="B36" s="227" t="s">
        <v>181</v>
      </c>
      <c r="C36" s="224" t="s">
        <v>182</v>
      </c>
      <c r="D36" s="132">
        <v>5</v>
      </c>
      <c r="E36" s="41">
        <v>2.5</v>
      </c>
      <c r="F36" s="130"/>
      <c r="G36" s="209"/>
      <c r="H36" s="209"/>
      <c r="I36" s="209"/>
      <c r="J36" s="41">
        <v>28</v>
      </c>
      <c r="K36" s="209"/>
      <c r="L36" s="41"/>
      <c r="M36" s="209"/>
      <c r="N36" s="209">
        <f t="shared" si="2"/>
        <v>35.5</v>
      </c>
      <c r="O36" s="209">
        <v>32.5</v>
      </c>
      <c r="P36" s="234"/>
      <c r="Q36" s="209">
        <f t="shared" si="3"/>
        <v>68</v>
      </c>
      <c r="R36" s="121" t="str">
        <f t="shared" si="1"/>
        <v>D</v>
      </c>
      <c r="S36" s="209"/>
      <c r="T36" s="42"/>
      <c r="U36" s="129"/>
      <c r="V36" s="73"/>
      <c r="W36" s="53"/>
      <c r="X36" s="53"/>
      <c r="Y36" s="53"/>
      <c r="Z36" s="53"/>
      <c r="AA36" s="51"/>
      <c r="AB36" s="54"/>
      <c r="AC36" s="53"/>
      <c r="AD36" s="19"/>
    </row>
    <row r="37" spans="1:30" ht="12.75">
      <c r="A37" s="225">
        <v>35</v>
      </c>
      <c r="B37" s="227" t="s">
        <v>183</v>
      </c>
      <c r="C37" s="224" t="s">
        <v>184</v>
      </c>
      <c r="D37" s="132"/>
      <c r="E37" s="41"/>
      <c r="F37" s="130"/>
      <c r="G37" s="209"/>
      <c r="H37" s="209"/>
      <c r="I37" s="209"/>
      <c r="J37" s="41">
        <v>0</v>
      </c>
      <c r="K37" s="209">
        <v>13</v>
      </c>
      <c r="L37" s="41"/>
      <c r="M37" s="209"/>
      <c r="N37" s="209">
        <f t="shared" si="2"/>
        <v>13</v>
      </c>
      <c r="O37" s="209">
        <v>0</v>
      </c>
      <c r="P37" s="234">
        <v>24</v>
      </c>
      <c r="Q37" s="209">
        <f t="shared" si="3"/>
        <v>37</v>
      </c>
      <c r="R37" s="121" t="str">
        <f t="shared" si="1"/>
        <v>F</v>
      </c>
      <c r="S37" s="209"/>
      <c r="T37" s="42"/>
      <c r="U37" s="129"/>
      <c r="V37" s="73"/>
      <c r="W37" s="53"/>
      <c r="X37" s="53"/>
      <c r="Y37" s="53"/>
      <c r="Z37" s="53"/>
      <c r="AA37" s="51"/>
      <c r="AB37" s="54"/>
      <c r="AC37" s="53"/>
      <c r="AD37" s="54"/>
    </row>
    <row r="38" spans="1:30" ht="12.75">
      <c r="A38" s="225">
        <v>36</v>
      </c>
      <c r="B38" s="227" t="s">
        <v>185</v>
      </c>
      <c r="C38" s="224" t="s">
        <v>186</v>
      </c>
      <c r="D38" s="132">
        <v>5</v>
      </c>
      <c r="E38" s="41">
        <v>2.5</v>
      </c>
      <c r="F38" s="130"/>
      <c r="G38" s="209"/>
      <c r="H38" s="209"/>
      <c r="I38" s="209"/>
      <c r="J38" s="41">
        <v>25.5</v>
      </c>
      <c r="K38" s="209"/>
      <c r="L38" s="41"/>
      <c r="M38" s="209"/>
      <c r="N38" s="209">
        <f t="shared" si="2"/>
        <v>33</v>
      </c>
      <c r="O38" s="209">
        <v>29</v>
      </c>
      <c r="P38" s="234"/>
      <c r="Q38" s="209">
        <f t="shared" si="3"/>
        <v>62</v>
      </c>
      <c r="R38" s="121" t="str">
        <f t="shared" si="1"/>
        <v>D</v>
      </c>
      <c r="S38" s="209"/>
      <c r="T38" s="42"/>
      <c r="U38" s="129"/>
      <c r="V38" s="73"/>
      <c r="W38" s="53"/>
      <c r="X38" s="53"/>
      <c r="Y38" s="53"/>
      <c r="Z38" s="53"/>
      <c r="AA38" s="51"/>
      <c r="AB38" s="54"/>
      <c r="AC38" s="53"/>
      <c r="AD38" s="54"/>
    </row>
    <row r="39" spans="1:30" ht="12.75">
      <c r="A39" s="225">
        <v>37</v>
      </c>
      <c r="B39" s="227" t="s">
        <v>187</v>
      </c>
      <c r="C39" s="224" t="s">
        <v>188</v>
      </c>
      <c r="D39" s="132">
        <v>5</v>
      </c>
      <c r="E39" s="41"/>
      <c r="F39" s="130">
        <v>2.5</v>
      </c>
      <c r="G39" s="209"/>
      <c r="H39" s="209"/>
      <c r="I39" s="209"/>
      <c r="J39" s="41">
        <v>26.5</v>
      </c>
      <c r="K39" s="209">
        <v>24</v>
      </c>
      <c r="L39" s="41"/>
      <c r="M39" s="209"/>
      <c r="N39" s="209">
        <f t="shared" si="2"/>
        <v>34</v>
      </c>
      <c r="O39" s="209">
        <v>30.5</v>
      </c>
      <c r="P39" s="234"/>
      <c r="Q39" s="209">
        <f t="shared" si="3"/>
        <v>64.5</v>
      </c>
      <c r="R39" s="121" t="str">
        <f t="shared" si="1"/>
        <v>D</v>
      </c>
      <c r="S39" s="209"/>
      <c r="T39" s="42"/>
      <c r="U39" s="129"/>
      <c r="V39" s="73"/>
      <c r="W39" s="53"/>
      <c r="X39" s="54"/>
      <c r="Y39" s="53"/>
      <c r="Z39" s="53"/>
      <c r="AA39" s="51"/>
      <c r="AB39" s="54"/>
      <c r="AC39" s="53"/>
      <c r="AD39" s="54"/>
    </row>
    <row r="40" spans="1:30" ht="12.75">
      <c r="A40" s="225">
        <v>38</v>
      </c>
      <c r="B40" s="227" t="s">
        <v>189</v>
      </c>
      <c r="C40" s="224" t="s">
        <v>190</v>
      </c>
      <c r="D40" s="132">
        <v>5</v>
      </c>
      <c r="E40" s="41"/>
      <c r="F40" s="130">
        <v>2.5</v>
      </c>
      <c r="G40" s="209"/>
      <c r="H40" s="209"/>
      <c r="I40" s="209"/>
      <c r="J40" s="41">
        <v>38.5</v>
      </c>
      <c r="K40" s="209"/>
      <c r="L40" s="41"/>
      <c r="M40" s="209"/>
      <c r="N40" s="209">
        <f t="shared" si="2"/>
        <v>46</v>
      </c>
      <c r="O40" s="209">
        <v>36</v>
      </c>
      <c r="P40" s="234"/>
      <c r="Q40" s="209">
        <f t="shared" si="3"/>
        <v>82</v>
      </c>
      <c r="R40" s="121" t="str">
        <f t="shared" si="1"/>
        <v>B</v>
      </c>
      <c r="S40" s="209"/>
      <c r="T40" s="42"/>
      <c r="U40" s="129"/>
      <c r="V40" s="73"/>
      <c r="W40" s="53"/>
      <c r="X40" s="53"/>
      <c r="Y40" s="53"/>
      <c r="Z40" s="53"/>
      <c r="AA40" s="51"/>
      <c r="AB40" s="54"/>
      <c r="AC40" s="53"/>
      <c r="AD40" s="54"/>
    </row>
    <row r="41" spans="1:30" ht="12.75">
      <c r="A41" s="225">
        <v>39</v>
      </c>
      <c r="B41" s="227" t="s">
        <v>191</v>
      </c>
      <c r="C41" s="224" t="s">
        <v>192</v>
      </c>
      <c r="D41" s="132">
        <v>5</v>
      </c>
      <c r="E41" s="41">
        <v>2.5</v>
      </c>
      <c r="F41" s="130">
        <v>2.5</v>
      </c>
      <c r="G41" s="209"/>
      <c r="H41" s="209"/>
      <c r="I41" s="209"/>
      <c r="J41" s="41">
        <v>29.5</v>
      </c>
      <c r="K41" s="209"/>
      <c r="L41" s="41"/>
      <c r="M41" s="209"/>
      <c r="N41" s="209">
        <f t="shared" si="2"/>
        <v>39.5</v>
      </c>
      <c r="O41" s="132">
        <v>0</v>
      </c>
      <c r="P41" s="234">
        <v>28</v>
      </c>
      <c r="Q41" s="209">
        <f t="shared" si="3"/>
        <v>67.5</v>
      </c>
      <c r="R41" s="121" t="str">
        <f t="shared" si="1"/>
        <v>D</v>
      </c>
      <c r="S41" s="209"/>
      <c r="T41" s="42"/>
      <c r="U41" s="129"/>
      <c r="V41" s="73"/>
      <c r="W41" s="53"/>
      <c r="X41" s="53"/>
      <c r="Y41" s="53"/>
      <c r="Z41" s="53"/>
      <c r="AA41" s="51"/>
      <c r="AB41" s="54"/>
      <c r="AC41" s="53"/>
      <c r="AD41" s="54"/>
    </row>
    <row r="42" spans="1:30" ht="12.75">
      <c r="A42" s="225">
        <v>40</v>
      </c>
      <c r="B42" s="227" t="s">
        <v>193</v>
      </c>
      <c r="C42" s="224" t="s">
        <v>194</v>
      </c>
      <c r="D42" s="132">
        <v>5</v>
      </c>
      <c r="E42" s="41">
        <v>2.5</v>
      </c>
      <c r="F42" s="130">
        <v>2</v>
      </c>
      <c r="G42" s="209"/>
      <c r="H42" s="209"/>
      <c r="I42" s="209"/>
      <c r="J42" s="41">
        <v>23.5</v>
      </c>
      <c r="K42" s="209">
        <v>26</v>
      </c>
      <c r="L42" s="41"/>
      <c r="M42" s="209"/>
      <c r="N42" s="209">
        <f t="shared" si="2"/>
        <v>35.5</v>
      </c>
      <c r="O42" s="209">
        <v>23.5</v>
      </c>
      <c r="P42" s="234"/>
      <c r="Q42" s="209">
        <f t="shared" si="3"/>
        <v>59</v>
      </c>
      <c r="R42" s="121" t="str">
        <f t="shared" si="1"/>
        <v>E</v>
      </c>
      <c r="S42" s="209"/>
      <c r="T42" s="42"/>
      <c r="U42" s="129"/>
      <c r="V42" s="73"/>
      <c r="W42" s="53"/>
      <c r="X42" s="53"/>
      <c r="Y42" s="53"/>
      <c r="Z42" s="53"/>
      <c r="AA42" s="51"/>
      <c r="AB42" s="54"/>
      <c r="AC42" s="53"/>
      <c r="AD42" s="54"/>
    </row>
    <row r="43" spans="1:30" ht="12.75">
      <c r="A43" s="225">
        <v>41</v>
      </c>
      <c r="B43" s="227" t="s">
        <v>195</v>
      </c>
      <c r="C43" s="224" t="s">
        <v>196</v>
      </c>
      <c r="D43" s="132">
        <v>5</v>
      </c>
      <c r="E43" s="41"/>
      <c r="F43" s="130">
        <v>1.5</v>
      </c>
      <c r="G43" s="209"/>
      <c r="H43" s="209"/>
      <c r="I43" s="209"/>
      <c r="J43" s="41">
        <v>20</v>
      </c>
      <c r="K43" s="209"/>
      <c r="L43" s="41"/>
      <c r="M43" s="209"/>
      <c r="N43" s="209">
        <f t="shared" si="2"/>
        <v>26.5</v>
      </c>
      <c r="O43" s="209">
        <v>12</v>
      </c>
      <c r="P43" s="234">
        <v>24</v>
      </c>
      <c r="Q43" s="209">
        <f t="shared" si="3"/>
        <v>50.5</v>
      </c>
      <c r="R43" s="121" t="str">
        <f t="shared" si="1"/>
        <v>E</v>
      </c>
      <c r="S43" s="209"/>
      <c r="T43" s="42"/>
      <c r="U43" s="129"/>
      <c r="V43" s="73"/>
      <c r="W43" s="53"/>
      <c r="X43" s="53"/>
      <c r="Y43" s="53"/>
      <c r="Z43" s="53"/>
      <c r="AA43" s="51"/>
      <c r="AB43" s="54"/>
      <c r="AC43" s="53"/>
      <c r="AD43" s="54"/>
    </row>
    <row r="44" spans="1:30" ht="12.75">
      <c r="A44" s="225">
        <v>42</v>
      </c>
      <c r="B44" s="227" t="s">
        <v>197</v>
      </c>
      <c r="C44" s="224" t="s">
        <v>198</v>
      </c>
      <c r="D44" s="132">
        <v>5</v>
      </c>
      <c r="E44" s="41">
        <v>2.5</v>
      </c>
      <c r="F44" s="130"/>
      <c r="G44" s="209"/>
      <c r="H44" s="209"/>
      <c r="I44" s="41"/>
      <c r="J44" s="41">
        <v>0</v>
      </c>
      <c r="K44" s="209">
        <v>17</v>
      </c>
      <c r="L44" s="41"/>
      <c r="M44" s="209"/>
      <c r="N44" s="209">
        <f t="shared" si="2"/>
        <v>24.5</v>
      </c>
      <c r="O44" s="209">
        <v>7</v>
      </c>
      <c r="P44" s="234">
        <v>25.5</v>
      </c>
      <c r="Q44" s="209">
        <f t="shared" si="3"/>
        <v>50</v>
      </c>
      <c r="R44" s="121" t="str">
        <f t="shared" si="1"/>
        <v>E</v>
      </c>
      <c r="S44" s="209"/>
      <c r="T44" s="42"/>
      <c r="U44" s="129"/>
      <c r="V44" s="73"/>
      <c r="W44" s="53"/>
      <c r="X44" s="53"/>
      <c r="Y44" s="53"/>
      <c r="Z44" s="53"/>
      <c r="AA44" s="52"/>
      <c r="AB44" s="54"/>
      <c r="AC44" s="53"/>
      <c r="AD44" s="54"/>
    </row>
    <row r="45" spans="1:30" ht="12.75">
      <c r="A45" s="225">
        <v>43</v>
      </c>
      <c r="B45" s="227" t="s">
        <v>199</v>
      </c>
      <c r="C45" s="224" t="s">
        <v>200</v>
      </c>
      <c r="D45" s="132"/>
      <c r="E45" s="41">
        <v>2.5</v>
      </c>
      <c r="F45" s="130"/>
      <c r="G45" s="209"/>
      <c r="H45" s="209"/>
      <c r="I45" s="209"/>
      <c r="J45" s="41">
        <v>1</v>
      </c>
      <c r="K45" s="209">
        <v>1</v>
      </c>
      <c r="L45" s="41"/>
      <c r="M45" s="209"/>
      <c r="N45" s="209">
        <f t="shared" si="2"/>
        <v>3.5</v>
      </c>
      <c r="O45" s="209"/>
      <c r="P45" s="234"/>
      <c r="Q45" s="209">
        <f t="shared" si="3"/>
        <v>3.5</v>
      </c>
      <c r="R45" s="121" t="str">
        <f t="shared" si="1"/>
        <v>F</v>
      </c>
      <c r="S45" s="209"/>
      <c r="T45" s="42"/>
      <c r="U45" s="129"/>
      <c r="V45" s="73"/>
      <c r="W45" s="53"/>
      <c r="X45" s="53"/>
      <c r="Y45" s="53"/>
      <c r="Z45" s="53"/>
      <c r="AA45" s="51"/>
      <c r="AB45" s="54"/>
      <c r="AC45" s="53"/>
      <c r="AD45" s="54"/>
    </row>
    <row r="46" spans="1:30" ht="12.75">
      <c r="A46" s="225">
        <v>44</v>
      </c>
      <c r="B46" s="227" t="s">
        <v>201</v>
      </c>
      <c r="C46" s="224" t="s">
        <v>202</v>
      </c>
      <c r="D46" s="132">
        <v>5</v>
      </c>
      <c r="E46" s="41">
        <v>2.5</v>
      </c>
      <c r="F46" s="130">
        <v>2</v>
      </c>
      <c r="G46" s="209"/>
      <c r="H46" s="209"/>
      <c r="I46" s="209"/>
      <c r="J46" s="41">
        <v>24</v>
      </c>
      <c r="K46" s="209"/>
      <c r="L46" s="41"/>
      <c r="M46" s="209"/>
      <c r="N46" s="209">
        <f t="shared" si="2"/>
        <v>33.5</v>
      </c>
      <c r="O46" s="209">
        <v>41.5</v>
      </c>
      <c r="P46" s="234"/>
      <c r="Q46" s="209">
        <f t="shared" si="3"/>
        <v>75</v>
      </c>
      <c r="R46" s="121" t="str">
        <f t="shared" si="1"/>
        <v>C</v>
      </c>
      <c r="S46" s="209"/>
      <c r="T46" s="42"/>
      <c r="U46" s="129"/>
      <c r="V46" s="73"/>
      <c r="W46" s="53"/>
      <c r="X46" s="53"/>
      <c r="Y46" s="53"/>
      <c r="Z46" s="53"/>
      <c r="AA46" s="51"/>
      <c r="AB46" s="54"/>
      <c r="AC46" s="53"/>
      <c r="AD46" s="54"/>
    </row>
    <row r="47" spans="1:30" ht="12.75">
      <c r="A47" s="225">
        <v>45</v>
      </c>
      <c r="B47" s="227" t="s">
        <v>203</v>
      </c>
      <c r="C47" s="224" t="s">
        <v>204</v>
      </c>
      <c r="D47" s="132">
        <v>5</v>
      </c>
      <c r="E47" s="41">
        <v>2.5</v>
      </c>
      <c r="F47" s="130">
        <v>2.5</v>
      </c>
      <c r="G47" s="209"/>
      <c r="H47" s="209"/>
      <c r="I47" s="209"/>
      <c r="J47" s="41">
        <v>32.5</v>
      </c>
      <c r="K47" s="209"/>
      <c r="L47" s="41"/>
      <c r="M47" s="209"/>
      <c r="N47" s="209">
        <f t="shared" si="2"/>
        <v>42.5</v>
      </c>
      <c r="O47" s="209">
        <v>29</v>
      </c>
      <c r="P47" s="234"/>
      <c r="Q47" s="209">
        <f t="shared" si="3"/>
        <v>71.5</v>
      </c>
      <c r="R47" s="121" t="str">
        <f t="shared" si="1"/>
        <v>C</v>
      </c>
      <c r="S47" s="209"/>
      <c r="T47" s="42"/>
      <c r="U47" s="129"/>
      <c r="V47" s="73"/>
      <c r="W47" s="53"/>
      <c r="X47" s="53"/>
      <c r="Y47" s="53"/>
      <c r="Z47" s="53"/>
      <c r="AA47" s="51"/>
      <c r="AB47" s="54"/>
      <c r="AC47" s="53"/>
      <c r="AD47" s="54"/>
    </row>
    <row r="48" spans="1:30" ht="12.75">
      <c r="A48" s="225">
        <v>46</v>
      </c>
      <c r="B48" s="227" t="s">
        <v>205</v>
      </c>
      <c r="C48" s="224" t="s">
        <v>206</v>
      </c>
      <c r="D48" s="132"/>
      <c r="E48" s="41"/>
      <c r="F48" s="130">
        <v>2.5</v>
      </c>
      <c r="G48" s="209"/>
      <c r="H48" s="209"/>
      <c r="I48" s="209"/>
      <c r="J48" s="41">
        <v>1</v>
      </c>
      <c r="K48" s="209">
        <v>4.5</v>
      </c>
      <c r="L48" s="41"/>
      <c r="M48" s="209"/>
      <c r="N48" s="209">
        <f t="shared" si="2"/>
        <v>7</v>
      </c>
      <c r="O48" s="209"/>
      <c r="P48" s="234"/>
      <c r="Q48" s="209">
        <f t="shared" si="3"/>
        <v>7</v>
      </c>
      <c r="R48" s="121" t="str">
        <f t="shared" si="1"/>
        <v>F</v>
      </c>
      <c r="S48" s="209"/>
      <c r="T48" s="42"/>
      <c r="U48" s="129"/>
      <c r="V48" s="73"/>
      <c r="W48" s="53"/>
      <c r="X48" s="53"/>
      <c r="Y48" s="53"/>
      <c r="Z48" s="53"/>
      <c r="AA48" s="51"/>
      <c r="AB48" s="54"/>
      <c r="AC48" s="53"/>
      <c r="AD48" s="54"/>
    </row>
    <row r="49" spans="1:30" ht="12.75">
      <c r="A49" s="225">
        <v>47</v>
      </c>
      <c r="B49" s="227" t="s">
        <v>207</v>
      </c>
      <c r="C49" s="224" t="s">
        <v>208</v>
      </c>
      <c r="D49" s="132">
        <v>5</v>
      </c>
      <c r="E49" s="41">
        <v>2.5</v>
      </c>
      <c r="F49" s="130">
        <v>2</v>
      </c>
      <c r="G49" s="209"/>
      <c r="H49" s="209"/>
      <c r="I49" s="209"/>
      <c r="J49" s="41">
        <v>31</v>
      </c>
      <c r="K49" s="209"/>
      <c r="L49" s="41"/>
      <c r="M49" s="209"/>
      <c r="N49" s="209">
        <f t="shared" si="2"/>
        <v>40.5</v>
      </c>
      <c r="O49" s="209">
        <v>23</v>
      </c>
      <c r="P49" s="131"/>
      <c r="Q49" s="209">
        <f t="shared" si="3"/>
        <v>63.5</v>
      </c>
      <c r="R49" s="121" t="str">
        <f t="shared" si="1"/>
        <v>D</v>
      </c>
      <c r="S49" s="209"/>
      <c r="T49" s="42"/>
      <c r="U49" s="129"/>
      <c r="V49" s="73"/>
      <c r="W49" s="53"/>
      <c r="X49" s="54"/>
      <c r="Y49" s="53"/>
      <c r="Z49" s="53"/>
      <c r="AA49" s="51"/>
      <c r="AB49" s="54"/>
      <c r="AC49" s="53"/>
      <c r="AD49" s="54"/>
    </row>
    <row r="50" spans="1:30" ht="12.75">
      <c r="A50" s="225">
        <v>48</v>
      </c>
      <c r="B50" s="227" t="s">
        <v>209</v>
      </c>
      <c r="C50" s="224" t="s">
        <v>210</v>
      </c>
      <c r="D50" s="132">
        <v>5</v>
      </c>
      <c r="E50" s="41">
        <v>2.5</v>
      </c>
      <c r="F50" s="130">
        <v>2.5</v>
      </c>
      <c r="G50" s="209"/>
      <c r="H50" s="209"/>
      <c r="I50" s="209"/>
      <c r="J50" s="122">
        <v>12</v>
      </c>
      <c r="K50" s="209">
        <v>2</v>
      </c>
      <c r="L50" s="41"/>
      <c r="M50" s="209"/>
      <c r="N50" s="209">
        <f t="shared" si="2"/>
        <v>22</v>
      </c>
      <c r="O50" s="209">
        <v>41.5</v>
      </c>
      <c r="P50" s="131"/>
      <c r="Q50" s="209">
        <f t="shared" si="3"/>
        <v>63.5</v>
      </c>
      <c r="R50" s="121" t="str">
        <f t="shared" si="1"/>
        <v>D</v>
      </c>
      <c r="S50" s="209"/>
      <c r="T50" s="42"/>
      <c r="U50" s="129"/>
      <c r="V50" s="73"/>
      <c r="W50" s="53"/>
      <c r="X50" s="53"/>
      <c r="Y50" s="53"/>
      <c r="Z50" s="53"/>
      <c r="AA50" s="51"/>
      <c r="AB50" s="54"/>
      <c r="AC50" s="53"/>
      <c r="AD50" s="54"/>
    </row>
    <row r="51" spans="1:30" ht="12.75">
      <c r="A51" s="225">
        <v>49</v>
      </c>
      <c r="B51" s="227" t="s">
        <v>211</v>
      </c>
      <c r="C51" s="224" t="s">
        <v>212</v>
      </c>
      <c r="D51" s="132"/>
      <c r="E51" s="41">
        <v>2.5</v>
      </c>
      <c r="F51" s="130">
        <v>2.5</v>
      </c>
      <c r="G51" s="209"/>
      <c r="H51" s="209"/>
      <c r="I51" s="209"/>
      <c r="J51" s="41">
        <v>19</v>
      </c>
      <c r="K51" s="209">
        <v>22.5</v>
      </c>
      <c r="L51" s="41"/>
      <c r="M51" s="209"/>
      <c r="N51" s="209">
        <f t="shared" si="2"/>
        <v>27.5</v>
      </c>
      <c r="O51" s="209"/>
      <c r="P51" s="234">
        <v>7</v>
      </c>
      <c r="Q51" s="209">
        <f t="shared" si="3"/>
        <v>34.5</v>
      </c>
      <c r="R51" s="121" t="str">
        <f t="shared" si="1"/>
        <v>F</v>
      </c>
      <c r="S51" s="209"/>
      <c r="T51" s="42"/>
      <c r="U51" s="129"/>
      <c r="V51" s="73"/>
      <c r="W51" s="53"/>
      <c r="X51" s="53"/>
      <c r="Y51" s="53"/>
      <c r="Z51" s="53"/>
      <c r="AA51" s="51"/>
      <c r="AB51" s="54"/>
      <c r="AC51" s="53"/>
      <c r="AD51" s="54"/>
    </row>
    <row r="52" spans="1:30" ht="12.75">
      <c r="A52" s="225">
        <v>50</v>
      </c>
      <c r="B52" s="227" t="s">
        <v>213</v>
      </c>
      <c r="C52" s="224" t="s">
        <v>214</v>
      </c>
      <c r="D52" s="132">
        <v>5</v>
      </c>
      <c r="E52" s="41">
        <v>2.5</v>
      </c>
      <c r="F52" s="130">
        <v>2.5</v>
      </c>
      <c r="G52" s="209"/>
      <c r="H52" s="209"/>
      <c r="I52" s="41"/>
      <c r="J52" s="41">
        <v>26</v>
      </c>
      <c r="K52" s="209"/>
      <c r="L52" s="41"/>
      <c r="M52" s="209"/>
      <c r="N52" s="209">
        <f t="shared" si="2"/>
        <v>36</v>
      </c>
      <c r="O52" s="209">
        <v>27</v>
      </c>
      <c r="P52" s="234"/>
      <c r="Q52" s="209">
        <f t="shared" si="3"/>
        <v>63</v>
      </c>
      <c r="R52" s="121" t="str">
        <f t="shared" si="1"/>
        <v>D</v>
      </c>
      <c r="S52" s="209"/>
      <c r="T52" s="61"/>
      <c r="U52" s="129"/>
      <c r="V52" s="73"/>
      <c r="W52" s="53"/>
      <c r="X52" s="53"/>
      <c r="Y52" s="53"/>
      <c r="Z52" s="53"/>
      <c r="AA52" s="52"/>
      <c r="AB52" s="54"/>
      <c r="AC52" s="53"/>
      <c r="AD52" s="54"/>
    </row>
    <row r="53" spans="1:30" ht="12.75">
      <c r="A53" s="225">
        <v>51</v>
      </c>
      <c r="B53" s="227" t="s">
        <v>215</v>
      </c>
      <c r="C53" s="224" t="s">
        <v>216</v>
      </c>
      <c r="D53" s="132"/>
      <c r="E53" s="41"/>
      <c r="F53" s="130"/>
      <c r="G53" s="209"/>
      <c r="H53" s="209"/>
      <c r="I53" s="209"/>
      <c r="J53" s="41"/>
      <c r="K53" s="209"/>
      <c r="L53" s="41"/>
      <c r="M53" s="209"/>
      <c r="N53" s="209">
        <f t="shared" si="2"/>
        <v>0</v>
      </c>
      <c r="O53" s="209"/>
      <c r="P53" s="234"/>
      <c r="Q53" s="209">
        <f t="shared" si="3"/>
        <v>0</v>
      </c>
      <c r="R53" s="121" t="str">
        <f t="shared" si="1"/>
        <v>F</v>
      </c>
      <c r="S53" s="209"/>
      <c r="T53" s="61"/>
      <c r="U53" s="129"/>
      <c r="V53" s="73"/>
      <c r="W53" s="53"/>
      <c r="X53" s="53"/>
      <c r="Y53" s="53"/>
      <c r="Z53" s="53"/>
      <c r="AA53" s="51"/>
      <c r="AB53" s="54"/>
      <c r="AC53" s="53"/>
      <c r="AD53" s="54"/>
    </row>
    <row r="54" spans="1:30" ht="12.75">
      <c r="A54" s="225">
        <v>52</v>
      </c>
      <c r="B54" s="227" t="s">
        <v>217</v>
      </c>
      <c r="C54" s="224" t="s">
        <v>218</v>
      </c>
      <c r="D54" s="132">
        <v>5</v>
      </c>
      <c r="E54" s="41">
        <v>2.5</v>
      </c>
      <c r="F54" s="130">
        <v>2.5</v>
      </c>
      <c r="G54" s="209"/>
      <c r="H54" s="209"/>
      <c r="I54" s="209"/>
      <c r="J54" s="41">
        <v>19.5</v>
      </c>
      <c r="K54" s="209"/>
      <c r="L54" s="41"/>
      <c r="M54" s="209"/>
      <c r="N54" s="209">
        <f t="shared" si="2"/>
        <v>29.5</v>
      </c>
      <c r="O54" s="209">
        <v>34</v>
      </c>
      <c r="P54" s="234"/>
      <c r="Q54" s="209">
        <f t="shared" si="3"/>
        <v>63.5</v>
      </c>
      <c r="R54" s="121" t="str">
        <f t="shared" si="1"/>
        <v>D</v>
      </c>
      <c r="S54" s="209"/>
      <c r="T54" s="61"/>
      <c r="U54" s="129"/>
      <c r="V54" s="73"/>
      <c r="W54" s="53"/>
      <c r="X54" s="46"/>
      <c r="Y54" s="53"/>
      <c r="Z54" s="53"/>
      <c r="AA54" s="51"/>
      <c r="AB54" s="54"/>
      <c r="AC54" s="53"/>
      <c r="AD54" s="54"/>
    </row>
    <row r="55" spans="1:30" ht="12.75">
      <c r="A55" s="225">
        <v>53</v>
      </c>
      <c r="B55" s="227" t="s">
        <v>219</v>
      </c>
      <c r="C55" s="224" t="s">
        <v>220</v>
      </c>
      <c r="D55" s="132">
        <v>5</v>
      </c>
      <c r="E55" s="41">
        <v>2.5</v>
      </c>
      <c r="F55" s="130">
        <v>2.5</v>
      </c>
      <c r="G55" s="209"/>
      <c r="H55" s="209"/>
      <c r="I55" s="209"/>
      <c r="J55" s="41">
        <v>33</v>
      </c>
      <c r="K55" s="209"/>
      <c r="L55" s="41"/>
      <c r="M55" s="209"/>
      <c r="N55" s="209">
        <f t="shared" si="2"/>
        <v>43</v>
      </c>
      <c r="O55" s="209">
        <v>11</v>
      </c>
      <c r="P55" s="234"/>
      <c r="Q55" s="209">
        <f t="shared" si="3"/>
        <v>54</v>
      </c>
      <c r="R55" s="121" t="str">
        <f t="shared" si="1"/>
        <v>E</v>
      </c>
      <c r="S55" s="209"/>
      <c r="T55" s="61"/>
      <c r="U55" s="129"/>
      <c r="V55" s="73"/>
      <c r="W55" s="53"/>
      <c r="X55" s="53"/>
      <c r="Y55" s="53"/>
      <c r="Z55" s="53"/>
      <c r="AA55" s="51"/>
      <c r="AB55" s="54"/>
      <c r="AC55" s="53"/>
      <c r="AD55" s="54"/>
    </row>
    <row r="56" spans="1:30" ht="12.75">
      <c r="A56" s="225">
        <v>54</v>
      </c>
      <c r="B56" s="227" t="s">
        <v>221</v>
      </c>
      <c r="C56" s="224" t="s">
        <v>222</v>
      </c>
      <c r="D56" s="132">
        <v>5</v>
      </c>
      <c r="E56" s="41">
        <v>2.5</v>
      </c>
      <c r="F56" s="130">
        <v>2.5</v>
      </c>
      <c r="G56" s="209"/>
      <c r="H56" s="209"/>
      <c r="I56" s="209"/>
      <c r="J56" s="122">
        <v>14.5</v>
      </c>
      <c r="K56" s="209">
        <v>27.8</v>
      </c>
      <c r="L56" s="41"/>
      <c r="M56" s="209"/>
      <c r="N56" s="209">
        <f t="shared" si="2"/>
        <v>37.8</v>
      </c>
      <c r="O56" s="209">
        <v>32.5</v>
      </c>
      <c r="P56" s="234"/>
      <c r="Q56" s="209">
        <f t="shared" si="3"/>
        <v>70.3</v>
      </c>
      <c r="R56" s="121" t="str">
        <f t="shared" si="1"/>
        <v>C</v>
      </c>
      <c r="S56" s="209"/>
      <c r="T56" s="61"/>
      <c r="U56" s="129"/>
      <c r="V56" s="73"/>
      <c r="W56" s="53"/>
      <c r="X56" s="46"/>
      <c r="Y56" s="53"/>
      <c r="Z56" s="53"/>
      <c r="AA56" s="51"/>
      <c r="AB56" s="56"/>
      <c r="AC56" s="53"/>
      <c r="AD56" s="54"/>
    </row>
    <row r="57" spans="1:30" ht="12.75">
      <c r="A57" s="225">
        <v>55</v>
      </c>
      <c r="B57" s="227" t="s">
        <v>223</v>
      </c>
      <c r="C57" s="224" t="s">
        <v>224</v>
      </c>
      <c r="D57" s="132"/>
      <c r="E57" s="41">
        <v>2.5</v>
      </c>
      <c r="F57" s="130">
        <v>2</v>
      </c>
      <c r="G57" s="209"/>
      <c r="H57" s="209"/>
      <c r="I57" s="209"/>
      <c r="J57" s="41">
        <v>38</v>
      </c>
      <c r="K57" s="209"/>
      <c r="L57" s="41"/>
      <c r="M57" s="209"/>
      <c r="N57" s="209">
        <f t="shared" si="2"/>
        <v>42.5</v>
      </c>
      <c r="O57" s="209">
        <v>12.5</v>
      </c>
      <c r="P57" s="131"/>
      <c r="Q57" s="209">
        <f t="shared" si="3"/>
        <v>55</v>
      </c>
      <c r="R57" s="121" t="str">
        <f t="shared" si="1"/>
        <v>E</v>
      </c>
      <c r="S57" s="209"/>
      <c r="T57" s="61"/>
      <c r="U57" s="129"/>
      <c r="V57" s="73"/>
      <c r="W57" s="53"/>
      <c r="X57" s="55"/>
      <c r="Y57" s="53"/>
      <c r="Z57" s="53"/>
      <c r="AA57" s="51"/>
      <c r="AB57" s="54"/>
      <c r="AC57" s="53"/>
      <c r="AD57" s="54"/>
    </row>
    <row r="58" spans="1:30" ht="12.75">
      <c r="A58" s="225">
        <v>56</v>
      </c>
      <c r="B58" s="227" t="s">
        <v>225</v>
      </c>
      <c r="C58" s="224" t="s">
        <v>226</v>
      </c>
      <c r="D58" s="132">
        <v>5</v>
      </c>
      <c r="E58" s="41">
        <v>2.5</v>
      </c>
      <c r="F58" s="130">
        <v>2.5</v>
      </c>
      <c r="G58" s="209"/>
      <c r="H58" s="209"/>
      <c r="I58" s="209"/>
      <c r="J58" s="41">
        <v>8</v>
      </c>
      <c r="K58" s="209">
        <v>9.5</v>
      </c>
      <c r="L58" s="41"/>
      <c r="M58" s="209"/>
      <c r="N58" s="209">
        <f t="shared" si="2"/>
        <v>19.5</v>
      </c>
      <c r="O58" s="209">
        <v>0</v>
      </c>
      <c r="P58" s="234">
        <v>0</v>
      </c>
      <c r="Q58" s="209">
        <f t="shared" si="3"/>
        <v>19.5</v>
      </c>
      <c r="R58" s="121" t="str">
        <f t="shared" si="1"/>
        <v>F</v>
      </c>
      <c r="S58" s="209"/>
      <c r="T58" s="61"/>
      <c r="U58" s="129"/>
      <c r="V58" s="73"/>
      <c r="W58" s="53"/>
      <c r="X58" s="55"/>
      <c r="Y58" s="53"/>
      <c r="Z58" s="53"/>
      <c r="AA58" s="51"/>
      <c r="AB58" s="54"/>
      <c r="AC58" s="53"/>
      <c r="AD58" s="54"/>
    </row>
    <row r="59" spans="1:30" ht="12.75">
      <c r="A59" s="225">
        <v>57</v>
      </c>
      <c r="B59" s="227" t="s">
        <v>227</v>
      </c>
      <c r="C59" s="224" t="s">
        <v>228</v>
      </c>
      <c r="D59" s="132">
        <v>5</v>
      </c>
      <c r="E59" s="41">
        <v>2.5</v>
      </c>
      <c r="F59" s="130">
        <v>2.5</v>
      </c>
      <c r="G59" s="209"/>
      <c r="H59" s="209"/>
      <c r="I59" s="209"/>
      <c r="J59" s="41">
        <v>34</v>
      </c>
      <c r="K59" s="209"/>
      <c r="L59" s="41"/>
      <c r="M59" s="209"/>
      <c r="N59" s="209">
        <f t="shared" si="2"/>
        <v>44</v>
      </c>
      <c r="O59" s="209">
        <v>32.5</v>
      </c>
      <c r="P59" s="234"/>
      <c r="Q59" s="209">
        <f t="shared" si="3"/>
        <v>76.5</v>
      </c>
      <c r="R59" s="121" t="str">
        <f t="shared" si="1"/>
        <v>C</v>
      </c>
      <c r="S59" s="209"/>
      <c r="T59" s="61"/>
      <c r="U59" s="129"/>
      <c r="V59" s="73"/>
      <c r="W59" s="53"/>
      <c r="X59" s="55"/>
      <c r="Y59" s="53"/>
      <c r="Z59" s="53"/>
      <c r="AA59" s="51"/>
      <c r="AB59" s="54"/>
      <c r="AC59" s="53"/>
      <c r="AD59" s="54"/>
    </row>
    <row r="60" spans="1:30" ht="12.75">
      <c r="A60" s="225">
        <v>58</v>
      </c>
      <c r="B60" s="227" t="s">
        <v>229</v>
      </c>
      <c r="C60" s="224" t="s">
        <v>230</v>
      </c>
      <c r="D60" s="132"/>
      <c r="E60" s="41"/>
      <c r="F60" s="130"/>
      <c r="G60" s="209"/>
      <c r="H60" s="209"/>
      <c r="I60" s="209"/>
      <c r="J60" s="41"/>
      <c r="K60" s="209"/>
      <c r="L60" s="41"/>
      <c r="M60" s="209"/>
      <c r="N60" s="209">
        <f t="shared" si="2"/>
        <v>0</v>
      </c>
      <c r="O60" s="209"/>
      <c r="P60" s="234"/>
      <c r="Q60" s="209">
        <f t="shared" si="3"/>
        <v>0</v>
      </c>
      <c r="R60" s="121" t="str">
        <f t="shared" si="1"/>
        <v>F</v>
      </c>
      <c r="S60" s="209"/>
      <c r="T60" s="61"/>
      <c r="U60" s="129"/>
      <c r="V60" s="73"/>
      <c r="W60" s="53"/>
      <c r="X60" s="55"/>
      <c r="Y60" s="53"/>
      <c r="Z60" s="53"/>
      <c r="AA60" s="51"/>
      <c r="AB60" s="54"/>
      <c r="AC60" s="53"/>
      <c r="AD60" s="54"/>
    </row>
    <row r="61" spans="1:30" ht="12.75">
      <c r="A61" s="225">
        <v>59</v>
      </c>
      <c r="B61" s="227" t="s">
        <v>231</v>
      </c>
      <c r="C61" s="224" t="s">
        <v>232</v>
      </c>
      <c r="D61" s="132">
        <v>5</v>
      </c>
      <c r="E61" s="41">
        <v>2.5</v>
      </c>
      <c r="F61" s="130">
        <v>2.5</v>
      </c>
      <c r="G61" s="209"/>
      <c r="H61" s="209"/>
      <c r="I61" s="209"/>
      <c r="J61" s="41">
        <v>26.5</v>
      </c>
      <c r="K61" s="209"/>
      <c r="L61" s="41"/>
      <c r="M61" s="209"/>
      <c r="N61" s="209">
        <f t="shared" si="2"/>
        <v>36.5</v>
      </c>
      <c r="O61" s="209">
        <v>41.5</v>
      </c>
      <c r="P61" s="234"/>
      <c r="Q61" s="209">
        <f t="shared" si="3"/>
        <v>78</v>
      </c>
      <c r="R61" s="121" t="str">
        <f t="shared" si="1"/>
        <v>C</v>
      </c>
      <c r="S61" s="209"/>
      <c r="T61" s="61"/>
      <c r="U61" s="129"/>
      <c r="V61" s="73"/>
      <c r="W61" s="53"/>
      <c r="X61" s="55"/>
      <c r="Y61" s="53"/>
      <c r="Z61" s="53"/>
      <c r="AA61" s="51"/>
      <c r="AB61" s="54"/>
      <c r="AC61" s="53"/>
      <c r="AD61" s="54"/>
    </row>
    <row r="62" spans="1:30" ht="12.75">
      <c r="A62" s="225">
        <v>60</v>
      </c>
      <c r="B62" s="227" t="s">
        <v>233</v>
      </c>
      <c r="C62" s="224" t="s">
        <v>234</v>
      </c>
      <c r="D62" s="132">
        <v>5</v>
      </c>
      <c r="E62" s="41">
        <v>2.5</v>
      </c>
      <c r="F62" s="130">
        <v>2.5</v>
      </c>
      <c r="G62" s="209"/>
      <c r="H62" s="209"/>
      <c r="I62" s="209"/>
      <c r="J62" s="41">
        <v>39</v>
      </c>
      <c r="K62" s="209"/>
      <c r="L62" s="41"/>
      <c r="M62" s="209"/>
      <c r="N62" s="209">
        <f t="shared" si="2"/>
        <v>49</v>
      </c>
      <c r="O62" s="209">
        <v>36</v>
      </c>
      <c r="P62" s="234"/>
      <c r="Q62" s="209">
        <f t="shared" si="3"/>
        <v>85</v>
      </c>
      <c r="R62" s="121" t="str">
        <f t="shared" si="1"/>
        <v>B</v>
      </c>
      <c r="S62" s="209"/>
      <c r="T62" s="61"/>
      <c r="U62" s="129"/>
      <c r="V62" s="73"/>
      <c r="W62" s="53"/>
      <c r="X62" s="55"/>
      <c r="Y62" s="53"/>
      <c r="Z62" s="53"/>
      <c r="AA62" s="51"/>
      <c r="AB62" s="54"/>
      <c r="AC62" s="53"/>
      <c r="AD62" s="54"/>
    </row>
    <row r="63" spans="1:30" ht="12.75">
      <c r="A63" s="225">
        <v>61</v>
      </c>
      <c r="B63" s="227" t="s">
        <v>235</v>
      </c>
      <c r="C63" s="224" t="s">
        <v>236</v>
      </c>
      <c r="D63" s="132"/>
      <c r="E63" s="41"/>
      <c r="F63" s="130"/>
      <c r="G63" s="209"/>
      <c r="H63" s="209"/>
      <c r="I63" s="209"/>
      <c r="J63" s="41"/>
      <c r="K63" s="209"/>
      <c r="L63" s="41"/>
      <c r="M63" s="209"/>
      <c r="N63" s="209">
        <f t="shared" si="2"/>
        <v>0</v>
      </c>
      <c r="O63" s="209"/>
      <c r="P63" s="234"/>
      <c r="Q63" s="209">
        <f t="shared" si="3"/>
        <v>0</v>
      </c>
      <c r="R63" s="121" t="str">
        <f t="shared" si="1"/>
        <v>F</v>
      </c>
      <c r="S63" s="209"/>
      <c r="T63" s="61"/>
      <c r="U63" s="129"/>
      <c r="V63" s="73"/>
      <c r="W63" s="53"/>
      <c r="X63" s="55"/>
      <c r="Y63" s="53"/>
      <c r="Z63" s="53"/>
      <c r="AA63" s="51"/>
      <c r="AB63" s="54"/>
      <c r="AC63" s="53"/>
      <c r="AD63" s="54"/>
    </row>
    <row r="64" spans="1:30" ht="12.75">
      <c r="A64" s="225">
        <v>62</v>
      </c>
      <c r="B64" s="227" t="s">
        <v>237</v>
      </c>
      <c r="C64" s="224" t="s">
        <v>238</v>
      </c>
      <c r="D64" s="132">
        <v>5</v>
      </c>
      <c r="E64" s="41">
        <v>2.5</v>
      </c>
      <c r="F64" s="130">
        <v>2.5</v>
      </c>
      <c r="G64" s="209"/>
      <c r="H64" s="209"/>
      <c r="I64" s="209"/>
      <c r="J64" s="41">
        <v>23</v>
      </c>
      <c r="K64" s="209"/>
      <c r="L64" s="41"/>
      <c r="M64" s="209"/>
      <c r="N64" s="209">
        <f t="shared" si="2"/>
        <v>33</v>
      </c>
      <c r="O64" s="209">
        <v>27</v>
      </c>
      <c r="P64" s="234"/>
      <c r="Q64" s="209">
        <f t="shared" si="3"/>
        <v>60</v>
      </c>
      <c r="R64" s="121" t="str">
        <f t="shared" si="1"/>
        <v>D</v>
      </c>
      <c r="S64" s="209"/>
      <c r="T64" s="61"/>
      <c r="U64" s="129"/>
      <c r="V64" s="73"/>
      <c r="W64" s="53"/>
      <c r="X64" s="55"/>
      <c r="Y64" s="53"/>
      <c r="Z64" s="53"/>
      <c r="AA64" s="51"/>
      <c r="AB64" s="54"/>
      <c r="AC64" s="53"/>
      <c r="AD64" s="54"/>
    </row>
    <row r="65" spans="1:30" ht="12.75">
      <c r="A65" s="225">
        <v>63</v>
      </c>
      <c r="B65" s="227" t="s">
        <v>239</v>
      </c>
      <c r="C65" s="224" t="s">
        <v>240</v>
      </c>
      <c r="D65" s="132">
        <v>5</v>
      </c>
      <c r="E65" s="41">
        <v>2.5</v>
      </c>
      <c r="F65" s="130">
        <v>2.5</v>
      </c>
      <c r="G65" s="209"/>
      <c r="H65" s="209"/>
      <c r="I65" s="209"/>
      <c r="J65" s="41">
        <v>35.5</v>
      </c>
      <c r="K65" s="209"/>
      <c r="L65" s="41"/>
      <c r="M65" s="209"/>
      <c r="N65" s="209">
        <f t="shared" si="2"/>
        <v>45.5</v>
      </c>
      <c r="O65" s="209">
        <v>29</v>
      </c>
      <c r="P65" s="234"/>
      <c r="Q65" s="209">
        <f t="shared" si="3"/>
        <v>74.5</v>
      </c>
      <c r="R65" s="121" t="str">
        <f t="shared" si="1"/>
        <v>C</v>
      </c>
      <c r="S65" s="209"/>
      <c r="T65" s="61"/>
      <c r="U65" s="129"/>
      <c r="V65" s="73"/>
      <c r="W65" s="53"/>
      <c r="X65" s="55"/>
      <c r="Y65" s="53"/>
      <c r="Z65" s="53"/>
      <c r="AA65" s="51"/>
      <c r="AB65" s="54"/>
      <c r="AC65" s="53"/>
      <c r="AD65" s="54"/>
    </row>
    <row r="66" spans="1:30" ht="12.75">
      <c r="A66" s="225">
        <v>64</v>
      </c>
      <c r="B66" s="227" t="s">
        <v>241</v>
      </c>
      <c r="C66" s="224" t="s">
        <v>242</v>
      </c>
      <c r="D66" s="132">
        <v>5</v>
      </c>
      <c r="E66" s="41">
        <v>2.5</v>
      </c>
      <c r="F66" s="130">
        <v>2.5</v>
      </c>
      <c r="G66" s="209"/>
      <c r="H66" s="209"/>
      <c r="I66" s="209"/>
      <c r="J66" s="122">
        <v>36.5</v>
      </c>
      <c r="K66" s="209"/>
      <c r="L66" s="41"/>
      <c r="M66" s="209"/>
      <c r="N66" s="209">
        <f t="shared" si="2"/>
        <v>46.5</v>
      </c>
      <c r="O66" s="209">
        <v>27</v>
      </c>
      <c r="P66" s="234"/>
      <c r="Q66" s="209">
        <f t="shared" si="3"/>
        <v>73.5</v>
      </c>
      <c r="R66" s="121" t="str">
        <f t="shared" si="1"/>
        <v>C</v>
      </c>
      <c r="S66" s="209"/>
      <c r="T66" s="61"/>
      <c r="U66" s="129"/>
      <c r="V66" s="73"/>
      <c r="W66" s="53"/>
      <c r="X66" s="55"/>
      <c r="Y66" s="53"/>
      <c r="Z66" s="53"/>
      <c r="AA66" s="51"/>
      <c r="AB66" s="56"/>
      <c r="AC66" s="53"/>
      <c r="AD66" s="54"/>
    </row>
    <row r="67" spans="1:30" ht="12.75">
      <c r="A67" s="225">
        <v>65</v>
      </c>
      <c r="B67" s="227" t="s">
        <v>243</v>
      </c>
      <c r="C67" s="224" t="s">
        <v>244</v>
      </c>
      <c r="D67" s="132">
        <v>5</v>
      </c>
      <c r="E67" s="41">
        <v>2.5</v>
      </c>
      <c r="F67" s="130"/>
      <c r="G67" s="209"/>
      <c r="H67" s="209"/>
      <c r="I67" s="41"/>
      <c r="J67" s="41">
        <v>28.5</v>
      </c>
      <c r="K67" s="209"/>
      <c r="L67" s="41"/>
      <c r="M67" s="209"/>
      <c r="N67" s="209">
        <f t="shared" si="2"/>
        <v>36</v>
      </c>
      <c r="O67" s="209">
        <v>14</v>
      </c>
      <c r="P67" s="234"/>
      <c r="Q67" s="209">
        <f aca="true" t="shared" si="4" ref="Q67:Q98">N67+MAX(O67,P67)</f>
        <v>50</v>
      </c>
      <c r="R67" s="121" t="str">
        <f aca="true" t="shared" si="5" ref="R67:R131">IF(Q67&gt;=90,"A",IF(Q67&gt;=80,"B",IF(Q67&gt;=70,"C",IF(Q67&gt;=60,"D",IF(Q67&gt;=50,"E","F")))))</f>
        <v>E</v>
      </c>
      <c r="S67" s="209"/>
      <c r="T67" s="61"/>
      <c r="U67" s="129"/>
      <c r="V67" s="73"/>
      <c r="W67" s="53"/>
      <c r="X67" s="55"/>
      <c r="Y67" s="53"/>
      <c r="Z67" s="53"/>
      <c r="AA67" s="52"/>
      <c r="AB67" s="54"/>
      <c r="AC67" s="53"/>
      <c r="AD67" s="54"/>
    </row>
    <row r="68" spans="1:30" ht="12.75">
      <c r="A68" s="225">
        <v>66</v>
      </c>
      <c r="B68" s="227" t="s">
        <v>245</v>
      </c>
      <c r="C68" s="224" t="s">
        <v>246</v>
      </c>
      <c r="D68" s="132"/>
      <c r="E68" s="41">
        <v>2</v>
      </c>
      <c r="F68" s="130"/>
      <c r="G68" s="209"/>
      <c r="H68" s="209"/>
      <c r="I68" s="209"/>
      <c r="J68" s="41">
        <v>0</v>
      </c>
      <c r="K68" s="209">
        <v>18</v>
      </c>
      <c r="L68" s="41"/>
      <c r="M68" s="209"/>
      <c r="N68" s="209">
        <f aca="true" t="shared" si="6" ref="N68:N131">SUM(E68:I68)+D68+MAX(J68:K68)+MAX(L68:M68)</f>
        <v>20</v>
      </c>
      <c r="O68" s="209">
        <v>41.5</v>
      </c>
      <c r="P68" s="234"/>
      <c r="Q68" s="209">
        <f t="shared" si="4"/>
        <v>61.5</v>
      </c>
      <c r="R68" s="121" t="str">
        <f t="shared" si="5"/>
        <v>D</v>
      </c>
      <c r="S68" s="209"/>
      <c r="T68" s="61"/>
      <c r="U68" s="129"/>
      <c r="V68" s="73"/>
      <c r="W68" s="53"/>
      <c r="X68" s="55"/>
      <c r="Y68" s="53"/>
      <c r="Z68" s="53"/>
      <c r="AA68" s="51"/>
      <c r="AB68" s="54"/>
      <c r="AC68" s="53"/>
      <c r="AD68" s="54"/>
    </row>
    <row r="69" spans="1:30" ht="12.75">
      <c r="A69" s="225">
        <v>67</v>
      </c>
      <c r="B69" s="227" t="s">
        <v>247</v>
      </c>
      <c r="C69" s="224" t="s">
        <v>248</v>
      </c>
      <c r="D69" s="132">
        <v>5</v>
      </c>
      <c r="E69" s="41">
        <v>2</v>
      </c>
      <c r="F69" s="130">
        <v>2.5</v>
      </c>
      <c r="G69" s="209"/>
      <c r="H69" s="209"/>
      <c r="I69" s="209"/>
      <c r="J69" s="41">
        <v>12.5</v>
      </c>
      <c r="K69" s="209">
        <v>27.5</v>
      </c>
      <c r="L69" s="41"/>
      <c r="M69" s="209"/>
      <c r="N69" s="209">
        <f t="shared" si="6"/>
        <v>37</v>
      </c>
      <c r="O69" s="209">
        <v>18</v>
      </c>
      <c r="P69" s="234"/>
      <c r="Q69" s="209">
        <f t="shared" si="4"/>
        <v>55</v>
      </c>
      <c r="R69" s="121" t="str">
        <f t="shared" si="5"/>
        <v>E</v>
      </c>
      <c r="S69" s="209"/>
      <c r="T69" s="61"/>
      <c r="U69" s="129"/>
      <c r="V69" s="73"/>
      <c r="W69" s="53"/>
      <c r="X69" s="55"/>
      <c r="Y69" s="53"/>
      <c r="Z69" s="53"/>
      <c r="AA69" s="51"/>
      <c r="AB69" s="54"/>
      <c r="AC69" s="53"/>
      <c r="AD69" s="54"/>
    </row>
    <row r="70" spans="1:30" ht="12.75">
      <c r="A70" s="225">
        <v>68</v>
      </c>
      <c r="B70" s="227" t="s">
        <v>249</v>
      </c>
      <c r="C70" s="224" t="s">
        <v>250</v>
      </c>
      <c r="D70" s="132"/>
      <c r="E70" s="41">
        <v>2.5</v>
      </c>
      <c r="F70" s="130"/>
      <c r="G70" s="209"/>
      <c r="H70" s="209"/>
      <c r="I70" s="209"/>
      <c r="J70" s="41"/>
      <c r="K70" s="209"/>
      <c r="L70" s="41"/>
      <c r="M70" s="209"/>
      <c r="N70" s="209">
        <f t="shared" si="6"/>
        <v>2.5</v>
      </c>
      <c r="O70" s="209"/>
      <c r="P70" s="234"/>
      <c r="Q70" s="209">
        <f t="shared" si="4"/>
        <v>2.5</v>
      </c>
      <c r="R70" s="121" t="str">
        <f t="shared" si="5"/>
        <v>F</v>
      </c>
      <c r="S70" s="209"/>
      <c r="T70" s="61"/>
      <c r="U70" s="129"/>
      <c r="V70" s="73"/>
      <c r="W70" s="53"/>
      <c r="X70" s="55"/>
      <c r="Y70" s="53"/>
      <c r="Z70" s="53"/>
      <c r="AA70" s="51"/>
      <c r="AB70" s="54"/>
      <c r="AC70" s="53"/>
      <c r="AD70" s="54"/>
    </row>
    <row r="71" spans="1:30" ht="12.75">
      <c r="A71" s="225">
        <v>69</v>
      </c>
      <c r="B71" s="227" t="s">
        <v>251</v>
      </c>
      <c r="C71" s="224" t="s">
        <v>252</v>
      </c>
      <c r="D71" s="132">
        <v>5</v>
      </c>
      <c r="E71" s="41"/>
      <c r="F71" s="130"/>
      <c r="G71" s="209"/>
      <c r="H71" s="209"/>
      <c r="I71" s="209"/>
      <c r="J71" s="41">
        <v>27</v>
      </c>
      <c r="K71" s="209"/>
      <c r="L71" s="41"/>
      <c r="M71" s="209"/>
      <c r="N71" s="209">
        <f t="shared" si="6"/>
        <v>32</v>
      </c>
      <c r="O71" s="209">
        <v>9</v>
      </c>
      <c r="P71" s="234">
        <v>19</v>
      </c>
      <c r="Q71" s="209">
        <f t="shared" si="4"/>
        <v>51</v>
      </c>
      <c r="R71" s="121" t="str">
        <f t="shared" si="5"/>
        <v>E</v>
      </c>
      <c r="S71" s="209"/>
      <c r="T71" s="61"/>
      <c r="U71" s="129"/>
      <c r="V71" s="73"/>
      <c r="W71" s="53"/>
      <c r="X71" s="55"/>
      <c r="Y71" s="53"/>
      <c r="Z71" s="53"/>
      <c r="AA71" s="51"/>
      <c r="AB71" s="54"/>
      <c r="AC71" s="53"/>
      <c r="AD71" s="54"/>
    </row>
    <row r="72" spans="1:30" ht="12.75">
      <c r="A72" s="225">
        <v>70</v>
      </c>
      <c r="B72" s="227" t="s">
        <v>253</v>
      </c>
      <c r="C72" s="224" t="s">
        <v>254</v>
      </c>
      <c r="D72" s="132">
        <v>5</v>
      </c>
      <c r="E72" s="41">
        <v>2.5</v>
      </c>
      <c r="F72" s="130">
        <v>2.5</v>
      </c>
      <c r="G72" s="209"/>
      <c r="H72" s="209"/>
      <c r="I72" s="209"/>
      <c r="J72" s="41">
        <v>33</v>
      </c>
      <c r="K72" s="209"/>
      <c r="L72" s="41"/>
      <c r="M72" s="209"/>
      <c r="N72" s="209">
        <f t="shared" si="6"/>
        <v>43</v>
      </c>
      <c r="O72" s="209">
        <v>21.5</v>
      </c>
      <c r="P72" s="234"/>
      <c r="Q72" s="209">
        <f t="shared" si="4"/>
        <v>64.5</v>
      </c>
      <c r="R72" s="121" t="str">
        <f t="shared" si="5"/>
        <v>D</v>
      </c>
      <c r="S72" s="209"/>
      <c r="T72" s="61"/>
      <c r="U72" s="129"/>
      <c r="V72" s="73"/>
      <c r="W72" s="53"/>
      <c r="X72" s="53"/>
      <c r="Y72" s="53"/>
      <c r="Z72" s="53"/>
      <c r="AA72" s="51"/>
      <c r="AB72" s="54"/>
      <c r="AC72" s="53"/>
      <c r="AD72" s="54"/>
    </row>
    <row r="73" spans="1:30" ht="12.75">
      <c r="A73" s="225">
        <v>71</v>
      </c>
      <c r="B73" s="227" t="s">
        <v>255</v>
      </c>
      <c r="C73" s="224" t="s">
        <v>256</v>
      </c>
      <c r="D73" s="132"/>
      <c r="E73" s="41"/>
      <c r="F73" s="130"/>
      <c r="G73" s="209"/>
      <c r="H73" s="209"/>
      <c r="I73" s="41"/>
      <c r="J73" s="41"/>
      <c r="K73" s="209"/>
      <c r="L73" s="41"/>
      <c r="M73" s="209"/>
      <c r="N73" s="209">
        <f t="shared" si="6"/>
        <v>0</v>
      </c>
      <c r="O73" s="209"/>
      <c r="P73" s="234"/>
      <c r="Q73" s="209">
        <f t="shared" si="4"/>
        <v>0</v>
      </c>
      <c r="R73" s="121" t="str">
        <f t="shared" si="5"/>
        <v>F</v>
      </c>
      <c r="S73" s="209"/>
      <c r="T73" s="61"/>
      <c r="U73" s="129"/>
      <c r="V73" s="73"/>
      <c r="W73" s="53"/>
      <c r="X73" s="53"/>
      <c r="Y73" s="53"/>
      <c r="Z73" s="53"/>
      <c r="AA73" s="52"/>
      <c r="AB73" s="54"/>
      <c r="AC73" s="53"/>
      <c r="AD73" s="54"/>
    </row>
    <row r="74" spans="1:30" ht="12.75">
      <c r="A74" s="225">
        <v>72</v>
      </c>
      <c r="B74" s="227" t="s">
        <v>257</v>
      </c>
      <c r="C74" s="224" t="s">
        <v>258</v>
      </c>
      <c r="D74" s="132"/>
      <c r="E74" s="41">
        <v>2.5</v>
      </c>
      <c r="F74" s="130">
        <v>2.5</v>
      </c>
      <c r="G74" s="209"/>
      <c r="H74" s="209"/>
      <c r="I74" s="209"/>
      <c r="J74" s="41">
        <v>28</v>
      </c>
      <c r="K74" s="209"/>
      <c r="L74" s="41"/>
      <c r="M74" s="209"/>
      <c r="N74" s="209">
        <f t="shared" si="6"/>
        <v>33</v>
      </c>
      <c r="O74" s="209">
        <v>8</v>
      </c>
      <c r="P74" s="234"/>
      <c r="Q74" s="209">
        <f t="shared" si="4"/>
        <v>41</v>
      </c>
      <c r="R74" s="121" t="str">
        <f t="shared" si="5"/>
        <v>F</v>
      </c>
      <c r="S74" s="209"/>
      <c r="T74" s="61"/>
      <c r="U74" s="129"/>
      <c r="V74" s="73"/>
      <c r="W74" s="53"/>
      <c r="X74" s="53"/>
      <c r="Y74" s="53"/>
      <c r="Z74" s="53"/>
      <c r="AA74" s="51"/>
      <c r="AB74" s="54"/>
      <c r="AC74" s="53"/>
      <c r="AD74" s="54"/>
    </row>
    <row r="75" spans="1:30" ht="12.75">
      <c r="A75" s="225">
        <v>73</v>
      </c>
      <c r="B75" s="227" t="s">
        <v>259</v>
      </c>
      <c r="C75" s="224" t="s">
        <v>260</v>
      </c>
      <c r="D75" s="132"/>
      <c r="E75" s="41">
        <v>2.5</v>
      </c>
      <c r="F75" s="130">
        <v>2.5</v>
      </c>
      <c r="G75" s="209"/>
      <c r="H75" s="209"/>
      <c r="I75" s="209"/>
      <c r="J75" s="41">
        <v>20.5</v>
      </c>
      <c r="K75" s="209"/>
      <c r="L75" s="41"/>
      <c r="M75" s="209"/>
      <c r="N75" s="209">
        <f t="shared" si="6"/>
        <v>25.5</v>
      </c>
      <c r="O75" s="209">
        <v>14.5</v>
      </c>
      <c r="P75" s="234">
        <v>16</v>
      </c>
      <c r="Q75" s="209">
        <f t="shared" si="4"/>
        <v>41.5</v>
      </c>
      <c r="R75" s="121" t="str">
        <f t="shared" si="5"/>
        <v>F</v>
      </c>
      <c r="S75" s="209"/>
      <c r="T75" s="61"/>
      <c r="U75" s="129"/>
      <c r="V75" s="73"/>
      <c r="W75" s="53"/>
      <c r="X75" s="53"/>
      <c r="Y75" s="53"/>
      <c r="Z75" s="53"/>
      <c r="AA75" s="51"/>
      <c r="AB75" s="54"/>
      <c r="AC75" s="53"/>
      <c r="AD75" s="54"/>
    </row>
    <row r="76" spans="1:30" ht="12.75">
      <c r="A76" s="225">
        <v>74</v>
      </c>
      <c r="B76" s="227" t="s">
        <v>261</v>
      </c>
      <c r="C76" s="224" t="s">
        <v>262</v>
      </c>
      <c r="D76" s="132">
        <v>5</v>
      </c>
      <c r="E76" s="41">
        <v>2.5</v>
      </c>
      <c r="F76" s="130">
        <v>2.5</v>
      </c>
      <c r="G76" s="209"/>
      <c r="H76" s="209"/>
      <c r="I76" s="209"/>
      <c r="J76" s="41">
        <v>28.5</v>
      </c>
      <c r="K76" s="209">
        <v>41.5</v>
      </c>
      <c r="L76" s="41"/>
      <c r="M76" s="209"/>
      <c r="N76" s="209">
        <f t="shared" si="6"/>
        <v>51.5</v>
      </c>
      <c r="O76" s="209">
        <v>27</v>
      </c>
      <c r="P76" s="234"/>
      <c r="Q76" s="209">
        <f t="shared" si="4"/>
        <v>78.5</v>
      </c>
      <c r="R76" s="121" t="str">
        <f t="shared" si="5"/>
        <v>C</v>
      </c>
      <c r="S76" s="209"/>
      <c r="T76" s="61"/>
      <c r="U76" s="129"/>
      <c r="V76" s="73"/>
      <c r="W76" s="53"/>
      <c r="X76" s="53"/>
      <c r="Y76" s="53"/>
      <c r="Z76" s="53"/>
      <c r="AA76" s="51"/>
      <c r="AB76" s="54"/>
      <c r="AC76" s="53"/>
      <c r="AD76" s="54"/>
    </row>
    <row r="77" spans="1:30" ht="12.75">
      <c r="A77" s="225">
        <v>75</v>
      </c>
      <c r="B77" s="227" t="s">
        <v>263</v>
      </c>
      <c r="C77" s="224" t="s">
        <v>264</v>
      </c>
      <c r="D77" s="132">
        <v>5</v>
      </c>
      <c r="E77" s="41">
        <v>2.5</v>
      </c>
      <c r="F77" s="130">
        <v>2.5</v>
      </c>
      <c r="G77" s="209"/>
      <c r="H77" s="209"/>
      <c r="I77" s="209"/>
      <c r="J77" s="41">
        <v>27.5</v>
      </c>
      <c r="K77" s="209"/>
      <c r="L77" s="41"/>
      <c r="M77" s="209"/>
      <c r="N77" s="209">
        <f t="shared" si="6"/>
        <v>37.5</v>
      </c>
      <c r="O77" s="209">
        <v>27</v>
      </c>
      <c r="P77" s="131"/>
      <c r="Q77" s="209">
        <f t="shared" si="4"/>
        <v>64.5</v>
      </c>
      <c r="R77" s="121" t="str">
        <f t="shared" si="5"/>
        <v>D</v>
      </c>
      <c r="S77" s="209"/>
      <c r="T77" s="61"/>
      <c r="U77" s="129"/>
      <c r="V77" s="73"/>
      <c r="W77" s="53"/>
      <c r="X77" s="53"/>
      <c r="Y77" s="53"/>
      <c r="Z77" s="53"/>
      <c r="AA77" s="51"/>
      <c r="AB77" s="54"/>
      <c r="AC77" s="53"/>
      <c r="AD77" s="54"/>
    </row>
    <row r="78" spans="1:30" ht="12.75">
      <c r="A78" s="225">
        <v>76</v>
      </c>
      <c r="B78" s="227" t="s">
        <v>265</v>
      </c>
      <c r="C78" s="224" t="s">
        <v>266</v>
      </c>
      <c r="D78" s="132"/>
      <c r="E78" s="41">
        <v>2.5</v>
      </c>
      <c r="F78" s="130"/>
      <c r="G78" s="209"/>
      <c r="H78" s="209"/>
      <c r="I78" s="41"/>
      <c r="J78" s="41">
        <v>23.5</v>
      </c>
      <c r="K78" s="209"/>
      <c r="L78" s="41"/>
      <c r="M78" s="209"/>
      <c r="N78" s="209">
        <f t="shared" si="6"/>
        <v>26</v>
      </c>
      <c r="O78" s="209">
        <v>36</v>
      </c>
      <c r="P78" s="234"/>
      <c r="Q78" s="209">
        <f t="shared" si="4"/>
        <v>62</v>
      </c>
      <c r="R78" s="121" t="str">
        <f t="shared" si="5"/>
        <v>D</v>
      </c>
      <c r="S78" s="209"/>
      <c r="T78" s="61"/>
      <c r="U78" s="129"/>
      <c r="V78" s="73"/>
      <c r="W78" s="53"/>
      <c r="X78" s="53"/>
      <c r="Y78" s="53"/>
      <c r="Z78" s="53"/>
      <c r="AA78" s="52"/>
      <c r="AB78" s="54"/>
      <c r="AC78" s="53"/>
      <c r="AD78" s="54"/>
    </row>
    <row r="79" spans="1:30" ht="12.75">
      <c r="A79" s="225">
        <v>77</v>
      </c>
      <c r="B79" s="227" t="s">
        <v>267</v>
      </c>
      <c r="C79" s="224" t="s">
        <v>268</v>
      </c>
      <c r="D79" s="132">
        <v>5</v>
      </c>
      <c r="E79" s="41">
        <v>2.5</v>
      </c>
      <c r="F79" s="130">
        <v>2.5</v>
      </c>
      <c r="G79" s="209"/>
      <c r="H79" s="209"/>
      <c r="I79" s="209"/>
      <c r="J79" s="41">
        <v>35.5</v>
      </c>
      <c r="K79" s="209">
        <v>35</v>
      </c>
      <c r="L79" s="41"/>
      <c r="M79" s="209"/>
      <c r="N79" s="209">
        <f t="shared" si="6"/>
        <v>45.5</v>
      </c>
      <c r="O79" s="209">
        <v>24.5</v>
      </c>
      <c r="P79" s="234"/>
      <c r="Q79" s="209">
        <f t="shared" si="4"/>
        <v>70</v>
      </c>
      <c r="R79" s="121" t="str">
        <f t="shared" si="5"/>
        <v>C</v>
      </c>
      <c r="S79" s="209"/>
      <c r="T79" s="61"/>
      <c r="U79" s="129"/>
      <c r="V79" s="73"/>
      <c r="W79" s="53"/>
      <c r="X79" s="53"/>
      <c r="Y79" s="53"/>
      <c r="Z79" s="53"/>
      <c r="AA79" s="51"/>
      <c r="AB79" s="54"/>
      <c r="AC79" s="53"/>
      <c r="AD79" s="54"/>
    </row>
    <row r="80" spans="1:30" ht="12.75">
      <c r="A80" s="225">
        <v>78</v>
      </c>
      <c r="B80" s="227" t="s">
        <v>269</v>
      </c>
      <c r="C80" s="224" t="s">
        <v>270</v>
      </c>
      <c r="D80" s="132">
        <v>5</v>
      </c>
      <c r="E80" s="41">
        <v>2.5</v>
      </c>
      <c r="F80" s="130"/>
      <c r="G80" s="209"/>
      <c r="H80" s="209"/>
      <c r="I80" s="41"/>
      <c r="J80" s="41">
        <v>3</v>
      </c>
      <c r="K80" s="209">
        <v>11</v>
      </c>
      <c r="L80" s="41"/>
      <c r="M80" s="209"/>
      <c r="N80" s="209">
        <f t="shared" si="6"/>
        <v>18.5</v>
      </c>
      <c r="O80" s="209"/>
      <c r="P80" s="234">
        <v>35</v>
      </c>
      <c r="Q80" s="209">
        <f t="shared" si="4"/>
        <v>53.5</v>
      </c>
      <c r="R80" s="121" t="str">
        <f t="shared" si="5"/>
        <v>E</v>
      </c>
      <c r="S80" s="209"/>
      <c r="T80" s="61"/>
      <c r="U80" s="129"/>
      <c r="V80" s="73"/>
      <c r="W80" s="53"/>
      <c r="X80" s="53"/>
      <c r="Y80" s="53"/>
      <c r="Z80" s="53"/>
      <c r="AA80" s="52"/>
      <c r="AB80" s="54"/>
      <c r="AC80" s="53"/>
      <c r="AD80" s="54"/>
    </row>
    <row r="81" spans="1:30" ht="12.75">
      <c r="A81" s="225">
        <v>79</v>
      </c>
      <c r="B81" s="227" t="s">
        <v>271</v>
      </c>
      <c r="C81" s="224" t="s">
        <v>272</v>
      </c>
      <c r="D81" s="132"/>
      <c r="E81" s="41"/>
      <c r="F81" s="130"/>
      <c r="G81" s="209"/>
      <c r="H81" s="209"/>
      <c r="I81" s="41"/>
      <c r="J81" s="132">
        <v>0</v>
      </c>
      <c r="K81" s="209">
        <v>12</v>
      </c>
      <c r="L81" s="41"/>
      <c r="M81" s="209"/>
      <c r="N81" s="209">
        <f t="shared" si="6"/>
        <v>12</v>
      </c>
      <c r="O81" s="209"/>
      <c r="P81" s="234">
        <v>30</v>
      </c>
      <c r="Q81" s="209">
        <f t="shared" si="4"/>
        <v>42</v>
      </c>
      <c r="R81" s="121" t="str">
        <f t="shared" si="5"/>
        <v>F</v>
      </c>
      <c r="S81" s="209"/>
      <c r="T81" s="61"/>
      <c r="U81" s="129"/>
      <c r="V81" s="73"/>
      <c r="W81" s="53"/>
      <c r="X81" s="53"/>
      <c r="Y81" s="53"/>
      <c r="Z81" s="53"/>
      <c r="AA81" s="52"/>
      <c r="AB81" s="56"/>
      <c r="AC81" s="53"/>
      <c r="AD81" s="54"/>
    </row>
    <row r="82" spans="1:30" ht="12.75">
      <c r="A82" s="225">
        <v>80</v>
      </c>
      <c r="B82" s="227" t="s">
        <v>273</v>
      </c>
      <c r="C82" s="224" t="s">
        <v>274</v>
      </c>
      <c r="D82" s="132">
        <v>5</v>
      </c>
      <c r="E82" s="41">
        <v>2.5</v>
      </c>
      <c r="F82" s="130">
        <v>2.5</v>
      </c>
      <c r="G82" s="209"/>
      <c r="H82" s="209"/>
      <c r="I82" s="209"/>
      <c r="J82" s="41">
        <v>20.5</v>
      </c>
      <c r="K82" s="209"/>
      <c r="L82" s="41"/>
      <c r="M82" s="209"/>
      <c r="N82" s="209">
        <f t="shared" si="6"/>
        <v>30.5</v>
      </c>
      <c r="O82" s="209">
        <v>11</v>
      </c>
      <c r="P82" s="234">
        <v>19.5</v>
      </c>
      <c r="Q82" s="209">
        <f t="shared" si="4"/>
        <v>50</v>
      </c>
      <c r="R82" s="121" t="str">
        <f t="shared" si="5"/>
        <v>E</v>
      </c>
      <c r="S82" s="209"/>
      <c r="T82" s="61"/>
      <c r="U82" s="129"/>
      <c r="V82" s="73"/>
      <c r="W82" s="53"/>
      <c r="X82" s="53"/>
      <c r="Y82" s="53"/>
      <c r="Z82" s="53"/>
      <c r="AA82" s="51"/>
      <c r="AB82" s="54"/>
      <c r="AC82" s="53"/>
      <c r="AD82" s="54"/>
    </row>
    <row r="83" spans="1:30" ht="12.75">
      <c r="A83" s="225">
        <v>81</v>
      </c>
      <c r="B83" s="227" t="s">
        <v>275</v>
      </c>
      <c r="C83" s="224" t="s">
        <v>276</v>
      </c>
      <c r="D83" s="132">
        <v>5</v>
      </c>
      <c r="E83" s="41"/>
      <c r="F83" s="130">
        <v>2.5</v>
      </c>
      <c r="G83" s="209"/>
      <c r="H83" s="209"/>
      <c r="I83" s="41"/>
      <c r="J83" s="41">
        <v>0</v>
      </c>
      <c r="K83" s="209">
        <v>6.5</v>
      </c>
      <c r="L83" s="41"/>
      <c r="M83" s="209"/>
      <c r="N83" s="209">
        <f t="shared" si="6"/>
        <v>14</v>
      </c>
      <c r="O83" s="209"/>
      <c r="P83" s="234">
        <v>24</v>
      </c>
      <c r="Q83" s="209">
        <f t="shared" si="4"/>
        <v>38</v>
      </c>
      <c r="R83" s="121" t="str">
        <f t="shared" si="5"/>
        <v>F</v>
      </c>
      <c r="S83" s="209"/>
      <c r="T83" s="61"/>
      <c r="U83" s="129"/>
      <c r="V83" s="73"/>
      <c r="W83" s="53"/>
      <c r="X83" s="53"/>
      <c r="Y83" s="53"/>
      <c r="Z83" s="69"/>
      <c r="AA83" s="52"/>
      <c r="AB83" s="54"/>
      <c r="AC83" s="53"/>
      <c r="AD83" s="54"/>
    </row>
    <row r="84" spans="1:30" ht="12.75">
      <c r="A84" s="225">
        <v>82</v>
      </c>
      <c r="B84" s="227" t="s">
        <v>277</v>
      </c>
      <c r="C84" s="224" t="s">
        <v>278</v>
      </c>
      <c r="D84" s="132">
        <v>5</v>
      </c>
      <c r="E84" s="41">
        <v>2.5</v>
      </c>
      <c r="F84" s="130">
        <v>2.5</v>
      </c>
      <c r="G84" s="209"/>
      <c r="H84" s="209"/>
      <c r="I84" s="209"/>
      <c r="J84" s="41">
        <v>23</v>
      </c>
      <c r="K84" s="209">
        <v>35.5</v>
      </c>
      <c r="L84" s="41"/>
      <c r="M84" s="209"/>
      <c r="N84" s="209">
        <f t="shared" si="6"/>
        <v>45.5</v>
      </c>
      <c r="O84" s="209">
        <v>30.5</v>
      </c>
      <c r="P84" s="234"/>
      <c r="Q84" s="209">
        <f t="shared" si="4"/>
        <v>76</v>
      </c>
      <c r="R84" s="121" t="str">
        <f t="shared" si="5"/>
        <v>C</v>
      </c>
      <c r="S84" s="209"/>
      <c r="T84" s="61"/>
      <c r="U84" s="129"/>
      <c r="V84" s="73"/>
      <c r="W84" s="53"/>
      <c r="X84" s="53"/>
      <c r="Y84" s="53"/>
      <c r="Z84" s="53"/>
      <c r="AA84" s="51"/>
      <c r="AB84" s="54"/>
      <c r="AC84" s="53"/>
      <c r="AD84" s="54"/>
    </row>
    <row r="85" spans="1:30" ht="12.75">
      <c r="A85" s="225">
        <v>83</v>
      </c>
      <c r="B85" s="227" t="s">
        <v>279</v>
      </c>
      <c r="C85" s="224" t="s">
        <v>280</v>
      </c>
      <c r="D85" s="132">
        <v>5</v>
      </c>
      <c r="E85" s="41">
        <v>2.5</v>
      </c>
      <c r="F85" s="130">
        <v>2.5</v>
      </c>
      <c r="G85" s="209"/>
      <c r="H85" s="209"/>
      <c r="I85" s="41"/>
      <c r="J85" s="41">
        <v>6</v>
      </c>
      <c r="K85" s="209">
        <v>21</v>
      </c>
      <c r="L85" s="41"/>
      <c r="M85" s="209"/>
      <c r="N85" s="209">
        <f t="shared" si="6"/>
        <v>31</v>
      </c>
      <c r="O85" s="209">
        <v>0</v>
      </c>
      <c r="P85" s="234"/>
      <c r="Q85" s="209">
        <f t="shared" si="4"/>
        <v>31</v>
      </c>
      <c r="R85" s="121" t="str">
        <f t="shared" si="5"/>
        <v>F</v>
      </c>
      <c r="S85" s="209"/>
      <c r="T85" s="61"/>
      <c r="U85" s="129"/>
      <c r="V85" s="73"/>
      <c r="W85" s="53"/>
      <c r="X85" s="53"/>
      <c r="Y85" s="53"/>
      <c r="Z85" s="53"/>
      <c r="AA85" s="52"/>
      <c r="AB85" s="54"/>
      <c r="AC85" s="53"/>
      <c r="AD85" s="54"/>
    </row>
    <row r="86" spans="1:30" ht="12.75">
      <c r="A86" s="225">
        <v>84</v>
      </c>
      <c r="B86" s="227" t="s">
        <v>281</v>
      </c>
      <c r="C86" s="224" t="s">
        <v>282</v>
      </c>
      <c r="D86" s="132">
        <v>5</v>
      </c>
      <c r="E86" s="41"/>
      <c r="F86" s="130">
        <v>2.5</v>
      </c>
      <c r="G86" s="209"/>
      <c r="H86" s="209"/>
      <c r="I86" s="41"/>
      <c r="J86" s="41">
        <v>4.5</v>
      </c>
      <c r="K86" s="209">
        <v>24.5</v>
      </c>
      <c r="L86" s="41"/>
      <c r="M86" s="209"/>
      <c r="N86" s="209">
        <f t="shared" si="6"/>
        <v>32</v>
      </c>
      <c r="O86" s="209">
        <v>0</v>
      </c>
      <c r="P86" s="234">
        <v>10</v>
      </c>
      <c r="Q86" s="209">
        <f t="shared" si="4"/>
        <v>42</v>
      </c>
      <c r="R86" s="121" t="str">
        <f t="shared" si="5"/>
        <v>F</v>
      </c>
      <c r="S86" s="209"/>
      <c r="T86" s="61"/>
      <c r="U86" s="129"/>
      <c r="V86" s="73"/>
      <c r="W86" s="53"/>
      <c r="X86" s="53"/>
      <c r="Y86" s="53"/>
      <c r="Z86" s="53"/>
      <c r="AA86" s="52"/>
      <c r="AB86" s="54"/>
      <c r="AC86" s="53"/>
      <c r="AD86" s="54"/>
    </row>
    <row r="87" spans="1:30" ht="12.75">
      <c r="A87" s="225">
        <v>85</v>
      </c>
      <c r="B87" s="227" t="s">
        <v>283</v>
      </c>
      <c r="C87" s="224" t="s">
        <v>284</v>
      </c>
      <c r="D87" s="132"/>
      <c r="E87" s="41"/>
      <c r="F87" s="130"/>
      <c r="G87" s="209"/>
      <c r="H87" s="209"/>
      <c r="I87" s="209"/>
      <c r="J87" s="41"/>
      <c r="K87" s="209"/>
      <c r="L87" s="41"/>
      <c r="M87" s="209"/>
      <c r="N87" s="209">
        <f t="shared" si="6"/>
        <v>0</v>
      </c>
      <c r="O87" s="209"/>
      <c r="P87" s="234">
        <v>5</v>
      </c>
      <c r="Q87" s="209">
        <f t="shared" si="4"/>
        <v>5</v>
      </c>
      <c r="R87" s="121" t="str">
        <f t="shared" si="5"/>
        <v>F</v>
      </c>
      <c r="S87" s="209"/>
      <c r="T87" s="61"/>
      <c r="U87" s="129"/>
      <c r="V87" s="73"/>
      <c r="W87" s="53"/>
      <c r="X87" s="53"/>
      <c r="Y87" s="53"/>
      <c r="Z87" s="53"/>
      <c r="AA87" s="51"/>
      <c r="AB87" s="54"/>
      <c r="AC87" s="53"/>
      <c r="AD87" s="54"/>
    </row>
    <row r="88" spans="1:30" ht="12.75">
      <c r="A88" s="225">
        <v>86</v>
      </c>
      <c r="B88" s="227" t="s">
        <v>285</v>
      </c>
      <c r="C88" s="224" t="s">
        <v>286</v>
      </c>
      <c r="D88" s="132">
        <v>5</v>
      </c>
      <c r="E88" s="41">
        <v>2.5</v>
      </c>
      <c r="F88" s="130">
        <v>0.5</v>
      </c>
      <c r="G88" s="209"/>
      <c r="H88" s="209"/>
      <c r="I88" s="209"/>
      <c r="J88" s="41">
        <v>2</v>
      </c>
      <c r="K88" s="209">
        <v>21.5</v>
      </c>
      <c r="L88" s="41"/>
      <c r="M88" s="209"/>
      <c r="N88" s="209">
        <f t="shared" si="6"/>
        <v>29.5</v>
      </c>
      <c r="O88" s="209">
        <v>30.5</v>
      </c>
      <c r="P88" s="234"/>
      <c r="Q88" s="209">
        <f t="shared" si="4"/>
        <v>60</v>
      </c>
      <c r="R88" s="121" t="str">
        <f t="shared" si="5"/>
        <v>D</v>
      </c>
      <c r="S88" s="209"/>
      <c r="T88" s="61"/>
      <c r="U88" s="129"/>
      <c r="V88" s="73"/>
      <c r="W88" s="53"/>
      <c r="X88" s="53"/>
      <c r="Y88" s="53"/>
      <c r="Z88" s="53"/>
      <c r="AA88" s="51"/>
      <c r="AB88" s="54"/>
      <c r="AC88" s="53"/>
      <c r="AD88" s="54"/>
    </row>
    <row r="89" spans="1:30" ht="12.75">
      <c r="A89" s="225">
        <v>87</v>
      </c>
      <c r="B89" s="227" t="s">
        <v>287</v>
      </c>
      <c r="C89" s="224" t="s">
        <v>288</v>
      </c>
      <c r="D89" s="132">
        <v>5</v>
      </c>
      <c r="E89" s="41">
        <v>2.5</v>
      </c>
      <c r="F89" s="130">
        <v>2.5</v>
      </c>
      <c r="G89" s="209"/>
      <c r="H89" s="209"/>
      <c r="I89" s="209"/>
      <c r="J89" s="41">
        <v>45</v>
      </c>
      <c r="K89" s="209"/>
      <c r="L89" s="41"/>
      <c r="M89" s="209"/>
      <c r="N89" s="209">
        <f t="shared" si="6"/>
        <v>55</v>
      </c>
      <c r="O89" s="209">
        <v>38</v>
      </c>
      <c r="P89" s="234"/>
      <c r="Q89" s="209">
        <f t="shared" si="4"/>
        <v>93</v>
      </c>
      <c r="R89" s="121" t="str">
        <f t="shared" si="5"/>
        <v>A</v>
      </c>
      <c r="S89" s="209"/>
      <c r="T89" s="61"/>
      <c r="U89" s="129"/>
      <c r="V89" s="73"/>
      <c r="W89" s="53"/>
      <c r="X89" s="53"/>
      <c r="Y89" s="53"/>
      <c r="Z89" s="53"/>
      <c r="AA89" s="51"/>
      <c r="AB89" s="54"/>
      <c r="AC89" s="53"/>
      <c r="AD89" s="54"/>
    </row>
    <row r="90" spans="1:30" ht="12.75">
      <c r="A90" s="225">
        <v>88</v>
      </c>
      <c r="B90" s="227" t="s">
        <v>289</v>
      </c>
      <c r="C90" s="224" t="s">
        <v>290</v>
      </c>
      <c r="D90" s="132">
        <v>5</v>
      </c>
      <c r="E90" s="41">
        <v>2.5</v>
      </c>
      <c r="F90" s="130">
        <v>2</v>
      </c>
      <c r="G90" s="209"/>
      <c r="H90" s="209"/>
      <c r="I90" s="209"/>
      <c r="J90" s="41">
        <v>3.5</v>
      </c>
      <c r="K90" s="209">
        <v>18</v>
      </c>
      <c r="L90" s="41"/>
      <c r="M90" s="209"/>
      <c r="N90" s="209">
        <f t="shared" si="6"/>
        <v>27.5</v>
      </c>
      <c r="O90" s="209">
        <v>16.5</v>
      </c>
      <c r="P90" s="234">
        <v>25</v>
      </c>
      <c r="Q90" s="209">
        <f t="shared" si="4"/>
        <v>52.5</v>
      </c>
      <c r="R90" s="121" t="str">
        <f t="shared" si="5"/>
        <v>E</v>
      </c>
      <c r="S90" s="209"/>
      <c r="T90" s="61"/>
      <c r="U90" s="129"/>
      <c r="V90" s="73"/>
      <c r="W90" s="53"/>
      <c r="X90" s="53"/>
      <c r="Y90" s="53"/>
      <c r="Z90" s="53"/>
      <c r="AA90" s="51"/>
      <c r="AB90" s="54"/>
      <c r="AC90" s="53"/>
      <c r="AD90" s="54"/>
    </row>
    <row r="91" spans="1:30" ht="12.75">
      <c r="A91" s="225">
        <v>89</v>
      </c>
      <c r="B91" s="227" t="s">
        <v>291</v>
      </c>
      <c r="C91" s="224" t="s">
        <v>292</v>
      </c>
      <c r="D91" s="132"/>
      <c r="E91" s="41"/>
      <c r="F91" s="130"/>
      <c r="G91" s="209"/>
      <c r="H91" s="209"/>
      <c r="I91" s="209"/>
      <c r="J91" s="41"/>
      <c r="K91" s="209"/>
      <c r="L91" s="41"/>
      <c r="M91" s="209"/>
      <c r="N91" s="209">
        <f t="shared" si="6"/>
        <v>0</v>
      </c>
      <c r="O91" s="209"/>
      <c r="P91" s="234"/>
      <c r="Q91" s="209">
        <f t="shared" si="4"/>
        <v>0</v>
      </c>
      <c r="R91" s="121" t="str">
        <f t="shared" si="5"/>
        <v>F</v>
      </c>
      <c r="S91" s="209"/>
      <c r="T91" s="42"/>
      <c r="U91" s="129"/>
      <c r="V91" s="73"/>
      <c r="W91" s="53"/>
      <c r="X91" s="53"/>
      <c r="Y91" s="53"/>
      <c r="Z91" s="53"/>
      <c r="AA91" s="51"/>
      <c r="AB91" s="54"/>
      <c r="AC91" s="53"/>
      <c r="AD91" s="54"/>
    </row>
    <row r="92" spans="1:30" ht="12.75">
      <c r="A92" s="225">
        <v>90</v>
      </c>
      <c r="B92" s="227" t="s">
        <v>293</v>
      </c>
      <c r="C92" s="224" t="s">
        <v>294</v>
      </c>
      <c r="D92" s="132"/>
      <c r="E92" s="41">
        <v>2.5</v>
      </c>
      <c r="F92" s="130">
        <v>2.5</v>
      </c>
      <c r="G92" s="209"/>
      <c r="H92" s="209"/>
      <c r="I92" s="209"/>
      <c r="J92" s="122">
        <v>26.5</v>
      </c>
      <c r="K92" s="209"/>
      <c r="L92" s="41"/>
      <c r="M92" s="209"/>
      <c r="N92" s="209">
        <f t="shared" si="6"/>
        <v>31.5</v>
      </c>
      <c r="O92" s="209">
        <v>29</v>
      </c>
      <c r="P92" s="234"/>
      <c r="Q92" s="209">
        <f t="shared" si="4"/>
        <v>60.5</v>
      </c>
      <c r="R92" s="121" t="str">
        <f t="shared" si="5"/>
        <v>D</v>
      </c>
      <c r="S92" s="209"/>
      <c r="T92" s="42"/>
      <c r="U92" s="129"/>
      <c r="V92" s="73"/>
      <c r="W92" s="53"/>
      <c r="X92" s="53"/>
      <c r="Y92" s="53"/>
      <c r="Z92" s="53"/>
      <c r="AA92" s="51"/>
      <c r="AB92" s="56"/>
      <c r="AC92" s="53"/>
      <c r="AD92" s="54"/>
    </row>
    <row r="93" spans="1:30" ht="12.75">
      <c r="A93" s="225">
        <v>91</v>
      </c>
      <c r="B93" s="227" t="s">
        <v>295</v>
      </c>
      <c r="C93" s="224" t="s">
        <v>296</v>
      </c>
      <c r="D93" s="132"/>
      <c r="E93" s="41">
        <v>2.5</v>
      </c>
      <c r="F93" s="130">
        <v>2</v>
      </c>
      <c r="G93" s="209"/>
      <c r="H93" s="209"/>
      <c r="I93" s="209"/>
      <c r="J93" s="41">
        <v>18.5</v>
      </c>
      <c r="K93" s="209"/>
      <c r="L93" s="41"/>
      <c r="M93" s="209"/>
      <c r="N93" s="209">
        <f t="shared" si="6"/>
        <v>23</v>
      </c>
      <c r="O93" s="209"/>
      <c r="P93" s="234">
        <v>0</v>
      </c>
      <c r="Q93" s="209">
        <f t="shared" si="4"/>
        <v>23</v>
      </c>
      <c r="R93" s="121" t="str">
        <f t="shared" si="5"/>
        <v>F</v>
      </c>
      <c r="S93" s="209"/>
      <c r="T93" s="42"/>
      <c r="U93" s="129"/>
      <c r="V93" s="73"/>
      <c r="W93" s="53"/>
      <c r="X93" s="53"/>
      <c r="Y93" s="53"/>
      <c r="Z93" s="53"/>
      <c r="AA93" s="51"/>
      <c r="AB93" s="54"/>
      <c r="AC93" s="53"/>
      <c r="AD93" s="54"/>
    </row>
    <row r="94" spans="1:30" ht="12.75">
      <c r="A94" s="225">
        <v>92</v>
      </c>
      <c r="B94" s="227" t="s">
        <v>297</v>
      </c>
      <c r="C94" s="224" t="s">
        <v>298</v>
      </c>
      <c r="D94" s="132">
        <v>5</v>
      </c>
      <c r="E94" s="41">
        <v>2.5</v>
      </c>
      <c r="F94" s="130">
        <v>2.5</v>
      </c>
      <c r="G94" s="209"/>
      <c r="H94" s="209"/>
      <c r="I94" s="209"/>
      <c r="J94" s="41">
        <v>10.5</v>
      </c>
      <c r="K94" s="209">
        <v>26</v>
      </c>
      <c r="L94" s="41"/>
      <c r="M94" s="209"/>
      <c r="N94" s="209">
        <f t="shared" si="6"/>
        <v>36</v>
      </c>
      <c r="O94" s="209">
        <v>24</v>
      </c>
      <c r="P94" s="234"/>
      <c r="Q94" s="209">
        <f t="shared" si="4"/>
        <v>60</v>
      </c>
      <c r="R94" s="121" t="str">
        <f t="shared" si="5"/>
        <v>D</v>
      </c>
      <c r="S94" s="209"/>
      <c r="T94" s="42"/>
      <c r="U94" s="129"/>
      <c r="V94" s="73"/>
      <c r="W94" s="53"/>
      <c r="X94" s="53"/>
      <c r="Y94" s="53"/>
      <c r="Z94" s="53"/>
      <c r="AA94" s="51"/>
      <c r="AB94" s="54"/>
      <c r="AC94" s="53"/>
      <c r="AD94" s="54"/>
    </row>
    <row r="95" spans="1:30" ht="12.75">
      <c r="A95" s="225">
        <v>93</v>
      </c>
      <c r="B95" s="227" t="s">
        <v>299</v>
      </c>
      <c r="C95" s="224" t="s">
        <v>300</v>
      </c>
      <c r="D95" s="132"/>
      <c r="E95" s="41">
        <v>2.5</v>
      </c>
      <c r="F95" s="130"/>
      <c r="G95" s="209"/>
      <c r="H95" s="209"/>
      <c r="I95" s="209"/>
      <c r="J95" s="41">
        <v>5.5</v>
      </c>
      <c r="K95" s="209">
        <v>9.5</v>
      </c>
      <c r="L95" s="41"/>
      <c r="M95" s="209"/>
      <c r="N95" s="209">
        <f t="shared" si="6"/>
        <v>12</v>
      </c>
      <c r="O95" s="209"/>
      <c r="P95" s="234">
        <v>38</v>
      </c>
      <c r="Q95" s="209">
        <f t="shared" si="4"/>
        <v>50</v>
      </c>
      <c r="R95" s="121" t="str">
        <f t="shared" si="5"/>
        <v>E</v>
      </c>
      <c r="S95" s="209"/>
      <c r="T95" s="42"/>
      <c r="U95" s="129"/>
      <c r="V95" s="73"/>
      <c r="W95" s="53"/>
      <c r="X95" s="53"/>
      <c r="Y95" s="53"/>
      <c r="Z95" s="53"/>
      <c r="AA95" s="51"/>
      <c r="AB95" s="54"/>
      <c r="AC95" s="53"/>
      <c r="AD95" s="54"/>
    </row>
    <row r="96" spans="1:30" ht="12.75">
      <c r="A96" s="225">
        <v>94</v>
      </c>
      <c r="B96" s="227" t="s">
        <v>301</v>
      </c>
      <c r="C96" s="224" t="s">
        <v>302</v>
      </c>
      <c r="D96" s="132">
        <v>5</v>
      </c>
      <c r="E96" s="41">
        <v>2.5</v>
      </c>
      <c r="F96" s="130">
        <v>2.5</v>
      </c>
      <c r="G96" s="209"/>
      <c r="H96" s="209"/>
      <c r="I96" s="209"/>
      <c r="J96" s="41">
        <v>8.5</v>
      </c>
      <c r="K96" s="209"/>
      <c r="L96" s="41"/>
      <c r="M96" s="209"/>
      <c r="N96" s="209">
        <f t="shared" si="6"/>
        <v>18.5</v>
      </c>
      <c r="O96" s="209">
        <v>0</v>
      </c>
      <c r="P96" s="234"/>
      <c r="Q96" s="209">
        <f t="shared" si="4"/>
        <v>18.5</v>
      </c>
      <c r="R96" s="121" t="str">
        <f t="shared" si="5"/>
        <v>F</v>
      </c>
      <c r="S96" s="209"/>
      <c r="T96" s="42"/>
      <c r="U96" s="129"/>
      <c r="V96" s="73"/>
      <c r="W96" s="53"/>
      <c r="X96" s="53"/>
      <c r="Y96" s="53"/>
      <c r="Z96" s="53"/>
      <c r="AA96" s="51"/>
      <c r="AB96" s="54"/>
      <c r="AC96" s="53"/>
      <c r="AD96" s="54"/>
    </row>
    <row r="97" spans="1:30" ht="12.75">
      <c r="A97" s="225">
        <v>95</v>
      </c>
      <c r="B97" s="227" t="s">
        <v>303</v>
      </c>
      <c r="C97" s="224" t="s">
        <v>304</v>
      </c>
      <c r="D97" s="132">
        <v>5</v>
      </c>
      <c r="E97" s="41">
        <v>2.5</v>
      </c>
      <c r="F97" s="130">
        <v>2.5</v>
      </c>
      <c r="G97" s="209"/>
      <c r="H97" s="209"/>
      <c r="I97" s="209"/>
      <c r="J97" s="41">
        <v>34</v>
      </c>
      <c r="K97" s="209"/>
      <c r="L97" s="41"/>
      <c r="M97" s="209"/>
      <c r="N97" s="209">
        <f t="shared" si="6"/>
        <v>44</v>
      </c>
      <c r="O97" s="209">
        <v>11</v>
      </c>
      <c r="P97" s="234"/>
      <c r="Q97" s="209">
        <f t="shared" si="4"/>
        <v>55</v>
      </c>
      <c r="R97" s="121" t="str">
        <f t="shared" si="5"/>
        <v>E</v>
      </c>
      <c r="S97" s="209"/>
      <c r="T97" s="42"/>
      <c r="U97" s="129"/>
      <c r="V97" s="73"/>
      <c r="W97" s="53"/>
      <c r="X97" s="53"/>
      <c r="Y97" s="53"/>
      <c r="Z97" s="69"/>
      <c r="AA97" s="51"/>
      <c r="AB97" s="54"/>
      <c r="AC97" s="53"/>
      <c r="AD97" s="54"/>
    </row>
    <row r="98" spans="1:30" ht="12.75">
      <c r="A98" s="225">
        <v>96</v>
      </c>
      <c r="B98" s="227" t="s">
        <v>305</v>
      </c>
      <c r="C98" s="224" t="s">
        <v>306</v>
      </c>
      <c r="D98" s="132"/>
      <c r="E98" s="41">
        <v>2.5</v>
      </c>
      <c r="F98" s="130">
        <v>2.5</v>
      </c>
      <c r="G98" s="209"/>
      <c r="H98" s="209"/>
      <c r="I98" s="209"/>
      <c r="J98" s="41">
        <v>29.5</v>
      </c>
      <c r="K98" s="209"/>
      <c r="L98" s="41"/>
      <c r="M98" s="209"/>
      <c r="N98" s="209">
        <f t="shared" si="6"/>
        <v>34.5</v>
      </c>
      <c r="O98" s="209"/>
      <c r="P98" s="234"/>
      <c r="Q98" s="209">
        <f t="shared" si="4"/>
        <v>34.5</v>
      </c>
      <c r="R98" s="121" t="str">
        <f t="shared" si="5"/>
        <v>F</v>
      </c>
      <c r="S98" s="209"/>
      <c r="T98" s="42"/>
      <c r="U98" s="129"/>
      <c r="V98" s="73"/>
      <c r="W98" s="53"/>
      <c r="X98" s="53"/>
      <c r="Y98" s="53"/>
      <c r="Z98" s="53"/>
      <c r="AA98" s="51"/>
      <c r="AB98" s="54"/>
      <c r="AC98" s="53"/>
      <c r="AD98" s="54"/>
    </row>
    <row r="99" spans="1:30" ht="12.75">
      <c r="A99" s="225">
        <v>97</v>
      </c>
      <c r="B99" s="227" t="s">
        <v>307</v>
      </c>
      <c r="C99" s="224" t="s">
        <v>308</v>
      </c>
      <c r="D99" s="132">
        <v>5</v>
      </c>
      <c r="E99" s="41">
        <v>2.5</v>
      </c>
      <c r="F99" s="130"/>
      <c r="G99" s="209"/>
      <c r="H99" s="209"/>
      <c r="I99" s="209"/>
      <c r="J99" s="41">
        <v>30</v>
      </c>
      <c r="K99" s="209">
        <v>38</v>
      </c>
      <c r="L99" s="41"/>
      <c r="M99" s="209"/>
      <c r="N99" s="209">
        <f t="shared" si="6"/>
        <v>45.5</v>
      </c>
      <c r="O99" s="209">
        <v>0</v>
      </c>
      <c r="P99" s="234">
        <v>11</v>
      </c>
      <c r="Q99" s="209">
        <f aca="true" t="shared" si="7" ref="Q99:Q130">N99+MAX(O99,P99)</f>
        <v>56.5</v>
      </c>
      <c r="R99" s="121" t="str">
        <f t="shared" si="5"/>
        <v>E</v>
      </c>
      <c r="S99" s="209"/>
      <c r="T99" s="42"/>
      <c r="U99" s="129"/>
      <c r="V99" s="73"/>
      <c r="W99" s="53"/>
      <c r="X99" s="53"/>
      <c r="Y99" s="53"/>
      <c r="Z99" s="53"/>
      <c r="AA99" s="51"/>
      <c r="AB99" s="54"/>
      <c r="AC99" s="53"/>
      <c r="AD99" s="54"/>
    </row>
    <row r="100" spans="1:30" ht="12.75">
      <c r="A100" s="225">
        <v>98</v>
      </c>
      <c r="B100" s="227" t="s">
        <v>309</v>
      </c>
      <c r="C100" s="224" t="s">
        <v>310</v>
      </c>
      <c r="D100" s="132">
        <v>5</v>
      </c>
      <c r="E100" s="41"/>
      <c r="F100" s="130"/>
      <c r="G100" s="209"/>
      <c r="H100" s="209"/>
      <c r="I100" s="209"/>
      <c r="J100" s="41"/>
      <c r="K100" s="209">
        <v>31.5</v>
      </c>
      <c r="L100" s="41"/>
      <c r="M100" s="209"/>
      <c r="N100" s="209">
        <f t="shared" si="6"/>
        <v>36.5</v>
      </c>
      <c r="O100" s="209"/>
      <c r="P100" s="234">
        <v>8</v>
      </c>
      <c r="Q100" s="209">
        <f t="shared" si="7"/>
        <v>44.5</v>
      </c>
      <c r="R100" s="121" t="str">
        <f t="shared" si="5"/>
        <v>F</v>
      </c>
      <c r="S100" s="209"/>
      <c r="T100" s="43"/>
      <c r="U100" s="129"/>
      <c r="V100" s="73"/>
      <c r="W100" s="53"/>
      <c r="X100" s="53"/>
      <c r="Y100" s="53"/>
      <c r="Z100" s="53"/>
      <c r="AA100" s="51"/>
      <c r="AB100" s="54"/>
      <c r="AC100" s="53"/>
      <c r="AD100" s="54"/>
    </row>
    <row r="101" spans="1:30" ht="12.75">
      <c r="A101" s="225">
        <v>99</v>
      </c>
      <c r="B101" s="227" t="s">
        <v>311</v>
      </c>
      <c r="C101" s="224" t="s">
        <v>312</v>
      </c>
      <c r="D101" s="132">
        <v>5</v>
      </c>
      <c r="E101" s="41"/>
      <c r="F101" s="130"/>
      <c r="G101" s="209"/>
      <c r="H101" s="209"/>
      <c r="I101" s="209"/>
      <c r="J101" s="41">
        <v>6.5</v>
      </c>
      <c r="K101" s="209">
        <v>17.5</v>
      </c>
      <c r="L101" s="41"/>
      <c r="M101" s="209"/>
      <c r="N101" s="209">
        <f t="shared" si="6"/>
        <v>22.5</v>
      </c>
      <c r="O101" s="209">
        <v>0</v>
      </c>
      <c r="P101" s="234">
        <v>28</v>
      </c>
      <c r="Q101" s="209">
        <f t="shared" si="7"/>
        <v>50.5</v>
      </c>
      <c r="R101" s="121" t="str">
        <f t="shared" si="5"/>
        <v>E</v>
      </c>
      <c r="S101" s="209"/>
      <c r="T101" s="43"/>
      <c r="U101" s="129"/>
      <c r="V101" s="73"/>
      <c r="W101" s="53"/>
      <c r="X101" s="53"/>
      <c r="Y101" s="53"/>
      <c r="Z101" s="53"/>
      <c r="AA101" s="51"/>
      <c r="AB101" s="54"/>
      <c r="AC101" s="53"/>
      <c r="AD101" s="54"/>
    </row>
    <row r="102" spans="1:30" ht="12.75">
      <c r="A102" s="225">
        <v>100</v>
      </c>
      <c r="B102" s="227" t="s">
        <v>313</v>
      </c>
      <c r="C102" s="224" t="s">
        <v>314</v>
      </c>
      <c r="D102" s="132">
        <v>5</v>
      </c>
      <c r="E102" s="41"/>
      <c r="F102" s="130"/>
      <c r="G102" s="209"/>
      <c r="H102" s="209"/>
      <c r="I102" s="209"/>
      <c r="J102" s="122">
        <v>5</v>
      </c>
      <c r="K102" s="209">
        <v>26.5</v>
      </c>
      <c r="L102" s="41"/>
      <c r="M102" s="209"/>
      <c r="N102" s="209">
        <f t="shared" si="6"/>
        <v>31.5</v>
      </c>
      <c r="O102" s="209">
        <v>0</v>
      </c>
      <c r="P102" s="234">
        <v>23</v>
      </c>
      <c r="Q102" s="209">
        <f t="shared" si="7"/>
        <v>54.5</v>
      </c>
      <c r="R102" s="121" t="str">
        <f t="shared" si="5"/>
        <v>E</v>
      </c>
      <c r="S102" s="209"/>
      <c r="T102" s="43"/>
      <c r="U102" s="198"/>
      <c r="V102" s="199"/>
      <c r="W102" s="132"/>
      <c r="X102" s="54"/>
      <c r="Y102" s="53"/>
      <c r="Z102" s="53"/>
      <c r="AA102" s="51"/>
      <c r="AB102" s="56"/>
      <c r="AC102" s="53"/>
      <c r="AD102" s="54"/>
    </row>
    <row r="103" spans="1:30" ht="12.75">
      <c r="A103" s="225">
        <v>101</v>
      </c>
      <c r="B103" s="227" t="s">
        <v>315</v>
      </c>
      <c r="C103" s="224" t="s">
        <v>316</v>
      </c>
      <c r="D103" s="122">
        <v>5</v>
      </c>
      <c r="E103" s="41"/>
      <c r="F103" s="130">
        <v>2</v>
      </c>
      <c r="G103" s="209"/>
      <c r="H103" s="209"/>
      <c r="I103" s="209"/>
      <c r="J103" s="122">
        <v>32.5</v>
      </c>
      <c r="K103" s="209"/>
      <c r="L103" s="41"/>
      <c r="M103" s="209"/>
      <c r="N103" s="209">
        <f t="shared" si="6"/>
        <v>39.5</v>
      </c>
      <c r="O103" s="209">
        <v>13</v>
      </c>
      <c r="P103" s="234"/>
      <c r="Q103" s="209">
        <f t="shared" si="7"/>
        <v>52.5</v>
      </c>
      <c r="R103" s="121" t="str">
        <f t="shared" si="5"/>
        <v>E</v>
      </c>
      <c r="S103" s="209"/>
      <c r="T103" s="43"/>
      <c r="U103" s="198"/>
      <c r="V103" s="199"/>
      <c r="W103" s="132"/>
      <c r="X103" s="54"/>
      <c r="Y103" s="53"/>
      <c r="Z103" s="53"/>
      <c r="AA103" s="51"/>
      <c r="AB103" s="56"/>
      <c r="AC103" s="53"/>
      <c r="AD103" s="54"/>
    </row>
    <row r="104" spans="1:30" ht="12.75">
      <c r="A104" s="225">
        <v>102</v>
      </c>
      <c r="B104" s="227" t="s">
        <v>317</v>
      </c>
      <c r="C104" s="224" t="s">
        <v>318</v>
      </c>
      <c r="D104" s="122"/>
      <c r="E104" s="41">
        <v>2.5</v>
      </c>
      <c r="F104" s="130">
        <v>2.5</v>
      </c>
      <c r="G104" s="209"/>
      <c r="H104" s="209"/>
      <c r="I104" s="209"/>
      <c r="J104" s="122">
        <v>29</v>
      </c>
      <c r="K104" s="209"/>
      <c r="L104" s="41"/>
      <c r="M104" s="209"/>
      <c r="N104" s="209">
        <f t="shared" si="6"/>
        <v>34</v>
      </c>
      <c r="O104" s="209">
        <v>29</v>
      </c>
      <c r="P104" s="234"/>
      <c r="Q104" s="209">
        <f t="shared" si="7"/>
        <v>63</v>
      </c>
      <c r="R104" s="121" t="str">
        <f t="shared" si="5"/>
        <v>D</v>
      </c>
      <c r="S104" s="209"/>
      <c r="T104" s="43"/>
      <c r="U104" s="198"/>
      <c r="V104" s="199"/>
      <c r="W104" s="132"/>
      <c r="X104" s="54"/>
      <c r="Y104" s="53"/>
      <c r="Z104" s="53"/>
      <c r="AA104" s="51"/>
      <c r="AB104" s="56"/>
      <c r="AC104" s="53"/>
      <c r="AD104" s="54"/>
    </row>
    <row r="105" spans="1:30" ht="12.75">
      <c r="A105" s="225">
        <v>103</v>
      </c>
      <c r="B105" s="227" t="s">
        <v>319</v>
      </c>
      <c r="C105" s="224" t="s">
        <v>320</v>
      </c>
      <c r="D105" s="122">
        <v>5</v>
      </c>
      <c r="E105" s="41">
        <v>2.5</v>
      </c>
      <c r="F105" s="130">
        <v>2.5</v>
      </c>
      <c r="G105" s="209"/>
      <c r="H105" s="209"/>
      <c r="I105" s="209"/>
      <c r="J105" s="122">
        <v>4</v>
      </c>
      <c r="K105" s="209">
        <v>29.5</v>
      </c>
      <c r="L105" s="41"/>
      <c r="M105" s="209"/>
      <c r="N105" s="209">
        <f t="shared" si="6"/>
        <v>39.5</v>
      </c>
      <c r="O105" s="209">
        <v>18</v>
      </c>
      <c r="P105" s="234"/>
      <c r="Q105" s="209">
        <f t="shared" si="7"/>
        <v>57.5</v>
      </c>
      <c r="R105" s="121" t="str">
        <f t="shared" si="5"/>
        <v>E</v>
      </c>
      <c r="S105" s="209"/>
      <c r="T105" s="43"/>
      <c r="U105" s="198"/>
      <c r="V105" s="199"/>
      <c r="W105" s="132"/>
      <c r="X105" s="54"/>
      <c r="Y105" s="53"/>
      <c r="Z105" s="53"/>
      <c r="AA105" s="51"/>
      <c r="AB105" s="56"/>
      <c r="AC105" s="53"/>
      <c r="AD105" s="54"/>
    </row>
    <row r="106" spans="1:30" ht="12.75">
      <c r="A106" s="225">
        <v>104</v>
      </c>
      <c r="B106" s="227" t="s">
        <v>321</v>
      </c>
      <c r="C106" s="224" t="s">
        <v>322</v>
      </c>
      <c r="D106" s="122">
        <v>5</v>
      </c>
      <c r="E106" s="41">
        <v>2.5</v>
      </c>
      <c r="F106" s="130">
        <v>2.5</v>
      </c>
      <c r="G106" s="209"/>
      <c r="H106" s="209"/>
      <c r="I106" s="209"/>
      <c r="J106" s="41">
        <v>12</v>
      </c>
      <c r="K106" s="209">
        <v>25</v>
      </c>
      <c r="L106" s="41"/>
      <c r="M106" s="209"/>
      <c r="N106" s="209">
        <f t="shared" si="6"/>
        <v>35</v>
      </c>
      <c r="O106" s="209">
        <v>15</v>
      </c>
      <c r="P106" s="234"/>
      <c r="Q106" s="209">
        <f t="shared" si="7"/>
        <v>50</v>
      </c>
      <c r="R106" s="121" t="str">
        <f t="shared" si="5"/>
        <v>E</v>
      </c>
      <c r="S106" s="209"/>
      <c r="T106" s="43"/>
      <c r="U106" s="198"/>
      <c r="V106" s="199"/>
      <c r="W106" s="132"/>
      <c r="X106" s="54"/>
      <c r="Y106" s="53"/>
      <c r="Z106" s="69"/>
      <c r="AA106" s="51"/>
      <c r="AB106" s="54"/>
      <c r="AC106" s="53"/>
      <c r="AD106" s="54"/>
    </row>
    <row r="107" spans="1:30" ht="13.5" thickBot="1">
      <c r="A107" s="225">
        <v>105</v>
      </c>
      <c r="B107" s="227" t="s">
        <v>323</v>
      </c>
      <c r="C107" s="224" t="s">
        <v>324</v>
      </c>
      <c r="D107" s="122">
        <v>5</v>
      </c>
      <c r="E107" s="41">
        <v>2</v>
      </c>
      <c r="F107" s="130"/>
      <c r="G107" s="209"/>
      <c r="H107" s="209"/>
      <c r="I107" s="209"/>
      <c r="J107" s="41">
        <v>17</v>
      </c>
      <c r="K107" s="209">
        <v>21.5</v>
      </c>
      <c r="L107" s="41"/>
      <c r="M107" s="209"/>
      <c r="N107" s="209">
        <f t="shared" si="6"/>
        <v>28.5</v>
      </c>
      <c r="O107" s="209">
        <v>12.5</v>
      </c>
      <c r="P107" s="234">
        <v>4</v>
      </c>
      <c r="Q107" s="209">
        <f t="shared" si="7"/>
        <v>41</v>
      </c>
      <c r="R107" s="121" t="str">
        <f t="shared" si="5"/>
        <v>F</v>
      </c>
      <c r="S107" s="209"/>
      <c r="T107" s="62"/>
      <c r="U107" s="198"/>
      <c r="V107" s="199"/>
      <c r="W107" s="132"/>
      <c r="X107" s="54"/>
      <c r="Y107" s="53"/>
      <c r="Z107" s="53"/>
      <c r="AA107" s="51"/>
      <c r="AB107" s="54"/>
      <c r="AC107" s="53"/>
      <c r="AD107" s="54"/>
    </row>
    <row r="108" spans="1:30" ht="12.75">
      <c r="A108" s="225">
        <v>106</v>
      </c>
      <c r="B108" s="227" t="s">
        <v>325</v>
      </c>
      <c r="C108" s="224" t="s">
        <v>326</v>
      </c>
      <c r="D108" s="122">
        <v>5</v>
      </c>
      <c r="E108" s="41">
        <v>2.5</v>
      </c>
      <c r="F108" s="130">
        <v>2.5</v>
      </c>
      <c r="G108" s="209"/>
      <c r="H108" s="209"/>
      <c r="I108" s="209"/>
      <c r="J108" s="41">
        <v>31</v>
      </c>
      <c r="K108" s="209">
        <v>33.5</v>
      </c>
      <c r="L108" s="41"/>
      <c r="M108" s="209"/>
      <c r="N108" s="209">
        <f t="shared" si="6"/>
        <v>43.5</v>
      </c>
      <c r="O108" s="209">
        <v>23.5</v>
      </c>
      <c r="P108" s="234"/>
      <c r="Q108" s="209">
        <f t="shared" si="7"/>
        <v>67</v>
      </c>
      <c r="R108" s="121" t="str">
        <f t="shared" si="5"/>
        <v>D</v>
      </c>
      <c r="S108" s="209"/>
      <c r="T108" s="77"/>
      <c r="U108" s="198"/>
      <c r="V108" s="199"/>
      <c r="W108" s="132"/>
      <c r="X108" s="54"/>
      <c r="Y108" s="53"/>
      <c r="Z108" s="53"/>
      <c r="AA108" s="51"/>
      <c r="AB108" s="54"/>
      <c r="AC108" s="53"/>
      <c r="AD108" s="54"/>
    </row>
    <row r="109" spans="1:30" ht="12.75">
      <c r="A109" s="225">
        <v>107</v>
      </c>
      <c r="B109" s="227" t="s">
        <v>327</v>
      </c>
      <c r="C109" s="224" t="s">
        <v>328</v>
      </c>
      <c r="D109" s="122">
        <v>5</v>
      </c>
      <c r="E109" s="41">
        <v>2.5</v>
      </c>
      <c r="F109" s="130"/>
      <c r="G109" s="209"/>
      <c r="H109" s="209"/>
      <c r="I109" s="209"/>
      <c r="J109" s="122">
        <v>21.5</v>
      </c>
      <c r="K109" s="209">
        <v>15.5</v>
      </c>
      <c r="L109" s="41"/>
      <c r="M109" s="209"/>
      <c r="N109" s="209">
        <f t="shared" si="6"/>
        <v>29</v>
      </c>
      <c r="O109" s="209">
        <v>9</v>
      </c>
      <c r="P109" s="234">
        <v>10</v>
      </c>
      <c r="Q109" s="209">
        <f t="shared" si="7"/>
        <v>39</v>
      </c>
      <c r="R109" s="121" t="str">
        <f t="shared" si="5"/>
        <v>F</v>
      </c>
      <c r="S109" s="209"/>
      <c r="T109" s="77"/>
      <c r="U109" s="198"/>
      <c r="V109" s="199"/>
      <c r="W109" s="132"/>
      <c r="X109" s="54"/>
      <c r="Y109" s="53"/>
      <c r="Z109" s="53"/>
      <c r="AA109" s="51"/>
      <c r="AB109" s="54"/>
      <c r="AC109" s="53"/>
      <c r="AD109" s="54"/>
    </row>
    <row r="110" spans="1:30" ht="12.75">
      <c r="A110" s="225">
        <v>108</v>
      </c>
      <c r="B110" s="227" t="s">
        <v>329</v>
      </c>
      <c r="C110" s="224" t="s">
        <v>330</v>
      </c>
      <c r="D110" s="122">
        <v>5</v>
      </c>
      <c r="E110" s="41">
        <v>2.5</v>
      </c>
      <c r="F110" s="130">
        <v>2.5</v>
      </c>
      <c r="G110" s="209"/>
      <c r="H110" s="209"/>
      <c r="I110" s="209"/>
      <c r="J110" s="41">
        <v>1</v>
      </c>
      <c r="K110" s="209">
        <v>21.5</v>
      </c>
      <c r="L110" s="41"/>
      <c r="M110" s="209"/>
      <c r="N110" s="209">
        <f t="shared" si="6"/>
        <v>31.5</v>
      </c>
      <c r="O110" s="209">
        <v>41.5</v>
      </c>
      <c r="P110" s="234"/>
      <c r="Q110" s="209">
        <f t="shared" si="7"/>
        <v>73</v>
      </c>
      <c r="R110" s="121" t="str">
        <f t="shared" si="5"/>
        <v>C</v>
      </c>
      <c r="S110" s="209"/>
      <c r="T110" s="77"/>
      <c r="U110" s="198"/>
      <c r="V110" s="199"/>
      <c r="W110" s="132"/>
      <c r="X110" s="54"/>
      <c r="Y110" s="53"/>
      <c r="Z110" s="53"/>
      <c r="AA110" s="51"/>
      <c r="AB110" s="54"/>
      <c r="AC110" s="53"/>
      <c r="AD110" s="54"/>
    </row>
    <row r="111" spans="1:30" ht="12.75">
      <c r="A111" s="225">
        <v>109</v>
      </c>
      <c r="B111" s="227" t="s">
        <v>331</v>
      </c>
      <c r="C111" s="224" t="s">
        <v>332</v>
      </c>
      <c r="D111" s="122">
        <v>5</v>
      </c>
      <c r="E111" s="41">
        <v>2.5</v>
      </c>
      <c r="F111" s="130">
        <v>2.5</v>
      </c>
      <c r="G111" s="209"/>
      <c r="H111" s="209"/>
      <c r="I111" s="209"/>
      <c r="J111" s="41">
        <v>40.5</v>
      </c>
      <c r="K111" s="209"/>
      <c r="L111" s="41"/>
      <c r="M111" s="209"/>
      <c r="N111" s="209">
        <f t="shared" si="6"/>
        <v>50.5</v>
      </c>
      <c r="O111" s="209">
        <v>32</v>
      </c>
      <c r="P111" s="234"/>
      <c r="Q111" s="209">
        <f t="shared" si="7"/>
        <v>82.5</v>
      </c>
      <c r="R111" s="121" t="str">
        <f t="shared" si="5"/>
        <v>B</v>
      </c>
      <c r="S111" s="209"/>
      <c r="T111" s="77"/>
      <c r="U111" s="198"/>
      <c r="V111" s="199"/>
      <c r="W111" s="132"/>
      <c r="X111" s="54"/>
      <c r="Y111" s="53"/>
      <c r="Z111" s="53"/>
      <c r="AA111" s="51"/>
      <c r="AB111" s="54"/>
      <c r="AC111" s="53"/>
      <c r="AD111" s="54"/>
    </row>
    <row r="112" spans="1:30" ht="12.75">
      <c r="A112" s="225">
        <v>110</v>
      </c>
      <c r="B112" s="227" t="s">
        <v>333</v>
      </c>
      <c r="C112" s="224" t="s">
        <v>334</v>
      </c>
      <c r="D112" s="122">
        <v>5</v>
      </c>
      <c r="E112" s="41">
        <v>2.5</v>
      </c>
      <c r="F112" s="130">
        <v>2.5</v>
      </c>
      <c r="G112" s="209"/>
      <c r="H112" s="209"/>
      <c r="I112" s="209"/>
      <c r="J112" s="41">
        <v>1.5</v>
      </c>
      <c r="K112" s="209">
        <v>22</v>
      </c>
      <c r="L112" s="41"/>
      <c r="M112" s="209"/>
      <c r="N112" s="209">
        <f t="shared" si="6"/>
        <v>32</v>
      </c>
      <c r="O112" s="209">
        <v>8</v>
      </c>
      <c r="P112" s="234">
        <v>23</v>
      </c>
      <c r="Q112" s="209">
        <f t="shared" si="7"/>
        <v>55</v>
      </c>
      <c r="R112" s="121" t="str">
        <f t="shared" si="5"/>
        <v>E</v>
      </c>
      <c r="S112" s="209"/>
      <c r="T112" s="77"/>
      <c r="X112" s="54"/>
      <c r="Y112" s="53"/>
      <c r="Z112" s="53"/>
      <c r="AA112" s="51"/>
      <c r="AB112" s="54"/>
      <c r="AC112" s="53"/>
      <c r="AD112" s="54"/>
    </row>
    <row r="113" spans="1:30" ht="12.75">
      <c r="A113" s="225">
        <v>111</v>
      </c>
      <c r="B113" s="227" t="s">
        <v>335</v>
      </c>
      <c r="C113" s="224" t="s">
        <v>336</v>
      </c>
      <c r="D113" s="122">
        <v>5</v>
      </c>
      <c r="E113" s="41"/>
      <c r="F113" s="130"/>
      <c r="G113" s="209"/>
      <c r="H113" s="209"/>
      <c r="I113" s="209"/>
      <c r="J113" s="41">
        <v>29.5</v>
      </c>
      <c r="K113" s="209"/>
      <c r="L113" s="41"/>
      <c r="M113" s="209"/>
      <c r="N113" s="209">
        <f t="shared" si="6"/>
        <v>34.5</v>
      </c>
      <c r="O113" s="209"/>
      <c r="P113" s="234">
        <v>6</v>
      </c>
      <c r="Q113" s="209">
        <f t="shared" si="7"/>
        <v>40.5</v>
      </c>
      <c r="R113" s="121" t="str">
        <f t="shared" si="5"/>
        <v>F</v>
      </c>
      <c r="S113" s="209"/>
      <c r="T113" s="19"/>
      <c r="X113" s="53"/>
      <c r="Y113" s="53"/>
      <c r="Z113" s="53"/>
      <c r="AA113" s="51"/>
      <c r="AB113" s="54"/>
      <c r="AC113" s="53"/>
      <c r="AD113" s="54"/>
    </row>
    <row r="114" spans="1:30" ht="12.75">
      <c r="A114" s="225">
        <v>112</v>
      </c>
      <c r="B114" s="227" t="s">
        <v>337</v>
      </c>
      <c r="C114" s="224" t="s">
        <v>338</v>
      </c>
      <c r="D114" s="122"/>
      <c r="E114" s="41"/>
      <c r="F114" s="130">
        <v>2</v>
      </c>
      <c r="G114" s="209"/>
      <c r="H114" s="209"/>
      <c r="I114" s="209"/>
      <c r="J114" s="41">
        <v>14</v>
      </c>
      <c r="K114" s="209">
        <v>17.5</v>
      </c>
      <c r="L114" s="41"/>
      <c r="M114" s="209"/>
      <c r="N114" s="209">
        <f t="shared" si="6"/>
        <v>19.5</v>
      </c>
      <c r="O114" s="209"/>
      <c r="P114" s="234"/>
      <c r="Q114" s="209">
        <f t="shared" si="7"/>
        <v>19.5</v>
      </c>
      <c r="R114" s="121" t="str">
        <f t="shared" si="5"/>
        <v>F</v>
      </c>
      <c r="S114" s="209"/>
      <c r="T114" s="19"/>
      <c r="X114" s="53"/>
      <c r="Y114" s="53"/>
      <c r="Z114" s="53"/>
      <c r="AA114" s="51"/>
      <c r="AB114" s="54"/>
      <c r="AC114" s="53"/>
      <c r="AD114" s="54"/>
    </row>
    <row r="115" spans="1:30" ht="12.75">
      <c r="A115" s="225">
        <v>113</v>
      </c>
      <c r="B115" s="227" t="s">
        <v>339</v>
      </c>
      <c r="C115" s="224" t="s">
        <v>340</v>
      </c>
      <c r="D115" s="122">
        <v>5</v>
      </c>
      <c r="E115" s="41">
        <v>2.5</v>
      </c>
      <c r="F115" s="130">
        <v>2.5</v>
      </c>
      <c r="G115" s="209"/>
      <c r="H115" s="209"/>
      <c r="I115" s="209"/>
      <c r="J115" s="122">
        <v>40</v>
      </c>
      <c r="K115" s="209">
        <v>45</v>
      </c>
      <c r="L115" s="41"/>
      <c r="M115" s="209"/>
      <c r="N115" s="209">
        <f t="shared" si="6"/>
        <v>55</v>
      </c>
      <c r="O115" s="41">
        <v>35</v>
      </c>
      <c r="P115" s="234"/>
      <c r="Q115" s="209">
        <f t="shared" si="7"/>
        <v>90</v>
      </c>
      <c r="R115" s="121" t="str">
        <f t="shared" si="5"/>
        <v>A</v>
      </c>
      <c r="S115" s="209"/>
      <c r="T115" s="19"/>
      <c r="X115" s="53"/>
      <c r="Y115" s="53"/>
      <c r="Z115" s="53"/>
      <c r="AA115" s="51"/>
      <c r="AB115" s="56"/>
      <c r="AC115" s="53"/>
      <c r="AD115" s="54"/>
    </row>
    <row r="116" spans="1:30" ht="12.75">
      <c r="A116" s="225">
        <v>114</v>
      </c>
      <c r="B116" s="227" t="s">
        <v>341</v>
      </c>
      <c r="C116" s="224" t="s">
        <v>342</v>
      </c>
      <c r="D116" s="122">
        <v>5</v>
      </c>
      <c r="E116" s="209">
        <v>2.5</v>
      </c>
      <c r="F116" s="234">
        <v>2.5</v>
      </c>
      <c r="G116" s="209"/>
      <c r="H116" s="209"/>
      <c r="I116" s="209"/>
      <c r="J116" s="41">
        <v>38.5</v>
      </c>
      <c r="K116" s="209">
        <v>42</v>
      </c>
      <c r="L116" s="41"/>
      <c r="M116" s="209"/>
      <c r="N116" s="209">
        <f t="shared" si="6"/>
        <v>52</v>
      </c>
      <c r="O116" s="209">
        <v>32.5</v>
      </c>
      <c r="P116" s="234"/>
      <c r="Q116" s="209">
        <f t="shared" si="7"/>
        <v>84.5</v>
      </c>
      <c r="R116" s="121" t="str">
        <f t="shared" si="5"/>
        <v>B</v>
      </c>
      <c r="S116" s="209"/>
      <c r="T116" s="19"/>
      <c r="X116" s="53"/>
      <c r="Y116" s="53"/>
      <c r="Z116" s="53"/>
      <c r="AA116" s="51"/>
      <c r="AB116" s="54"/>
      <c r="AC116" s="53"/>
      <c r="AD116" s="54"/>
    </row>
    <row r="117" spans="1:30" ht="12.75">
      <c r="A117" s="225">
        <v>115</v>
      </c>
      <c r="B117" s="227" t="s">
        <v>343</v>
      </c>
      <c r="C117" s="224" t="s">
        <v>344</v>
      </c>
      <c r="D117" s="122">
        <v>5</v>
      </c>
      <c r="E117" s="209"/>
      <c r="F117" s="234"/>
      <c r="G117" s="209"/>
      <c r="H117" s="209"/>
      <c r="I117" s="209"/>
      <c r="J117" s="41">
        <v>6</v>
      </c>
      <c r="K117" s="209">
        <v>11</v>
      </c>
      <c r="L117" s="41"/>
      <c r="M117" s="209"/>
      <c r="N117" s="209">
        <f t="shared" si="6"/>
        <v>16</v>
      </c>
      <c r="O117" s="209">
        <v>0</v>
      </c>
      <c r="P117" s="234"/>
      <c r="Q117" s="209">
        <f t="shared" si="7"/>
        <v>16</v>
      </c>
      <c r="R117" s="121" t="str">
        <f t="shared" si="5"/>
        <v>F</v>
      </c>
      <c r="S117" s="209"/>
      <c r="T117" s="19"/>
      <c r="X117" s="53"/>
      <c r="Y117" s="53"/>
      <c r="Z117" s="53"/>
      <c r="AA117" s="51"/>
      <c r="AB117" s="54"/>
      <c r="AC117" s="53"/>
      <c r="AD117" s="54"/>
    </row>
    <row r="118" spans="1:30" ht="12.75">
      <c r="A118" s="225">
        <v>116</v>
      </c>
      <c r="B118" s="227" t="s">
        <v>345</v>
      </c>
      <c r="C118" s="224" t="s">
        <v>346</v>
      </c>
      <c r="D118" s="122">
        <v>5</v>
      </c>
      <c r="E118" s="209">
        <v>2.5</v>
      </c>
      <c r="F118" s="234">
        <v>2.5</v>
      </c>
      <c r="G118" s="209"/>
      <c r="H118" s="209"/>
      <c r="I118" s="209"/>
      <c r="J118" s="41">
        <v>3</v>
      </c>
      <c r="K118" s="209">
        <v>11.5</v>
      </c>
      <c r="L118" s="41"/>
      <c r="M118" s="209"/>
      <c r="N118" s="209">
        <f t="shared" si="6"/>
        <v>21.5</v>
      </c>
      <c r="O118" s="209">
        <v>0</v>
      </c>
      <c r="P118" s="131">
        <v>24</v>
      </c>
      <c r="Q118" s="209">
        <f t="shared" si="7"/>
        <v>45.5</v>
      </c>
      <c r="R118" s="121" t="str">
        <f t="shared" si="5"/>
        <v>F</v>
      </c>
      <c r="S118" s="209"/>
      <c r="T118" s="19"/>
      <c r="X118" s="53"/>
      <c r="Y118" s="53"/>
      <c r="Z118" s="53"/>
      <c r="AA118" s="51"/>
      <c r="AB118" s="54"/>
      <c r="AC118" s="53"/>
      <c r="AD118" s="54"/>
    </row>
    <row r="119" spans="1:30" ht="12.75">
      <c r="A119" s="225">
        <v>117</v>
      </c>
      <c r="B119" s="227" t="s">
        <v>347</v>
      </c>
      <c r="C119" s="224" t="s">
        <v>348</v>
      </c>
      <c r="D119" s="122">
        <v>5</v>
      </c>
      <c r="E119" s="209">
        <v>2.5</v>
      </c>
      <c r="F119" s="234"/>
      <c r="G119" s="209"/>
      <c r="H119" s="209"/>
      <c r="I119" s="41"/>
      <c r="J119" s="41">
        <v>26</v>
      </c>
      <c r="K119" s="209">
        <v>38</v>
      </c>
      <c r="L119" s="41"/>
      <c r="M119" s="209"/>
      <c r="N119" s="209">
        <f t="shared" si="6"/>
        <v>45.5</v>
      </c>
      <c r="O119" s="209">
        <v>18</v>
      </c>
      <c r="P119" s="234"/>
      <c r="Q119" s="209">
        <f t="shared" si="7"/>
        <v>63.5</v>
      </c>
      <c r="R119" s="121" t="str">
        <f t="shared" si="5"/>
        <v>D</v>
      </c>
      <c r="S119" s="209"/>
      <c r="T119" s="19"/>
      <c r="X119" s="53"/>
      <c r="Y119" s="53"/>
      <c r="Z119" s="53"/>
      <c r="AA119" s="52"/>
      <c r="AB119" s="54"/>
      <c r="AC119" s="53"/>
      <c r="AD119" s="54"/>
    </row>
    <row r="120" spans="1:30" ht="12.75">
      <c r="A120" s="225">
        <v>118</v>
      </c>
      <c r="B120" s="227" t="s">
        <v>349</v>
      </c>
      <c r="C120" s="224" t="s">
        <v>350</v>
      </c>
      <c r="D120" s="122">
        <v>5</v>
      </c>
      <c r="E120" s="209">
        <v>2.5</v>
      </c>
      <c r="F120" s="234"/>
      <c r="G120" s="209"/>
      <c r="H120" s="209"/>
      <c r="I120" s="209"/>
      <c r="J120" s="122">
        <v>14.5</v>
      </c>
      <c r="K120" s="209">
        <v>23.5</v>
      </c>
      <c r="L120" s="41"/>
      <c r="M120" s="209"/>
      <c r="N120" s="209">
        <f t="shared" si="6"/>
        <v>31</v>
      </c>
      <c r="O120" s="209">
        <v>29</v>
      </c>
      <c r="P120" s="234"/>
      <c r="Q120" s="209">
        <f t="shared" si="7"/>
        <v>60</v>
      </c>
      <c r="R120" s="121" t="str">
        <f t="shared" si="5"/>
        <v>D</v>
      </c>
      <c r="S120" s="209"/>
      <c r="T120" s="19"/>
      <c r="U120" s="198"/>
      <c r="V120" s="199"/>
      <c r="W120" s="132"/>
      <c r="X120" s="53"/>
      <c r="Y120" s="53"/>
      <c r="Z120" s="53"/>
      <c r="AA120" s="51"/>
      <c r="AB120" s="56"/>
      <c r="AC120" s="53"/>
      <c r="AD120" s="54"/>
    </row>
    <row r="121" spans="1:30" ht="12.75">
      <c r="A121" s="225">
        <v>119</v>
      </c>
      <c r="B121" s="227" t="s">
        <v>351</v>
      </c>
      <c r="C121" s="224" t="s">
        <v>352</v>
      </c>
      <c r="D121" s="122"/>
      <c r="E121" s="209">
        <v>2.5</v>
      </c>
      <c r="F121" s="234"/>
      <c r="G121" s="209"/>
      <c r="H121" s="209"/>
      <c r="I121" s="41"/>
      <c r="J121" s="41">
        <v>16.5</v>
      </c>
      <c r="K121" s="209"/>
      <c r="L121" s="41"/>
      <c r="M121" s="209"/>
      <c r="N121" s="209">
        <f t="shared" si="6"/>
        <v>19</v>
      </c>
      <c r="O121" s="209">
        <v>11</v>
      </c>
      <c r="P121" s="234"/>
      <c r="Q121" s="209">
        <f t="shared" si="7"/>
        <v>30</v>
      </c>
      <c r="R121" s="121" t="str">
        <f t="shared" si="5"/>
        <v>F</v>
      </c>
      <c r="S121" s="209"/>
      <c r="T121" s="19"/>
      <c r="U121" s="198"/>
      <c r="V121" s="199"/>
      <c r="W121" s="132"/>
      <c r="X121" s="53"/>
      <c r="Y121" s="53"/>
      <c r="Z121" s="53"/>
      <c r="AA121" s="52"/>
      <c r="AB121" s="54"/>
      <c r="AC121" s="53"/>
      <c r="AD121" s="54"/>
    </row>
    <row r="122" spans="1:30" ht="12.75">
      <c r="A122" s="225">
        <v>120</v>
      </c>
      <c r="B122" s="227" t="s">
        <v>353</v>
      </c>
      <c r="C122" s="224" t="s">
        <v>354</v>
      </c>
      <c r="D122" s="122"/>
      <c r="E122" s="209">
        <v>2.5</v>
      </c>
      <c r="F122" s="234"/>
      <c r="G122" s="209"/>
      <c r="H122" s="209"/>
      <c r="I122" s="41"/>
      <c r="J122" s="41">
        <v>8.5</v>
      </c>
      <c r="K122" s="209">
        <v>18.5</v>
      </c>
      <c r="L122" s="41"/>
      <c r="M122" s="209"/>
      <c r="N122" s="209">
        <f t="shared" si="6"/>
        <v>21</v>
      </c>
      <c r="O122" s="209">
        <v>0</v>
      </c>
      <c r="P122" s="234">
        <v>20</v>
      </c>
      <c r="Q122" s="209">
        <f t="shared" si="7"/>
        <v>41</v>
      </c>
      <c r="R122" s="121" t="str">
        <f t="shared" si="5"/>
        <v>F</v>
      </c>
      <c r="S122" s="209"/>
      <c r="T122" s="19"/>
      <c r="U122" s="198"/>
      <c r="V122" s="199"/>
      <c r="W122" s="132"/>
      <c r="X122" s="53"/>
      <c r="Y122" s="53"/>
      <c r="Z122" s="53"/>
      <c r="AA122" s="52"/>
      <c r="AB122" s="54"/>
      <c r="AC122" s="53"/>
      <c r="AD122" s="54"/>
    </row>
    <row r="123" spans="1:30" ht="12.75">
      <c r="A123" s="225">
        <v>121</v>
      </c>
      <c r="B123" s="227" t="s">
        <v>355</v>
      </c>
      <c r="C123" s="224" t="s">
        <v>356</v>
      </c>
      <c r="D123" s="122">
        <v>5</v>
      </c>
      <c r="E123" s="209"/>
      <c r="F123" s="234"/>
      <c r="G123" s="209"/>
      <c r="H123" s="209"/>
      <c r="I123" s="209"/>
      <c r="J123" s="41">
        <v>25.5</v>
      </c>
      <c r="K123" s="209"/>
      <c r="L123" s="41"/>
      <c r="M123" s="209"/>
      <c r="N123" s="209">
        <f t="shared" si="6"/>
        <v>30.5</v>
      </c>
      <c r="O123" s="209">
        <v>4</v>
      </c>
      <c r="P123" s="234"/>
      <c r="Q123" s="209">
        <f t="shared" si="7"/>
        <v>34.5</v>
      </c>
      <c r="R123" s="121" t="str">
        <f t="shared" si="5"/>
        <v>F</v>
      </c>
      <c r="S123" s="209"/>
      <c r="T123" s="19"/>
      <c r="U123" s="198"/>
      <c r="V123" s="199"/>
      <c r="W123" s="132"/>
      <c r="X123" s="54"/>
      <c r="Y123" s="53"/>
      <c r="Z123" s="53"/>
      <c r="AA123" s="51"/>
      <c r="AB123" s="54"/>
      <c r="AC123" s="53"/>
      <c r="AD123" s="54"/>
    </row>
    <row r="124" spans="1:30" ht="12.75">
      <c r="A124" s="225">
        <v>122</v>
      </c>
      <c r="B124" s="227" t="s">
        <v>357</v>
      </c>
      <c r="C124" s="224" t="s">
        <v>358</v>
      </c>
      <c r="D124" s="122"/>
      <c r="E124" s="209"/>
      <c r="F124" s="234">
        <v>2.5</v>
      </c>
      <c r="G124" s="209"/>
      <c r="H124" s="209"/>
      <c r="I124" s="209"/>
      <c r="J124" s="41">
        <v>12</v>
      </c>
      <c r="K124" s="209">
        <v>22.5</v>
      </c>
      <c r="L124" s="41"/>
      <c r="M124" s="209"/>
      <c r="N124" s="209">
        <f t="shared" si="6"/>
        <v>25</v>
      </c>
      <c r="O124" s="209">
        <v>0</v>
      </c>
      <c r="P124" s="234"/>
      <c r="Q124" s="209">
        <f t="shared" si="7"/>
        <v>25</v>
      </c>
      <c r="R124" s="121" t="str">
        <f t="shared" si="5"/>
        <v>F</v>
      </c>
      <c r="S124" s="209"/>
      <c r="T124" s="19"/>
      <c r="X124" s="54"/>
      <c r="Y124" s="53"/>
      <c r="Z124" s="53"/>
      <c r="AA124" s="51"/>
      <c r="AB124" s="54"/>
      <c r="AC124" s="53"/>
      <c r="AD124" s="54"/>
    </row>
    <row r="125" spans="1:30" ht="12.75">
      <c r="A125" s="225">
        <v>123</v>
      </c>
      <c r="B125" s="227" t="s">
        <v>359</v>
      </c>
      <c r="C125" s="224" t="s">
        <v>360</v>
      </c>
      <c r="D125" s="122">
        <v>5</v>
      </c>
      <c r="E125" s="209">
        <v>2.5</v>
      </c>
      <c r="F125" s="234">
        <v>2.5</v>
      </c>
      <c r="G125" s="209"/>
      <c r="H125" s="209"/>
      <c r="I125" s="209"/>
      <c r="J125" s="41">
        <v>23</v>
      </c>
      <c r="K125" s="209"/>
      <c r="L125" s="41"/>
      <c r="M125" s="209"/>
      <c r="N125" s="209">
        <f t="shared" si="6"/>
        <v>33</v>
      </c>
      <c r="O125" s="209">
        <v>6</v>
      </c>
      <c r="P125" s="234">
        <v>20</v>
      </c>
      <c r="Q125" s="209">
        <f t="shared" si="7"/>
        <v>53</v>
      </c>
      <c r="R125" s="121" t="str">
        <f t="shared" si="5"/>
        <v>E</v>
      </c>
      <c r="S125" s="209"/>
      <c r="T125" s="19"/>
      <c r="X125" s="53"/>
      <c r="Y125" s="53"/>
      <c r="Z125" s="53"/>
      <c r="AA125" s="51"/>
      <c r="AB125" s="54"/>
      <c r="AC125" s="53"/>
      <c r="AD125" s="54"/>
    </row>
    <row r="126" spans="1:30" ht="12.75">
      <c r="A126" s="225">
        <v>124</v>
      </c>
      <c r="B126" s="227" t="s">
        <v>361</v>
      </c>
      <c r="C126" s="224" t="s">
        <v>362</v>
      </c>
      <c r="D126" s="122"/>
      <c r="E126" s="209"/>
      <c r="F126" s="234"/>
      <c r="G126" s="209"/>
      <c r="H126" s="209"/>
      <c r="I126" s="209"/>
      <c r="J126" s="41"/>
      <c r="K126" s="209"/>
      <c r="L126" s="41"/>
      <c r="M126" s="209"/>
      <c r="N126" s="209">
        <f t="shared" si="6"/>
        <v>0</v>
      </c>
      <c r="O126" s="209"/>
      <c r="P126" s="234"/>
      <c r="Q126" s="209">
        <f t="shared" si="7"/>
        <v>0</v>
      </c>
      <c r="R126" s="121" t="str">
        <f t="shared" si="5"/>
        <v>F</v>
      </c>
      <c r="S126" s="209"/>
      <c r="T126" s="19"/>
      <c r="U126" s="198"/>
      <c r="V126" s="199"/>
      <c r="W126" s="132"/>
      <c r="X126" s="53"/>
      <c r="Y126" s="53"/>
      <c r="Z126" s="53"/>
      <c r="AA126" s="51"/>
      <c r="AB126" s="54"/>
      <c r="AC126" s="53"/>
      <c r="AD126" s="54"/>
    </row>
    <row r="127" spans="1:30" ht="12.75">
      <c r="A127" s="225">
        <v>125</v>
      </c>
      <c r="B127" s="227" t="s">
        <v>363</v>
      </c>
      <c r="C127" s="224" t="s">
        <v>364</v>
      </c>
      <c r="D127" s="122">
        <v>5</v>
      </c>
      <c r="E127" s="209">
        <v>2.5</v>
      </c>
      <c r="F127" s="234"/>
      <c r="G127" s="209"/>
      <c r="H127" s="209"/>
      <c r="I127" s="209"/>
      <c r="J127" s="41">
        <v>40.5</v>
      </c>
      <c r="K127" s="209"/>
      <c r="L127" s="41"/>
      <c r="M127" s="209"/>
      <c r="N127" s="209">
        <f t="shared" si="6"/>
        <v>48</v>
      </c>
      <c r="O127" s="209"/>
      <c r="P127" s="234">
        <v>0</v>
      </c>
      <c r="Q127" s="209">
        <f t="shared" si="7"/>
        <v>48</v>
      </c>
      <c r="R127" s="121" t="str">
        <f t="shared" si="5"/>
        <v>F</v>
      </c>
      <c r="S127" s="209"/>
      <c r="T127" s="19"/>
      <c r="U127" s="198"/>
      <c r="V127" s="199"/>
      <c r="W127" s="132"/>
      <c r="X127" s="53"/>
      <c r="Y127" s="53"/>
      <c r="Z127" s="53"/>
      <c r="AA127" s="51"/>
      <c r="AB127" s="54"/>
      <c r="AC127" s="53"/>
      <c r="AD127" s="54"/>
    </row>
    <row r="128" spans="1:30" ht="12.75">
      <c r="A128" s="225">
        <v>126</v>
      </c>
      <c r="B128" s="227" t="s">
        <v>365</v>
      </c>
      <c r="C128" s="224" t="s">
        <v>366</v>
      </c>
      <c r="D128" s="122">
        <v>5</v>
      </c>
      <c r="E128" s="209">
        <v>2</v>
      </c>
      <c r="F128" s="234">
        <v>2.5</v>
      </c>
      <c r="G128" s="209"/>
      <c r="H128" s="209"/>
      <c r="I128" s="209"/>
      <c r="J128" s="41">
        <v>7</v>
      </c>
      <c r="K128" s="209">
        <v>37</v>
      </c>
      <c r="L128" s="41"/>
      <c r="M128" s="209"/>
      <c r="N128" s="209">
        <f t="shared" si="6"/>
        <v>46.5</v>
      </c>
      <c r="O128" s="209">
        <v>9</v>
      </c>
      <c r="P128" s="234"/>
      <c r="Q128" s="209">
        <f t="shared" si="7"/>
        <v>55.5</v>
      </c>
      <c r="R128" s="121" t="str">
        <f t="shared" si="5"/>
        <v>E</v>
      </c>
      <c r="S128" s="209"/>
      <c r="T128" s="19"/>
      <c r="U128" s="198"/>
      <c r="V128" s="199"/>
      <c r="W128" s="132"/>
      <c r="X128" s="53"/>
      <c r="Y128" s="53"/>
      <c r="Z128" s="53"/>
      <c r="AA128" s="51"/>
      <c r="AB128" s="54"/>
      <c r="AC128" s="53"/>
      <c r="AD128" s="54"/>
    </row>
    <row r="129" spans="1:32" ht="12.75">
      <c r="A129" s="225">
        <v>127</v>
      </c>
      <c r="B129" s="227" t="s">
        <v>367</v>
      </c>
      <c r="C129" s="224" t="s">
        <v>368</v>
      </c>
      <c r="D129" s="122">
        <v>5</v>
      </c>
      <c r="E129" s="209"/>
      <c r="F129" s="234"/>
      <c r="G129" s="209"/>
      <c r="H129" s="209"/>
      <c r="I129" s="209"/>
      <c r="J129" s="41">
        <v>28.5</v>
      </c>
      <c r="K129" s="209">
        <v>33</v>
      </c>
      <c r="L129" s="41"/>
      <c r="M129" s="209"/>
      <c r="N129" s="209">
        <f t="shared" si="6"/>
        <v>38</v>
      </c>
      <c r="O129" s="209">
        <v>12</v>
      </c>
      <c r="P129" s="234"/>
      <c r="Q129" s="209">
        <f t="shared" si="7"/>
        <v>50</v>
      </c>
      <c r="R129" s="121" t="str">
        <f t="shared" si="5"/>
        <v>E</v>
      </c>
      <c r="S129" s="209"/>
      <c r="T129" s="19"/>
      <c r="U129" s="198"/>
      <c r="V129" s="199"/>
      <c r="W129" s="132"/>
      <c r="X129" s="53"/>
      <c r="Y129" s="53"/>
      <c r="Z129" s="53"/>
      <c r="AA129" s="202"/>
      <c r="AB129" s="54"/>
      <c r="AC129" s="53"/>
      <c r="AD129" s="54"/>
      <c r="AE129" s="19"/>
      <c r="AF129" s="19"/>
    </row>
    <row r="130" spans="1:32" ht="12.75">
      <c r="A130" s="225">
        <v>128</v>
      </c>
      <c r="B130" s="227" t="s">
        <v>369</v>
      </c>
      <c r="C130" s="224" t="s">
        <v>370</v>
      </c>
      <c r="D130" s="122">
        <v>5</v>
      </c>
      <c r="E130" s="209">
        <v>2.5</v>
      </c>
      <c r="F130" s="234"/>
      <c r="G130" s="209"/>
      <c r="H130" s="209"/>
      <c r="I130" s="209"/>
      <c r="J130" s="41">
        <v>4</v>
      </c>
      <c r="K130" s="209">
        <v>15</v>
      </c>
      <c r="L130" s="41"/>
      <c r="M130" s="209"/>
      <c r="N130" s="209">
        <f t="shared" si="6"/>
        <v>22.5</v>
      </c>
      <c r="O130" s="209">
        <v>7</v>
      </c>
      <c r="P130" s="234">
        <v>20</v>
      </c>
      <c r="Q130" s="209">
        <f t="shared" si="7"/>
        <v>42.5</v>
      </c>
      <c r="R130" s="121" t="str">
        <f t="shared" si="5"/>
        <v>F</v>
      </c>
      <c r="S130" s="209"/>
      <c r="T130" s="19"/>
      <c r="U130" s="198"/>
      <c r="V130" s="199"/>
      <c r="W130" s="132"/>
      <c r="X130" s="53"/>
      <c r="Y130" s="53"/>
      <c r="Z130" s="53"/>
      <c r="AA130" s="202"/>
      <c r="AB130" s="54"/>
      <c r="AC130" s="53"/>
      <c r="AD130" s="54"/>
      <c r="AE130" s="19"/>
      <c r="AF130" s="19"/>
    </row>
    <row r="131" spans="1:32" ht="12.75">
      <c r="A131" s="225">
        <v>129</v>
      </c>
      <c r="B131" s="227" t="s">
        <v>59</v>
      </c>
      <c r="C131" s="224" t="s">
        <v>67</v>
      </c>
      <c r="D131" s="122">
        <v>5</v>
      </c>
      <c r="E131" s="132"/>
      <c r="F131" s="131"/>
      <c r="G131" s="209"/>
      <c r="H131" s="209"/>
      <c r="I131" s="209"/>
      <c r="J131" s="41">
        <v>16</v>
      </c>
      <c r="K131" s="209"/>
      <c r="L131" s="41"/>
      <c r="M131" s="209"/>
      <c r="N131" s="209">
        <f t="shared" si="6"/>
        <v>21</v>
      </c>
      <c r="O131" s="209">
        <v>36</v>
      </c>
      <c r="P131" s="234"/>
      <c r="Q131" s="209">
        <f aca="true" t="shared" si="8" ref="Q131:Q160">N131+MAX(O131,P131)</f>
        <v>57</v>
      </c>
      <c r="R131" s="121" t="str">
        <f t="shared" si="5"/>
        <v>E</v>
      </c>
      <c r="S131" s="209"/>
      <c r="T131" s="19"/>
      <c r="U131" s="198"/>
      <c r="V131" s="199"/>
      <c r="W131" s="132"/>
      <c r="X131" s="53"/>
      <c r="Y131" s="53"/>
      <c r="Z131" s="53"/>
      <c r="AA131" s="202"/>
      <c r="AB131" s="54"/>
      <c r="AC131" s="53"/>
      <c r="AD131" s="54"/>
      <c r="AE131" s="19"/>
      <c r="AF131" s="19"/>
    </row>
    <row r="132" spans="1:32" ht="12.75">
      <c r="A132" s="225"/>
      <c r="B132" s="227" t="s">
        <v>377</v>
      </c>
      <c r="C132" s="224" t="s">
        <v>378</v>
      </c>
      <c r="D132" s="122">
        <v>5</v>
      </c>
      <c r="E132" s="132"/>
      <c r="F132" s="131"/>
      <c r="G132" s="209"/>
      <c r="H132" s="209"/>
      <c r="I132" s="209"/>
      <c r="J132" s="41">
        <v>2</v>
      </c>
      <c r="K132" s="209">
        <v>1</v>
      </c>
      <c r="L132" s="41"/>
      <c r="M132" s="209"/>
      <c r="N132" s="209"/>
      <c r="O132" s="209"/>
      <c r="P132" s="234"/>
      <c r="Q132" s="209"/>
      <c r="R132" s="121" t="str">
        <f>IF(Q132&gt;=90,"A",IF(Q132&gt;=80,"B",IF(Q132&gt;=70,"C",IF(Q132&gt;=60,"D",IF(Q132&gt;=50,"E","F")))))</f>
        <v>F</v>
      </c>
      <c r="S132" s="209"/>
      <c r="T132" s="19"/>
      <c r="U132" s="198"/>
      <c r="V132" s="199"/>
      <c r="W132" s="132"/>
      <c r="X132" s="53"/>
      <c r="Y132" s="53"/>
      <c r="Z132" s="53"/>
      <c r="AA132" s="202"/>
      <c r="AB132" s="54"/>
      <c r="AC132" s="53"/>
      <c r="AD132" s="54"/>
      <c r="AE132" s="19"/>
      <c r="AF132" s="19"/>
    </row>
    <row r="133" spans="1:32" ht="12.75">
      <c r="A133" s="225">
        <v>130</v>
      </c>
      <c r="B133" s="227" t="s">
        <v>60</v>
      </c>
      <c r="C133" s="224" t="s">
        <v>68</v>
      </c>
      <c r="D133" s="122">
        <v>5</v>
      </c>
      <c r="E133" s="132"/>
      <c r="F133" s="131"/>
      <c r="G133" s="209"/>
      <c r="H133" s="209"/>
      <c r="I133" s="209"/>
      <c r="J133" s="41">
        <v>17</v>
      </c>
      <c r="K133" s="209">
        <v>11.5</v>
      </c>
      <c r="L133" s="41"/>
      <c r="M133" s="209"/>
      <c r="N133" s="209">
        <f aca="true" t="shared" si="9" ref="N133:N160">SUM(E133:I133)+D133+MAX(J133:K133)+MAX(L133:M133)</f>
        <v>22</v>
      </c>
      <c r="O133" s="209"/>
      <c r="P133" s="234"/>
      <c r="Q133" s="209">
        <f t="shared" si="8"/>
        <v>22</v>
      </c>
      <c r="R133" s="121" t="str">
        <f>IF(Q133&gt;=90,"A",IF(Q133&gt;=80,"B",IF(Q133&gt;=70,"C",IF(Q133&gt;=60,"D",IF(Q133&gt;=50,"E","F")))))</f>
        <v>F</v>
      </c>
      <c r="S133" s="209"/>
      <c r="T133" s="19"/>
      <c r="U133" s="198"/>
      <c r="V133" s="199"/>
      <c r="W133" s="132"/>
      <c r="X133" s="53"/>
      <c r="Y133" s="53"/>
      <c r="Z133" s="53"/>
      <c r="AA133" s="202"/>
      <c r="AB133" s="54"/>
      <c r="AC133" s="53"/>
      <c r="AD133" s="54"/>
      <c r="AE133" s="19"/>
      <c r="AF133" s="19"/>
    </row>
    <row r="134" spans="1:32" ht="12.75">
      <c r="A134" s="225">
        <v>131</v>
      </c>
      <c r="B134" s="227" t="s">
        <v>61</v>
      </c>
      <c r="C134" s="224" t="s">
        <v>69</v>
      </c>
      <c r="D134" s="122">
        <v>5</v>
      </c>
      <c r="E134" s="132"/>
      <c r="F134" s="131"/>
      <c r="G134" s="209"/>
      <c r="H134" s="209"/>
      <c r="I134" s="209"/>
      <c r="J134" s="122">
        <v>11.5</v>
      </c>
      <c r="K134" s="209">
        <v>15</v>
      </c>
      <c r="L134" s="41"/>
      <c r="M134" s="209"/>
      <c r="N134" s="209">
        <f t="shared" si="9"/>
        <v>20</v>
      </c>
      <c r="O134" s="209">
        <v>14.5</v>
      </c>
      <c r="P134" s="234">
        <v>10</v>
      </c>
      <c r="Q134" s="209">
        <f t="shared" si="8"/>
        <v>34.5</v>
      </c>
      <c r="R134" s="121" t="str">
        <f>IF(Q134&gt;=90,"A",IF(Q134&gt;=80,"B",IF(Q134&gt;=70,"C",IF(Q134&gt;=60,"D",IF(Q134&gt;=50,"E","F")))))</f>
        <v>F</v>
      </c>
      <c r="S134" s="209"/>
      <c r="T134" s="19"/>
      <c r="U134" s="198"/>
      <c r="V134" s="199"/>
      <c r="W134" s="132"/>
      <c r="X134" s="53"/>
      <c r="Y134" s="53"/>
      <c r="Z134" s="53"/>
      <c r="AA134" s="202"/>
      <c r="AB134" s="56"/>
      <c r="AC134" s="53"/>
      <c r="AD134" s="54"/>
      <c r="AE134" s="19"/>
      <c r="AF134" s="19"/>
    </row>
    <row r="135" spans="1:32" ht="12.75">
      <c r="A135" s="225">
        <v>132</v>
      </c>
      <c r="B135" s="227" t="s">
        <v>62</v>
      </c>
      <c r="C135" s="224" t="s">
        <v>70</v>
      </c>
      <c r="D135" s="122">
        <v>5</v>
      </c>
      <c r="E135" s="209"/>
      <c r="F135" s="234"/>
      <c r="G135" s="209"/>
      <c r="H135" s="209"/>
      <c r="I135" s="209"/>
      <c r="J135" s="41"/>
      <c r="K135" s="209">
        <v>8</v>
      </c>
      <c r="L135" s="41"/>
      <c r="M135" s="209"/>
      <c r="N135" s="209">
        <f t="shared" si="9"/>
        <v>13</v>
      </c>
      <c r="O135" s="209"/>
      <c r="P135" s="234"/>
      <c r="Q135" s="209">
        <f t="shared" si="8"/>
        <v>13</v>
      </c>
      <c r="R135" s="121" t="str">
        <f>IF(Q135&gt;=90,"A",IF(Q135&gt;=80,"B",IF(Q135&gt;=70,"C",IF(Q135&gt;=60,"D",IF(Q135&gt;=50,"E","F")))))</f>
        <v>F</v>
      </c>
      <c r="S135" s="209"/>
      <c r="T135" s="19"/>
      <c r="U135" s="198"/>
      <c r="V135" s="199"/>
      <c r="W135" s="132"/>
      <c r="X135" s="53"/>
      <c r="Y135" s="53"/>
      <c r="Z135" s="53"/>
      <c r="AA135" s="202"/>
      <c r="AB135" s="54"/>
      <c r="AC135" s="53"/>
      <c r="AD135" s="19"/>
      <c r="AE135" s="19"/>
      <c r="AF135" s="19"/>
    </row>
    <row r="136" spans="1:32" ht="12.75">
      <c r="A136" s="225">
        <v>133</v>
      </c>
      <c r="B136" s="227" t="s">
        <v>63</v>
      </c>
      <c r="C136" s="224" t="s">
        <v>71</v>
      </c>
      <c r="D136" s="122">
        <v>5</v>
      </c>
      <c r="E136" s="209"/>
      <c r="F136" s="234"/>
      <c r="G136" s="209"/>
      <c r="H136" s="209"/>
      <c r="I136" s="209"/>
      <c r="J136" s="41"/>
      <c r="K136" s="209">
        <v>7</v>
      </c>
      <c r="L136" s="41"/>
      <c r="M136" s="209"/>
      <c r="N136" s="209">
        <f t="shared" si="9"/>
        <v>12</v>
      </c>
      <c r="O136" s="209"/>
      <c r="P136" s="234"/>
      <c r="Q136" s="209">
        <f t="shared" si="8"/>
        <v>12</v>
      </c>
      <c r="R136" s="121" t="str">
        <f>IF(Q136&gt;=90,"A",IF(Q136&gt;=80,"B",IF(Q136&gt;=70,"C",IF(Q136&gt;=60,"D",IF(Q136&gt;=50,"E","F")))))</f>
        <v>F</v>
      </c>
      <c r="S136" s="209"/>
      <c r="T136" s="19"/>
      <c r="U136" s="198"/>
      <c r="V136" s="199"/>
      <c r="W136" s="132"/>
      <c r="X136" s="53"/>
      <c r="Y136" s="53"/>
      <c r="Z136" s="53"/>
      <c r="AA136" s="202"/>
      <c r="AB136" s="54"/>
      <c r="AC136" s="53"/>
      <c r="AD136" s="19"/>
      <c r="AE136" s="19"/>
      <c r="AF136" s="19"/>
    </row>
    <row r="137" spans="1:32" ht="12.75">
      <c r="A137" s="225">
        <v>134</v>
      </c>
      <c r="B137" s="227" t="s">
        <v>64</v>
      </c>
      <c r="C137" s="224" t="s">
        <v>72</v>
      </c>
      <c r="D137" s="122">
        <v>5</v>
      </c>
      <c r="E137" s="209"/>
      <c r="F137" s="234"/>
      <c r="G137" s="209"/>
      <c r="H137" s="209"/>
      <c r="I137" s="209"/>
      <c r="J137" s="41">
        <v>8</v>
      </c>
      <c r="K137" s="209">
        <v>2.5</v>
      </c>
      <c r="L137" s="41"/>
      <c r="M137" s="209"/>
      <c r="N137" s="209">
        <f t="shared" si="9"/>
        <v>13</v>
      </c>
      <c r="O137" s="209"/>
      <c r="P137" s="234"/>
      <c r="Q137" s="209">
        <f t="shared" si="8"/>
        <v>13</v>
      </c>
      <c r="R137" s="121" t="str">
        <f aca="true" t="shared" si="10" ref="R137:R160">IF(Q137&gt;=90,"A",IF(Q137&gt;=80,"B",IF(Q137&gt;=70,"C",IF(Q137&gt;=60,"D",IF(Q137&gt;=50,"E","F")))))</f>
        <v>F</v>
      </c>
      <c r="S137" s="209"/>
      <c r="T137" s="19"/>
      <c r="U137" s="198"/>
      <c r="V137" s="199"/>
      <c r="W137" s="122"/>
      <c r="X137" s="53"/>
      <c r="Y137" s="53"/>
      <c r="Z137" s="53"/>
      <c r="AA137" s="202"/>
      <c r="AB137" s="54"/>
      <c r="AC137" s="53"/>
      <c r="AD137" s="19"/>
      <c r="AE137" s="19"/>
      <c r="AF137" s="19"/>
    </row>
    <row r="138" spans="1:32" ht="12.75">
      <c r="A138" s="225">
        <v>135</v>
      </c>
      <c r="B138" s="227" t="s">
        <v>65</v>
      </c>
      <c r="C138" s="224" t="s">
        <v>73</v>
      </c>
      <c r="D138" s="122">
        <v>5</v>
      </c>
      <c r="E138" s="209">
        <v>2.5</v>
      </c>
      <c r="F138" s="234">
        <v>2.5</v>
      </c>
      <c r="G138" s="209"/>
      <c r="H138" s="209"/>
      <c r="I138" s="209"/>
      <c r="J138" s="41">
        <v>12</v>
      </c>
      <c r="K138" s="209">
        <v>21</v>
      </c>
      <c r="L138" s="41"/>
      <c r="M138" s="209"/>
      <c r="N138" s="209">
        <f t="shared" si="9"/>
        <v>31</v>
      </c>
      <c r="O138" s="209">
        <v>14.5</v>
      </c>
      <c r="P138" s="234">
        <v>5</v>
      </c>
      <c r="Q138" s="209">
        <f t="shared" si="8"/>
        <v>45.5</v>
      </c>
      <c r="R138" s="121" t="str">
        <f t="shared" si="10"/>
        <v>F</v>
      </c>
      <c r="S138" s="209"/>
      <c r="T138" s="19"/>
      <c r="U138" s="198"/>
      <c r="V138" s="199"/>
      <c r="W138" s="122"/>
      <c r="X138" s="53"/>
      <c r="Y138" s="53"/>
      <c r="Z138" s="53"/>
      <c r="AA138" s="202"/>
      <c r="AB138" s="54"/>
      <c r="AC138" s="53"/>
      <c r="AD138" s="19"/>
      <c r="AE138" s="19"/>
      <c r="AF138" s="19"/>
    </row>
    <row r="139" spans="1:32" ht="15.75">
      <c r="A139" s="225">
        <v>136</v>
      </c>
      <c r="B139" s="227" t="s">
        <v>89</v>
      </c>
      <c r="C139" s="224" t="s">
        <v>74</v>
      </c>
      <c r="D139" s="122">
        <v>5</v>
      </c>
      <c r="E139" s="209">
        <v>2.5</v>
      </c>
      <c r="F139" s="234">
        <v>2.5</v>
      </c>
      <c r="G139" s="209"/>
      <c r="H139" s="209"/>
      <c r="I139" s="209"/>
      <c r="J139" s="41">
        <v>7</v>
      </c>
      <c r="K139" s="209">
        <v>0</v>
      </c>
      <c r="L139" s="41"/>
      <c r="M139" s="209"/>
      <c r="N139" s="209">
        <f t="shared" si="9"/>
        <v>17</v>
      </c>
      <c r="O139" s="209">
        <v>18</v>
      </c>
      <c r="P139" s="234"/>
      <c r="Q139" s="209">
        <f t="shared" si="8"/>
        <v>35</v>
      </c>
      <c r="R139" s="121" t="str">
        <f t="shared" si="10"/>
        <v>F</v>
      </c>
      <c r="S139" s="209"/>
      <c r="T139" s="19"/>
      <c r="U139" s="198"/>
      <c r="V139" s="199"/>
      <c r="W139" s="122"/>
      <c r="X139" s="53"/>
      <c r="Y139" s="53"/>
      <c r="Z139" s="53"/>
      <c r="AA139" s="202"/>
      <c r="AB139" s="204"/>
      <c r="AC139" s="205"/>
      <c r="AD139" s="206"/>
      <c r="AE139" s="19"/>
      <c r="AF139" s="19"/>
    </row>
    <row r="140" spans="1:32" ht="15.75">
      <c r="A140" s="225">
        <v>137</v>
      </c>
      <c r="B140" s="227" t="s">
        <v>90</v>
      </c>
      <c r="C140" s="224" t="s">
        <v>75</v>
      </c>
      <c r="D140" s="122">
        <v>5</v>
      </c>
      <c r="E140" s="209"/>
      <c r="F140" s="234"/>
      <c r="G140" s="209"/>
      <c r="H140" s="209"/>
      <c r="I140" s="209"/>
      <c r="J140" s="41">
        <v>0</v>
      </c>
      <c r="K140" s="209">
        <v>30</v>
      </c>
      <c r="L140" s="41"/>
      <c r="M140" s="209"/>
      <c r="N140" s="209">
        <f t="shared" si="9"/>
        <v>35</v>
      </c>
      <c r="O140" s="132">
        <v>40</v>
      </c>
      <c r="P140" s="234"/>
      <c r="Q140" s="209">
        <f t="shared" si="8"/>
        <v>75</v>
      </c>
      <c r="R140" s="121" t="str">
        <f t="shared" si="10"/>
        <v>C</v>
      </c>
      <c r="S140" s="209"/>
      <c r="T140" s="19"/>
      <c r="U140" s="198"/>
      <c r="V140" s="199"/>
      <c r="W140" s="122"/>
      <c r="X140" s="53"/>
      <c r="Y140" s="53"/>
      <c r="Z140" s="53"/>
      <c r="AA140" s="202"/>
      <c r="AB140" s="204"/>
      <c r="AC140" s="205"/>
      <c r="AD140" s="206"/>
      <c r="AE140" s="19"/>
      <c r="AF140" s="19"/>
    </row>
    <row r="141" spans="1:32" ht="15.75">
      <c r="A141" s="225">
        <v>138</v>
      </c>
      <c r="B141" s="227" t="s">
        <v>91</v>
      </c>
      <c r="C141" s="224" t="s">
        <v>76</v>
      </c>
      <c r="D141" s="122">
        <v>5</v>
      </c>
      <c r="E141" s="209"/>
      <c r="F141" s="234"/>
      <c r="G141" s="209"/>
      <c r="H141" s="209"/>
      <c r="I141" s="209"/>
      <c r="J141" s="41">
        <v>38</v>
      </c>
      <c r="K141" s="209"/>
      <c r="L141" s="41"/>
      <c r="M141" s="209"/>
      <c r="N141" s="209">
        <f t="shared" si="9"/>
        <v>43</v>
      </c>
      <c r="O141" s="209">
        <v>34</v>
      </c>
      <c r="P141" s="234"/>
      <c r="Q141" s="209">
        <f t="shared" si="8"/>
        <v>77</v>
      </c>
      <c r="R141" s="121" t="str">
        <f t="shared" si="10"/>
        <v>C</v>
      </c>
      <c r="S141" s="209"/>
      <c r="T141" s="19"/>
      <c r="U141" s="198"/>
      <c r="V141" s="199"/>
      <c r="W141" s="122"/>
      <c r="X141" s="53"/>
      <c r="Y141" s="53"/>
      <c r="Z141" s="53"/>
      <c r="AA141" s="202"/>
      <c r="AB141" s="204"/>
      <c r="AC141" s="205"/>
      <c r="AD141" s="206"/>
      <c r="AE141" s="19"/>
      <c r="AF141" s="19"/>
    </row>
    <row r="142" spans="1:32" ht="15.75">
      <c r="A142" s="225">
        <v>139</v>
      </c>
      <c r="B142" s="227" t="s">
        <v>92</v>
      </c>
      <c r="C142" s="224" t="s">
        <v>77</v>
      </c>
      <c r="D142" s="122">
        <v>5</v>
      </c>
      <c r="E142" s="209"/>
      <c r="F142" s="234"/>
      <c r="G142" s="209"/>
      <c r="H142" s="209"/>
      <c r="I142" s="209"/>
      <c r="J142" s="41">
        <v>11</v>
      </c>
      <c r="K142" s="209">
        <v>9.5</v>
      </c>
      <c r="L142" s="41"/>
      <c r="M142" s="209"/>
      <c r="N142" s="209">
        <f t="shared" si="9"/>
        <v>16</v>
      </c>
      <c r="O142" s="209">
        <v>21.5</v>
      </c>
      <c r="P142" s="234"/>
      <c r="Q142" s="209">
        <f t="shared" si="8"/>
        <v>37.5</v>
      </c>
      <c r="R142" s="121" t="str">
        <f t="shared" si="10"/>
        <v>F</v>
      </c>
      <c r="S142" s="209"/>
      <c r="T142" s="19"/>
      <c r="U142" s="198"/>
      <c r="V142" s="199"/>
      <c r="W142" s="122"/>
      <c r="X142" s="53"/>
      <c r="Y142" s="53"/>
      <c r="Z142" s="53"/>
      <c r="AA142" s="202"/>
      <c r="AB142" s="204"/>
      <c r="AC142" s="205"/>
      <c r="AD142" s="206"/>
      <c r="AE142" s="19"/>
      <c r="AF142" s="19"/>
    </row>
    <row r="143" spans="1:32" ht="15.75">
      <c r="A143" s="225">
        <v>140</v>
      </c>
      <c r="B143" s="227" t="s">
        <v>93</v>
      </c>
      <c r="C143" s="224" t="s">
        <v>78</v>
      </c>
      <c r="D143" s="122">
        <v>5</v>
      </c>
      <c r="E143" s="209"/>
      <c r="F143" s="234"/>
      <c r="G143" s="209"/>
      <c r="H143" s="209"/>
      <c r="I143" s="209"/>
      <c r="J143" s="41"/>
      <c r="K143" s="209"/>
      <c r="L143" s="41"/>
      <c r="M143" s="209"/>
      <c r="N143" s="209">
        <f t="shared" si="9"/>
        <v>5</v>
      </c>
      <c r="O143" s="209"/>
      <c r="P143" s="234"/>
      <c r="Q143" s="209">
        <f t="shared" si="8"/>
        <v>5</v>
      </c>
      <c r="R143" s="121" t="str">
        <f t="shared" si="10"/>
        <v>F</v>
      </c>
      <c r="S143" s="209"/>
      <c r="T143" s="19"/>
      <c r="U143" s="198"/>
      <c r="V143" s="199"/>
      <c r="W143" s="122"/>
      <c r="X143" s="53"/>
      <c r="Y143" s="53"/>
      <c r="Z143" s="53"/>
      <c r="AA143" s="202"/>
      <c r="AB143" s="207"/>
      <c r="AC143" s="205"/>
      <c r="AD143" s="206"/>
      <c r="AE143" s="19"/>
      <c r="AF143" s="19"/>
    </row>
    <row r="144" spans="1:32" ht="15.75">
      <c r="A144" s="225">
        <v>141</v>
      </c>
      <c r="B144" s="227" t="s">
        <v>94</v>
      </c>
      <c r="C144" s="224" t="s">
        <v>79</v>
      </c>
      <c r="D144" s="122">
        <v>5</v>
      </c>
      <c r="E144" s="209"/>
      <c r="F144" s="234"/>
      <c r="G144" s="209"/>
      <c r="H144" s="209"/>
      <c r="I144" s="209"/>
      <c r="J144" s="41"/>
      <c r="K144" s="132">
        <v>10</v>
      </c>
      <c r="L144" s="41"/>
      <c r="M144" s="209"/>
      <c r="N144" s="209">
        <f t="shared" si="9"/>
        <v>15</v>
      </c>
      <c r="O144" s="209"/>
      <c r="P144" s="234"/>
      <c r="Q144" s="209">
        <f t="shared" si="8"/>
        <v>15</v>
      </c>
      <c r="R144" s="121" t="str">
        <f t="shared" si="10"/>
        <v>F</v>
      </c>
      <c r="S144" s="209"/>
      <c r="T144" s="19"/>
      <c r="X144" s="53"/>
      <c r="Y144" s="53"/>
      <c r="Z144" s="53"/>
      <c r="AA144" s="202"/>
      <c r="AB144" s="207"/>
      <c r="AC144" s="205"/>
      <c r="AD144" s="206"/>
      <c r="AE144" s="19"/>
      <c r="AF144" s="19"/>
    </row>
    <row r="145" spans="1:32" ht="15.75">
      <c r="A145" s="225">
        <v>142</v>
      </c>
      <c r="B145" s="227" t="s">
        <v>52</v>
      </c>
      <c r="C145" s="224" t="s">
        <v>80</v>
      </c>
      <c r="D145" s="122">
        <v>5</v>
      </c>
      <c r="E145" s="209"/>
      <c r="F145" s="234"/>
      <c r="G145" s="209"/>
      <c r="H145" s="209"/>
      <c r="I145" s="209"/>
      <c r="J145" s="41"/>
      <c r="K145" s="209"/>
      <c r="L145" s="41"/>
      <c r="M145" s="209"/>
      <c r="N145" s="209">
        <f t="shared" si="9"/>
        <v>5</v>
      </c>
      <c r="O145" s="209"/>
      <c r="P145" s="234"/>
      <c r="Q145" s="209">
        <f t="shared" si="8"/>
        <v>5</v>
      </c>
      <c r="R145" s="121" t="str">
        <f t="shared" si="10"/>
        <v>F</v>
      </c>
      <c r="S145" s="209"/>
      <c r="T145" s="19"/>
      <c r="X145" s="53"/>
      <c r="Y145" s="53"/>
      <c r="Z145" s="53"/>
      <c r="AA145" s="202"/>
      <c r="AB145" s="207"/>
      <c r="AC145" s="205"/>
      <c r="AD145" s="206"/>
      <c r="AE145" s="19"/>
      <c r="AF145" s="19"/>
    </row>
    <row r="146" spans="1:32" ht="15.75">
      <c r="A146" s="225">
        <v>143</v>
      </c>
      <c r="B146" s="227" t="s">
        <v>53</v>
      </c>
      <c r="C146" s="224" t="s">
        <v>81</v>
      </c>
      <c r="D146" s="122">
        <v>5</v>
      </c>
      <c r="E146" s="209">
        <v>2.5</v>
      </c>
      <c r="F146" s="234">
        <v>2.5</v>
      </c>
      <c r="G146" s="209"/>
      <c r="H146" s="209"/>
      <c r="I146" s="209"/>
      <c r="J146" s="41">
        <v>12</v>
      </c>
      <c r="K146" s="209">
        <v>33</v>
      </c>
      <c r="L146" s="41"/>
      <c r="M146" s="209"/>
      <c r="N146" s="209">
        <f t="shared" si="9"/>
        <v>43</v>
      </c>
      <c r="O146" s="209">
        <v>18</v>
      </c>
      <c r="P146" s="234"/>
      <c r="Q146" s="209">
        <f t="shared" si="8"/>
        <v>61</v>
      </c>
      <c r="R146" s="121" t="str">
        <f t="shared" si="10"/>
        <v>D</v>
      </c>
      <c r="S146" s="209"/>
      <c r="T146" s="19"/>
      <c r="X146" s="53"/>
      <c r="Y146" s="53"/>
      <c r="Z146" s="53"/>
      <c r="AA146" s="202"/>
      <c r="AB146" s="207"/>
      <c r="AC146" s="205"/>
      <c r="AD146" s="206"/>
      <c r="AE146" s="19"/>
      <c r="AF146" s="19"/>
    </row>
    <row r="147" spans="1:32" ht="15.75">
      <c r="A147" s="225">
        <v>144</v>
      </c>
      <c r="B147" s="227" t="s">
        <v>95</v>
      </c>
      <c r="C147" s="224" t="s">
        <v>82</v>
      </c>
      <c r="D147" s="122">
        <v>5</v>
      </c>
      <c r="E147" s="209"/>
      <c r="F147" s="234"/>
      <c r="G147" s="209"/>
      <c r="H147" s="209"/>
      <c r="I147" s="209"/>
      <c r="J147" s="41"/>
      <c r="K147" s="209">
        <v>32.5</v>
      </c>
      <c r="L147" s="41"/>
      <c r="M147" s="209"/>
      <c r="N147" s="209">
        <f t="shared" si="9"/>
        <v>37.5</v>
      </c>
      <c r="O147" s="209">
        <v>39.5</v>
      </c>
      <c r="P147" s="234"/>
      <c r="Q147" s="209">
        <f t="shared" si="8"/>
        <v>77</v>
      </c>
      <c r="R147" s="121" t="str">
        <f t="shared" si="10"/>
        <v>C</v>
      </c>
      <c r="S147" s="209"/>
      <c r="T147" s="19"/>
      <c r="X147" s="53"/>
      <c r="Y147" s="53"/>
      <c r="Z147" s="53"/>
      <c r="AA147" s="202"/>
      <c r="AB147" s="207"/>
      <c r="AC147" s="205"/>
      <c r="AD147" s="206"/>
      <c r="AE147" s="19"/>
      <c r="AF147" s="19"/>
    </row>
    <row r="148" spans="1:32" ht="15.75">
      <c r="A148" s="225">
        <v>145</v>
      </c>
      <c r="B148" s="227" t="s">
        <v>96</v>
      </c>
      <c r="C148" s="224" t="s">
        <v>83</v>
      </c>
      <c r="D148" s="122">
        <v>5</v>
      </c>
      <c r="E148" s="209">
        <v>2</v>
      </c>
      <c r="F148" s="234"/>
      <c r="G148" s="209"/>
      <c r="H148" s="209"/>
      <c r="I148" s="209"/>
      <c r="J148" s="41">
        <v>14.5</v>
      </c>
      <c r="K148" s="209">
        <v>20</v>
      </c>
      <c r="L148" s="41"/>
      <c r="M148" s="209"/>
      <c r="N148" s="209">
        <f t="shared" si="9"/>
        <v>27</v>
      </c>
      <c r="O148" s="209">
        <v>18</v>
      </c>
      <c r="P148" s="234"/>
      <c r="Q148" s="209">
        <f t="shared" si="8"/>
        <v>45</v>
      </c>
      <c r="R148" s="121" t="str">
        <f t="shared" si="10"/>
        <v>F</v>
      </c>
      <c r="S148" s="209"/>
      <c r="T148" s="19"/>
      <c r="X148" s="53"/>
      <c r="Y148" s="53"/>
      <c r="Z148" s="53"/>
      <c r="AA148" s="202"/>
      <c r="AB148" s="207"/>
      <c r="AC148" s="205"/>
      <c r="AD148" s="206"/>
      <c r="AE148" s="19"/>
      <c r="AF148" s="19"/>
    </row>
    <row r="149" spans="1:32" ht="15.75">
      <c r="A149" s="225">
        <v>146</v>
      </c>
      <c r="B149" s="227" t="s">
        <v>54</v>
      </c>
      <c r="C149" s="224" t="s">
        <v>84</v>
      </c>
      <c r="D149" s="122">
        <v>5</v>
      </c>
      <c r="E149" s="209">
        <v>2.5</v>
      </c>
      <c r="F149" s="234">
        <v>2.5</v>
      </c>
      <c r="G149" s="209"/>
      <c r="H149" s="209"/>
      <c r="I149" s="209"/>
      <c r="J149" s="41">
        <v>23.5</v>
      </c>
      <c r="K149" s="209"/>
      <c r="L149" s="41"/>
      <c r="M149" s="209"/>
      <c r="N149" s="209">
        <f t="shared" si="9"/>
        <v>33.5</v>
      </c>
      <c r="O149" s="209"/>
      <c r="P149" s="234"/>
      <c r="Q149" s="209">
        <f t="shared" si="8"/>
        <v>33.5</v>
      </c>
      <c r="R149" s="121" t="str">
        <f t="shared" si="10"/>
        <v>F</v>
      </c>
      <c r="S149" s="209"/>
      <c r="T149" s="19"/>
      <c r="X149" s="53"/>
      <c r="Y149" s="53"/>
      <c r="Z149" s="53"/>
      <c r="AA149" s="202"/>
      <c r="AB149" s="207"/>
      <c r="AC149" s="205"/>
      <c r="AD149" s="206"/>
      <c r="AE149" s="19"/>
      <c r="AF149" s="19"/>
    </row>
    <row r="150" spans="1:32" ht="15.75">
      <c r="A150" s="225">
        <v>147</v>
      </c>
      <c r="B150" s="227" t="s">
        <v>97</v>
      </c>
      <c r="C150" s="224" t="s">
        <v>81</v>
      </c>
      <c r="D150" s="122">
        <v>5</v>
      </c>
      <c r="E150" s="209"/>
      <c r="F150" s="234"/>
      <c r="G150" s="209"/>
      <c r="H150" s="209"/>
      <c r="I150" s="209"/>
      <c r="J150" s="41"/>
      <c r="K150" s="209"/>
      <c r="L150" s="41"/>
      <c r="M150" s="209"/>
      <c r="N150" s="209">
        <f t="shared" si="9"/>
        <v>5</v>
      </c>
      <c r="O150" s="209"/>
      <c r="P150" s="234"/>
      <c r="Q150" s="209">
        <f t="shared" si="8"/>
        <v>5</v>
      </c>
      <c r="R150" s="121" t="str">
        <f t="shared" si="10"/>
        <v>F</v>
      </c>
      <c r="S150" s="209"/>
      <c r="T150" s="19"/>
      <c r="X150" s="53"/>
      <c r="Y150" s="53"/>
      <c r="Z150" s="53"/>
      <c r="AA150" s="202"/>
      <c r="AB150" s="207"/>
      <c r="AC150" s="205"/>
      <c r="AD150" s="206"/>
      <c r="AE150" s="19"/>
      <c r="AF150" s="19"/>
    </row>
    <row r="151" spans="1:32" ht="15.75">
      <c r="A151" s="225">
        <v>148</v>
      </c>
      <c r="B151" s="227" t="s">
        <v>98</v>
      </c>
      <c r="C151" s="224" t="s">
        <v>85</v>
      </c>
      <c r="D151" s="122">
        <v>5</v>
      </c>
      <c r="E151" s="209"/>
      <c r="F151" s="234"/>
      <c r="G151" s="209"/>
      <c r="H151" s="209"/>
      <c r="I151" s="209"/>
      <c r="J151" s="41"/>
      <c r="K151" s="209"/>
      <c r="L151" s="41"/>
      <c r="M151" s="209"/>
      <c r="N151" s="209">
        <f t="shared" si="9"/>
        <v>5</v>
      </c>
      <c r="O151" s="41"/>
      <c r="P151" s="234"/>
      <c r="Q151" s="209">
        <f t="shared" si="8"/>
        <v>5</v>
      </c>
      <c r="R151" s="121" t="str">
        <f t="shared" si="10"/>
        <v>F</v>
      </c>
      <c r="S151" s="209"/>
      <c r="T151" s="19"/>
      <c r="U151" s="198"/>
      <c r="V151" s="199"/>
      <c r="W151" s="122"/>
      <c r="X151" s="53"/>
      <c r="Y151" s="53"/>
      <c r="Z151" s="54"/>
      <c r="AA151" s="202"/>
      <c r="AB151" s="207"/>
      <c r="AC151" s="205"/>
      <c r="AD151" s="206"/>
      <c r="AE151" s="19"/>
      <c r="AF151" s="19"/>
    </row>
    <row r="152" spans="1:32" ht="15.75">
      <c r="A152" s="225"/>
      <c r="B152" s="227" t="s">
        <v>376</v>
      </c>
      <c r="C152" s="226" t="s">
        <v>375</v>
      </c>
      <c r="D152" s="122">
        <v>5</v>
      </c>
      <c r="E152" s="209"/>
      <c r="F152" s="234"/>
      <c r="G152" s="209"/>
      <c r="H152" s="209"/>
      <c r="I152" s="209"/>
      <c r="J152" s="41">
        <v>3</v>
      </c>
      <c r="K152" s="209"/>
      <c r="L152" s="41"/>
      <c r="M152" s="209"/>
      <c r="N152" s="209">
        <f t="shared" si="9"/>
        <v>8</v>
      </c>
      <c r="O152" s="41"/>
      <c r="P152" s="234"/>
      <c r="Q152" s="209">
        <f t="shared" si="8"/>
        <v>8</v>
      </c>
      <c r="R152" s="121" t="str">
        <f t="shared" si="10"/>
        <v>F</v>
      </c>
      <c r="S152" s="209"/>
      <c r="T152" s="19"/>
      <c r="U152" s="198"/>
      <c r="V152" s="199"/>
      <c r="W152" s="122"/>
      <c r="X152" s="53"/>
      <c r="Y152" s="53"/>
      <c r="Z152" s="54"/>
      <c r="AA152" s="202"/>
      <c r="AB152" s="207"/>
      <c r="AC152" s="205"/>
      <c r="AD152" s="206"/>
      <c r="AE152" s="19"/>
      <c r="AF152" s="19"/>
    </row>
    <row r="153" spans="1:32" ht="15.75">
      <c r="A153" s="225">
        <v>149</v>
      </c>
      <c r="B153" s="227" t="s">
        <v>99</v>
      </c>
      <c r="C153" s="224" t="s">
        <v>86</v>
      </c>
      <c r="D153" s="122">
        <v>5</v>
      </c>
      <c r="E153" s="209"/>
      <c r="F153" s="234"/>
      <c r="G153" s="209"/>
      <c r="H153" s="209"/>
      <c r="I153" s="209"/>
      <c r="J153" s="41"/>
      <c r="K153" s="209">
        <v>13.5</v>
      </c>
      <c r="L153" s="41"/>
      <c r="M153" s="209"/>
      <c r="N153" s="209">
        <f t="shared" si="9"/>
        <v>18.5</v>
      </c>
      <c r="O153" s="209"/>
      <c r="P153" s="234"/>
      <c r="Q153" s="209">
        <f t="shared" si="8"/>
        <v>18.5</v>
      </c>
      <c r="R153" s="121" t="str">
        <f t="shared" si="10"/>
        <v>F</v>
      </c>
      <c r="S153" s="209"/>
      <c r="T153" s="19"/>
      <c r="U153" s="198"/>
      <c r="V153" s="199"/>
      <c r="W153" s="122"/>
      <c r="X153" s="53"/>
      <c r="Y153" s="53"/>
      <c r="Z153" s="53"/>
      <c r="AA153" s="202"/>
      <c r="AB153" s="207"/>
      <c r="AC153" s="205"/>
      <c r="AD153" s="206"/>
      <c r="AE153" s="19"/>
      <c r="AF153" s="19"/>
    </row>
    <row r="154" spans="1:32" ht="15.75">
      <c r="A154" s="225">
        <v>150</v>
      </c>
      <c r="B154" s="227" t="s">
        <v>66</v>
      </c>
      <c r="C154" s="224" t="s">
        <v>87</v>
      </c>
      <c r="D154" s="122">
        <v>5</v>
      </c>
      <c r="E154" s="209"/>
      <c r="F154" s="234"/>
      <c r="G154" s="209"/>
      <c r="H154" s="209"/>
      <c r="I154" s="209"/>
      <c r="J154" s="41"/>
      <c r="K154" s="209"/>
      <c r="L154" s="41"/>
      <c r="M154" s="209"/>
      <c r="N154" s="209">
        <f t="shared" si="9"/>
        <v>5</v>
      </c>
      <c r="O154" s="209"/>
      <c r="P154" s="234"/>
      <c r="Q154" s="209">
        <f t="shared" si="8"/>
        <v>5</v>
      </c>
      <c r="R154" s="121" t="str">
        <f t="shared" si="10"/>
        <v>F</v>
      </c>
      <c r="S154" s="209"/>
      <c r="T154" s="19"/>
      <c r="U154" s="198"/>
      <c r="V154" s="200"/>
      <c r="W154" s="122"/>
      <c r="X154" s="53"/>
      <c r="Y154" s="53"/>
      <c r="Z154" s="53"/>
      <c r="AA154" s="202"/>
      <c r="AB154" s="207"/>
      <c r="AC154" s="205"/>
      <c r="AD154" s="206"/>
      <c r="AE154" s="19"/>
      <c r="AF154" s="19"/>
    </row>
    <row r="155" spans="1:32" ht="15.75">
      <c r="A155" s="225">
        <v>151</v>
      </c>
      <c r="B155" s="227" t="s">
        <v>100</v>
      </c>
      <c r="C155" s="224" t="s">
        <v>88</v>
      </c>
      <c r="D155" s="122">
        <v>5</v>
      </c>
      <c r="E155" s="209"/>
      <c r="F155" s="234"/>
      <c r="G155" s="209"/>
      <c r="H155" s="209"/>
      <c r="I155" s="209"/>
      <c r="J155" s="41"/>
      <c r="K155" s="209"/>
      <c r="L155" s="41"/>
      <c r="M155" s="209"/>
      <c r="N155" s="209">
        <f t="shared" si="9"/>
        <v>5</v>
      </c>
      <c r="O155" s="209"/>
      <c r="P155" s="234"/>
      <c r="Q155" s="209">
        <f t="shared" si="8"/>
        <v>5</v>
      </c>
      <c r="R155" s="121" t="str">
        <f t="shared" si="10"/>
        <v>F</v>
      </c>
      <c r="S155" s="209"/>
      <c r="T155" s="19"/>
      <c r="U155" s="198"/>
      <c r="V155" s="199"/>
      <c r="W155" s="122"/>
      <c r="X155" s="53"/>
      <c r="Y155" s="53"/>
      <c r="Z155" s="53"/>
      <c r="AA155" s="202"/>
      <c r="AB155" s="207"/>
      <c r="AC155" s="205"/>
      <c r="AD155" s="206"/>
      <c r="AE155" s="19"/>
      <c r="AF155" s="19"/>
    </row>
    <row r="156" spans="1:32" ht="16.5" thickBot="1">
      <c r="A156" s="225">
        <v>152</v>
      </c>
      <c r="B156" s="227" t="s">
        <v>371</v>
      </c>
      <c r="C156" s="224" t="s">
        <v>372</v>
      </c>
      <c r="D156" s="122">
        <v>5</v>
      </c>
      <c r="E156" s="209">
        <v>2.5</v>
      </c>
      <c r="F156" s="234">
        <v>2</v>
      </c>
      <c r="G156" s="209"/>
      <c r="H156" s="209"/>
      <c r="I156" s="209"/>
      <c r="J156" s="41">
        <v>1</v>
      </c>
      <c r="K156" s="209">
        <v>22.5</v>
      </c>
      <c r="L156" s="41"/>
      <c r="M156" s="209"/>
      <c r="N156" s="209">
        <f t="shared" si="9"/>
        <v>32</v>
      </c>
      <c r="O156" s="209">
        <v>26</v>
      </c>
      <c r="P156" s="234"/>
      <c r="Q156" s="209">
        <f t="shared" si="8"/>
        <v>58</v>
      </c>
      <c r="R156" s="121" t="str">
        <f t="shared" si="10"/>
        <v>E</v>
      </c>
      <c r="S156" s="209"/>
      <c r="T156" s="19"/>
      <c r="U156" s="198"/>
      <c r="V156" s="199"/>
      <c r="W156" s="123"/>
      <c r="X156" s="53"/>
      <c r="Y156" s="53"/>
      <c r="Z156" s="53"/>
      <c r="AA156" s="203"/>
      <c r="AB156" s="207"/>
      <c r="AC156" s="205"/>
      <c r="AD156" s="206"/>
      <c r="AE156" s="19"/>
      <c r="AF156" s="19"/>
    </row>
    <row r="157" spans="1:32" ht="15.75">
      <c r="A157" s="225">
        <v>152</v>
      </c>
      <c r="B157" s="227" t="s">
        <v>373</v>
      </c>
      <c r="C157" s="224" t="s">
        <v>374</v>
      </c>
      <c r="D157" s="209">
        <v>5</v>
      </c>
      <c r="E157" s="225">
        <v>2.5</v>
      </c>
      <c r="F157" s="235">
        <v>2</v>
      </c>
      <c r="G157" s="209"/>
      <c r="H157" s="225"/>
      <c r="I157" s="225"/>
      <c r="J157" s="225">
        <v>17.5</v>
      </c>
      <c r="K157" s="225"/>
      <c r="L157" s="225"/>
      <c r="M157" s="209"/>
      <c r="N157" s="209">
        <f t="shared" si="9"/>
        <v>27</v>
      </c>
      <c r="O157" s="225">
        <v>28</v>
      </c>
      <c r="P157" s="235"/>
      <c r="Q157" s="209">
        <f t="shared" si="8"/>
        <v>55</v>
      </c>
      <c r="R157" s="121" t="str">
        <f t="shared" si="10"/>
        <v>E</v>
      </c>
      <c r="S157" s="209"/>
      <c r="T157" s="19"/>
      <c r="U157" s="198"/>
      <c r="V157" s="199"/>
      <c r="W157" s="122"/>
      <c r="X157" s="19"/>
      <c r="Y157" s="53"/>
      <c r="Z157" s="57"/>
      <c r="AA157" s="47"/>
      <c r="AB157" s="207"/>
      <c r="AC157" s="205"/>
      <c r="AD157" s="206"/>
      <c r="AE157" s="19"/>
      <c r="AF157" s="19"/>
    </row>
    <row r="158" spans="1:32" ht="15.75">
      <c r="A158" s="225">
        <v>153</v>
      </c>
      <c r="B158" s="227"/>
      <c r="C158" s="224"/>
      <c r="D158" s="209"/>
      <c r="E158" s="225"/>
      <c r="F158" s="235"/>
      <c r="G158" s="209"/>
      <c r="H158" s="225"/>
      <c r="I158" s="225"/>
      <c r="J158" s="225"/>
      <c r="K158" s="225"/>
      <c r="L158" s="225"/>
      <c r="M158" s="209"/>
      <c r="N158" s="209">
        <f t="shared" si="9"/>
        <v>0</v>
      </c>
      <c r="O158" s="225"/>
      <c r="P158" s="235"/>
      <c r="Q158" s="209">
        <f t="shared" si="8"/>
        <v>0</v>
      </c>
      <c r="R158" s="121" t="str">
        <f t="shared" si="10"/>
        <v>F</v>
      </c>
      <c r="S158" s="209"/>
      <c r="T158" s="19"/>
      <c r="U158" s="198"/>
      <c r="V158" s="199"/>
      <c r="W158" s="17"/>
      <c r="X158" s="19"/>
      <c r="Y158" s="19"/>
      <c r="Z158" s="19"/>
      <c r="AA158" s="47"/>
      <c r="AB158" s="207"/>
      <c r="AC158" s="205"/>
      <c r="AD158" s="206"/>
      <c r="AE158" s="19"/>
      <c r="AF158" s="19"/>
    </row>
    <row r="159" spans="1:32" ht="15.75">
      <c r="A159" s="225">
        <v>154</v>
      </c>
      <c r="B159" s="227"/>
      <c r="C159" s="224"/>
      <c r="D159" s="209"/>
      <c r="E159" s="225"/>
      <c r="F159" s="235"/>
      <c r="G159" s="209"/>
      <c r="H159" s="225"/>
      <c r="I159" s="225"/>
      <c r="J159" s="122"/>
      <c r="K159" s="225"/>
      <c r="L159" s="225"/>
      <c r="M159" s="209"/>
      <c r="N159" s="209">
        <f t="shared" si="9"/>
        <v>0</v>
      </c>
      <c r="O159" s="225"/>
      <c r="P159" s="235"/>
      <c r="Q159" s="209">
        <f t="shared" si="8"/>
        <v>0</v>
      </c>
      <c r="R159" s="121" t="str">
        <f t="shared" si="10"/>
        <v>F</v>
      </c>
      <c r="S159" s="209"/>
      <c r="T159" s="19"/>
      <c r="U159" s="198"/>
      <c r="V159" s="199"/>
      <c r="W159" s="120"/>
      <c r="X159" s="19"/>
      <c r="Y159" s="19"/>
      <c r="Z159" s="19"/>
      <c r="AA159" s="47"/>
      <c r="AB159" s="207"/>
      <c r="AC159" s="205"/>
      <c r="AD159" s="206"/>
      <c r="AE159" s="19"/>
      <c r="AF159" s="19"/>
    </row>
    <row r="160" spans="1:32" ht="15.75">
      <c r="A160" s="225">
        <v>155</v>
      </c>
      <c r="B160" s="227"/>
      <c r="C160" s="224"/>
      <c r="D160" s="209"/>
      <c r="E160" s="225"/>
      <c r="F160" s="235"/>
      <c r="G160" s="209"/>
      <c r="H160" s="225"/>
      <c r="I160" s="225"/>
      <c r="J160" s="122"/>
      <c r="K160" s="225"/>
      <c r="L160" s="225"/>
      <c r="M160" s="209"/>
      <c r="N160" s="209">
        <f t="shared" si="9"/>
        <v>0</v>
      </c>
      <c r="O160" s="225"/>
      <c r="P160" s="235"/>
      <c r="Q160" s="209">
        <f t="shared" si="8"/>
        <v>0</v>
      </c>
      <c r="R160" s="121" t="str">
        <f t="shared" si="10"/>
        <v>F</v>
      </c>
      <c r="S160" s="209"/>
      <c r="T160" s="19"/>
      <c r="U160" s="198"/>
      <c r="V160" s="199"/>
      <c r="W160" s="17"/>
      <c r="X160" s="19"/>
      <c r="Y160" s="19"/>
      <c r="Z160" s="19"/>
      <c r="AA160" s="19"/>
      <c r="AB160" s="207"/>
      <c r="AC160" s="205"/>
      <c r="AD160" s="206"/>
      <c r="AE160" s="19"/>
      <c r="AF160" s="19"/>
    </row>
    <row r="161" spans="1:32" ht="15.75">
      <c r="A161" s="225">
        <v>156</v>
      </c>
      <c r="B161" s="227"/>
      <c r="C161" s="224"/>
      <c r="D161" s="209"/>
      <c r="E161" s="225"/>
      <c r="F161" s="235"/>
      <c r="G161" s="209"/>
      <c r="H161" s="225"/>
      <c r="I161" s="225"/>
      <c r="J161" s="225"/>
      <c r="K161" s="225"/>
      <c r="L161" s="225"/>
      <c r="M161" s="209"/>
      <c r="N161" s="209"/>
      <c r="O161" s="225"/>
      <c r="P161" s="235"/>
      <c r="Q161" s="209"/>
      <c r="R161" s="121"/>
      <c r="S161" s="209"/>
      <c r="T161" s="19"/>
      <c r="U161" s="198"/>
      <c r="V161" s="199"/>
      <c r="W161" s="17"/>
      <c r="X161" s="19"/>
      <c r="Y161" s="19"/>
      <c r="Z161" s="19"/>
      <c r="AA161" s="19"/>
      <c r="AB161" s="207"/>
      <c r="AC161" s="205"/>
      <c r="AD161" s="206"/>
      <c r="AE161" s="19"/>
      <c r="AF161" s="19"/>
    </row>
    <row r="162" spans="1:32" ht="15.75">
      <c r="A162" s="225">
        <v>157</v>
      </c>
      <c r="B162" s="227"/>
      <c r="C162" s="224"/>
      <c r="D162" s="209"/>
      <c r="E162" s="225"/>
      <c r="F162" s="235"/>
      <c r="G162" s="209"/>
      <c r="H162" s="225"/>
      <c r="I162" s="225"/>
      <c r="J162" s="225"/>
      <c r="K162" s="225"/>
      <c r="L162" s="225"/>
      <c r="M162" s="209"/>
      <c r="N162" s="209"/>
      <c r="O162" s="225"/>
      <c r="P162" s="235"/>
      <c r="Q162" s="209"/>
      <c r="R162" s="121"/>
      <c r="S162" s="209"/>
      <c r="T162" s="19"/>
      <c r="U162" s="198"/>
      <c r="V162" s="199"/>
      <c r="W162" s="17"/>
      <c r="X162" s="19"/>
      <c r="Y162" s="19"/>
      <c r="Z162" s="19"/>
      <c r="AA162" s="19"/>
      <c r="AB162" s="207"/>
      <c r="AC162" s="205"/>
      <c r="AD162" s="206"/>
      <c r="AE162" s="19"/>
      <c r="AF162" s="19"/>
    </row>
    <row r="163" spans="1:32" ht="15.75">
      <c r="A163" s="225">
        <v>158</v>
      </c>
      <c r="B163" s="227"/>
      <c r="C163" s="224"/>
      <c r="D163" s="209"/>
      <c r="E163" s="225"/>
      <c r="F163" s="235"/>
      <c r="G163" s="209"/>
      <c r="H163" s="225"/>
      <c r="I163" s="225"/>
      <c r="J163" s="225"/>
      <c r="K163" s="225"/>
      <c r="L163" s="225"/>
      <c r="M163" s="209"/>
      <c r="N163" s="209"/>
      <c r="O163" s="225"/>
      <c r="P163" s="235"/>
      <c r="Q163" s="209"/>
      <c r="R163" s="121"/>
      <c r="S163" s="209"/>
      <c r="T163" s="19"/>
      <c r="U163" s="198"/>
      <c r="V163" s="199"/>
      <c r="W163" s="17"/>
      <c r="AB163" s="207"/>
      <c r="AC163" s="205"/>
      <c r="AD163" s="206"/>
      <c r="AE163" s="19"/>
      <c r="AF163" s="19"/>
    </row>
    <row r="164" spans="1:32" ht="15.75">
      <c r="A164" s="225">
        <v>159</v>
      </c>
      <c r="B164" s="241"/>
      <c r="C164" s="242"/>
      <c r="D164" s="243"/>
      <c r="E164" s="244"/>
      <c r="F164" s="245"/>
      <c r="G164" s="244"/>
      <c r="H164" s="244"/>
      <c r="I164" s="244"/>
      <c r="J164" s="243"/>
      <c r="K164" s="244"/>
      <c r="L164" s="225"/>
      <c r="M164" s="209"/>
      <c r="N164" s="209"/>
      <c r="O164" s="225"/>
      <c r="P164" s="235"/>
      <c r="Q164" s="209"/>
      <c r="R164" s="121"/>
      <c r="S164" s="209"/>
      <c r="T164" s="19"/>
      <c r="U164" s="129"/>
      <c r="V164" s="74"/>
      <c r="AB164" s="204"/>
      <c r="AC164" s="205"/>
      <c r="AD164" s="206"/>
      <c r="AE164" s="19"/>
      <c r="AF164" s="19"/>
    </row>
    <row r="165" spans="1:32" ht="15.75">
      <c r="A165" s="225">
        <v>160</v>
      </c>
      <c r="B165" s="227"/>
      <c r="C165" s="236"/>
      <c r="D165" s="209"/>
      <c r="E165" s="225"/>
      <c r="F165" s="235"/>
      <c r="G165" s="209"/>
      <c r="H165" s="225"/>
      <c r="I165" s="225"/>
      <c r="J165" s="225"/>
      <c r="K165" s="225"/>
      <c r="L165" s="225"/>
      <c r="M165" s="209"/>
      <c r="N165" s="209"/>
      <c r="O165" s="225"/>
      <c r="P165" s="235"/>
      <c r="Q165" s="209"/>
      <c r="R165" s="121"/>
      <c r="S165" s="209"/>
      <c r="T165" s="19"/>
      <c r="U165" s="129"/>
      <c r="V165" s="74"/>
      <c r="AB165" s="207"/>
      <c r="AC165" s="205"/>
      <c r="AD165" s="206"/>
      <c r="AE165" s="19"/>
      <c r="AF165" s="19"/>
    </row>
    <row r="166" spans="1:32" ht="15.75">
      <c r="A166" s="225">
        <v>161</v>
      </c>
      <c r="B166" s="227"/>
      <c r="C166" s="224"/>
      <c r="D166" s="209"/>
      <c r="E166" s="225"/>
      <c r="F166" s="235"/>
      <c r="G166" s="209"/>
      <c r="H166" s="225"/>
      <c r="I166" s="225"/>
      <c r="J166" s="225"/>
      <c r="K166" s="225"/>
      <c r="L166" s="225"/>
      <c r="M166" s="209"/>
      <c r="N166" s="209"/>
      <c r="O166" s="225"/>
      <c r="P166" s="235"/>
      <c r="Q166" s="209"/>
      <c r="R166" s="121"/>
      <c r="S166" s="209"/>
      <c r="T166" s="19"/>
      <c r="U166" s="129"/>
      <c r="V166" s="74"/>
      <c r="AB166" s="207"/>
      <c r="AC166" s="205"/>
      <c r="AD166" s="206"/>
      <c r="AE166" s="19"/>
      <c r="AF166" s="19"/>
    </row>
    <row r="167" spans="1:32" ht="15.75">
      <c r="A167" s="225">
        <v>162</v>
      </c>
      <c r="B167" s="227"/>
      <c r="C167" s="224"/>
      <c r="D167" s="209"/>
      <c r="E167" s="225"/>
      <c r="F167" s="235"/>
      <c r="G167" s="209"/>
      <c r="H167" s="225"/>
      <c r="I167" s="225"/>
      <c r="J167" s="225"/>
      <c r="K167" s="225"/>
      <c r="L167" s="225"/>
      <c r="M167" s="209"/>
      <c r="N167" s="209"/>
      <c r="O167" s="225"/>
      <c r="P167" s="235"/>
      <c r="Q167" s="209"/>
      <c r="R167" s="121"/>
      <c r="S167" s="209"/>
      <c r="T167" s="19"/>
      <c r="U167" s="129"/>
      <c r="V167" s="74"/>
      <c r="AB167" s="207"/>
      <c r="AC167" s="205"/>
      <c r="AD167" s="206"/>
      <c r="AE167" s="19"/>
      <c r="AF167" s="19"/>
    </row>
    <row r="168" spans="1:32" ht="15.75">
      <c r="A168" s="236"/>
      <c r="B168" s="237"/>
      <c r="C168" s="226"/>
      <c r="D168" s="238"/>
      <c r="E168" s="236"/>
      <c r="F168" s="239"/>
      <c r="G168" s="37"/>
      <c r="H168" s="236"/>
      <c r="I168" s="236"/>
      <c r="J168" s="236"/>
      <c r="K168" s="236"/>
      <c r="L168" s="236"/>
      <c r="M168" s="37"/>
      <c r="N168" s="240"/>
      <c r="O168" s="236"/>
      <c r="P168" s="236"/>
      <c r="Q168" s="240"/>
      <c r="R168" s="201"/>
      <c r="S168" s="236"/>
      <c r="U168" s="127"/>
      <c r="V168" s="74"/>
      <c r="AB168" s="207"/>
      <c r="AC168" s="205"/>
      <c r="AD168" s="206"/>
      <c r="AE168" s="19"/>
      <c r="AF168" s="19"/>
    </row>
    <row r="169" spans="2:32" ht="15.75">
      <c r="B169" s="124"/>
      <c r="C169" s="125"/>
      <c r="D169" s="53"/>
      <c r="H169" s="48"/>
      <c r="K169" s="208"/>
      <c r="U169" s="127"/>
      <c r="V169" s="74"/>
      <c r="AB169" s="207"/>
      <c r="AC169" s="205"/>
      <c r="AD169" s="206"/>
      <c r="AE169" s="19"/>
      <c r="AF169" s="19"/>
    </row>
    <row r="170" spans="2:32" ht="15.75">
      <c r="B170" s="124"/>
      <c r="D170" s="53"/>
      <c r="H170" s="48"/>
      <c r="K170" s="208"/>
      <c r="U170" s="127"/>
      <c r="V170" s="74"/>
      <c r="AB170" s="207"/>
      <c r="AC170" s="205"/>
      <c r="AD170" s="206"/>
      <c r="AE170" s="19"/>
      <c r="AF170" s="19"/>
    </row>
    <row r="171" spans="2:32" ht="15.75">
      <c r="B171" s="124"/>
      <c r="C171" s="125"/>
      <c r="D171" s="53"/>
      <c r="H171" s="48"/>
      <c r="K171" s="208"/>
      <c r="U171" s="127"/>
      <c r="V171" s="74"/>
      <c r="AB171" s="207"/>
      <c r="AC171" s="205"/>
      <c r="AD171" s="206"/>
      <c r="AE171" s="19"/>
      <c r="AF171" s="19"/>
    </row>
    <row r="172" spans="2:32" ht="15.75">
      <c r="B172" s="75"/>
      <c r="C172" s="75"/>
      <c r="D172" s="53"/>
      <c r="H172" s="48"/>
      <c r="K172" s="208"/>
      <c r="U172" s="127"/>
      <c r="V172" s="74"/>
      <c r="AB172" s="207"/>
      <c r="AC172" s="205"/>
      <c r="AD172" s="206"/>
      <c r="AE172" s="19"/>
      <c r="AF172" s="19"/>
    </row>
    <row r="173" spans="2:32" ht="15.75">
      <c r="B173" s="79"/>
      <c r="C173" s="1"/>
      <c r="H173" s="48"/>
      <c r="K173" s="208"/>
      <c r="U173" s="127"/>
      <c r="V173" s="74"/>
      <c r="AB173" s="207"/>
      <c r="AC173" s="205"/>
      <c r="AD173" s="206"/>
      <c r="AE173" s="19"/>
      <c r="AF173" s="19"/>
    </row>
    <row r="174" spans="3:32" ht="15.75">
      <c r="C174" s="1"/>
      <c r="H174" s="48"/>
      <c r="K174" s="208"/>
      <c r="U174" s="127"/>
      <c r="V174" s="74"/>
      <c r="AB174" s="207"/>
      <c r="AC174" s="205"/>
      <c r="AD174" s="206"/>
      <c r="AE174" s="19"/>
      <c r="AF174" s="19"/>
    </row>
    <row r="175" spans="3:32" ht="15.75">
      <c r="C175" s="1"/>
      <c r="H175" s="48"/>
      <c r="K175" s="208"/>
      <c r="U175" s="127"/>
      <c r="V175" s="74"/>
      <c r="AB175" s="207"/>
      <c r="AC175" s="205"/>
      <c r="AD175" s="206"/>
      <c r="AE175" s="19"/>
      <c r="AF175" s="19"/>
    </row>
    <row r="176" spans="3:32" ht="15.75">
      <c r="C176" s="1"/>
      <c r="H176" s="48"/>
      <c r="K176" s="208"/>
      <c r="U176" s="127"/>
      <c r="V176" s="74"/>
      <c r="AB176" s="207"/>
      <c r="AC176" s="205"/>
      <c r="AD176" s="206"/>
      <c r="AE176" s="19"/>
      <c r="AF176" s="19"/>
    </row>
    <row r="177" spans="3:32" ht="15.75">
      <c r="C177" s="1"/>
      <c r="H177" s="48"/>
      <c r="K177" s="208"/>
      <c r="U177" s="127"/>
      <c r="V177" s="74"/>
      <c r="AB177" s="207"/>
      <c r="AC177" s="205"/>
      <c r="AD177" s="206"/>
      <c r="AE177" s="19"/>
      <c r="AF177" s="19"/>
    </row>
    <row r="178" spans="3:32" ht="15.75">
      <c r="C178" s="1"/>
      <c r="H178" s="48"/>
      <c r="K178" s="208"/>
      <c r="U178" s="127"/>
      <c r="V178" s="74"/>
      <c r="AB178" s="204"/>
      <c r="AC178" s="205"/>
      <c r="AD178" s="206"/>
      <c r="AE178" s="19"/>
      <c r="AF178" s="19"/>
    </row>
    <row r="179" spans="3:32" ht="15.75">
      <c r="C179" s="1"/>
      <c r="H179" s="48"/>
      <c r="K179" s="208"/>
      <c r="U179" s="127"/>
      <c r="V179" s="74"/>
      <c r="AB179" s="207"/>
      <c r="AC179" s="205"/>
      <c r="AD179" s="206"/>
      <c r="AE179" s="19"/>
      <c r="AF179" s="19"/>
    </row>
    <row r="180" spans="3:32" ht="15.75">
      <c r="C180" s="1"/>
      <c r="H180" s="48"/>
      <c r="K180" s="208"/>
      <c r="U180" s="127"/>
      <c r="V180" s="74"/>
      <c r="AB180" s="207"/>
      <c r="AC180" s="205"/>
      <c r="AD180" s="206"/>
      <c r="AE180" s="19"/>
      <c r="AF180" s="19"/>
    </row>
    <row r="181" spans="3:32" ht="15.75">
      <c r="C181" s="1"/>
      <c r="H181" s="48"/>
      <c r="K181" s="208"/>
      <c r="U181" s="127"/>
      <c r="V181" s="74"/>
      <c r="AB181" s="207"/>
      <c r="AC181" s="205"/>
      <c r="AD181" s="206"/>
      <c r="AE181" s="19"/>
      <c r="AF181" s="19"/>
    </row>
    <row r="182" spans="3:32" ht="15.75">
      <c r="C182" s="1"/>
      <c r="H182" s="48"/>
      <c r="K182" s="208"/>
      <c r="U182" s="127"/>
      <c r="V182" s="74"/>
      <c r="AB182" s="207"/>
      <c r="AC182" s="205"/>
      <c r="AD182" s="206"/>
      <c r="AE182" s="19"/>
      <c r="AF182" s="19"/>
    </row>
    <row r="183" spans="3:32" ht="15.75">
      <c r="C183" s="1"/>
      <c r="H183" s="48"/>
      <c r="K183" s="208"/>
      <c r="U183" s="127"/>
      <c r="V183" s="74"/>
      <c r="AB183" s="207"/>
      <c r="AC183" s="205"/>
      <c r="AD183" s="206"/>
      <c r="AE183" s="19"/>
      <c r="AF183" s="19"/>
    </row>
    <row r="184" spans="3:32" ht="15.75">
      <c r="C184" s="1"/>
      <c r="H184" s="48"/>
      <c r="K184" s="208"/>
      <c r="U184" s="127"/>
      <c r="V184" s="74"/>
      <c r="AB184" s="207"/>
      <c r="AC184" s="205"/>
      <c r="AD184" s="206"/>
      <c r="AE184" s="19"/>
      <c r="AF184" s="19"/>
    </row>
    <row r="185" spans="3:32" ht="15.75">
      <c r="C185" s="1"/>
      <c r="H185" s="48"/>
      <c r="U185" s="128"/>
      <c r="V185" s="49"/>
      <c r="AB185" s="204"/>
      <c r="AC185" s="205"/>
      <c r="AD185" s="206"/>
      <c r="AE185" s="19"/>
      <c r="AF185" s="19"/>
    </row>
    <row r="186" spans="3:32" ht="15.75">
      <c r="C186" s="1"/>
      <c r="H186" s="48"/>
      <c r="U186" s="128"/>
      <c r="V186" s="49"/>
      <c r="AB186" s="207"/>
      <c r="AC186" s="205"/>
      <c r="AD186" s="206"/>
      <c r="AE186" s="19"/>
      <c r="AF186" s="19"/>
    </row>
    <row r="187" spans="3:32" ht="15.75">
      <c r="C187" s="1"/>
      <c r="H187" s="48"/>
      <c r="U187" s="49"/>
      <c r="V187" s="49"/>
      <c r="AB187" s="207"/>
      <c r="AC187" s="205"/>
      <c r="AD187" s="206"/>
      <c r="AE187" s="19"/>
      <c r="AF187" s="19"/>
    </row>
    <row r="188" spans="3:32" ht="15.75">
      <c r="C188" s="1"/>
      <c r="U188" s="49"/>
      <c r="V188" s="49"/>
      <c r="AB188" s="207"/>
      <c r="AC188" s="205"/>
      <c r="AD188" s="206"/>
      <c r="AE188" s="19"/>
      <c r="AF188" s="19"/>
    </row>
    <row r="189" spans="3:32" ht="12.75">
      <c r="C189" s="1"/>
      <c r="U189" s="49"/>
      <c r="V189" s="49"/>
      <c r="AB189" s="19"/>
      <c r="AC189" s="19"/>
      <c r="AD189" s="19"/>
      <c r="AE189" s="19"/>
      <c r="AF189" s="19"/>
    </row>
    <row r="190" spans="3:32" ht="12.75">
      <c r="C190" s="1"/>
      <c r="U190" s="49"/>
      <c r="V190" s="49"/>
      <c r="AB190" s="19"/>
      <c r="AC190" s="19"/>
      <c r="AD190" s="19"/>
      <c r="AE190" s="19"/>
      <c r="AF190" s="19"/>
    </row>
    <row r="191" spans="3:32" ht="12.75">
      <c r="C191" s="1"/>
      <c r="U191" s="49"/>
      <c r="V191" s="49"/>
      <c r="AB191" s="19"/>
      <c r="AC191" s="19"/>
      <c r="AD191" s="19"/>
      <c r="AE191" s="19"/>
      <c r="AF191" s="19"/>
    </row>
    <row r="192" spans="3:22" ht="12.75">
      <c r="C192" s="1"/>
      <c r="U192" s="49"/>
      <c r="V192" s="49"/>
    </row>
    <row r="193" spans="3:22" ht="12.75">
      <c r="C193" s="1"/>
      <c r="U193" s="49"/>
      <c r="V193" s="49"/>
    </row>
    <row r="194" spans="3:22" ht="12.75">
      <c r="C194" s="1"/>
      <c r="U194" s="49"/>
      <c r="V194" s="49"/>
    </row>
    <row r="195" spans="3:22" ht="12.75">
      <c r="C195" s="1"/>
      <c r="U195" s="49"/>
      <c r="V195" s="49"/>
    </row>
    <row r="196" spans="3:22" ht="12.75">
      <c r="C196" s="1"/>
      <c r="U196" s="49"/>
      <c r="V196" s="49"/>
    </row>
    <row r="197" spans="3:22" ht="12.75">
      <c r="C197" s="1"/>
      <c r="U197" s="49"/>
      <c r="V197" s="49"/>
    </row>
    <row r="198" spans="3:22" ht="12.75">
      <c r="C198" s="1"/>
      <c r="U198" s="49"/>
      <c r="V198" s="49"/>
    </row>
    <row r="199" spans="3:22" ht="12.75">
      <c r="C199" s="1"/>
      <c r="U199" s="49"/>
      <c r="V199" s="49"/>
    </row>
    <row r="200" spans="3:22" ht="12.75">
      <c r="C200" s="1"/>
      <c r="U200" s="49"/>
      <c r="V200" s="49"/>
    </row>
    <row r="201" spans="3:22" ht="12.75">
      <c r="C201" s="1"/>
      <c r="U201" s="49"/>
      <c r="V201" s="49"/>
    </row>
    <row r="202" spans="3:22" ht="12.75">
      <c r="C202" s="1"/>
      <c r="U202" s="49"/>
      <c r="V202" s="49"/>
    </row>
    <row r="203" spans="3:22" ht="12.75">
      <c r="C203" s="1"/>
      <c r="U203" s="49"/>
      <c r="V203" s="49"/>
    </row>
    <row r="204" spans="3:22" ht="12.75">
      <c r="C204" s="1"/>
      <c r="U204" s="49"/>
      <c r="V204" s="49"/>
    </row>
    <row r="205" spans="3:22" ht="12.75">
      <c r="C205" s="1"/>
      <c r="U205" s="49"/>
      <c r="V205" s="49"/>
    </row>
    <row r="206" spans="3:22" ht="12.75">
      <c r="C206" s="1"/>
      <c r="U206" s="49"/>
      <c r="V206" s="49"/>
    </row>
    <row r="207" spans="3:22" ht="12.75">
      <c r="C207" s="1"/>
      <c r="U207" s="49"/>
      <c r="V207" s="49"/>
    </row>
    <row r="208" spans="3:22" ht="12.75">
      <c r="C208" s="1"/>
      <c r="U208" s="49"/>
      <c r="V208" s="49"/>
    </row>
    <row r="209" spans="3:22" ht="12.75">
      <c r="C209" s="1"/>
      <c r="U209" s="49"/>
      <c r="V209" s="49"/>
    </row>
    <row r="210" spans="3:22" ht="12.75">
      <c r="C210" s="1"/>
      <c r="U210" s="49"/>
      <c r="V210" s="49"/>
    </row>
    <row r="211" spans="3:22" ht="12.75">
      <c r="C211" s="1"/>
      <c r="U211" s="49"/>
      <c r="V211" s="49"/>
    </row>
    <row r="212" spans="3:22" ht="12.75">
      <c r="C212" s="1"/>
      <c r="U212" s="49"/>
      <c r="V212" s="49"/>
    </row>
    <row r="213" spans="3:22" ht="12.75">
      <c r="C213" s="1"/>
      <c r="U213" s="49"/>
      <c r="V213" s="49"/>
    </row>
    <row r="214" spans="3:22" ht="12.75">
      <c r="C214" s="1"/>
      <c r="U214" s="49"/>
      <c r="V214" s="49"/>
    </row>
    <row r="215" spans="3:22" ht="12.75">
      <c r="C215" s="1"/>
      <c r="U215" s="49"/>
      <c r="V215" s="49"/>
    </row>
    <row r="216" spans="3:22" ht="12.75">
      <c r="C216" s="1"/>
      <c r="U216" s="49"/>
      <c r="V216" s="49"/>
    </row>
    <row r="217" spans="3:22" ht="12.75">
      <c r="C217" s="1"/>
      <c r="U217" s="49"/>
      <c r="V217" s="49"/>
    </row>
    <row r="218" spans="3:22" ht="12.75">
      <c r="C218" s="1"/>
      <c r="U218" s="49"/>
      <c r="V218" s="49"/>
    </row>
    <row r="219" spans="3:22" ht="12.75">
      <c r="C219" s="1"/>
      <c r="U219" s="49"/>
      <c r="V219" s="49"/>
    </row>
    <row r="220" ht="12.75">
      <c r="C220" s="1"/>
    </row>
    <row r="221" ht="12.75">
      <c r="C221" s="1"/>
    </row>
    <row r="222" ht="12.75">
      <c r="C222" s="1"/>
    </row>
    <row r="223" ht="12.75">
      <c r="C223" s="1"/>
    </row>
    <row r="224" ht="12.75">
      <c r="C224" s="1"/>
    </row>
    <row r="225" ht="12.75">
      <c r="C225" s="1"/>
    </row>
    <row r="226" ht="12.75">
      <c r="C226" s="1"/>
    </row>
    <row r="227" ht="12.75">
      <c r="C227" s="1"/>
    </row>
    <row r="228" ht="12.75">
      <c r="C228" s="1"/>
    </row>
    <row r="229" ht="12.75">
      <c r="C229" s="1"/>
    </row>
    <row r="230" ht="12.75">
      <c r="C230" s="1"/>
    </row>
  </sheetData>
  <sheetProtection/>
  <mergeCells count="2">
    <mergeCell ref="E1:I1"/>
    <mergeCell ref="J1:M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90"/>
  <sheetViews>
    <sheetView zoomScalePageLayoutView="0" workbookViewId="0" topLeftCell="N1">
      <pane ySplit="7" topLeftCell="A164" activePane="bottomLeft" state="frozen"/>
      <selection pane="topLeft" activeCell="A1" sqref="A1"/>
      <selection pane="bottomLeft" activeCell="S78" sqref="S78"/>
    </sheetView>
  </sheetViews>
  <sheetFormatPr defaultColWidth="9.140625" defaultRowHeight="12.75"/>
  <cols>
    <col min="1" max="1" width="13.00390625" style="14" customWidth="1"/>
    <col min="2" max="2" width="20.140625" style="12" bestFit="1" customWidth="1"/>
    <col min="3" max="3" width="14.57421875" style="12" customWidth="1"/>
    <col min="4" max="4" width="4.7109375" style="13" customWidth="1"/>
    <col min="5" max="5" width="7.00390625" style="13" customWidth="1"/>
    <col min="6" max="11" width="4.7109375" style="13" customWidth="1"/>
    <col min="12" max="12" width="7.28125" style="13" customWidth="1"/>
    <col min="13" max="13" width="8.00390625" style="13" customWidth="1"/>
    <col min="14" max="14" width="7.57421875" style="13" customWidth="1"/>
    <col min="15" max="15" width="7.140625" style="13" customWidth="1"/>
    <col min="16" max="16" width="7.00390625" style="13" customWidth="1"/>
    <col min="17" max="17" width="5.57421875" style="13" customWidth="1"/>
    <col min="18" max="19" width="6.7109375" style="12" customWidth="1"/>
    <col min="20" max="16384" width="9.140625" style="12" customWidth="1"/>
  </cols>
  <sheetData>
    <row r="1" spans="1:21" ht="18.75">
      <c r="A1" s="252" t="s">
        <v>17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  <c r="Q1" s="253"/>
      <c r="R1" s="254"/>
      <c r="S1" s="255"/>
      <c r="T1" s="28"/>
      <c r="U1" s="28"/>
    </row>
    <row r="2" spans="1:21" ht="15">
      <c r="A2" s="154" t="s">
        <v>111</v>
      </c>
      <c r="B2" s="193"/>
      <c r="C2" s="214"/>
      <c r="D2" s="174"/>
      <c r="E2" s="174"/>
      <c r="F2" s="174"/>
      <c r="G2" s="174"/>
      <c r="H2" s="27"/>
      <c r="I2" s="27"/>
      <c r="J2" s="27"/>
      <c r="K2" s="27"/>
      <c r="L2" s="27"/>
      <c r="M2" s="192" t="s">
        <v>18</v>
      </c>
      <c r="N2" s="27"/>
      <c r="O2" s="215" t="s">
        <v>106</v>
      </c>
      <c r="P2" s="194"/>
      <c r="Q2" s="27"/>
      <c r="R2" s="193"/>
      <c r="S2" s="133"/>
      <c r="T2" s="28"/>
      <c r="U2" s="28"/>
    </row>
    <row r="3" spans="1:21" ht="15">
      <c r="A3" s="154" t="s">
        <v>112</v>
      </c>
      <c r="B3" s="216" t="s">
        <v>109</v>
      </c>
      <c r="C3" s="134"/>
      <c r="D3" s="27"/>
      <c r="E3" s="27" t="s">
        <v>39</v>
      </c>
      <c r="F3" s="155"/>
      <c r="G3" s="156"/>
      <c r="H3" s="157" t="s">
        <v>113</v>
      </c>
      <c r="I3" s="192" t="s">
        <v>104</v>
      </c>
      <c r="J3" s="27"/>
      <c r="K3" s="135"/>
      <c r="L3" s="27"/>
      <c r="M3" s="27"/>
      <c r="N3" s="27"/>
      <c r="O3" s="192" t="s">
        <v>44</v>
      </c>
      <c r="P3" s="27"/>
      <c r="Q3" s="27"/>
      <c r="R3" s="28"/>
      <c r="S3" s="133"/>
      <c r="T3" s="28"/>
      <c r="U3" s="28"/>
    </row>
    <row r="4" spans="1:21" ht="12.75" customHeight="1" thickBot="1">
      <c r="A4" s="217"/>
      <c r="B4" s="218"/>
      <c r="C4" s="218"/>
      <c r="D4" s="219"/>
      <c r="E4" s="219"/>
      <c r="F4" s="219"/>
      <c r="G4" s="220"/>
      <c r="H4" s="219"/>
      <c r="I4" s="221" t="s">
        <v>107</v>
      </c>
      <c r="J4" s="219"/>
      <c r="K4" s="219"/>
      <c r="L4" s="219"/>
      <c r="M4" s="219"/>
      <c r="N4" s="219"/>
      <c r="O4" s="221" t="s">
        <v>114</v>
      </c>
      <c r="P4" s="219"/>
      <c r="Q4" s="219"/>
      <c r="R4" s="218"/>
      <c r="S4" s="222"/>
      <c r="T4" s="28"/>
      <c r="U4" s="28"/>
    </row>
    <row r="5" spans="1:21" ht="26.25" customHeight="1" thickBot="1">
      <c r="A5" s="144" t="s">
        <v>58</v>
      </c>
      <c r="B5" s="35"/>
      <c r="C5" s="256" t="s">
        <v>19</v>
      </c>
      <c r="D5" s="256"/>
      <c r="E5" s="256"/>
      <c r="F5" s="256"/>
      <c r="G5" s="256"/>
      <c r="H5" s="256"/>
      <c r="I5" s="256"/>
      <c r="J5" s="256"/>
      <c r="K5" s="256"/>
      <c r="L5" s="256"/>
      <c r="M5" s="256"/>
      <c r="N5" s="256"/>
      <c r="O5" s="256"/>
      <c r="P5" s="256"/>
      <c r="Q5" s="256"/>
      <c r="R5" s="259" t="s">
        <v>38</v>
      </c>
      <c r="S5" s="259" t="s">
        <v>20</v>
      </c>
      <c r="T5" s="28"/>
      <c r="U5" s="28"/>
    </row>
    <row r="6" spans="1:21" ht="13.5" thickBot="1">
      <c r="A6" s="196" t="s">
        <v>21</v>
      </c>
      <c r="B6" s="36" t="s">
        <v>35</v>
      </c>
      <c r="C6" s="145" t="s">
        <v>42</v>
      </c>
      <c r="D6" s="262" t="s">
        <v>22</v>
      </c>
      <c r="E6" s="263"/>
      <c r="F6" s="263"/>
      <c r="G6" s="263"/>
      <c r="H6" s="264"/>
      <c r="I6" s="265" t="s">
        <v>23</v>
      </c>
      <c r="J6" s="266"/>
      <c r="K6" s="267"/>
      <c r="L6" s="268" t="s">
        <v>24</v>
      </c>
      <c r="M6" s="269"/>
      <c r="N6" s="269"/>
      <c r="O6" s="270"/>
      <c r="P6" s="257" t="s">
        <v>37</v>
      </c>
      <c r="Q6" s="258"/>
      <c r="R6" s="260"/>
      <c r="S6" s="260"/>
      <c r="T6" s="28"/>
      <c r="U6" s="28"/>
    </row>
    <row r="7" spans="1:21" ht="13.5" thickBot="1">
      <c r="A7" s="195"/>
      <c r="B7" s="197"/>
      <c r="C7" s="146" t="s">
        <v>43</v>
      </c>
      <c r="D7" s="31" t="s">
        <v>1</v>
      </c>
      <c r="E7" s="32" t="s">
        <v>2</v>
      </c>
      <c r="F7" s="32" t="s">
        <v>3</v>
      </c>
      <c r="G7" s="32" t="s">
        <v>4</v>
      </c>
      <c r="H7" s="33" t="s">
        <v>5</v>
      </c>
      <c r="I7" s="34"/>
      <c r="J7" s="29"/>
      <c r="K7" s="30"/>
      <c r="L7" s="34" t="s">
        <v>25</v>
      </c>
      <c r="M7" s="29" t="s">
        <v>27</v>
      </c>
      <c r="N7" s="29" t="s">
        <v>26</v>
      </c>
      <c r="O7" s="147" t="s">
        <v>28</v>
      </c>
      <c r="P7" s="150" t="s">
        <v>36</v>
      </c>
      <c r="Q7" s="70" t="s">
        <v>11</v>
      </c>
      <c r="R7" s="261"/>
      <c r="S7" s="261"/>
      <c r="T7" s="28"/>
      <c r="U7" s="28"/>
    </row>
    <row r="8" spans="1:21" ht="12.75">
      <c r="A8" s="79" t="s">
        <v>115</v>
      </c>
      <c r="B8" s="80" t="s">
        <v>116</v>
      </c>
      <c r="C8" s="78">
        <f>IF(ISBLANK(Rezultati!D3),"",Rezultati!D3)</f>
        <v>5</v>
      </c>
      <c r="D8" s="24">
        <f>IF(ISBLANK(Rezultati!E3),"",Rezultati!E3)</f>
        <v>2.5</v>
      </c>
      <c r="E8" s="20">
        <f>IF(ISBLANK(Rezultati!F3),"",Rezultati!F3)</f>
        <v>2.5</v>
      </c>
      <c r="F8" s="21">
        <f>IF(ISBLANK(Rezultati!G3),"",Rezultati!G3)</f>
      </c>
      <c r="G8" s="21">
        <f>IF(ISBLANK(Rezultati!H3),"",Rezultati!H3)</f>
      </c>
      <c r="H8" s="25">
        <f>IF(ISBLANK(Rezultati!I3),"",Rezultati!I3)</f>
      </c>
      <c r="I8" s="26"/>
      <c r="J8" s="21"/>
      <c r="K8" s="25"/>
      <c r="L8" s="24">
        <f>IF(ISBLANK(Rezultati!J3),"",Rezultati!J3)</f>
        <v>43.5</v>
      </c>
      <c r="M8" s="20">
        <f>IF(ISBLANK(Rezultati!K3),"",Rezultati!K3)</f>
      </c>
      <c r="N8" s="20">
        <f>IF(ISBLANK(Rezultati!L3),"",Rezultati!L3)</f>
      </c>
      <c r="O8" s="50">
        <f>IF(ISBLANK(Rezultati!M3),"",Rezultati!M3)</f>
      </c>
      <c r="P8" s="26">
        <f>IF(ISBLANK(Rezultati!O3),"",Rezultati!O3)</f>
        <v>38</v>
      </c>
      <c r="Q8" s="151">
        <f>IF(ISBLANK(Rezultati!P3),"",Rezultati!P3)</f>
      </c>
      <c r="R8" s="168">
        <f>IF(ISBLANK(Rezultati!Q3),"",Rezultati!Q3)</f>
        <v>91.5</v>
      </c>
      <c r="S8" s="164" t="str">
        <f aca="true" t="shared" si="0" ref="S8:S71">IF(R8=0,"-",IF(R8&lt;50,"F",IF(R8&lt;60,"E",IF(R8&lt;70,"D",IF(R8&lt;80,"C",IF(R8&lt;90,"B","A"))))))</f>
        <v>A</v>
      </c>
      <c r="T8" s="28"/>
      <c r="U8" s="28"/>
    </row>
    <row r="9" spans="1:21" ht="12.75">
      <c r="A9" s="79" t="s">
        <v>117</v>
      </c>
      <c r="B9" s="80" t="s">
        <v>118</v>
      </c>
      <c r="C9" s="78">
        <f>IF(ISBLANK(Rezultati!D4),"",Rezultati!D4)</f>
      </c>
      <c r="D9" s="24">
        <f>IF(ISBLANK(Rezultati!E4),"",Rezultati!E4)</f>
      </c>
      <c r="E9" s="20">
        <f>IF(ISBLANK(Rezultati!F4),"",Rezultati!F4)</f>
      </c>
      <c r="F9" s="21">
        <f>IF(ISBLANK(Rezultati!G4),"",Rezultati!G4)</f>
      </c>
      <c r="G9" s="21">
        <f>IF(ISBLANK(Rezultati!H4),"",Rezultati!H4)</f>
      </c>
      <c r="H9" s="25">
        <f>IF(ISBLANK(Rezultati!I4),"",Rezultati!I4)</f>
      </c>
      <c r="I9" s="22"/>
      <c r="J9" s="16"/>
      <c r="K9" s="23"/>
      <c r="L9" s="24">
        <f>IF(ISBLANK(Rezultati!J4),"",Rezultati!J4)</f>
      </c>
      <c r="M9" s="20">
        <f>IF(ISBLANK(Rezultati!K4),"",Rezultati!K4)</f>
      </c>
      <c r="N9" s="15">
        <f>IF(ISBLANK(Rezultati!L4),"",Rezultati!L4)</f>
      </c>
      <c r="O9" s="148">
        <f>IF(ISBLANK(Rezultati!M4),"",Rezultati!M4)</f>
      </c>
      <c r="P9" s="26">
        <f>IF(ISBLANK(Rezultati!O4),"",Rezultati!O4)</f>
      </c>
      <c r="Q9" s="151">
        <f>IF(ISBLANK(Rezultati!P4),"",Rezultati!P4)</f>
      </c>
      <c r="R9" s="163">
        <f>IF(ISBLANK(Rezultati!Q4),"",Rezultati!Q4)</f>
        <v>0</v>
      </c>
      <c r="S9" s="165" t="str">
        <f t="shared" si="0"/>
        <v>-</v>
      </c>
      <c r="T9" s="28"/>
      <c r="U9" s="28"/>
    </row>
    <row r="10" spans="1:21" ht="12.75">
      <c r="A10" s="79" t="s">
        <v>119</v>
      </c>
      <c r="B10" s="80" t="s">
        <v>120</v>
      </c>
      <c r="C10" s="78">
        <f>IF(ISBLANK(Rezultati!D5),"",Rezultati!D5)</f>
        <v>5</v>
      </c>
      <c r="D10" s="24">
        <f>IF(ISBLANK(Rezultati!E5),"",Rezultati!E5)</f>
        <v>1.5</v>
      </c>
      <c r="E10" s="20">
        <f>IF(ISBLANK(Rezultati!F5),"",Rezultati!F5)</f>
      </c>
      <c r="F10" s="21">
        <f>IF(ISBLANK(Rezultati!G5),"",Rezultati!G5)</f>
      </c>
      <c r="G10" s="21">
        <f>IF(ISBLANK(Rezultati!H5),"",Rezultati!H5)</f>
      </c>
      <c r="H10" s="25">
        <f>IF(ISBLANK(Rezultati!I5),"",Rezultati!I5)</f>
      </c>
      <c r="I10" s="22"/>
      <c r="J10" s="16"/>
      <c r="K10" s="23"/>
      <c r="L10" s="24">
        <f>IF(ISBLANK(Rezultati!J5),"",Rezultati!J5)</f>
        <v>16</v>
      </c>
      <c r="M10" s="20">
        <f>IF(ISBLANK(Rezultati!K5),"",Rezultati!K5)</f>
        <v>27.5</v>
      </c>
      <c r="N10" s="15">
        <f>IF(ISBLANK(Rezultati!L5),"",Rezultati!L5)</f>
      </c>
      <c r="O10" s="148">
        <f>IF(ISBLANK(Rezultati!M5),"",Rezultati!M5)</f>
      </c>
      <c r="P10" s="26">
        <f>IF(ISBLANK(Rezultati!O5),"",Rezultati!O5)</f>
      </c>
      <c r="Q10" s="151">
        <f>IF(ISBLANK(Rezultati!P5),"",Rezultati!P5)</f>
      </c>
      <c r="R10" s="163">
        <f>IF(ISBLANK(Rezultati!Q5),"",Rezultati!Q5)</f>
        <v>34</v>
      </c>
      <c r="S10" s="165" t="str">
        <f t="shared" si="0"/>
        <v>F</v>
      </c>
      <c r="T10" s="28"/>
      <c r="U10" s="28"/>
    </row>
    <row r="11" spans="1:21" ht="12.75">
      <c r="A11" s="79" t="s">
        <v>121</v>
      </c>
      <c r="B11" s="80" t="s">
        <v>122</v>
      </c>
      <c r="C11" s="78">
        <f>IF(ISBLANK(Rezultati!D6),"",Rezultati!D6)</f>
        <v>5</v>
      </c>
      <c r="D11" s="24">
        <f>IF(ISBLANK(Rezultati!E6),"",Rezultati!E6)</f>
      </c>
      <c r="E11" s="20">
        <f>IF(ISBLANK(Rezultati!F6),"",Rezultati!F6)</f>
      </c>
      <c r="F11" s="21">
        <f>IF(ISBLANK(Rezultati!G6),"",Rezultati!G6)</f>
      </c>
      <c r="G11" s="21">
        <f>IF(ISBLANK(Rezultati!H6),"",Rezultati!H6)</f>
      </c>
      <c r="H11" s="25">
        <f>IF(ISBLANK(Rezultati!I6),"",Rezultati!I6)</f>
      </c>
      <c r="I11" s="22"/>
      <c r="J11" s="16"/>
      <c r="K11" s="23"/>
      <c r="L11" s="24">
        <f>IF(ISBLANK(Rezultati!J6),"",Rezultati!J6)</f>
        <v>0</v>
      </c>
      <c r="M11" s="20">
        <f>IF(ISBLANK(Rezultati!K6),"",Rezultati!K6)</f>
        <v>17</v>
      </c>
      <c r="N11" s="15">
        <f>IF(ISBLANK(Rezultati!L6),"",Rezultati!L6)</f>
      </c>
      <c r="O11" s="148">
        <f>IF(ISBLANK(Rezultati!M6),"",Rezultati!M6)</f>
      </c>
      <c r="P11" s="26">
        <f>IF(ISBLANK(Rezultati!O6),"",Rezultati!O6)</f>
        <v>0</v>
      </c>
      <c r="Q11" s="151">
        <f>IF(ISBLANK(Rezultati!P6),"",Rezultati!P6)</f>
      </c>
      <c r="R11" s="163">
        <f>IF(ISBLANK(Rezultati!Q6),"",Rezultati!Q6)</f>
        <v>22</v>
      </c>
      <c r="S11" s="165" t="str">
        <f t="shared" si="0"/>
        <v>F</v>
      </c>
      <c r="T11" s="28"/>
      <c r="U11" s="28"/>
    </row>
    <row r="12" spans="1:21" ht="12.75">
      <c r="A12" s="79" t="s">
        <v>123</v>
      </c>
      <c r="B12" s="80" t="s">
        <v>124</v>
      </c>
      <c r="C12" s="78">
        <f>IF(ISBLANK(Rezultati!D7),"",Rezultati!D7)</f>
      </c>
      <c r="D12" s="24">
        <f>IF(ISBLANK(Rezultati!E7),"",Rezultati!E7)</f>
        <v>2.5</v>
      </c>
      <c r="E12" s="20">
        <f>IF(ISBLANK(Rezultati!F7),"",Rezultati!F7)</f>
      </c>
      <c r="F12" s="21">
        <f>IF(ISBLANK(Rezultati!G7),"",Rezultati!G7)</f>
      </c>
      <c r="G12" s="21">
        <f>IF(ISBLANK(Rezultati!H7),"",Rezultati!H7)</f>
      </c>
      <c r="H12" s="25">
        <f>IF(ISBLANK(Rezultati!I7),"",Rezultati!I7)</f>
      </c>
      <c r="I12" s="22"/>
      <c r="J12" s="16"/>
      <c r="K12" s="23"/>
      <c r="L12" s="24">
        <f>IF(ISBLANK(Rezultati!J7),"",Rezultati!J7)</f>
        <v>0</v>
      </c>
      <c r="M12" s="20">
        <f>IF(ISBLANK(Rezultati!K7),"",Rezultati!K7)</f>
        <v>6.5</v>
      </c>
      <c r="N12" s="15">
        <f>IF(ISBLANK(Rezultati!L7),"",Rezultati!L7)</f>
      </c>
      <c r="O12" s="148">
        <f>IF(ISBLANK(Rezultati!M7),"",Rezultati!M7)</f>
      </c>
      <c r="P12" s="26">
        <f>IF(ISBLANK(Rezultati!O7),"",Rezultati!O7)</f>
      </c>
      <c r="Q12" s="151">
        <f>IF(ISBLANK(Rezultati!P7),"",Rezultati!P7)</f>
      </c>
      <c r="R12" s="163">
        <f>IF(ISBLANK(Rezultati!Q7),"",Rezultati!Q7)</f>
        <v>9</v>
      </c>
      <c r="S12" s="165" t="str">
        <f t="shared" si="0"/>
        <v>F</v>
      </c>
      <c r="T12" s="28"/>
      <c r="U12" s="28"/>
    </row>
    <row r="13" spans="1:21" ht="12.75">
      <c r="A13" s="79" t="s">
        <v>125</v>
      </c>
      <c r="B13" s="80" t="s">
        <v>126</v>
      </c>
      <c r="C13" s="78">
        <f>IF(ISBLANK(Rezultati!D8),"",Rezultati!D8)</f>
      </c>
      <c r="D13" s="24">
        <f>IF(ISBLANK(Rezultati!E8),"",Rezultati!E8)</f>
        <v>2.5</v>
      </c>
      <c r="E13" s="20">
        <f>IF(ISBLANK(Rezultati!F8),"",Rezultati!F8)</f>
        <v>2.5</v>
      </c>
      <c r="F13" s="21">
        <f>IF(ISBLANK(Rezultati!G8),"",Rezultati!G8)</f>
      </c>
      <c r="G13" s="21">
        <f>IF(ISBLANK(Rezultati!H8),"",Rezultati!H8)</f>
      </c>
      <c r="H13" s="25">
        <f>IF(ISBLANK(Rezultati!I8),"",Rezultati!I8)</f>
      </c>
      <c r="I13" s="22"/>
      <c r="J13" s="16"/>
      <c r="K13" s="23"/>
      <c r="L13" s="24">
        <f>IF(ISBLANK(Rezultati!J8),"",Rezultati!J8)</f>
        <v>27.5</v>
      </c>
      <c r="M13" s="20">
        <f>IF(ISBLANK(Rezultati!K8),"",Rezultati!K8)</f>
      </c>
      <c r="N13" s="15">
        <f>IF(ISBLANK(Rezultati!L8),"",Rezultati!L8)</f>
      </c>
      <c r="O13" s="148">
        <f>IF(ISBLANK(Rezultati!M8),"",Rezultati!M8)</f>
      </c>
      <c r="P13" s="26">
        <f>IF(ISBLANK(Rezultati!O8),"",Rezultati!O8)</f>
        <v>30.5</v>
      </c>
      <c r="Q13" s="151">
        <f>IF(ISBLANK(Rezultati!P8),"",Rezultati!P8)</f>
      </c>
      <c r="R13" s="163">
        <f>IF(ISBLANK(Rezultati!Q8),"",Rezultati!Q8)</f>
        <v>63</v>
      </c>
      <c r="S13" s="165" t="str">
        <f t="shared" si="0"/>
        <v>D</v>
      </c>
      <c r="T13" s="28"/>
      <c r="U13" s="28"/>
    </row>
    <row r="14" spans="1:21" ht="12.75">
      <c r="A14" s="79" t="s">
        <v>127</v>
      </c>
      <c r="B14" s="80" t="s">
        <v>128</v>
      </c>
      <c r="C14" s="78">
        <f>IF(ISBLANK(Rezultati!D9),"",Rezultati!D9)</f>
        <v>5</v>
      </c>
      <c r="D14" s="24">
        <f>IF(ISBLANK(Rezultati!E9),"",Rezultati!E9)</f>
        <v>2.5</v>
      </c>
      <c r="E14" s="20">
        <f>IF(ISBLANK(Rezultati!F9),"",Rezultati!F9)</f>
        <v>2.5</v>
      </c>
      <c r="F14" s="21">
        <f>IF(ISBLANK(Rezultati!G9),"",Rezultati!G9)</f>
      </c>
      <c r="G14" s="21">
        <f>IF(ISBLANK(Rezultati!H9),"",Rezultati!H9)</f>
      </c>
      <c r="H14" s="25">
        <f>IF(ISBLANK(Rezultati!I9),"",Rezultati!I9)</f>
      </c>
      <c r="I14" s="22"/>
      <c r="J14" s="16"/>
      <c r="K14" s="23"/>
      <c r="L14" s="24">
        <f>IF(ISBLANK(Rezultati!J9),"",Rezultati!J9)</f>
        <v>40.5</v>
      </c>
      <c r="M14" s="20">
        <f>IF(ISBLANK(Rezultati!K9),"",Rezultati!K9)</f>
      </c>
      <c r="N14" s="15">
        <f>IF(ISBLANK(Rezultati!L9),"",Rezultati!L9)</f>
      </c>
      <c r="O14" s="148">
        <f>IF(ISBLANK(Rezultati!M9),"",Rezultati!M9)</f>
      </c>
      <c r="P14" s="26">
        <f>IF(ISBLANK(Rezultati!O9),"",Rezultati!O9)</f>
        <v>9.5</v>
      </c>
      <c r="Q14" s="151">
        <f>IF(ISBLANK(Rezultati!P9),"",Rezultati!P9)</f>
      </c>
      <c r="R14" s="163">
        <f>IF(ISBLANK(Rezultati!Q9),"",Rezultati!Q9)</f>
        <v>60</v>
      </c>
      <c r="S14" s="165" t="str">
        <f t="shared" si="0"/>
        <v>D</v>
      </c>
      <c r="T14" s="28"/>
      <c r="U14" s="28"/>
    </row>
    <row r="15" spans="1:21" ht="12.75">
      <c r="A15" s="79" t="s">
        <v>129</v>
      </c>
      <c r="B15" s="80" t="s">
        <v>130</v>
      </c>
      <c r="C15" s="78">
        <f>IF(ISBLANK(Rezultati!D10),"",Rezultati!D10)</f>
        <v>5</v>
      </c>
      <c r="D15" s="24">
        <f>IF(ISBLANK(Rezultati!E10),"",Rezultati!E10)</f>
        <v>2.5</v>
      </c>
      <c r="E15" s="20">
        <f>IF(ISBLANK(Rezultati!F10),"",Rezultati!F10)</f>
        <v>2.5</v>
      </c>
      <c r="F15" s="21">
        <f>IF(ISBLANK(Rezultati!G10),"",Rezultati!G10)</f>
      </c>
      <c r="G15" s="21">
        <f>IF(ISBLANK(Rezultati!H10),"",Rezultati!H10)</f>
      </c>
      <c r="H15" s="25">
        <f>IF(ISBLANK(Rezultati!I10),"",Rezultati!I10)</f>
      </c>
      <c r="I15" s="22"/>
      <c r="J15" s="16"/>
      <c r="K15" s="23"/>
      <c r="L15" s="24">
        <f>IF(ISBLANK(Rezultati!J10),"",Rezultati!J10)</f>
        <v>15</v>
      </c>
      <c r="M15" s="20">
        <f>IF(ISBLANK(Rezultati!K10),"",Rezultati!K10)</f>
        <v>14</v>
      </c>
      <c r="N15" s="15">
        <f>IF(ISBLANK(Rezultati!L10),"",Rezultati!L10)</f>
      </c>
      <c r="O15" s="148">
        <f>IF(ISBLANK(Rezultati!M10),"",Rezultati!M10)</f>
      </c>
      <c r="P15" s="26">
        <f>IF(ISBLANK(Rezultati!O10),"",Rezultati!O10)</f>
      </c>
      <c r="Q15" s="151">
        <f>IF(ISBLANK(Rezultati!P10),"",Rezultati!P10)</f>
        <v>6</v>
      </c>
      <c r="R15" s="163">
        <f>IF(ISBLANK(Rezultati!Q10),"",Rezultati!Q10)</f>
        <v>31</v>
      </c>
      <c r="S15" s="165" t="str">
        <f t="shared" si="0"/>
        <v>F</v>
      </c>
      <c r="T15" s="28"/>
      <c r="U15" s="28"/>
    </row>
    <row r="16" spans="1:21" ht="12.75">
      <c r="A16" s="79" t="s">
        <v>131</v>
      </c>
      <c r="B16" s="80" t="s">
        <v>132</v>
      </c>
      <c r="C16" s="78">
        <f>IF(ISBLANK(Rezultati!D11),"",Rezultati!D11)</f>
        <v>5</v>
      </c>
      <c r="D16" s="24">
        <f>IF(ISBLANK(Rezultati!E11),"",Rezultati!E11)</f>
      </c>
      <c r="E16" s="20">
        <f>IF(ISBLANK(Rezultati!F11),"",Rezultati!F11)</f>
      </c>
      <c r="F16" s="21">
        <f>IF(ISBLANK(Rezultati!G11),"",Rezultati!G11)</f>
      </c>
      <c r="G16" s="21">
        <f>IF(ISBLANK(Rezultati!H11),"",Rezultati!H11)</f>
      </c>
      <c r="H16" s="25">
        <f>IF(ISBLANK(Rezultati!I11),"",Rezultati!I11)</f>
      </c>
      <c r="I16" s="22"/>
      <c r="J16" s="16"/>
      <c r="K16" s="23"/>
      <c r="L16" s="24">
        <f>IF(ISBLANK(Rezultati!J11),"",Rezultati!J11)</f>
        <v>0</v>
      </c>
      <c r="M16" s="20">
        <f>IF(ISBLANK(Rezultati!K11),"",Rezultati!K11)</f>
        <v>17</v>
      </c>
      <c r="N16" s="15">
        <f>IF(ISBLANK(Rezultati!L11),"",Rezultati!L11)</f>
      </c>
      <c r="O16" s="148">
        <f>IF(ISBLANK(Rezultati!M11),"",Rezultati!M11)</f>
      </c>
      <c r="P16" s="26">
        <f>IF(ISBLANK(Rezultati!O11),"",Rezultati!O11)</f>
        <v>38</v>
      </c>
      <c r="Q16" s="151">
        <f>IF(ISBLANK(Rezultati!P11),"",Rezultati!P11)</f>
      </c>
      <c r="R16" s="163">
        <f>IF(ISBLANK(Rezultati!Q11),"",Rezultati!Q11)</f>
        <v>60</v>
      </c>
      <c r="S16" s="165" t="str">
        <f t="shared" si="0"/>
        <v>D</v>
      </c>
      <c r="T16" s="28"/>
      <c r="U16" s="28"/>
    </row>
    <row r="17" spans="1:21" ht="12.75">
      <c r="A17" s="79" t="s">
        <v>133</v>
      </c>
      <c r="B17" s="80" t="s">
        <v>134</v>
      </c>
      <c r="C17" s="78">
        <f>IF(ISBLANK(Rezultati!D12),"",Rezultati!D12)</f>
        <v>5</v>
      </c>
      <c r="D17" s="24">
        <f>IF(ISBLANK(Rezultati!E12),"",Rezultati!E12)</f>
        <v>2.5</v>
      </c>
      <c r="E17" s="20">
        <f>IF(ISBLANK(Rezultati!F12),"",Rezultati!F12)</f>
      </c>
      <c r="F17" s="21">
        <f>IF(ISBLANK(Rezultati!G12),"",Rezultati!G12)</f>
      </c>
      <c r="G17" s="21">
        <f>IF(ISBLANK(Rezultati!H12),"",Rezultati!H12)</f>
      </c>
      <c r="H17" s="25">
        <f>IF(ISBLANK(Rezultati!I12),"",Rezultati!I12)</f>
      </c>
      <c r="I17" s="22"/>
      <c r="J17" s="16"/>
      <c r="K17" s="23"/>
      <c r="L17" s="24">
        <f>IF(ISBLANK(Rezultati!J12),"",Rezultati!J12)</f>
        <v>17.5</v>
      </c>
      <c r="M17" s="20">
        <f>IF(ISBLANK(Rezultati!K12),"",Rezultati!K12)</f>
      </c>
      <c r="N17" s="15">
        <f>IF(ISBLANK(Rezultati!L12),"",Rezultati!L12)</f>
      </c>
      <c r="O17" s="148">
        <f>IF(ISBLANK(Rezultati!M12),"",Rezultati!M12)</f>
      </c>
      <c r="P17" s="26">
        <f>IF(ISBLANK(Rezultati!O12),"",Rezultati!O12)</f>
        <v>4</v>
      </c>
      <c r="Q17" s="151">
        <f>IF(ISBLANK(Rezultati!P12),"",Rezultati!P12)</f>
        <v>20</v>
      </c>
      <c r="R17" s="163">
        <f>IF(ISBLANK(Rezultati!Q12),"",Rezultati!Q12)</f>
        <v>45</v>
      </c>
      <c r="S17" s="165" t="str">
        <f t="shared" si="0"/>
        <v>F</v>
      </c>
      <c r="T17" s="28"/>
      <c r="U17" s="28"/>
    </row>
    <row r="18" spans="1:21" ht="12.75">
      <c r="A18" s="79" t="s">
        <v>135</v>
      </c>
      <c r="B18" s="80" t="s">
        <v>136</v>
      </c>
      <c r="C18" s="78">
        <f>IF(ISBLANK(Rezultati!D13),"",Rezultati!D13)</f>
        <v>5</v>
      </c>
      <c r="D18" s="24">
        <f>IF(ISBLANK(Rezultati!E13),"",Rezultati!E13)</f>
      </c>
      <c r="E18" s="20">
        <f>IF(ISBLANK(Rezultati!F13),"",Rezultati!F13)</f>
      </c>
      <c r="F18" s="21">
        <f>IF(ISBLANK(Rezultati!G13),"",Rezultati!G13)</f>
      </c>
      <c r="G18" s="21">
        <f>IF(ISBLANK(Rezultati!H13),"",Rezultati!H13)</f>
      </c>
      <c r="H18" s="25">
        <f>IF(ISBLANK(Rezultati!I13),"",Rezultati!I13)</f>
      </c>
      <c r="I18" s="22"/>
      <c r="J18" s="16"/>
      <c r="K18" s="23"/>
      <c r="L18" s="24">
        <f>IF(ISBLANK(Rezultati!J13),"",Rezultati!J13)</f>
        <v>0</v>
      </c>
      <c r="M18" s="20">
        <f>IF(ISBLANK(Rezultati!K13),"",Rezultati!K13)</f>
        <v>21</v>
      </c>
      <c r="N18" s="15">
        <f>IF(ISBLANK(Rezultati!L13),"",Rezultati!L13)</f>
      </c>
      <c r="O18" s="148">
        <f>IF(ISBLANK(Rezultati!M13),"",Rezultati!M13)</f>
      </c>
      <c r="P18" s="26">
        <f>IF(ISBLANK(Rezultati!O13),"",Rezultati!O13)</f>
        <v>16</v>
      </c>
      <c r="Q18" s="151">
        <f>IF(ISBLANK(Rezultati!P13),"",Rezultati!P13)</f>
        <v>28</v>
      </c>
      <c r="R18" s="163">
        <f>IF(ISBLANK(Rezultati!Q13),"",Rezultati!Q13)</f>
        <v>54</v>
      </c>
      <c r="S18" s="165" t="str">
        <f t="shared" si="0"/>
        <v>E</v>
      </c>
      <c r="T18" s="28"/>
      <c r="U18" s="28"/>
    </row>
    <row r="19" spans="1:21" ht="12.75">
      <c r="A19" s="79" t="s">
        <v>137</v>
      </c>
      <c r="B19" s="80" t="s">
        <v>138</v>
      </c>
      <c r="C19" s="78">
        <f>IF(ISBLANK(Rezultati!D14),"",Rezultati!D14)</f>
        <v>5</v>
      </c>
      <c r="D19" s="24">
        <f>IF(ISBLANK(Rezultati!E14),"",Rezultati!E14)</f>
        <v>2.5</v>
      </c>
      <c r="E19" s="20">
        <f>IF(ISBLANK(Rezultati!F14),"",Rezultati!F14)</f>
        <v>2.5</v>
      </c>
      <c r="F19" s="21">
        <f>IF(ISBLANK(Rezultati!G14),"",Rezultati!G14)</f>
      </c>
      <c r="G19" s="21">
        <f>IF(ISBLANK(Rezultati!H14),"",Rezultati!H14)</f>
      </c>
      <c r="H19" s="25">
        <f>IF(ISBLANK(Rezultati!I14),"",Rezultati!I14)</f>
      </c>
      <c r="I19" s="22"/>
      <c r="J19" s="16"/>
      <c r="K19" s="23"/>
      <c r="L19" s="24">
        <f>IF(ISBLANK(Rezultati!J14),"",Rezultati!J14)</f>
        <v>39</v>
      </c>
      <c r="M19" s="20">
        <f>IF(ISBLANK(Rezultati!K14),"",Rezultati!K14)</f>
      </c>
      <c r="N19" s="15">
        <f>IF(ISBLANK(Rezultati!L14),"",Rezultati!L14)</f>
      </c>
      <c r="O19" s="148">
        <f>IF(ISBLANK(Rezultati!M14),"",Rezultati!M14)</f>
      </c>
      <c r="P19" s="26">
        <f>IF(ISBLANK(Rezultati!O14),"",Rezultati!O14)</f>
        <v>36</v>
      </c>
      <c r="Q19" s="151">
        <f>IF(ISBLANK(Rezultati!P14),"",Rezultati!P14)</f>
      </c>
      <c r="R19" s="163">
        <f>IF(ISBLANK(Rezultati!Q14),"",Rezultati!Q14)</f>
        <v>85</v>
      </c>
      <c r="S19" s="165" t="str">
        <f t="shared" si="0"/>
        <v>B</v>
      </c>
      <c r="T19" s="28"/>
      <c r="U19" s="28"/>
    </row>
    <row r="20" spans="1:21" ht="12.75">
      <c r="A20" s="79" t="s">
        <v>139</v>
      </c>
      <c r="B20" s="80" t="s">
        <v>140</v>
      </c>
      <c r="C20" s="78">
        <f>IF(ISBLANK(Rezultati!D15),"",Rezultati!D15)</f>
        <v>5</v>
      </c>
      <c r="D20" s="24">
        <f>IF(ISBLANK(Rezultati!E15),"",Rezultati!E15)</f>
      </c>
      <c r="E20" s="20">
        <f>IF(ISBLANK(Rezultati!F15),"",Rezultati!F15)</f>
        <v>2.5</v>
      </c>
      <c r="F20" s="21">
        <f>IF(ISBLANK(Rezultati!G15),"",Rezultati!G15)</f>
      </c>
      <c r="G20" s="21">
        <f>IF(ISBLANK(Rezultati!H15),"",Rezultati!H15)</f>
      </c>
      <c r="H20" s="25">
        <f>IF(ISBLANK(Rezultati!I15),"",Rezultati!I15)</f>
      </c>
      <c r="I20" s="22"/>
      <c r="J20" s="16"/>
      <c r="K20" s="23"/>
      <c r="L20" s="24">
        <f>IF(ISBLANK(Rezultati!J15),"",Rezultati!J15)</f>
        <v>21.5</v>
      </c>
      <c r="M20" s="20">
        <f>IF(ISBLANK(Rezultati!K15),"",Rezultati!K15)</f>
      </c>
      <c r="N20" s="15">
        <f>IF(ISBLANK(Rezultati!L15),"",Rezultati!L15)</f>
      </c>
      <c r="O20" s="148">
        <f>IF(ISBLANK(Rezultati!M15),"",Rezultati!M15)</f>
      </c>
      <c r="P20" s="26">
        <f>IF(ISBLANK(Rezultati!O15),"",Rezultati!O15)</f>
        <v>38</v>
      </c>
      <c r="Q20" s="151">
        <f>IF(ISBLANK(Rezultati!P15),"",Rezultati!P15)</f>
      </c>
      <c r="R20" s="163">
        <f>IF(ISBLANK(Rezultati!Q15),"",Rezultati!Q15)</f>
        <v>67</v>
      </c>
      <c r="S20" s="165" t="str">
        <f t="shared" si="0"/>
        <v>D</v>
      </c>
      <c r="T20" s="28"/>
      <c r="U20" s="28"/>
    </row>
    <row r="21" spans="1:21" ht="12.75">
      <c r="A21" s="79" t="s">
        <v>141</v>
      </c>
      <c r="B21" s="80" t="s">
        <v>142</v>
      </c>
      <c r="C21" s="78">
        <f>IF(ISBLANK(Rezultati!D16),"",Rezultati!D16)</f>
        <v>5</v>
      </c>
      <c r="D21" s="24">
        <f>IF(ISBLANK(Rezultati!E16),"",Rezultati!E16)</f>
        <v>2.5</v>
      </c>
      <c r="E21" s="20">
        <f>IF(ISBLANK(Rezultati!F16),"",Rezultati!F16)</f>
        <v>2.5</v>
      </c>
      <c r="F21" s="21">
        <f>IF(ISBLANK(Rezultati!G16),"",Rezultati!G16)</f>
      </c>
      <c r="G21" s="21">
        <f>IF(ISBLANK(Rezultati!H16),"",Rezultati!H16)</f>
      </c>
      <c r="H21" s="25">
        <f>IF(ISBLANK(Rezultati!I16),"",Rezultati!I16)</f>
      </c>
      <c r="I21" s="22"/>
      <c r="J21" s="16"/>
      <c r="K21" s="23"/>
      <c r="L21" s="24">
        <f>IF(ISBLANK(Rezultati!J16),"",Rezultati!J16)</f>
        <v>11</v>
      </c>
      <c r="M21" s="20">
        <f>IF(ISBLANK(Rezultati!K16),"",Rezultati!K16)</f>
        <v>20</v>
      </c>
      <c r="N21" s="15">
        <f>IF(ISBLANK(Rezultati!L16),"",Rezultati!L16)</f>
      </c>
      <c r="O21" s="148">
        <f>IF(ISBLANK(Rezultati!M16),"",Rezultati!M16)</f>
      </c>
      <c r="P21" s="26">
        <f>IF(ISBLANK(Rezultati!O16),"",Rezultati!O16)</f>
        <v>34</v>
      </c>
      <c r="Q21" s="151">
        <f>IF(ISBLANK(Rezultati!P16),"",Rezultati!P16)</f>
      </c>
      <c r="R21" s="163">
        <f>IF(ISBLANK(Rezultati!Q16),"",Rezultati!Q16)</f>
        <v>64</v>
      </c>
      <c r="S21" s="166" t="str">
        <f t="shared" si="0"/>
        <v>D</v>
      </c>
      <c r="T21" s="28"/>
      <c r="U21" s="28"/>
    </row>
    <row r="22" spans="1:21" ht="12.75">
      <c r="A22" s="79" t="s">
        <v>143</v>
      </c>
      <c r="B22" s="80" t="s">
        <v>144</v>
      </c>
      <c r="C22" s="78">
        <f>IF(ISBLANK(Rezultati!D17),"",Rezultati!D17)</f>
        <v>5</v>
      </c>
      <c r="D22" s="24">
        <f>IF(ISBLANK(Rezultati!E17),"",Rezultati!E17)</f>
        <v>2.5</v>
      </c>
      <c r="E22" s="20">
        <f>IF(ISBLANK(Rezultati!F17),"",Rezultati!F17)</f>
        <v>2.5</v>
      </c>
      <c r="F22" s="21">
        <f>IF(ISBLANK(Rezultati!G17),"",Rezultati!G17)</f>
      </c>
      <c r="G22" s="21">
        <f>IF(ISBLANK(Rezultati!H17),"",Rezultati!H17)</f>
      </c>
      <c r="H22" s="25">
        <f>IF(ISBLANK(Rezultati!I17),"",Rezultati!I17)</f>
      </c>
      <c r="I22" s="22"/>
      <c r="J22" s="16"/>
      <c r="K22" s="23"/>
      <c r="L22" s="24">
        <f>IF(ISBLANK(Rezultati!J17),"",Rezultati!J17)</f>
        <v>21</v>
      </c>
      <c r="M22" s="20">
        <f>IF(ISBLANK(Rezultati!K17),"",Rezultati!K17)</f>
        <v>33</v>
      </c>
      <c r="N22" s="15">
        <f>IF(ISBLANK(Rezultati!L17),"",Rezultati!L17)</f>
      </c>
      <c r="O22" s="148">
        <f>IF(ISBLANK(Rezultati!M17),"",Rezultati!M17)</f>
      </c>
      <c r="P22" s="26">
        <f>IF(ISBLANK(Rezultati!O17),"",Rezultati!O17)</f>
        <v>17</v>
      </c>
      <c r="Q22" s="151">
        <f>IF(ISBLANK(Rezultati!P17),"",Rezultati!P17)</f>
      </c>
      <c r="R22" s="163">
        <f>IF(ISBLANK(Rezultati!Q17),"",Rezultati!Q17)</f>
        <v>60</v>
      </c>
      <c r="S22" s="166" t="str">
        <f t="shared" si="0"/>
        <v>D</v>
      </c>
      <c r="T22" s="28"/>
      <c r="U22" s="28"/>
    </row>
    <row r="23" spans="1:21" ht="12.75">
      <c r="A23" s="79" t="s">
        <v>145</v>
      </c>
      <c r="B23" s="80" t="s">
        <v>146</v>
      </c>
      <c r="C23" s="78">
        <f>IF(ISBLANK(Rezultati!D18),"",Rezultati!D18)</f>
        <v>5</v>
      </c>
      <c r="D23" s="24">
        <f>IF(ISBLANK(Rezultati!E18),"",Rezultati!E18)</f>
        <v>2</v>
      </c>
      <c r="E23" s="20">
        <f>IF(ISBLANK(Rezultati!F18),"",Rezultati!F18)</f>
        <v>2.5</v>
      </c>
      <c r="F23" s="21">
        <f>IF(ISBLANK(Rezultati!G18),"",Rezultati!G18)</f>
      </c>
      <c r="G23" s="21">
        <f>IF(ISBLANK(Rezultati!H18),"",Rezultati!H18)</f>
      </c>
      <c r="H23" s="25">
        <f>IF(ISBLANK(Rezultati!I18),"",Rezultati!I18)</f>
      </c>
      <c r="I23" s="22"/>
      <c r="J23" s="16"/>
      <c r="K23" s="23"/>
      <c r="L23" s="24">
        <f>IF(ISBLANK(Rezultati!J18),"",Rezultati!J18)</f>
        <v>19.5</v>
      </c>
      <c r="M23" s="20">
        <f>IF(ISBLANK(Rezultati!K18),"",Rezultati!K18)</f>
        <v>33</v>
      </c>
      <c r="N23" s="15">
        <f>IF(ISBLANK(Rezultati!L18),"",Rezultati!L18)</f>
      </c>
      <c r="O23" s="148">
        <f>IF(ISBLANK(Rezultati!M18),"",Rezultati!M18)</f>
      </c>
      <c r="P23" s="26">
        <f>IF(ISBLANK(Rezultati!O18),"",Rezultati!O18)</f>
        <v>18</v>
      </c>
      <c r="Q23" s="151">
        <f>IF(ISBLANK(Rezultati!P18),"",Rezultati!P18)</f>
      </c>
      <c r="R23" s="163">
        <f>IF(ISBLANK(Rezultati!Q18),"",Rezultati!Q18)</f>
        <v>60.5</v>
      </c>
      <c r="S23" s="166" t="str">
        <f t="shared" si="0"/>
        <v>D</v>
      </c>
      <c r="T23" s="28"/>
      <c r="U23" s="28"/>
    </row>
    <row r="24" spans="1:21" ht="12.75">
      <c r="A24" s="79" t="s">
        <v>147</v>
      </c>
      <c r="B24" s="80" t="s">
        <v>148</v>
      </c>
      <c r="C24" s="78">
        <f>IF(ISBLANK(Rezultati!D19),"",Rezultati!D19)</f>
        <v>5</v>
      </c>
      <c r="D24" s="24">
        <f>IF(ISBLANK(Rezultati!E19),"",Rezultati!E19)</f>
        <v>2.5</v>
      </c>
      <c r="E24" s="20">
        <f>IF(ISBLANK(Rezultati!F19),"",Rezultati!F19)</f>
        <v>2.5</v>
      </c>
      <c r="F24" s="21">
        <f>IF(ISBLANK(Rezultati!G19),"",Rezultati!G19)</f>
      </c>
      <c r="G24" s="21">
        <f>IF(ISBLANK(Rezultati!H19),"",Rezultati!H19)</f>
      </c>
      <c r="H24" s="25">
        <f>IF(ISBLANK(Rezultati!I19),"",Rezultati!I19)</f>
      </c>
      <c r="I24" s="22"/>
      <c r="J24" s="16"/>
      <c r="K24" s="23"/>
      <c r="L24" s="24">
        <f>IF(ISBLANK(Rezultati!J19),"",Rezultati!J19)</f>
        <v>35</v>
      </c>
      <c r="M24" s="20">
        <f>IF(ISBLANK(Rezultati!K19),"",Rezultati!K19)</f>
      </c>
      <c r="N24" s="15">
        <f>IF(ISBLANK(Rezultati!L19),"",Rezultati!L19)</f>
      </c>
      <c r="O24" s="148">
        <f>IF(ISBLANK(Rezultati!M19),"",Rezultati!M19)</f>
      </c>
      <c r="P24" s="26">
        <f>IF(ISBLANK(Rezultati!O19),"",Rezultati!O19)</f>
        <v>23.5</v>
      </c>
      <c r="Q24" s="151">
        <f>IF(ISBLANK(Rezultati!P19),"",Rezultati!P19)</f>
      </c>
      <c r="R24" s="163">
        <f>IF(ISBLANK(Rezultati!Q19),"",Rezultati!Q19)</f>
        <v>68.5</v>
      </c>
      <c r="S24" s="166" t="str">
        <f t="shared" si="0"/>
        <v>D</v>
      </c>
      <c r="T24" s="28"/>
      <c r="U24" s="28"/>
    </row>
    <row r="25" spans="1:21" ht="12.75">
      <c r="A25" s="79" t="s">
        <v>149</v>
      </c>
      <c r="B25" s="80" t="s">
        <v>150</v>
      </c>
      <c r="C25" s="78">
        <f>IF(ISBLANK(Rezultati!D20),"",Rezultati!D20)</f>
      </c>
      <c r="D25" s="24">
        <f>IF(ISBLANK(Rezultati!E20),"",Rezultati!E20)</f>
        <v>2.5</v>
      </c>
      <c r="E25" s="20">
        <f>IF(ISBLANK(Rezultati!F20),"",Rezultati!F20)</f>
      </c>
      <c r="F25" s="21">
        <f>IF(ISBLANK(Rezultati!G20),"",Rezultati!G20)</f>
      </c>
      <c r="G25" s="21">
        <f>IF(ISBLANK(Rezultati!H20),"",Rezultati!H20)</f>
      </c>
      <c r="H25" s="25">
        <f>IF(ISBLANK(Rezultati!I20),"",Rezultati!I20)</f>
      </c>
      <c r="I25" s="22"/>
      <c r="J25" s="16"/>
      <c r="K25" s="23"/>
      <c r="L25" s="24">
        <f>IF(ISBLANK(Rezultati!J20),"",Rezultati!J20)</f>
        <v>3.5</v>
      </c>
      <c r="M25" s="20">
        <f>IF(ISBLANK(Rezultati!K20),"",Rezultati!K20)</f>
        <v>9</v>
      </c>
      <c r="N25" s="15">
        <f>IF(ISBLANK(Rezultati!L20),"",Rezultati!L20)</f>
      </c>
      <c r="O25" s="148">
        <f>IF(ISBLANK(Rezultati!M20),"",Rezultati!M20)</f>
      </c>
      <c r="P25" s="26">
        <f>IF(ISBLANK(Rezultati!O20),"",Rezultati!O20)</f>
      </c>
      <c r="Q25" s="151">
        <f>IF(ISBLANK(Rezultati!P20),"",Rezultati!P20)</f>
      </c>
      <c r="R25" s="163">
        <f>IF(ISBLANK(Rezultati!Q20),"",Rezultati!Q20)</f>
        <v>11.5</v>
      </c>
      <c r="S25" s="166" t="str">
        <f t="shared" si="0"/>
        <v>F</v>
      </c>
      <c r="T25" s="28"/>
      <c r="U25" s="28"/>
    </row>
    <row r="26" spans="1:21" ht="12.75">
      <c r="A26" s="79" t="s">
        <v>151</v>
      </c>
      <c r="B26" s="80" t="s">
        <v>152</v>
      </c>
      <c r="C26" s="78">
        <f>IF(ISBLANK(Rezultati!D21),"",Rezultati!D21)</f>
        <v>5</v>
      </c>
      <c r="D26" s="24">
        <f>IF(ISBLANK(Rezultati!E21),"",Rezultati!E21)</f>
        <v>2.5</v>
      </c>
      <c r="E26" s="20">
        <f>IF(ISBLANK(Rezultati!F21),"",Rezultati!F21)</f>
        <v>2.5</v>
      </c>
      <c r="F26" s="21">
        <f>IF(ISBLANK(Rezultati!G21),"",Rezultati!G21)</f>
      </c>
      <c r="G26" s="21">
        <f>IF(ISBLANK(Rezultati!H21),"",Rezultati!H21)</f>
      </c>
      <c r="H26" s="25">
        <f>IF(ISBLANK(Rezultati!I21),"",Rezultati!I21)</f>
      </c>
      <c r="I26" s="22"/>
      <c r="J26" s="16"/>
      <c r="K26" s="23"/>
      <c r="L26" s="24">
        <f>IF(ISBLANK(Rezultati!J21),"",Rezultati!J21)</f>
        <v>29</v>
      </c>
      <c r="M26" s="20">
        <f>IF(ISBLANK(Rezultati!K21),"",Rezultati!K21)</f>
        <v>42</v>
      </c>
      <c r="N26" s="15">
        <f>IF(ISBLANK(Rezultati!L21),"",Rezultati!L21)</f>
      </c>
      <c r="O26" s="148">
        <f>IF(ISBLANK(Rezultati!M21),"",Rezultati!M21)</f>
      </c>
      <c r="P26" s="26">
        <f>IF(ISBLANK(Rezultati!O21),"",Rezultati!O21)</f>
        <v>36</v>
      </c>
      <c r="Q26" s="151">
        <f>IF(ISBLANK(Rezultati!P21),"",Rezultati!P21)</f>
      </c>
      <c r="R26" s="163">
        <f>IF(ISBLANK(Rezultati!Q21),"",Rezultati!Q21)</f>
        <v>88</v>
      </c>
      <c r="S26" s="166" t="str">
        <f t="shared" si="0"/>
        <v>B</v>
      </c>
      <c r="T26" s="28"/>
      <c r="U26" s="28"/>
    </row>
    <row r="27" spans="1:21" ht="12.75">
      <c r="A27" s="79" t="s">
        <v>153</v>
      </c>
      <c r="B27" s="80" t="s">
        <v>154</v>
      </c>
      <c r="C27" s="78">
        <f>IF(ISBLANK(Rezultati!D22),"",Rezultati!D22)</f>
        <v>5</v>
      </c>
      <c r="D27" s="24">
        <f>IF(ISBLANK(Rezultati!E22),"",Rezultati!E22)</f>
        <v>2.5</v>
      </c>
      <c r="E27" s="20">
        <f>IF(ISBLANK(Rezultati!F22),"",Rezultati!F22)</f>
        <v>2.5</v>
      </c>
      <c r="F27" s="21">
        <f>IF(ISBLANK(Rezultati!G22),"",Rezultati!G22)</f>
      </c>
      <c r="G27" s="21">
        <f>IF(ISBLANK(Rezultati!H22),"",Rezultati!H22)</f>
      </c>
      <c r="H27" s="25">
        <f>IF(ISBLANK(Rezultati!I22),"",Rezultati!I22)</f>
      </c>
      <c r="I27" s="22"/>
      <c r="J27" s="16"/>
      <c r="K27" s="23"/>
      <c r="L27" s="24">
        <f>IF(ISBLANK(Rezultati!J22),"",Rezultati!J22)</f>
        <v>40</v>
      </c>
      <c r="M27" s="20">
        <f>IF(ISBLANK(Rezultati!K22),"",Rezultati!K22)</f>
      </c>
      <c r="N27" s="15">
        <f>IF(ISBLANK(Rezultati!L22),"",Rezultati!L22)</f>
      </c>
      <c r="O27" s="148">
        <f>IF(ISBLANK(Rezultati!M22),"",Rezultati!M22)</f>
      </c>
      <c r="P27" s="26">
        <f>IF(ISBLANK(Rezultati!O22),"",Rezultati!O22)</f>
        <v>29</v>
      </c>
      <c r="Q27" s="151">
        <f>IF(ISBLANK(Rezultati!P22),"",Rezultati!P22)</f>
      </c>
      <c r="R27" s="163">
        <f>IF(ISBLANK(Rezultati!Q22),"",Rezultati!Q22)</f>
        <v>79</v>
      </c>
      <c r="S27" s="166" t="str">
        <f t="shared" si="0"/>
        <v>C</v>
      </c>
      <c r="T27" s="28"/>
      <c r="U27" s="28"/>
    </row>
    <row r="28" spans="1:21" ht="12.75">
      <c r="A28" s="79" t="s">
        <v>155</v>
      </c>
      <c r="B28" s="80" t="s">
        <v>156</v>
      </c>
      <c r="C28" s="78">
        <f>IF(ISBLANK(Rezultati!D23),"",Rezultati!D23)</f>
        <v>5</v>
      </c>
      <c r="D28" s="24">
        <f>IF(ISBLANK(Rezultati!E23),"",Rezultati!E23)</f>
        <v>2.5</v>
      </c>
      <c r="E28" s="20">
        <f>IF(ISBLANK(Rezultati!F23),"",Rezultati!F23)</f>
        <v>2.5</v>
      </c>
      <c r="F28" s="21">
        <f>IF(ISBLANK(Rezultati!G23),"",Rezultati!G23)</f>
      </c>
      <c r="G28" s="21">
        <f>IF(ISBLANK(Rezultati!H23),"",Rezultati!H23)</f>
      </c>
      <c r="H28" s="25">
        <f>IF(ISBLANK(Rezultati!I23),"",Rezultati!I23)</f>
      </c>
      <c r="I28" s="22"/>
      <c r="J28" s="16"/>
      <c r="K28" s="23"/>
      <c r="L28" s="24">
        <f>IF(ISBLANK(Rezultati!J23),"",Rezultati!J23)</f>
        <v>2</v>
      </c>
      <c r="M28" s="20">
        <f>IF(ISBLANK(Rezultati!K23),"",Rezultati!K23)</f>
        <v>27.5</v>
      </c>
      <c r="N28" s="15">
        <f>IF(ISBLANK(Rezultati!L23),"",Rezultati!L23)</f>
      </c>
      <c r="O28" s="148">
        <f>IF(ISBLANK(Rezultati!M23),"",Rezultati!M23)</f>
      </c>
      <c r="P28" s="26">
        <f>IF(ISBLANK(Rezultati!O23),"",Rezultati!O23)</f>
        <v>4</v>
      </c>
      <c r="Q28" s="151">
        <f>IF(ISBLANK(Rezultati!P23),"",Rezultati!P23)</f>
        <v>15</v>
      </c>
      <c r="R28" s="163">
        <f>IF(ISBLANK(Rezultati!Q23),"",Rezultati!Q23)</f>
        <v>52.5</v>
      </c>
      <c r="S28" s="166" t="str">
        <f t="shared" si="0"/>
        <v>E</v>
      </c>
      <c r="T28" s="28"/>
      <c r="U28" s="28"/>
    </row>
    <row r="29" spans="1:21" ht="12.75">
      <c r="A29" s="79" t="s">
        <v>157</v>
      </c>
      <c r="B29" s="80" t="s">
        <v>158</v>
      </c>
      <c r="C29" s="78">
        <f>IF(ISBLANK(Rezultati!D24),"",Rezultati!D24)</f>
        <v>5</v>
      </c>
      <c r="D29" s="24">
        <f>IF(ISBLANK(Rezultati!E24),"",Rezultati!E24)</f>
        <v>2.5</v>
      </c>
      <c r="E29" s="20">
        <f>IF(ISBLANK(Rezultati!F24),"",Rezultati!F24)</f>
        <v>2.5</v>
      </c>
      <c r="F29" s="21">
        <f>IF(ISBLANK(Rezultati!G24),"",Rezultati!G24)</f>
      </c>
      <c r="G29" s="21">
        <f>IF(ISBLANK(Rezultati!H24),"",Rezultati!H24)</f>
      </c>
      <c r="H29" s="25">
        <f>IF(ISBLANK(Rezultati!I24),"",Rezultati!I24)</f>
      </c>
      <c r="I29" s="22"/>
      <c r="J29" s="16"/>
      <c r="K29" s="23"/>
      <c r="L29" s="24">
        <f>IF(ISBLANK(Rezultati!J24),"",Rezultati!J24)</f>
        <v>28</v>
      </c>
      <c r="M29" s="20">
        <f>IF(ISBLANK(Rezultati!K24),"",Rezultati!K24)</f>
      </c>
      <c r="N29" s="15">
        <f>IF(ISBLANK(Rezultati!L24),"",Rezultati!L24)</f>
      </c>
      <c r="O29" s="148">
        <f>IF(ISBLANK(Rezultati!M24),"",Rezultati!M24)</f>
      </c>
      <c r="P29" s="26">
        <f>IF(ISBLANK(Rezultati!O24),"",Rezultati!O24)</f>
        <v>23.5</v>
      </c>
      <c r="Q29" s="151">
        <f>IF(ISBLANK(Rezultati!P24),"",Rezultati!P24)</f>
      </c>
      <c r="R29" s="163">
        <f>IF(ISBLANK(Rezultati!Q24),"",Rezultati!Q24)</f>
        <v>61.5</v>
      </c>
      <c r="S29" s="166" t="str">
        <f t="shared" si="0"/>
        <v>D</v>
      </c>
      <c r="T29" s="28"/>
      <c r="U29" s="28"/>
    </row>
    <row r="30" spans="1:21" ht="12.75">
      <c r="A30" s="79" t="s">
        <v>159</v>
      </c>
      <c r="B30" s="80" t="s">
        <v>160</v>
      </c>
      <c r="C30" s="78">
        <f>IF(ISBLANK(Rezultati!D25),"",Rezultati!D25)</f>
      </c>
      <c r="D30" s="24">
        <f>IF(ISBLANK(Rezultati!E25),"",Rezultati!E25)</f>
        <v>2.5</v>
      </c>
      <c r="E30" s="20">
        <f>IF(ISBLANK(Rezultati!F25),"",Rezultati!F25)</f>
        <v>2.5</v>
      </c>
      <c r="F30" s="21">
        <f>IF(ISBLANK(Rezultati!G25),"",Rezultati!G25)</f>
      </c>
      <c r="G30" s="21">
        <f>IF(ISBLANK(Rezultati!H25),"",Rezultati!H25)</f>
      </c>
      <c r="H30" s="25">
        <f>IF(ISBLANK(Rezultati!I25),"",Rezultati!I25)</f>
      </c>
      <c r="I30" s="22"/>
      <c r="J30" s="16"/>
      <c r="K30" s="23"/>
      <c r="L30" s="24">
        <f>IF(ISBLANK(Rezultati!J25),"",Rezultati!J25)</f>
        <v>2</v>
      </c>
      <c r="M30" s="20">
        <f>IF(ISBLANK(Rezultati!K25),"",Rezultati!K25)</f>
        <v>10.5</v>
      </c>
      <c r="N30" s="15">
        <f>IF(ISBLANK(Rezultati!L25),"",Rezultati!L25)</f>
      </c>
      <c r="O30" s="148">
        <f>IF(ISBLANK(Rezultati!M25),"",Rezultati!M25)</f>
      </c>
      <c r="P30" s="26">
        <f>IF(ISBLANK(Rezultati!O25),"",Rezultati!O25)</f>
      </c>
      <c r="Q30" s="151">
        <f>IF(ISBLANK(Rezultati!P25),"",Rezultati!P25)</f>
      </c>
      <c r="R30" s="163">
        <f>IF(ISBLANK(Rezultati!Q25),"",Rezultati!Q25)</f>
        <v>15.5</v>
      </c>
      <c r="S30" s="166" t="str">
        <f t="shared" si="0"/>
        <v>F</v>
      </c>
      <c r="T30" s="28"/>
      <c r="U30" s="28"/>
    </row>
    <row r="31" spans="1:21" ht="12.75">
      <c r="A31" s="79" t="s">
        <v>161</v>
      </c>
      <c r="B31" s="80" t="s">
        <v>162</v>
      </c>
      <c r="C31" s="78">
        <f>IF(ISBLANK(Rezultati!D26),"",Rezultati!D26)</f>
        <v>5</v>
      </c>
      <c r="D31" s="24">
        <f>IF(ISBLANK(Rezultati!E26),"",Rezultati!E26)</f>
        <v>2.5</v>
      </c>
      <c r="E31" s="20">
        <f>IF(ISBLANK(Rezultati!F26),"",Rezultati!F26)</f>
        <v>2.5</v>
      </c>
      <c r="F31" s="21">
        <f>IF(ISBLANK(Rezultati!G26),"",Rezultati!G26)</f>
      </c>
      <c r="G31" s="21">
        <f>IF(ISBLANK(Rezultati!H26),"",Rezultati!H26)</f>
      </c>
      <c r="H31" s="25">
        <f>IF(ISBLANK(Rezultati!I26),"",Rezultati!I26)</f>
      </c>
      <c r="I31" s="22"/>
      <c r="J31" s="16"/>
      <c r="K31" s="23"/>
      <c r="L31" s="24">
        <f>IF(ISBLANK(Rezultati!J26),"",Rezultati!J26)</f>
        <v>28</v>
      </c>
      <c r="M31" s="20">
        <f>IF(ISBLANK(Rezultati!K26),"",Rezultati!K26)</f>
      </c>
      <c r="N31" s="15">
        <f>IF(ISBLANK(Rezultati!L26),"",Rezultati!L26)</f>
      </c>
      <c r="O31" s="148">
        <f>IF(ISBLANK(Rezultati!M26),"",Rezultati!M26)</f>
      </c>
      <c r="P31" s="26">
        <f>IF(ISBLANK(Rezultati!O26),"",Rezultati!O26)</f>
        <v>32.5</v>
      </c>
      <c r="Q31" s="151">
        <f>IF(ISBLANK(Rezultati!P26),"",Rezultati!P26)</f>
      </c>
      <c r="R31" s="163">
        <f>IF(ISBLANK(Rezultati!Q26),"",Rezultati!Q26)</f>
        <v>70.5</v>
      </c>
      <c r="S31" s="166" t="str">
        <f t="shared" si="0"/>
        <v>C</v>
      </c>
      <c r="T31" s="28"/>
      <c r="U31" s="28"/>
    </row>
    <row r="32" spans="1:21" ht="12.75">
      <c r="A32" s="79" t="s">
        <v>163</v>
      </c>
      <c r="B32" s="80" t="s">
        <v>164</v>
      </c>
      <c r="C32" s="78">
        <f>IF(ISBLANK(Rezultati!D27),"",Rezultati!D27)</f>
      </c>
      <c r="D32" s="24">
        <f>IF(ISBLANK(Rezultati!E27),"",Rezultati!E27)</f>
        <v>2.5</v>
      </c>
      <c r="E32" s="20">
        <f>IF(ISBLANK(Rezultati!F27),"",Rezultati!F27)</f>
        <v>2.5</v>
      </c>
      <c r="F32" s="21">
        <f>IF(ISBLANK(Rezultati!G27),"",Rezultati!G27)</f>
      </c>
      <c r="G32" s="21">
        <f>IF(ISBLANK(Rezultati!H27),"",Rezultati!H27)</f>
      </c>
      <c r="H32" s="25">
        <f>IF(ISBLANK(Rezultati!I27),"",Rezultati!I27)</f>
      </c>
      <c r="I32" s="22"/>
      <c r="J32" s="16"/>
      <c r="K32" s="23"/>
      <c r="L32" s="24">
        <f>IF(ISBLANK(Rezultati!J27),"",Rezultati!J27)</f>
        <v>25</v>
      </c>
      <c r="M32" s="20">
        <f>IF(ISBLANK(Rezultati!K27),"",Rezultati!K27)</f>
      </c>
      <c r="N32" s="15">
        <f>IF(ISBLANK(Rezultati!L27),"",Rezultati!L27)</f>
      </c>
      <c r="O32" s="148">
        <f>IF(ISBLANK(Rezultati!M27),"",Rezultati!M27)</f>
      </c>
      <c r="P32" s="26">
        <f>IF(ISBLANK(Rezultati!O27),"",Rezultati!O27)</f>
      </c>
      <c r="Q32" s="151">
        <f>IF(ISBLANK(Rezultati!P27),"",Rezultati!P27)</f>
      </c>
      <c r="R32" s="163">
        <f>IF(ISBLANK(Rezultati!Q27),"",Rezultati!Q27)</f>
        <v>30</v>
      </c>
      <c r="S32" s="166" t="str">
        <f t="shared" si="0"/>
        <v>F</v>
      </c>
      <c r="T32" s="28"/>
      <c r="U32" s="28"/>
    </row>
    <row r="33" spans="1:21" ht="12.75">
      <c r="A33" s="79" t="s">
        <v>165</v>
      </c>
      <c r="B33" s="80" t="s">
        <v>166</v>
      </c>
      <c r="C33" s="78">
        <f>IF(ISBLANK(Rezultati!D28),"",Rezultati!D28)</f>
        <v>5</v>
      </c>
      <c r="D33" s="24">
        <f>IF(ISBLANK(Rezultati!E28),"",Rezultati!E28)</f>
        <v>2.5</v>
      </c>
      <c r="E33" s="20">
        <f>IF(ISBLANK(Rezultati!F28),"",Rezultati!F28)</f>
      </c>
      <c r="F33" s="21">
        <f>IF(ISBLANK(Rezultati!G28),"",Rezultati!G28)</f>
      </c>
      <c r="G33" s="21">
        <f>IF(ISBLANK(Rezultati!H28),"",Rezultati!H28)</f>
      </c>
      <c r="H33" s="25">
        <f>IF(ISBLANK(Rezultati!I28),"",Rezultati!I28)</f>
      </c>
      <c r="I33" s="22"/>
      <c r="J33" s="15"/>
      <c r="K33" s="23"/>
      <c r="L33" s="24">
        <f>IF(ISBLANK(Rezultati!J28),"",Rezultati!J28)</f>
        <v>11.5</v>
      </c>
      <c r="M33" s="20">
        <f>IF(ISBLANK(Rezultati!K28),"",Rezultati!K28)</f>
        <v>21.5</v>
      </c>
      <c r="N33" s="15">
        <f>IF(ISBLANK(Rezultati!L28),"",Rezultati!L28)</f>
      </c>
      <c r="O33" s="148">
        <f>IF(ISBLANK(Rezultati!M28),"",Rezultati!M28)</f>
      </c>
      <c r="P33" s="26">
        <f>IF(ISBLANK(Rezultati!O28),"",Rezultati!O28)</f>
        <v>16</v>
      </c>
      <c r="Q33" s="151">
        <f>IF(ISBLANK(Rezultati!P28),"",Rezultati!P28)</f>
      </c>
      <c r="R33" s="163">
        <f>IF(ISBLANK(Rezultati!Q28),"",Rezultati!Q28)</f>
        <v>45</v>
      </c>
      <c r="S33" s="166" t="str">
        <f t="shared" si="0"/>
        <v>F</v>
      </c>
      <c r="T33" s="28"/>
      <c r="U33" s="28"/>
    </row>
    <row r="34" spans="1:21" ht="12.75">
      <c r="A34" s="79" t="s">
        <v>167</v>
      </c>
      <c r="B34" s="80" t="s">
        <v>168</v>
      </c>
      <c r="C34" s="78">
        <f>IF(ISBLANK(Rezultati!D29),"",Rezultati!D29)</f>
        <v>5</v>
      </c>
      <c r="D34" s="24">
        <f>IF(ISBLANK(Rezultati!E29),"",Rezultati!E29)</f>
        <v>2</v>
      </c>
      <c r="E34" s="20">
        <f>IF(ISBLANK(Rezultati!F29),"",Rezultati!F29)</f>
        <v>2.5</v>
      </c>
      <c r="F34" s="21">
        <f>IF(ISBLANK(Rezultati!G29),"",Rezultati!G29)</f>
      </c>
      <c r="G34" s="21">
        <f>IF(ISBLANK(Rezultati!H29),"",Rezultati!H29)</f>
      </c>
      <c r="H34" s="25">
        <f>IF(ISBLANK(Rezultati!I29),"",Rezultati!I29)</f>
      </c>
      <c r="I34" s="22"/>
      <c r="J34" s="15"/>
      <c r="K34" s="23"/>
      <c r="L34" s="24">
        <f>IF(ISBLANK(Rezultati!J29),"",Rezultati!J29)</f>
        <v>4</v>
      </c>
      <c r="M34" s="20">
        <f>IF(ISBLANK(Rezultati!K29),"",Rezultati!K29)</f>
        <v>1</v>
      </c>
      <c r="N34" s="15">
        <f>IF(ISBLANK(Rezultati!L29),"",Rezultati!L29)</f>
      </c>
      <c r="O34" s="148">
        <f>IF(ISBLANK(Rezultati!M29),"",Rezultati!M29)</f>
      </c>
      <c r="P34" s="26">
        <f>IF(ISBLANK(Rezultati!O29),"",Rezultati!O29)</f>
        <v>9</v>
      </c>
      <c r="Q34" s="151">
        <f>IF(ISBLANK(Rezultati!P29),"",Rezultati!P29)</f>
        <v>5</v>
      </c>
      <c r="R34" s="163">
        <f>IF(ISBLANK(Rezultati!Q29),"",Rezultati!Q29)</f>
        <v>22.5</v>
      </c>
      <c r="S34" s="166" t="str">
        <f t="shared" si="0"/>
        <v>F</v>
      </c>
      <c r="T34" s="28"/>
      <c r="U34" s="28"/>
    </row>
    <row r="35" spans="1:21" ht="12.75">
      <c r="A35" s="79" t="s">
        <v>169</v>
      </c>
      <c r="B35" s="80" t="s">
        <v>170</v>
      </c>
      <c r="C35" s="78">
        <f>IF(ISBLANK(Rezultati!D30),"",Rezultati!D30)</f>
      </c>
      <c r="D35" s="24">
        <f>IF(ISBLANK(Rezultati!E30),"",Rezultati!E30)</f>
        <v>2.5</v>
      </c>
      <c r="E35" s="20">
        <f>IF(ISBLANK(Rezultati!F30),"",Rezultati!F30)</f>
        <v>2.5</v>
      </c>
      <c r="F35" s="21">
        <f>IF(ISBLANK(Rezultati!G30),"",Rezultati!G30)</f>
      </c>
      <c r="G35" s="21">
        <f>IF(ISBLANK(Rezultati!H30),"",Rezultati!H30)</f>
      </c>
      <c r="H35" s="25">
        <f>IF(ISBLANK(Rezultati!I30),"",Rezultati!I30)</f>
      </c>
      <c r="I35" s="22"/>
      <c r="J35" s="15"/>
      <c r="K35" s="23"/>
      <c r="L35" s="24">
        <f>IF(ISBLANK(Rezultati!J30),"",Rezultati!J30)</f>
        <v>6.5</v>
      </c>
      <c r="M35" s="20">
        <f>IF(ISBLANK(Rezultati!K30),"",Rezultati!K30)</f>
        <v>23.5</v>
      </c>
      <c r="N35" s="15">
        <f>IF(ISBLANK(Rezultati!L30),"",Rezultati!L30)</f>
      </c>
      <c r="O35" s="148">
        <f>IF(ISBLANK(Rezultati!M30),"",Rezultati!M30)</f>
      </c>
      <c r="P35" s="26">
        <f>IF(ISBLANK(Rezultati!O30),"",Rezultati!O30)</f>
      </c>
      <c r="Q35" s="151">
        <f>IF(ISBLANK(Rezultati!P30),"",Rezultati!P30)</f>
        <v>29</v>
      </c>
      <c r="R35" s="163">
        <f>IF(ISBLANK(Rezultati!Q30),"",Rezultati!Q30)</f>
        <v>57.5</v>
      </c>
      <c r="S35" s="166" t="str">
        <f t="shared" si="0"/>
        <v>E</v>
      </c>
      <c r="T35" s="28"/>
      <c r="U35" s="28"/>
    </row>
    <row r="36" spans="1:21" ht="12.75">
      <c r="A36" s="79" t="s">
        <v>171</v>
      </c>
      <c r="B36" s="80" t="s">
        <v>172</v>
      </c>
      <c r="C36" s="159">
        <f>IF(ISBLANK(Rezultati!D31),"",Rezultati!D31)</f>
      </c>
      <c r="D36" s="24">
        <f>IF(ISBLANK(Rezultati!E31),"",Rezultati!E31)</f>
      </c>
      <c r="E36" s="20">
        <f>IF(ISBLANK(Rezultati!F31),"",Rezultati!F31)</f>
      </c>
      <c r="F36" s="21">
        <f>IF(ISBLANK(Rezultati!G31),"",Rezultati!G31)</f>
      </c>
      <c r="G36" s="21">
        <f>IF(ISBLANK(Rezultati!H31),"",Rezultati!H31)</f>
      </c>
      <c r="H36" s="25">
        <f>IF(ISBLANK(Rezultati!I31),"",Rezultati!I31)</f>
      </c>
      <c r="I36" s="22"/>
      <c r="J36" s="15"/>
      <c r="K36" s="23"/>
      <c r="L36" s="24">
        <f>IF(ISBLANK(Rezultati!J31),"",Rezultati!J31)</f>
      </c>
      <c r="M36" s="20">
        <f>IF(ISBLANK(Rezultati!K31),"",Rezultati!K31)</f>
      </c>
      <c r="N36" s="15">
        <f>IF(ISBLANK(Rezultati!L31),"",Rezultati!L31)</f>
      </c>
      <c r="O36" s="148">
        <f>IF(ISBLANK(Rezultati!M31),"",Rezultati!M31)</f>
      </c>
      <c r="P36" s="26">
        <f>IF(ISBLANK(Rezultati!O31),"",Rezultati!O31)</f>
      </c>
      <c r="Q36" s="161">
        <f>IF(ISBLANK(Rezultati!P31),"",Rezultati!P31)</f>
      </c>
      <c r="R36" s="163">
        <f>IF(ISBLANK(Rezultati!Q31),"",Rezultati!Q31)</f>
        <v>0</v>
      </c>
      <c r="S36" s="166" t="str">
        <f t="shared" si="0"/>
        <v>-</v>
      </c>
      <c r="T36" s="28"/>
      <c r="U36" s="28"/>
    </row>
    <row r="37" spans="1:21" ht="12.75">
      <c r="A37" s="79" t="s">
        <v>173</v>
      </c>
      <c r="B37" s="80" t="s">
        <v>174</v>
      </c>
      <c r="C37" s="159">
        <f>IF(ISBLANK(Rezultati!D32),"",Rezultati!D32)</f>
        <v>5</v>
      </c>
      <c r="D37" s="158">
        <f>IF(ISBLANK(Rezultati!E32),"",Rezultati!E32)</f>
        <v>2.5</v>
      </c>
      <c r="E37" s="15">
        <f>IF(ISBLANK(Rezultati!F32),"",Rezultati!F32)</f>
        <v>2.5</v>
      </c>
      <c r="F37" s="16">
        <f>IF(ISBLANK(Rezultati!G32),"",Rezultati!G32)</f>
      </c>
      <c r="G37" s="16">
        <f>IF(ISBLANK(Rezultati!H32),"",Rezultati!H32)</f>
      </c>
      <c r="H37" s="23">
        <f>IF(ISBLANK(Rezultati!I32),"",Rezultati!I32)</f>
      </c>
      <c r="I37" s="158"/>
      <c r="J37" s="15"/>
      <c r="K37" s="23"/>
      <c r="L37" s="158">
        <f>IF(ISBLANK(Rezultati!J32),"",Rezultati!J32)</f>
        <v>21</v>
      </c>
      <c r="M37" s="15">
        <f>IF(ISBLANK(Rezultati!K32),"",Rezultati!K32)</f>
        <v>43</v>
      </c>
      <c r="N37" s="15">
        <f>IF(ISBLANK(Rezultati!L32),"",Rezultati!L32)</f>
      </c>
      <c r="O37" s="161">
        <f>IF(ISBLANK(Rezultati!M32),"",Rezultati!M32)</f>
      </c>
      <c r="P37" s="158">
        <f>IF(ISBLANK(Rezultati!O32),"",Rezultati!O32)</f>
        <v>30.5</v>
      </c>
      <c r="Q37" s="161">
        <f>IF(ISBLANK(Rezultati!P32),"",Rezultati!P32)</f>
      </c>
      <c r="R37" s="163">
        <f>IF(ISBLANK(Rezultati!Q32),"",Rezultati!Q32)</f>
        <v>83.5</v>
      </c>
      <c r="S37" s="166" t="str">
        <f t="shared" si="0"/>
        <v>B</v>
      </c>
      <c r="T37" s="28"/>
      <c r="U37" s="28"/>
    </row>
    <row r="38" spans="1:21" ht="12.75">
      <c r="A38" s="79" t="s">
        <v>175</v>
      </c>
      <c r="B38" s="80" t="s">
        <v>176</v>
      </c>
      <c r="C38" s="159">
        <f>IF(ISBLANK(Rezultati!D33),"",Rezultati!D33)</f>
      </c>
      <c r="D38" s="158">
        <f>IF(ISBLANK(Rezultati!E33),"",Rezultati!E33)</f>
        <v>2.5</v>
      </c>
      <c r="E38" s="15">
        <f>IF(ISBLANK(Rezultati!F33),"",Rezultati!F33)</f>
        <v>2.5</v>
      </c>
      <c r="F38" s="16">
        <f>IF(ISBLANK(Rezultati!G33),"",Rezultati!G33)</f>
      </c>
      <c r="G38" s="16">
        <f>IF(ISBLANK(Rezultati!H33),"",Rezultati!H33)</f>
      </c>
      <c r="H38" s="23">
        <f>IF(ISBLANK(Rezultati!I33),"",Rezultati!I33)</f>
      </c>
      <c r="I38" s="158"/>
      <c r="J38" s="15"/>
      <c r="K38" s="23"/>
      <c r="L38" s="158">
        <f>IF(ISBLANK(Rezultati!J33),"",Rezultati!J33)</f>
        <v>1</v>
      </c>
      <c r="M38" s="15">
        <f>IF(ISBLANK(Rezultati!K33),"",Rezultati!K33)</f>
        <v>12</v>
      </c>
      <c r="N38" s="15">
        <f>IF(ISBLANK(Rezultati!L33),"",Rezultati!L33)</f>
      </c>
      <c r="O38" s="161">
        <f>IF(ISBLANK(Rezultati!M33),"",Rezultati!M33)</f>
      </c>
      <c r="P38" s="158">
        <f>IF(ISBLANK(Rezultati!O33),"",Rezultati!O33)</f>
      </c>
      <c r="Q38" s="161">
        <f>IF(ISBLANK(Rezultati!P33),"",Rezultati!P33)</f>
      </c>
      <c r="R38" s="163">
        <f>IF(ISBLANK(Rezultati!Q33),"",Rezultati!Q33)</f>
        <v>17</v>
      </c>
      <c r="S38" s="166" t="str">
        <f t="shared" si="0"/>
        <v>F</v>
      </c>
      <c r="T38" s="28"/>
      <c r="U38" s="28"/>
    </row>
    <row r="39" spans="1:21" ht="12.75">
      <c r="A39" s="79" t="s">
        <v>177</v>
      </c>
      <c r="B39" s="80" t="s">
        <v>178</v>
      </c>
      <c r="C39" s="159">
        <f>IF(ISBLANK(Rezultati!D34),"",Rezultati!D34)</f>
        <v>5</v>
      </c>
      <c r="D39" s="158">
        <f>IF(ISBLANK(Rezultati!E34),"",Rezultati!E34)</f>
        <v>2.5</v>
      </c>
      <c r="E39" s="15">
        <f>IF(ISBLANK(Rezultati!F34),"",Rezultati!F34)</f>
        <v>2.5</v>
      </c>
      <c r="F39" s="16">
        <f>IF(ISBLANK(Rezultati!G34),"",Rezultati!G34)</f>
      </c>
      <c r="G39" s="16">
        <f>IF(ISBLANK(Rezultati!H34),"",Rezultati!H34)</f>
      </c>
      <c r="H39" s="23">
        <f>IF(ISBLANK(Rezultati!I34),"",Rezultati!I34)</f>
      </c>
      <c r="I39" s="158"/>
      <c r="J39" s="15"/>
      <c r="K39" s="23"/>
      <c r="L39" s="158">
        <f>IF(ISBLANK(Rezultati!J34),"",Rezultati!J34)</f>
        <v>2</v>
      </c>
      <c r="M39" s="15">
        <f>IF(ISBLANK(Rezultati!K34),"",Rezultati!K34)</f>
        <v>20.5</v>
      </c>
      <c r="N39" s="15">
        <f>IF(ISBLANK(Rezultati!L34),"",Rezultati!L34)</f>
      </c>
      <c r="O39" s="161">
        <f>IF(ISBLANK(Rezultati!M34),"",Rezultati!M34)</f>
      </c>
      <c r="P39" s="158">
        <f>IF(ISBLANK(Rezultati!O34),"",Rezultati!O34)</f>
        <v>0</v>
      </c>
      <c r="Q39" s="161">
        <f>IF(ISBLANK(Rezultati!P34),"",Rezultati!P34)</f>
        <v>5</v>
      </c>
      <c r="R39" s="163">
        <f>IF(ISBLANK(Rezultati!Q34),"",Rezultati!Q34)</f>
        <v>35.5</v>
      </c>
      <c r="S39" s="166" t="str">
        <f t="shared" si="0"/>
        <v>F</v>
      </c>
      <c r="T39" s="28"/>
      <c r="U39" s="28"/>
    </row>
    <row r="40" spans="1:21" ht="12.75">
      <c r="A40" s="79" t="s">
        <v>179</v>
      </c>
      <c r="B40" s="80" t="s">
        <v>180</v>
      </c>
      <c r="C40" s="159">
        <f>IF(ISBLANK(Rezultati!D35),"",Rezultati!D35)</f>
        <v>5</v>
      </c>
      <c r="D40" s="158">
        <f>IF(ISBLANK(Rezultati!E35),"",Rezultati!E35)</f>
        <v>2.5</v>
      </c>
      <c r="E40" s="15">
        <f>IF(ISBLANK(Rezultati!F35),"",Rezultati!F35)</f>
        <v>2.5</v>
      </c>
      <c r="F40" s="16">
        <f>IF(ISBLANK(Rezultati!G35),"",Rezultati!G35)</f>
      </c>
      <c r="G40" s="16">
        <f>IF(ISBLANK(Rezultati!H35),"",Rezultati!H35)</f>
      </c>
      <c r="H40" s="23">
        <f>IF(ISBLANK(Rezultati!I35),"",Rezultati!I35)</f>
      </c>
      <c r="I40" s="158"/>
      <c r="J40" s="15"/>
      <c r="K40" s="23"/>
      <c r="L40" s="158">
        <f>IF(ISBLANK(Rezultati!J35),"",Rezultati!J35)</f>
        <v>38</v>
      </c>
      <c r="M40" s="15">
        <f>IF(ISBLANK(Rezultati!K35),"",Rezultati!K35)</f>
        <v>45</v>
      </c>
      <c r="N40" s="15">
        <f>IF(ISBLANK(Rezultati!L35),"",Rezultati!L35)</f>
      </c>
      <c r="O40" s="161">
        <f>IF(ISBLANK(Rezultati!M35),"",Rezultati!M35)</f>
      </c>
      <c r="P40" s="158">
        <f>IF(ISBLANK(Rezultati!O35),"",Rezultati!O35)</f>
        <v>43</v>
      </c>
      <c r="Q40" s="161">
        <f>IF(ISBLANK(Rezultati!P35),"",Rezultati!P35)</f>
      </c>
      <c r="R40" s="163">
        <f>IF(ISBLANK(Rezultati!Q35),"",Rezultati!Q35)</f>
        <v>98</v>
      </c>
      <c r="S40" s="166" t="str">
        <f t="shared" si="0"/>
        <v>A</v>
      </c>
      <c r="T40" s="28"/>
      <c r="U40" s="28"/>
    </row>
    <row r="41" spans="1:21" ht="12.75">
      <c r="A41" s="79" t="s">
        <v>181</v>
      </c>
      <c r="B41" s="80" t="s">
        <v>182</v>
      </c>
      <c r="C41" s="159">
        <f>IF(ISBLANK(Rezultati!D36),"",Rezultati!D36)</f>
        <v>5</v>
      </c>
      <c r="D41" s="158">
        <f>IF(ISBLANK(Rezultati!E36),"",Rezultati!E36)</f>
        <v>2.5</v>
      </c>
      <c r="E41" s="15">
        <f>IF(ISBLANK(Rezultati!F36),"",Rezultati!F36)</f>
      </c>
      <c r="F41" s="16">
        <f>IF(ISBLANK(Rezultati!G36),"",Rezultati!G36)</f>
      </c>
      <c r="G41" s="16">
        <f>IF(ISBLANK(Rezultati!H36),"",Rezultati!H36)</f>
      </c>
      <c r="H41" s="23">
        <f>IF(ISBLANK(Rezultati!I36),"",Rezultati!I36)</f>
      </c>
      <c r="I41" s="158"/>
      <c r="J41" s="15"/>
      <c r="K41" s="23"/>
      <c r="L41" s="158">
        <f>IF(ISBLANK(Rezultati!J36),"",Rezultati!J36)</f>
        <v>28</v>
      </c>
      <c r="M41" s="15">
        <f>IF(ISBLANK(Rezultati!K36),"",Rezultati!K36)</f>
      </c>
      <c r="N41" s="15">
        <f>IF(ISBLANK(Rezultati!L36),"",Rezultati!L36)</f>
      </c>
      <c r="O41" s="161">
        <f>IF(ISBLANK(Rezultati!M36),"",Rezultati!M36)</f>
      </c>
      <c r="P41" s="158">
        <f>IF(ISBLANK(Rezultati!O36),"",Rezultati!O36)</f>
        <v>32.5</v>
      </c>
      <c r="Q41" s="161">
        <f>IF(ISBLANK(Rezultati!P36),"",Rezultati!P36)</f>
      </c>
      <c r="R41" s="163">
        <f>IF(ISBLANK(Rezultati!Q36),"",Rezultati!Q36)</f>
        <v>68</v>
      </c>
      <c r="S41" s="166" t="str">
        <f t="shared" si="0"/>
        <v>D</v>
      </c>
      <c r="T41" s="28"/>
      <c r="U41" s="28"/>
    </row>
    <row r="42" spans="1:21" ht="12.75">
      <c r="A42" s="79" t="s">
        <v>183</v>
      </c>
      <c r="B42" s="80" t="s">
        <v>184</v>
      </c>
      <c r="C42" s="159">
        <f>IF(ISBLANK(Rezultati!D37),"",Rezultati!D37)</f>
      </c>
      <c r="D42" s="158">
        <f>IF(ISBLANK(Rezultati!E37),"",Rezultati!E37)</f>
      </c>
      <c r="E42" s="15">
        <f>IF(ISBLANK(Rezultati!F37),"",Rezultati!F37)</f>
      </c>
      <c r="F42" s="16">
        <f>IF(ISBLANK(Rezultati!G37),"",Rezultati!G37)</f>
      </c>
      <c r="G42" s="16">
        <f>IF(ISBLANK(Rezultati!H37),"",Rezultati!H37)</f>
      </c>
      <c r="H42" s="23">
        <f>IF(ISBLANK(Rezultati!I37),"",Rezultati!I37)</f>
      </c>
      <c r="I42" s="158"/>
      <c r="J42" s="15"/>
      <c r="K42" s="23"/>
      <c r="L42" s="158">
        <f>IF(ISBLANK(Rezultati!J37),"",Rezultati!J37)</f>
        <v>0</v>
      </c>
      <c r="M42" s="15">
        <f>IF(ISBLANK(Rezultati!K37),"",Rezultati!K37)</f>
        <v>13</v>
      </c>
      <c r="N42" s="15">
        <f>IF(ISBLANK(Rezultati!L37),"",Rezultati!L37)</f>
      </c>
      <c r="O42" s="161">
        <f>IF(ISBLANK(Rezultati!M37),"",Rezultati!M37)</f>
      </c>
      <c r="P42" s="158">
        <f>IF(ISBLANK(Rezultati!O37),"",Rezultati!O37)</f>
        <v>0</v>
      </c>
      <c r="Q42" s="161">
        <f>IF(ISBLANK(Rezultati!P37),"",Rezultati!P37)</f>
        <v>24</v>
      </c>
      <c r="R42" s="163">
        <f>IF(ISBLANK(Rezultati!Q37),"",Rezultati!Q37)</f>
        <v>37</v>
      </c>
      <c r="S42" s="166" t="str">
        <f t="shared" si="0"/>
        <v>F</v>
      </c>
      <c r="T42" s="28"/>
      <c r="U42" s="28"/>
    </row>
    <row r="43" spans="1:21" ht="12.75">
      <c r="A43" s="79" t="s">
        <v>185</v>
      </c>
      <c r="B43" s="80" t="s">
        <v>186</v>
      </c>
      <c r="C43" s="160">
        <f>IF(ISBLANK(Rezultati!D38),"",Rezultati!D38)</f>
        <v>5</v>
      </c>
      <c r="D43" s="24">
        <f>IF(ISBLANK(Rezultati!E38),"",Rezultati!E38)</f>
        <v>2.5</v>
      </c>
      <c r="E43" s="20">
        <f>IF(ISBLANK(Rezultati!F38),"",Rezultati!F38)</f>
      </c>
      <c r="F43" s="21">
        <f>IF(ISBLANK(Rezultati!G38),"",Rezultati!G38)</f>
      </c>
      <c r="G43" s="21">
        <f>IF(ISBLANK(Rezultati!H38),"",Rezultati!H38)</f>
      </c>
      <c r="H43" s="25">
        <f>IF(ISBLANK(Rezultati!I38),"",Rezultati!I38)</f>
      </c>
      <c r="I43" s="22"/>
      <c r="J43" s="15"/>
      <c r="K43" s="23"/>
      <c r="L43" s="24">
        <f>IF(ISBLANK(Rezultati!J38),"",Rezultati!J38)</f>
        <v>25.5</v>
      </c>
      <c r="M43" s="20">
        <f>IF(ISBLANK(Rezultati!K38),"",Rezultati!K38)</f>
      </c>
      <c r="N43" s="15">
        <f>IF(ISBLANK(Rezultati!L38),"",Rezultati!L38)</f>
      </c>
      <c r="O43" s="161">
        <f>IF(ISBLANK(Rezultati!M38),"",Rezultati!M38)</f>
      </c>
      <c r="P43" s="24">
        <f>IF(ISBLANK(Rezultati!O38),"",Rezultati!O38)</f>
        <v>29</v>
      </c>
      <c r="Q43" s="151">
        <f>IF(ISBLANK(Rezultati!P38),"",Rezultati!P38)</f>
      </c>
      <c r="R43" s="163">
        <f>IF(ISBLANK(Rezultati!Q38),"",Rezultati!Q38)</f>
        <v>62</v>
      </c>
      <c r="S43" s="166" t="str">
        <f t="shared" si="0"/>
        <v>D</v>
      </c>
      <c r="T43" s="28"/>
      <c r="U43" s="28"/>
    </row>
    <row r="44" spans="1:21" ht="12.75">
      <c r="A44" s="79" t="s">
        <v>187</v>
      </c>
      <c r="B44" s="80" t="s">
        <v>188</v>
      </c>
      <c r="C44" s="78">
        <f>IF(ISBLANK(Rezultati!D39),"",Rezultati!D39)</f>
        <v>5</v>
      </c>
      <c r="D44" s="24">
        <f>IF(ISBLANK(Rezultati!E39),"",Rezultati!E39)</f>
      </c>
      <c r="E44" s="20">
        <f>IF(ISBLANK(Rezultati!F39),"",Rezultati!F39)</f>
        <v>2.5</v>
      </c>
      <c r="F44" s="21">
        <f>IF(ISBLANK(Rezultati!G39),"",Rezultati!G39)</f>
      </c>
      <c r="G44" s="21">
        <f>IF(ISBLANK(Rezultati!H39),"",Rezultati!H39)</f>
      </c>
      <c r="H44" s="25">
        <f>IF(ISBLANK(Rezultati!I39),"",Rezultati!I39)</f>
      </c>
      <c r="I44" s="22"/>
      <c r="J44" s="15"/>
      <c r="K44" s="23"/>
      <c r="L44" s="24">
        <f>IF(ISBLANK(Rezultati!J39),"",Rezultati!J39)</f>
        <v>26.5</v>
      </c>
      <c r="M44" s="20">
        <f>IF(ISBLANK(Rezultati!K39),"",Rezultati!K39)</f>
        <v>24</v>
      </c>
      <c r="N44" s="15">
        <f>IF(ISBLANK(Rezultati!L39),"",Rezultati!L39)</f>
      </c>
      <c r="O44" s="148">
        <f>IF(ISBLANK(Rezultati!M39),"",Rezultati!M39)</f>
      </c>
      <c r="P44" s="26">
        <f>IF(ISBLANK(Rezultati!O39),"",Rezultati!O39)</f>
        <v>30.5</v>
      </c>
      <c r="Q44" s="151">
        <f>IF(ISBLANK(Rezultati!P39),"",Rezultati!P39)</f>
      </c>
      <c r="R44" s="163">
        <f>IF(ISBLANK(Rezultati!Q39),"",Rezultati!Q39)</f>
        <v>64.5</v>
      </c>
      <c r="S44" s="166" t="str">
        <f t="shared" si="0"/>
        <v>D</v>
      </c>
      <c r="T44" s="28"/>
      <c r="U44" s="28"/>
    </row>
    <row r="45" spans="1:21" ht="12.75">
      <c r="A45" s="79" t="s">
        <v>189</v>
      </c>
      <c r="B45" s="80" t="s">
        <v>190</v>
      </c>
      <c r="C45" s="78">
        <f>IF(ISBLANK(Rezultati!D40),"",Rezultati!D40)</f>
        <v>5</v>
      </c>
      <c r="D45" s="24">
        <f>IF(ISBLANK(Rezultati!E40),"",Rezultati!E40)</f>
      </c>
      <c r="E45" s="20">
        <f>IF(ISBLANK(Rezultati!F40),"",Rezultati!F40)</f>
        <v>2.5</v>
      </c>
      <c r="F45" s="21">
        <f>IF(ISBLANK(Rezultati!G40),"",Rezultati!G40)</f>
      </c>
      <c r="G45" s="21">
        <f>IF(ISBLANK(Rezultati!H40),"",Rezultati!H40)</f>
      </c>
      <c r="H45" s="25">
        <f>IF(ISBLANK(Rezultati!I40),"",Rezultati!I40)</f>
      </c>
      <c r="I45" s="22"/>
      <c r="J45" s="15"/>
      <c r="K45" s="23"/>
      <c r="L45" s="24">
        <f>IF(ISBLANK(Rezultati!J40),"",Rezultati!J40)</f>
        <v>38.5</v>
      </c>
      <c r="M45" s="20">
        <f>IF(ISBLANK(Rezultati!K40),"",Rezultati!K40)</f>
      </c>
      <c r="N45" s="15">
        <f>IF(ISBLANK(Rezultati!L40),"",Rezultati!L40)</f>
      </c>
      <c r="O45" s="148">
        <f>IF(ISBLANK(Rezultati!M40),"",Rezultati!M40)</f>
      </c>
      <c r="P45" s="26">
        <f>IF(ISBLANK(Rezultati!O40),"",Rezultati!O40)</f>
        <v>36</v>
      </c>
      <c r="Q45" s="151">
        <f>IF(ISBLANK(Rezultati!P40),"",Rezultati!P40)</f>
      </c>
      <c r="R45" s="163">
        <f>IF(ISBLANK(Rezultati!Q40),"",Rezultati!Q40)</f>
        <v>82</v>
      </c>
      <c r="S45" s="166" t="str">
        <f t="shared" si="0"/>
        <v>B</v>
      </c>
      <c r="T45" s="28"/>
      <c r="U45" s="28"/>
    </row>
    <row r="46" spans="1:21" ht="12.75">
      <c r="A46" s="79" t="s">
        <v>191</v>
      </c>
      <c r="B46" s="80" t="s">
        <v>192</v>
      </c>
      <c r="C46" s="78">
        <f>IF(ISBLANK(Rezultati!D41),"",Rezultati!D41)</f>
        <v>5</v>
      </c>
      <c r="D46" s="24">
        <f>IF(ISBLANK(Rezultati!E41),"",Rezultati!E41)</f>
        <v>2.5</v>
      </c>
      <c r="E46" s="20">
        <f>IF(ISBLANK(Rezultati!F41),"",Rezultati!F41)</f>
        <v>2.5</v>
      </c>
      <c r="F46" s="21">
        <f>IF(ISBLANK(Rezultati!G41),"",Rezultati!G41)</f>
      </c>
      <c r="G46" s="21">
        <f>IF(ISBLANK(Rezultati!H41),"",Rezultati!H41)</f>
      </c>
      <c r="H46" s="25">
        <f>IF(ISBLANK(Rezultati!I41),"",Rezultati!I41)</f>
      </c>
      <c r="I46" s="22"/>
      <c r="J46" s="15"/>
      <c r="K46" s="23"/>
      <c r="L46" s="24">
        <f>IF(ISBLANK(Rezultati!J41),"",Rezultati!J41)</f>
        <v>29.5</v>
      </c>
      <c r="M46" s="20">
        <f>IF(ISBLANK(Rezultati!K41),"",Rezultati!K41)</f>
      </c>
      <c r="N46" s="15">
        <f>IF(ISBLANK(Rezultati!L41),"",Rezultati!L41)</f>
      </c>
      <c r="O46" s="148">
        <f>IF(ISBLANK(Rezultati!M41),"",Rezultati!M41)</f>
      </c>
      <c r="P46" s="26">
        <f>IF(ISBLANK(Rezultati!O41),"",Rezultati!O41)</f>
        <v>0</v>
      </c>
      <c r="Q46" s="151">
        <f>IF(ISBLANK(Rezultati!P41),"",Rezultati!P41)</f>
        <v>28</v>
      </c>
      <c r="R46" s="163">
        <f>IF(ISBLANK(Rezultati!Q41),"",Rezultati!Q41)</f>
        <v>67.5</v>
      </c>
      <c r="S46" s="166" t="str">
        <f t="shared" si="0"/>
        <v>D</v>
      </c>
      <c r="T46" s="28"/>
      <c r="U46" s="28"/>
    </row>
    <row r="47" spans="1:21" ht="12.75">
      <c r="A47" s="79" t="s">
        <v>193</v>
      </c>
      <c r="B47" s="80" t="s">
        <v>194</v>
      </c>
      <c r="C47" s="78">
        <f>IF(ISBLANK(Rezultati!D42),"",Rezultati!D42)</f>
        <v>5</v>
      </c>
      <c r="D47" s="24">
        <f>IF(ISBLANK(Rezultati!E42),"",Rezultati!E42)</f>
        <v>2.5</v>
      </c>
      <c r="E47" s="20">
        <f>IF(ISBLANK(Rezultati!F42),"",Rezultati!F42)</f>
        <v>2</v>
      </c>
      <c r="F47" s="21">
        <f>IF(ISBLANK(Rezultati!G42),"",Rezultati!G42)</f>
      </c>
      <c r="G47" s="21">
        <f>IF(ISBLANK(Rezultati!H42),"",Rezultati!H42)</f>
      </c>
      <c r="H47" s="25">
        <f>IF(ISBLANK(Rezultati!I42),"",Rezultati!I42)</f>
      </c>
      <c r="I47" s="22"/>
      <c r="J47" s="15"/>
      <c r="K47" s="23"/>
      <c r="L47" s="24">
        <f>IF(ISBLANK(Rezultati!J42),"",Rezultati!J42)</f>
        <v>23.5</v>
      </c>
      <c r="M47" s="20">
        <f>IF(ISBLANK(Rezultati!K42),"",Rezultati!K42)</f>
        <v>26</v>
      </c>
      <c r="N47" s="15">
        <f>IF(ISBLANK(Rezultati!L42),"",Rezultati!L42)</f>
      </c>
      <c r="O47" s="148">
        <f>IF(ISBLANK(Rezultati!M42),"",Rezultati!M42)</f>
      </c>
      <c r="P47" s="26">
        <f>IF(ISBLANK(Rezultati!O42),"",Rezultati!O42)</f>
        <v>23.5</v>
      </c>
      <c r="Q47" s="151">
        <f>IF(ISBLANK(Rezultati!P42),"",Rezultati!P42)</f>
      </c>
      <c r="R47" s="163">
        <f>IF(ISBLANK(Rezultati!Q42),"",Rezultati!Q42)</f>
        <v>59</v>
      </c>
      <c r="S47" s="166" t="str">
        <f t="shared" si="0"/>
        <v>E</v>
      </c>
      <c r="T47" s="28"/>
      <c r="U47" s="28"/>
    </row>
    <row r="48" spans="1:21" ht="12.75">
      <c r="A48" s="79" t="s">
        <v>195</v>
      </c>
      <c r="B48" s="80" t="s">
        <v>196</v>
      </c>
      <c r="C48" s="78">
        <f>IF(ISBLANK(Rezultati!D43),"",Rezultati!D43)</f>
        <v>5</v>
      </c>
      <c r="D48" s="24">
        <f>IF(ISBLANK(Rezultati!E43),"",Rezultati!E43)</f>
      </c>
      <c r="E48" s="20">
        <f>IF(ISBLANK(Rezultati!F43),"",Rezultati!F43)</f>
        <v>1.5</v>
      </c>
      <c r="F48" s="21">
        <f>IF(ISBLANK(Rezultati!G43),"",Rezultati!G43)</f>
      </c>
      <c r="G48" s="21">
        <f>IF(ISBLANK(Rezultati!H43),"",Rezultati!H43)</f>
      </c>
      <c r="H48" s="25">
        <f>IF(ISBLANK(Rezultati!I43),"",Rezultati!I43)</f>
      </c>
      <c r="I48" s="22"/>
      <c r="J48" s="15"/>
      <c r="K48" s="23"/>
      <c r="L48" s="24">
        <f>IF(ISBLANK(Rezultati!J43),"",Rezultati!J43)</f>
        <v>20</v>
      </c>
      <c r="M48" s="20">
        <f>IF(ISBLANK(Rezultati!K43),"",Rezultati!K43)</f>
      </c>
      <c r="N48" s="15">
        <f>IF(ISBLANK(Rezultati!L43),"",Rezultati!L43)</f>
      </c>
      <c r="O48" s="148">
        <f>IF(ISBLANK(Rezultati!M43),"",Rezultati!M43)</f>
      </c>
      <c r="P48" s="26">
        <f>IF(ISBLANK(Rezultati!O43),"",Rezultati!O43)</f>
        <v>12</v>
      </c>
      <c r="Q48" s="151">
        <f>IF(ISBLANK(Rezultati!P43),"",Rezultati!P43)</f>
        <v>24</v>
      </c>
      <c r="R48" s="163">
        <f>IF(ISBLANK(Rezultati!Q43),"",Rezultati!Q43)</f>
        <v>50.5</v>
      </c>
      <c r="S48" s="166" t="str">
        <f t="shared" si="0"/>
        <v>E</v>
      </c>
      <c r="T48" s="28"/>
      <c r="U48" s="28"/>
    </row>
    <row r="49" spans="1:21" ht="12.75">
      <c r="A49" s="79" t="s">
        <v>197</v>
      </c>
      <c r="B49" s="80" t="s">
        <v>198</v>
      </c>
      <c r="C49" s="78">
        <f>IF(ISBLANK(Rezultati!D44),"",Rezultati!D44)</f>
        <v>5</v>
      </c>
      <c r="D49" s="24">
        <f>IF(ISBLANK(Rezultati!E44),"",Rezultati!E44)</f>
        <v>2.5</v>
      </c>
      <c r="E49" s="20">
        <f>IF(ISBLANK(Rezultati!F44),"",Rezultati!F44)</f>
      </c>
      <c r="F49" s="21">
        <f>IF(ISBLANK(Rezultati!G44),"",Rezultati!G44)</f>
      </c>
      <c r="G49" s="21">
        <f>IF(ISBLANK(Rezultati!H44),"",Rezultati!H44)</f>
      </c>
      <c r="H49" s="25">
        <f>IF(ISBLANK(Rezultati!I44),"",Rezultati!I44)</f>
      </c>
      <c r="I49" s="22"/>
      <c r="J49" s="15"/>
      <c r="K49" s="23"/>
      <c r="L49" s="24">
        <f>IF(ISBLANK(Rezultati!J44),"",Rezultati!J44)</f>
        <v>0</v>
      </c>
      <c r="M49" s="20">
        <f>IF(ISBLANK(Rezultati!K44),"",Rezultati!K44)</f>
        <v>17</v>
      </c>
      <c r="N49" s="15">
        <f>IF(ISBLANK(Rezultati!L44),"",Rezultati!L44)</f>
      </c>
      <c r="O49" s="148">
        <f>IF(ISBLANK(Rezultati!M44),"",Rezultati!M44)</f>
      </c>
      <c r="P49" s="26">
        <f>IF(ISBLANK(Rezultati!O44),"",Rezultati!O44)</f>
        <v>7</v>
      </c>
      <c r="Q49" s="151">
        <f>IF(ISBLANK(Rezultati!P44),"",Rezultati!P44)</f>
        <v>25.5</v>
      </c>
      <c r="R49" s="163">
        <f>IF(ISBLANK(Rezultati!Q44),"",Rezultati!Q44)</f>
        <v>50</v>
      </c>
      <c r="S49" s="166" t="str">
        <f t="shared" si="0"/>
        <v>E</v>
      </c>
      <c r="T49" s="28"/>
      <c r="U49" s="28"/>
    </row>
    <row r="50" spans="1:21" ht="12.75">
      <c r="A50" s="79" t="s">
        <v>199</v>
      </c>
      <c r="B50" s="80" t="s">
        <v>200</v>
      </c>
      <c r="C50" s="78">
        <f>IF(ISBLANK(Rezultati!D45),"",Rezultati!D45)</f>
      </c>
      <c r="D50" s="24">
        <f>IF(ISBLANK(Rezultati!E45),"",Rezultati!E45)</f>
        <v>2.5</v>
      </c>
      <c r="E50" s="20">
        <f>IF(ISBLANK(Rezultati!F45),"",Rezultati!F45)</f>
      </c>
      <c r="F50" s="21">
        <f>IF(ISBLANK(Rezultati!G45),"",Rezultati!G45)</f>
      </c>
      <c r="G50" s="21">
        <f>IF(ISBLANK(Rezultati!H45),"",Rezultati!H45)</f>
      </c>
      <c r="H50" s="25">
        <f>IF(ISBLANK(Rezultati!I45),"",Rezultati!I45)</f>
      </c>
      <c r="I50" s="22"/>
      <c r="J50" s="15"/>
      <c r="K50" s="23"/>
      <c r="L50" s="24">
        <f>IF(ISBLANK(Rezultati!J45),"",Rezultati!J45)</f>
        <v>1</v>
      </c>
      <c r="M50" s="20">
        <f>IF(ISBLANK(Rezultati!K45),"",Rezultati!K45)</f>
        <v>1</v>
      </c>
      <c r="N50" s="15">
        <f>IF(ISBLANK(Rezultati!L45),"",Rezultati!L45)</f>
      </c>
      <c r="O50" s="148">
        <f>IF(ISBLANK(Rezultati!M45),"",Rezultati!M45)</f>
      </c>
      <c r="P50" s="26">
        <f>IF(ISBLANK(Rezultati!O45),"",Rezultati!O45)</f>
      </c>
      <c r="Q50" s="151">
        <f>IF(ISBLANK(Rezultati!P45),"",Rezultati!P45)</f>
      </c>
      <c r="R50" s="163">
        <f>IF(ISBLANK(Rezultati!Q45),"",Rezultati!Q45)</f>
        <v>3.5</v>
      </c>
      <c r="S50" s="166" t="str">
        <f t="shared" si="0"/>
        <v>F</v>
      </c>
      <c r="T50" s="28"/>
      <c r="U50" s="28"/>
    </row>
    <row r="51" spans="1:21" ht="12.75">
      <c r="A51" s="79" t="s">
        <v>201</v>
      </c>
      <c r="B51" s="80" t="s">
        <v>202</v>
      </c>
      <c r="C51" s="78">
        <f>IF(ISBLANK(Rezultati!D46),"",Rezultati!D46)</f>
        <v>5</v>
      </c>
      <c r="D51" s="24">
        <f>IF(ISBLANK(Rezultati!E46),"",Rezultati!E46)</f>
        <v>2.5</v>
      </c>
      <c r="E51" s="20">
        <f>IF(ISBLANK(Rezultati!F46),"",Rezultati!F46)</f>
        <v>2</v>
      </c>
      <c r="F51" s="21">
        <f>IF(ISBLANK(Rezultati!G46),"",Rezultati!G46)</f>
      </c>
      <c r="G51" s="21">
        <f>IF(ISBLANK(Rezultati!H46),"",Rezultati!H46)</f>
      </c>
      <c r="H51" s="25">
        <f>IF(ISBLANK(Rezultati!I46),"",Rezultati!I46)</f>
      </c>
      <c r="I51" s="22"/>
      <c r="J51" s="15"/>
      <c r="K51" s="23"/>
      <c r="L51" s="24">
        <f>IF(ISBLANK(Rezultati!J46),"",Rezultati!J46)</f>
        <v>24</v>
      </c>
      <c r="M51" s="20">
        <f>IF(ISBLANK(Rezultati!K46),"",Rezultati!K46)</f>
      </c>
      <c r="N51" s="15">
        <f>IF(ISBLANK(Rezultati!L46),"",Rezultati!L46)</f>
      </c>
      <c r="O51" s="148">
        <f>IF(ISBLANK(Rezultati!M46),"",Rezultati!M46)</f>
      </c>
      <c r="P51" s="26">
        <f>IF(ISBLANK(Rezultati!O46),"",Rezultati!O46)</f>
        <v>41.5</v>
      </c>
      <c r="Q51" s="151">
        <f>IF(ISBLANK(Rezultati!P46),"",Rezultati!P46)</f>
      </c>
      <c r="R51" s="163">
        <f>IF(ISBLANK(Rezultati!Q46),"",Rezultati!Q46)</f>
        <v>75</v>
      </c>
      <c r="S51" s="166" t="str">
        <f t="shared" si="0"/>
        <v>C</v>
      </c>
      <c r="T51" s="28"/>
      <c r="U51" s="28"/>
    </row>
    <row r="52" spans="1:21" ht="12.75">
      <c r="A52" s="79" t="s">
        <v>203</v>
      </c>
      <c r="B52" s="80" t="s">
        <v>204</v>
      </c>
      <c r="C52" s="78">
        <f>IF(ISBLANK(Rezultati!D47),"",Rezultati!D47)</f>
        <v>5</v>
      </c>
      <c r="D52" s="24">
        <f>IF(ISBLANK(Rezultati!E47),"",Rezultati!E47)</f>
        <v>2.5</v>
      </c>
      <c r="E52" s="20">
        <f>IF(ISBLANK(Rezultati!F47),"",Rezultati!F47)</f>
        <v>2.5</v>
      </c>
      <c r="F52" s="21">
        <f>IF(ISBLANK(Rezultati!G47),"",Rezultati!G47)</f>
      </c>
      <c r="G52" s="21">
        <f>IF(ISBLANK(Rezultati!H47),"",Rezultati!H47)</f>
      </c>
      <c r="H52" s="25">
        <f>IF(ISBLANK(Rezultati!I47),"",Rezultati!I47)</f>
      </c>
      <c r="I52" s="22"/>
      <c r="J52" s="15"/>
      <c r="K52" s="23"/>
      <c r="L52" s="24">
        <f>IF(ISBLANK(Rezultati!J47),"",Rezultati!J47)</f>
        <v>32.5</v>
      </c>
      <c r="M52" s="20">
        <f>IF(ISBLANK(Rezultati!K47),"",Rezultati!K47)</f>
      </c>
      <c r="N52" s="15">
        <f>IF(ISBLANK(Rezultati!L47),"",Rezultati!L47)</f>
      </c>
      <c r="O52" s="148">
        <f>IF(ISBLANK(Rezultati!M47),"",Rezultati!M47)</f>
      </c>
      <c r="P52" s="26">
        <f>IF(ISBLANK(Rezultati!O47),"",Rezultati!O47)</f>
        <v>29</v>
      </c>
      <c r="Q52" s="151">
        <f>IF(ISBLANK(Rezultati!P47),"",Rezultati!P47)</f>
      </c>
      <c r="R52" s="163">
        <f>IF(ISBLANK(Rezultati!Q47),"",Rezultati!Q47)</f>
        <v>71.5</v>
      </c>
      <c r="S52" s="166" t="str">
        <f t="shared" si="0"/>
        <v>C</v>
      </c>
      <c r="T52" s="28"/>
      <c r="U52" s="28"/>
    </row>
    <row r="53" spans="1:21" ht="12.75">
      <c r="A53" s="79" t="s">
        <v>205</v>
      </c>
      <c r="B53" s="80" t="s">
        <v>206</v>
      </c>
      <c r="C53" s="78">
        <f>IF(ISBLANK(Rezultati!D48),"",Rezultati!D48)</f>
      </c>
      <c r="D53" s="24">
        <f>IF(ISBLANK(Rezultati!E48),"",Rezultati!E48)</f>
      </c>
      <c r="E53" s="20">
        <f>IF(ISBLANK(Rezultati!F48),"",Rezultati!F48)</f>
        <v>2.5</v>
      </c>
      <c r="F53" s="21">
        <f>IF(ISBLANK(Rezultati!G48),"",Rezultati!G48)</f>
      </c>
      <c r="G53" s="21">
        <f>IF(ISBLANK(Rezultati!H48),"",Rezultati!H48)</f>
      </c>
      <c r="H53" s="25">
        <f>IF(ISBLANK(Rezultati!I48),"",Rezultati!I48)</f>
      </c>
      <c r="I53" s="22"/>
      <c r="J53" s="15"/>
      <c r="K53" s="23"/>
      <c r="L53" s="24">
        <f>IF(ISBLANK(Rezultati!J48),"",Rezultati!J48)</f>
        <v>1</v>
      </c>
      <c r="M53" s="20">
        <f>IF(ISBLANK(Rezultati!K48),"",Rezultati!K48)</f>
        <v>4.5</v>
      </c>
      <c r="N53" s="15">
        <f>IF(ISBLANK(Rezultati!L48),"",Rezultati!L48)</f>
      </c>
      <c r="O53" s="148">
        <f>IF(ISBLANK(Rezultati!M48),"",Rezultati!M48)</f>
      </c>
      <c r="P53" s="26">
        <f>IF(ISBLANK(Rezultati!O48),"",Rezultati!O48)</f>
      </c>
      <c r="Q53" s="151">
        <f>IF(ISBLANK(Rezultati!P48),"",Rezultati!P48)</f>
      </c>
      <c r="R53" s="163">
        <f>IF(ISBLANK(Rezultati!Q48),"",Rezultati!Q48)</f>
        <v>7</v>
      </c>
      <c r="S53" s="166" t="str">
        <f t="shared" si="0"/>
        <v>F</v>
      </c>
      <c r="T53" s="28"/>
      <c r="U53" s="28"/>
    </row>
    <row r="54" spans="1:21" ht="12.75">
      <c r="A54" s="79" t="s">
        <v>207</v>
      </c>
      <c r="B54" s="80" t="s">
        <v>208</v>
      </c>
      <c r="C54" s="78">
        <f>IF(ISBLANK(Rezultati!D49),"",Rezultati!D49)</f>
        <v>5</v>
      </c>
      <c r="D54" s="24">
        <f>IF(ISBLANK(Rezultati!E49),"",Rezultati!E49)</f>
        <v>2.5</v>
      </c>
      <c r="E54" s="20">
        <f>IF(ISBLANK(Rezultati!F49),"",Rezultati!F49)</f>
        <v>2</v>
      </c>
      <c r="F54" s="21">
        <f>IF(ISBLANK(Rezultati!G49),"",Rezultati!G49)</f>
      </c>
      <c r="G54" s="21">
        <f>IF(ISBLANK(Rezultati!H49),"",Rezultati!H49)</f>
      </c>
      <c r="H54" s="25">
        <f>IF(ISBLANK(Rezultati!I49),"",Rezultati!I49)</f>
      </c>
      <c r="I54" s="22"/>
      <c r="J54" s="15"/>
      <c r="K54" s="23"/>
      <c r="L54" s="24">
        <f>IF(ISBLANK(Rezultati!J49),"",Rezultati!J49)</f>
        <v>31</v>
      </c>
      <c r="M54" s="20">
        <f>IF(ISBLANK(Rezultati!K49),"",Rezultati!K49)</f>
      </c>
      <c r="N54" s="15">
        <f>IF(ISBLANK(Rezultati!L49),"",Rezultati!L49)</f>
      </c>
      <c r="O54" s="148">
        <f>IF(ISBLANK(Rezultati!M49),"",Rezultati!M49)</f>
      </c>
      <c r="P54" s="26">
        <f>IF(ISBLANK(Rezultati!O49),"",Rezultati!O49)</f>
        <v>23</v>
      </c>
      <c r="Q54" s="151">
        <f>IF(ISBLANK(Rezultati!P49),"",Rezultati!P49)</f>
      </c>
      <c r="R54" s="163">
        <f>IF(ISBLANK(Rezultati!Q49),"",Rezultati!Q49)</f>
        <v>63.5</v>
      </c>
      <c r="S54" s="166" t="str">
        <f t="shared" si="0"/>
        <v>D</v>
      </c>
      <c r="T54" s="28"/>
      <c r="U54" s="28"/>
    </row>
    <row r="55" spans="1:21" ht="12.75">
      <c r="A55" s="79" t="s">
        <v>209</v>
      </c>
      <c r="B55" s="80" t="s">
        <v>210</v>
      </c>
      <c r="C55" s="78">
        <f>IF(ISBLANK(Rezultati!D50),"",Rezultati!D50)</f>
        <v>5</v>
      </c>
      <c r="D55" s="24">
        <f>IF(ISBLANK(Rezultati!E50),"",Rezultati!E50)</f>
        <v>2.5</v>
      </c>
      <c r="E55" s="20">
        <f>IF(ISBLANK(Rezultati!F50),"",Rezultati!F50)</f>
        <v>2.5</v>
      </c>
      <c r="F55" s="21">
        <f>IF(ISBLANK(Rezultati!G50),"",Rezultati!G50)</f>
      </c>
      <c r="G55" s="21">
        <f>IF(ISBLANK(Rezultati!H50),"",Rezultati!H50)</f>
      </c>
      <c r="H55" s="25">
        <f>IF(ISBLANK(Rezultati!I50),"",Rezultati!I50)</f>
      </c>
      <c r="I55" s="22"/>
      <c r="J55" s="15"/>
      <c r="K55" s="23"/>
      <c r="L55" s="24">
        <f>IF(ISBLANK(Rezultati!J50),"",Rezultati!J50)</f>
        <v>12</v>
      </c>
      <c r="M55" s="20">
        <f>IF(ISBLANK(Rezultati!K50),"",Rezultati!K50)</f>
        <v>2</v>
      </c>
      <c r="N55" s="15">
        <f>IF(ISBLANK(Rezultati!L50),"",Rezultati!L50)</f>
      </c>
      <c r="O55" s="148">
        <f>IF(ISBLANK(Rezultati!M50),"",Rezultati!M50)</f>
      </c>
      <c r="P55" s="26">
        <f>IF(ISBLANK(Rezultati!O50),"",Rezultati!O50)</f>
        <v>41.5</v>
      </c>
      <c r="Q55" s="151">
        <f>IF(ISBLANK(Rezultati!P50),"",Rezultati!P50)</f>
      </c>
      <c r="R55" s="163">
        <f>IF(ISBLANK(Rezultati!Q50),"",Rezultati!Q50)</f>
        <v>63.5</v>
      </c>
      <c r="S55" s="166" t="str">
        <f t="shared" si="0"/>
        <v>D</v>
      </c>
      <c r="T55" s="28"/>
      <c r="U55" s="28"/>
    </row>
    <row r="56" spans="1:21" ht="12.75">
      <c r="A56" s="79" t="s">
        <v>211</v>
      </c>
      <c r="B56" s="80" t="s">
        <v>212</v>
      </c>
      <c r="C56" s="78">
        <f>IF(ISBLANK(Rezultati!D51),"",Rezultati!D51)</f>
      </c>
      <c r="D56" s="24">
        <f>IF(ISBLANK(Rezultati!E51),"",Rezultati!E51)</f>
        <v>2.5</v>
      </c>
      <c r="E56" s="20">
        <f>IF(ISBLANK(Rezultati!F51),"",Rezultati!F51)</f>
        <v>2.5</v>
      </c>
      <c r="F56" s="21">
        <f>IF(ISBLANK(Rezultati!G51),"",Rezultati!G51)</f>
      </c>
      <c r="G56" s="21">
        <f>IF(ISBLANK(Rezultati!H51),"",Rezultati!H51)</f>
      </c>
      <c r="H56" s="25">
        <f>IF(ISBLANK(Rezultati!I51),"",Rezultati!I51)</f>
      </c>
      <c r="I56" s="22"/>
      <c r="J56" s="15"/>
      <c r="K56" s="23"/>
      <c r="L56" s="24">
        <f>IF(ISBLANK(Rezultati!J51),"",Rezultati!J51)</f>
        <v>19</v>
      </c>
      <c r="M56" s="20">
        <f>IF(ISBLANK(Rezultati!K51),"",Rezultati!K51)</f>
        <v>22.5</v>
      </c>
      <c r="N56" s="15">
        <f>IF(ISBLANK(Rezultati!L51),"",Rezultati!L51)</f>
      </c>
      <c r="O56" s="148">
        <f>IF(ISBLANK(Rezultati!M51),"",Rezultati!M51)</f>
      </c>
      <c r="P56" s="26">
        <f>IF(ISBLANK(Rezultati!O51),"",Rezultati!O51)</f>
      </c>
      <c r="Q56" s="151">
        <f>IF(ISBLANK(Rezultati!P51),"",Rezultati!P51)</f>
        <v>7</v>
      </c>
      <c r="R56" s="163">
        <f>IF(ISBLANK(Rezultati!Q51),"",Rezultati!Q51)</f>
        <v>34.5</v>
      </c>
      <c r="S56" s="166" t="str">
        <f t="shared" si="0"/>
        <v>F</v>
      </c>
      <c r="T56" s="28"/>
      <c r="U56" s="28"/>
    </row>
    <row r="57" spans="1:21" ht="12.75">
      <c r="A57" s="79" t="s">
        <v>213</v>
      </c>
      <c r="B57" s="80" t="s">
        <v>214</v>
      </c>
      <c r="C57" s="78">
        <f>IF(ISBLANK(Rezultati!D52),"",Rezultati!D52)</f>
        <v>5</v>
      </c>
      <c r="D57" s="24">
        <f>IF(ISBLANK(Rezultati!E52),"",Rezultati!E52)</f>
        <v>2.5</v>
      </c>
      <c r="E57" s="20">
        <f>IF(ISBLANK(Rezultati!F52),"",Rezultati!F52)</f>
        <v>2.5</v>
      </c>
      <c r="F57" s="21">
        <f>IF(ISBLANK(Rezultati!G52),"",Rezultati!G52)</f>
      </c>
      <c r="G57" s="21">
        <f>IF(ISBLANK(Rezultati!H52),"",Rezultati!H52)</f>
      </c>
      <c r="H57" s="25">
        <f>IF(ISBLANK(Rezultati!I52),"",Rezultati!I52)</f>
      </c>
      <c r="I57" s="22"/>
      <c r="J57" s="15"/>
      <c r="K57" s="23"/>
      <c r="L57" s="24">
        <f>IF(ISBLANK(Rezultati!J52),"",Rezultati!J52)</f>
        <v>26</v>
      </c>
      <c r="M57" s="20">
        <f>IF(ISBLANK(Rezultati!K52),"",Rezultati!K52)</f>
      </c>
      <c r="N57" s="15">
        <f>IF(ISBLANK(Rezultati!L52),"",Rezultati!L52)</f>
      </c>
      <c r="O57" s="148">
        <f>IF(ISBLANK(Rezultati!M52),"",Rezultati!M52)</f>
      </c>
      <c r="P57" s="26">
        <f>IF(ISBLANK(Rezultati!O52),"",Rezultati!O52)</f>
        <v>27</v>
      </c>
      <c r="Q57" s="151">
        <f>IF(ISBLANK(Rezultati!P52),"",Rezultati!P52)</f>
      </c>
      <c r="R57" s="163">
        <f>IF(ISBLANK(Rezultati!Q52),"",Rezultati!Q52)</f>
        <v>63</v>
      </c>
      <c r="S57" s="166" t="str">
        <f t="shared" si="0"/>
        <v>D</v>
      </c>
      <c r="T57" s="28"/>
      <c r="U57" s="28"/>
    </row>
    <row r="58" spans="1:21" ht="12.75">
      <c r="A58" s="79" t="s">
        <v>215</v>
      </c>
      <c r="B58" s="80" t="s">
        <v>216</v>
      </c>
      <c r="C58" s="78">
        <f>IF(ISBLANK(Rezultati!D53),"",Rezultati!D53)</f>
      </c>
      <c r="D58" s="24">
        <f>IF(ISBLANK(Rezultati!E53),"",Rezultati!E53)</f>
      </c>
      <c r="E58" s="20">
        <f>IF(ISBLANK(Rezultati!F53),"",Rezultati!F53)</f>
      </c>
      <c r="F58" s="21">
        <f>IF(ISBLANK(Rezultati!G53),"",Rezultati!G53)</f>
      </c>
      <c r="G58" s="21">
        <f>IF(ISBLANK(Rezultati!H53),"",Rezultati!H53)</f>
      </c>
      <c r="H58" s="25">
        <f>IF(ISBLANK(Rezultati!I53),"",Rezultati!I53)</f>
      </c>
      <c r="I58" s="22"/>
      <c r="J58" s="15"/>
      <c r="K58" s="23"/>
      <c r="L58" s="24">
        <f>IF(ISBLANK(Rezultati!J53),"",Rezultati!J53)</f>
      </c>
      <c r="M58" s="20">
        <f>IF(ISBLANK(Rezultati!K53),"",Rezultati!K53)</f>
      </c>
      <c r="N58" s="15">
        <f>IF(ISBLANK(Rezultati!L53),"",Rezultati!L53)</f>
      </c>
      <c r="O58" s="148">
        <f>IF(ISBLANK(Rezultati!M53),"",Rezultati!M53)</f>
      </c>
      <c r="P58" s="26">
        <f>IF(ISBLANK(Rezultati!O53),"",Rezultati!O53)</f>
      </c>
      <c r="Q58" s="151">
        <f>IF(ISBLANK(Rezultati!P53),"",Rezultati!P53)</f>
      </c>
      <c r="R58" s="163">
        <f>IF(ISBLANK(Rezultati!Q53),"",Rezultati!Q53)</f>
        <v>0</v>
      </c>
      <c r="S58" s="166" t="str">
        <f t="shared" si="0"/>
        <v>-</v>
      </c>
      <c r="T58" s="28"/>
      <c r="U58" s="28"/>
    </row>
    <row r="59" spans="1:21" ht="12.75">
      <c r="A59" s="79" t="s">
        <v>217</v>
      </c>
      <c r="B59" s="80" t="s">
        <v>218</v>
      </c>
      <c r="C59" s="78">
        <f>IF(ISBLANK(Rezultati!D54),"",Rezultati!D54)</f>
        <v>5</v>
      </c>
      <c r="D59" s="24">
        <f>IF(ISBLANK(Rezultati!E54),"",Rezultati!E54)</f>
        <v>2.5</v>
      </c>
      <c r="E59" s="20">
        <f>IF(ISBLANK(Rezultati!F54),"",Rezultati!F54)</f>
        <v>2.5</v>
      </c>
      <c r="F59" s="21">
        <f>IF(ISBLANK(Rezultati!G54),"",Rezultati!G54)</f>
      </c>
      <c r="G59" s="21">
        <f>IF(ISBLANK(Rezultati!H54),"",Rezultati!H54)</f>
      </c>
      <c r="H59" s="25">
        <f>IF(ISBLANK(Rezultati!I54),"",Rezultati!I54)</f>
      </c>
      <c r="I59" s="22"/>
      <c r="J59" s="15"/>
      <c r="K59" s="23"/>
      <c r="L59" s="24">
        <f>IF(ISBLANK(Rezultati!J54),"",Rezultati!J54)</f>
        <v>19.5</v>
      </c>
      <c r="M59" s="20">
        <f>IF(ISBLANK(Rezultati!K54),"",Rezultati!K54)</f>
      </c>
      <c r="N59" s="15">
        <f>IF(ISBLANK(Rezultati!L54),"",Rezultati!L54)</f>
      </c>
      <c r="O59" s="148">
        <f>IF(ISBLANK(Rezultati!M54),"",Rezultati!M54)</f>
      </c>
      <c r="P59" s="26">
        <f>IF(ISBLANK(Rezultati!O54),"",Rezultati!O54)</f>
        <v>34</v>
      </c>
      <c r="Q59" s="151">
        <f>IF(ISBLANK(Rezultati!P54),"",Rezultati!P54)</f>
      </c>
      <c r="R59" s="163">
        <f>IF(ISBLANK(Rezultati!Q54),"",Rezultati!Q54)</f>
        <v>63.5</v>
      </c>
      <c r="S59" s="166" t="str">
        <f t="shared" si="0"/>
        <v>D</v>
      </c>
      <c r="T59" s="28"/>
      <c r="U59" s="28"/>
    </row>
    <row r="60" spans="1:21" ht="12.75">
      <c r="A60" s="79" t="s">
        <v>219</v>
      </c>
      <c r="B60" s="80" t="s">
        <v>220</v>
      </c>
      <c r="C60" s="78">
        <f>IF(ISBLANK(Rezultati!D55),"",Rezultati!D55)</f>
        <v>5</v>
      </c>
      <c r="D60" s="24">
        <f>IF(ISBLANK(Rezultati!E55),"",Rezultati!E55)</f>
        <v>2.5</v>
      </c>
      <c r="E60" s="20">
        <f>IF(ISBLANK(Rezultati!F55),"",Rezultati!F55)</f>
        <v>2.5</v>
      </c>
      <c r="F60" s="21">
        <f>IF(ISBLANK(Rezultati!G55),"",Rezultati!G55)</f>
      </c>
      <c r="G60" s="21">
        <f>IF(ISBLANK(Rezultati!H55),"",Rezultati!H55)</f>
      </c>
      <c r="H60" s="25">
        <f>IF(ISBLANK(Rezultati!I55),"",Rezultati!I55)</f>
      </c>
      <c r="I60" s="22"/>
      <c r="J60" s="15"/>
      <c r="K60" s="23"/>
      <c r="L60" s="24">
        <f>IF(ISBLANK(Rezultati!J55),"",Rezultati!J55)</f>
        <v>33</v>
      </c>
      <c r="M60" s="20">
        <f>IF(ISBLANK(Rezultati!K55),"",Rezultati!K55)</f>
      </c>
      <c r="N60" s="15">
        <f>IF(ISBLANK(Rezultati!L55),"",Rezultati!L55)</f>
      </c>
      <c r="O60" s="148">
        <f>IF(ISBLANK(Rezultati!M55),"",Rezultati!M55)</f>
      </c>
      <c r="P60" s="26">
        <f>IF(ISBLANK(Rezultati!O55),"",Rezultati!O55)</f>
        <v>11</v>
      </c>
      <c r="Q60" s="151">
        <f>IF(ISBLANK(Rezultati!P55),"",Rezultati!P55)</f>
      </c>
      <c r="R60" s="163">
        <f>IF(ISBLANK(Rezultati!Q55),"",Rezultati!Q55)</f>
        <v>54</v>
      </c>
      <c r="S60" s="166" t="str">
        <f t="shared" si="0"/>
        <v>E</v>
      </c>
      <c r="T60" s="28"/>
      <c r="U60" s="28"/>
    </row>
    <row r="61" spans="1:21" ht="12.75">
      <c r="A61" s="79" t="s">
        <v>221</v>
      </c>
      <c r="B61" s="80" t="s">
        <v>222</v>
      </c>
      <c r="C61" s="78">
        <f>IF(ISBLANK(Rezultati!D56),"",Rezultati!D56)</f>
        <v>5</v>
      </c>
      <c r="D61" s="24">
        <f>IF(ISBLANK(Rezultati!E56),"",Rezultati!E56)</f>
        <v>2.5</v>
      </c>
      <c r="E61" s="20">
        <f>IF(ISBLANK(Rezultati!F56),"",Rezultati!F56)</f>
        <v>2.5</v>
      </c>
      <c r="F61" s="21">
        <f>IF(ISBLANK(Rezultati!G56),"",Rezultati!G56)</f>
      </c>
      <c r="G61" s="21">
        <f>IF(ISBLANK(Rezultati!H56),"",Rezultati!H56)</f>
      </c>
      <c r="H61" s="25">
        <f>IF(ISBLANK(Rezultati!I56),"",Rezultati!I56)</f>
      </c>
      <c r="I61" s="22"/>
      <c r="J61" s="15"/>
      <c r="K61" s="23"/>
      <c r="L61" s="24">
        <f>IF(ISBLANK(Rezultati!J56),"",Rezultati!J56)</f>
        <v>14.5</v>
      </c>
      <c r="M61" s="20">
        <f>IF(ISBLANK(Rezultati!K56),"",Rezultati!K56)</f>
        <v>27.8</v>
      </c>
      <c r="N61" s="15">
        <f>IF(ISBLANK(Rezultati!L56),"",Rezultati!L56)</f>
      </c>
      <c r="O61" s="148">
        <f>IF(ISBLANK(Rezultati!M56),"",Rezultati!M56)</f>
      </c>
      <c r="P61" s="26">
        <f>IF(ISBLANK(Rezultati!O56),"",Rezultati!O56)</f>
        <v>32.5</v>
      </c>
      <c r="Q61" s="151">
        <f>IF(ISBLANK(Rezultati!P56),"",Rezultati!P56)</f>
      </c>
      <c r="R61" s="163">
        <f>IF(ISBLANK(Rezultati!Q56),"",Rezultati!Q56)</f>
        <v>70.3</v>
      </c>
      <c r="S61" s="166" t="str">
        <f t="shared" si="0"/>
        <v>C</v>
      </c>
      <c r="T61" s="28"/>
      <c r="U61" s="28"/>
    </row>
    <row r="62" spans="1:21" ht="12.75">
      <c r="A62" s="79" t="s">
        <v>223</v>
      </c>
      <c r="B62" s="80" t="s">
        <v>224</v>
      </c>
      <c r="C62" s="78">
        <f>IF(ISBLANK(Rezultati!D57),"",Rezultati!D57)</f>
      </c>
      <c r="D62" s="24">
        <f>IF(ISBLANK(Rezultati!E57),"",Rezultati!E57)</f>
        <v>2.5</v>
      </c>
      <c r="E62" s="20">
        <f>IF(ISBLANK(Rezultati!F57),"",Rezultati!F57)</f>
        <v>2</v>
      </c>
      <c r="F62" s="21">
        <f>IF(ISBLANK(Rezultati!G57),"",Rezultati!G57)</f>
      </c>
      <c r="G62" s="21">
        <f>IF(ISBLANK(Rezultati!H57),"",Rezultati!H57)</f>
      </c>
      <c r="H62" s="25">
        <f>IF(ISBLANK(Rezultati!I57),"",Rezultati!I57)</f>
      </c>
      <c r="I62" s="22"/>
      <c r="J62" s="15"/>
      <c r="K62" s="23"/>
      <c r="L62" s="24">
        <f>IF(ISBLANK(Rezultati!J57),"",Rezultati!J57)</f>
        <v>38</v>
      </c>
      <c r="M62" s="20">
        <f>IF(ISBLANK(Rezultati!K57),"",Rezultati!K57)</f>
      </c>
      <c r="N62" s="15">
        <f>IF(ISBLANK(Rezultati!L57),"",Rezultati!L57)</f>
      </c>
      <c r="O62" s="148">
        <f>IF(ISBLANK(Rezultati!M57),"",Rezultati!M57)</f>
      </c>
      <c r="P62" s="26">
        <f>IF(ISBLANK(Rezultati!O57),"",Rezultati!O57)</f>
        <v>12.5</v>
      </c>
      <c r="Q62" s="151">
        <f>IF(ISBLANK(Rezultati!P57),"",Rezultati!P57)</f>
      </c>
      <c r="R62" s="163">
        <f>IF(ISBLANK(Rezultati!Q57),"",Rezultati!Q57)</f>
        <v>55</v>
      </c>
      <c r="S62" s="166" t="str">
        <f t="shared" si="0"/>
        <v>E</v>
      </c>
      <c r="T62" s="28"/>
      <c r="U62" s="28"/>
    </row>
    <row r="63" spans="1:21" ht="12.75">
      <c r="A63" s="79" t="s">
        <v>225</v>
      </c>
      <c r="B63" s="80" t="s">
        <v>226</v>
      </c>
      <c r="C63" s="78">
        <f>IF(ISBLANK(Rezultati!D58),"",Rezultati!D58)</f>
        <v>5</v>
      </c>
      <c r="D63" s="24">
        <f>IF(ISBLANK(Rezultati!E58),"",Rezultati!E58)</f>
        <v>2.5</v>
      </c>
      <c r="E63" s="20">
        <f>IF(ISBLANK(Rezultati!F58),"",Rezultati!F58)</f>
        <v>2.5</v>
      </c>
      <c r="F63" s="21">
        <f>IF(ISBLANK(Rezultati!G58),"",Rezultati!G58)</f>
      </c>
      <c r="G63" s="21">
        <f>IF(ISBLANK(Rezultati!H58),"",Rezultati!H58)</f>
      </c>
      <c r="H63" s="25">
        <f>IF(ISBLANK(Rezultati!I58),"",Rezultati!I58)</f>
      </c>
      <c r="I63" s="22"/>
      <c r="J63" s="15"/>
      <c r="K63" s="23"/>
      <c r="L63" s="24">
        <f>IF(ISBLANK(Rezultati!J58),"",Rezultati!J58)</f>
        <v>8</v>
      </c>
      <c r="M63" s="20">
        <f>IF(ISBLANK(Rezultati!K58),"",Rezultati!K58)</f>
        <v>9.5</v>
      </c>
      <c r="N63" s="15">
        <f>IF(ISBLANK(Rezultati!L58),"",Rezultati!L58)</f>
      </c>
      <c r="O63" s="148">
        <f>IF(ISBLANK(Rezultati!M58),"",Rezultati!M58)</f>
      </c>
      <c r="P63" s="26">
        <f>IF(ISBLANK(Rezultati!O58),"",Rezultati!O58)</f>
        <v>0</v>
      </c>
      <c r="Q63" s="151">
        <f>IF(ISBLANK(Rezultati!P58),"",Rezultati!P58)</f>
        <v>0</v>
      </c>
      <c r="R63" s="163">
        <f>IF(ISBLANK(Rezultati!Q58),"",Rezultati!Q58)</f>
        <v>19.5</v>
      </c>
      <c r="S63" s="166" t="str">
        <f t="shared" si="0"/>
        <v>F</v>
      </c>
      <c r="T63" s="28"/>
      <c r="U63" s="28"/>
    </row>
    <row r="64" spans="1:21" ht="12.75">
      <c r="A64" s="79" t="s">
        <v>227</v>
      </c>
      <c r="B64" s="80" t="s">
        <v>228</v>
      </c>
      <c r="C64" s="78">
        <f>IF(ISBLANK(Rezultati!D59),"",Rezultati!D59)</f>
        <v>5</v>
      </c>
      <c r="D64" s="24">
        <f>IF(ISBLANK(Rezultati!E59),"",Rezultati!E59)</f>
        <v>2.5</v>
      </c>
      <c r="E64" s="20">
        <f>IF(ISBLANK(Rezultati!F59),"",Rezultati!F59)</f>
        <v>2.5</v>
      </c>
      <c r="F64" s="21">
        <f>IF(ISBLANK(Rezultati!G59),"",Rezultati!G59)</f>
      </c>
      <c r="G64" s="21">
        <f>IF(ISBLANK(Rezultati!H59),"",Rezultati!H59)</f>
      </c>
      <c r="H64" s="25">
        <f>IF(ISBLANK(Rezultati!I59),"",Rezultati!I59)</f>
      </c>
      <c r="I64" s="22"/>
      <c r="J64" s="15"/>
      <c r="K64" s="23"/>
      <c r="L64" s="24">
        <f>IF(ISBLANK(Rezultati!J59),"",Rezultati!J59)</f>
        <v>34</v>
      </c>
      <c r="M64" s="20">
        <f>IF(ISBLANK(Rezultati!K59),"",Rezultati!K59)</f>
      </c>
      <c r="N64" s="15">
        <f>IF(ISBLANK(Rezultati!L59),"",Rezultati!L59)</f>
      </c>
      <c r="O64" s="148">
        <f>IF(ISBLANK(Rezultati!M59),"",Rezultati!M59)</f>
      </c>
      <c r="P64" s="26">
        <f>IF(ISBLANK(Rezultati!O59),"",Rezultati!O59)</f>
        <v>32.5</v>
      </c>
      <c r="Q64" s="151">
        <f>IF(ISBLANK(Rezultati!P59),"",Rezultati!P59)</f>
      </c>
      <c r="R64" s="163">
        <f>IF(ISBLANK(Rezultati!Q59),"",Rezultati!Q59)</f>
        <v>76.5</v>
      </c>
      <c r="S64" s="166" t="str">
        <f t="shared" si="0"/>
        <v>C</v>
      </c>
      <c r="T64" s="28"/>
      <c r="U64" s="28"/>
    </row>
    <row r="65" spans="1:21" ht="12.75">
      <c r="A65" s="79" t="s">
        <v>229</v>
      </c>
      <c r="B65" s="80" t="s">
        <v>230</v>
      </c>
      <c r="C65" s="78">
        <f>IF(ISBLANK(Rezultati!D60),"",Rezultati!D60)</f>
      </c>
      <c r="D65" s="24">
        <f>IF(ISBLANK(Rezultati!E60),"",Rezultati!E60)</f>
      </c>
      <c r="E65" s="20">
        <f>IF(ISBLANK(Rezultati!F60),"",Rezultati!F60)</f>
      </c>
      <c r="F65" s="21">
        <f>IF(ISBLANK(Rezultati!G60),"",Rezultati!G60)</f>
      </c>
      <c r="G65" s="21">
        <f>IF(ISBLANK(Rezultati!H60),"",Rezultati!H60)</f>
      </c>
      <c r="H65" s="25">
        <f>IF(ISBLANK(Rezultati!I60),"",Rezultati!I60)</f>
      </c>
      <c r="I65" s="22"/>
      <c r="J65" s="15"/>
      <c r="K65" s="23"/>
      <c r="L65" s="24">
        <f>IF(ISBLANK(Rezultati!J60),"",Rezultati!J60)</f>
      </c>
      <c r="M65" s="20">
        <f>IF(ISBLANK(Rezultati!K60),"",Rezultati!K60)</f>
      </c>
      <c r="N65" s="15">
        <f>IF(ISBLANK(Rezultati!L60),"",Rezultati!L60)</f>
      </c>
      <c r="O65" s="148">
        <f>IF(ISBLANK(Rezultati!M60),"",Rezultati!M60)</f>
      </c>
      <c r="P65" s="26">
        <f>IF(ISBLANK(Rezultati!O60),"",Rezultati!O60)</f>
      </c>
      <c r="Q65" s="151">
        <f>IF(ISBLANK(Rezultati!P60),"",Rezultati!P60)</f>
      </c>
      <c r="R65" s="163">
        <f>IF(ISBLANK(Rezultati!Q60),"",Rezultati!Q60)</f>
        <v>0</v>
      </c>
      <c r="S65" s="166" t="str">
        <f t="shared" si="0"/>
        <v>-</v>
      </c>
      <c r="T65" s="28"/>
      <c r="U65" s="28"/>
    </row>
    <row r="66" spans="1:21" ht="12.75">
      <c r="A66" s="79" t="s">
        <v>231</v>
      </c>
      <c r="B66" s="80" t="s">
        <v>232</v>
      </c>
      <c r="C66" s="78">
        <f>IF(ISBLANK(Rezultati!D61),"",Rezultati!D61)</f>
        <v>5</v>
      </c>
      <c r="D66" s="24">
        <f>IF(ISBLANK(Rezultati!E61),"",Rezultati!E61)</f>
        <v>2.5</v>
      </c>
      <c r="E66" s="20">
        <f>IF(ISBLANK(Rezultati!F61),"",Rezultati!F61)</f>
        <v>2.5</v>
      </c>
      <c r="F66" s="21">
        <f>IF(ISBLANK(Rezultati!G61),"",Rezultati!G61)</f>
      </c>
      <c r="G66" s="21">
        <f>IF(ISBLANK(Rezultati!H61),"",Rezultati!H61)</f>
      </c>
      <c r="H66" s="25">
        <f>IF(ISBLANK(Rezultati!I61),"",Rezultati!I61)</f>
      </c>
      <c r="I66" s="22"/>
      <c r="J66" s="15"/>
      <c r="K66" s="23"/>
      <c r="L66" s="24">
        <f>IF(ISBLANK(Rezultati!J61),"",Rezultati!J61)</f>
        <v>26.5</v>
      </c>
      <c r="M66" s="20">
        <f>IF(ISBLANK(Rezultati!K61),"",Rezultati!K61)</f>
      </c>
      <c r="N66" s="15">
        <f>IF(ISBLANK(Rezultati!L61),"",Rezultati!L61)</f>
      </c>
      <c r="O66" s="148">
        <f>IF(ISBLANK(Rezultati!M61),"",Rezultati!M61)</f>
      </c>
      <c r="P66" s="26">
        <f>IF(ISBLANK(Rezultati!O61),"",Rezultati!O61)</f>
        <v>41.5</v>
      </c>
      <c r="Q66" s="151">
        <f>IF(ISBLANK(Rezultati!P61),"",Rezultati!P61)</f>
      </c>
      <c r="R66" s="163">
        <f>IF(ISBLANK(Rezultati!Q61),"",Rezultati!Q61)</f>
        <v>78</v>
      </c>
      <c r="S66" s="166" t="str">
        <f t="shared" si="0"/>
        <v>C</v>
      </c>
      <c r="T66" s="28"/>
      <c r="U66" s="28"/>
    </row>
    <row r="67" spans="1:21" ht="12.75">
      <c r="A67" s="79" t="s">
        <v>233</v>
      </c>
      <c r="B67" s="80" t="s">
        <v>234</v>
      </c>
      <c r="C67" s="78">
        <f>IF(ISBLANK(Rezultati!D62),"",Rezultati!D62)</f>
        <v>5</v>
      </c>
      <c r="D67" s="24">
        <f>IF(ISBLANK(Rezultati!E62),"",Rezultati!E62)</f>
        <v>2.5</v>
      </c>
      <c r="E67" s="20">
        <f>IF(ISBLANK(Rezultati!F62),"",Rezultati!F62)</f>
        <v>2.5</v>
      </c>
      <c r="F67" s="21">
        <f>IF(ISBLANK(Rezultati!G62),"",Rezultati!G62)</f>
      </c>
      <c r="G67" s="21">
        <f>IF(ISBLANK(Rezultati!H62),"",Rezultati!H62)</f>
      </c>
      <c r="H67" s="25">
        <f>IF(ISBLANK(Rezultati!I62),"",Rezultati!I62)</f>
      </c>
      <c r="I67" s="22"/>
      <c r="J67" s="15"/>
      <c r="K67" s="23"/>
      <c r="L67" s="24">
        <f>IF(ISBLANK(Rezultati!J62),"",Rezultati!J62)</f>
        <v>39</v>
      </c>
      <c r="M67" s="20">
        <f>IF(ISBLANK(Rezultati!K62),"",Rezultati!K62)</f>
      </c>
      <c r="N67" s="15">
        <f>IF(ISBLANK(Rezultati!L62),"",Rezultati!L62)</f>
      </c>
      <c r="O67" s="148">
        <f>IF(ISBLANK(Rezultati!M62),"",Rezultati!M62)</f>
      </c>
      <c r="P67" s="26">
        <f>IF(ISBLANK(Rezultati!O62),"",Rezultati!O62)</f>
        <v>36</v>
      </c>
      <c r="Q67" s="151">
        <f>IF(ISBLANK(Rezultati!P62),"",Rezultati!P62)</f>
      </c>
      <c r="R67" s="163">
        <f>IF(ISBLANK(Rezultati!Q62),"",Rezultati!Q62)</f>
        <v>85</v>
      </c>
      <c r="S67" s="166" t="str">
        <f t="shared" si="0"/>
        <v>B</v>
      </c>
      <c r="T67" s="28"/>
      <c r="U67" s="28"/>
    </row>
    <row r="68" spans="1:21" ht="12.75">
      <c r="A68" s="79" t="s">
        <v>235</v>
      </c>
      <c r="B68" s="80" t="s">
        <v>236</v>
      </c>
      <c r="C68" s="78">
        <f>IF(ISBLANK(Rezultati!D63),"",Rezultati!D63)</f>
      </c>
      <c r="D68" s="24">
        <f>IF(ISBLANK(Rezultati!E63),"",Rezultati!E63)</f>
      </c>
      <c r="E68" s="20">
        <f>IF(ISBLANK(Rezultati!F63),"",Rezultati!F63)</f>
      </c>
      <c r="F68" s="21">
        <f>IF(ISBLANK(Rezultati!G63),"",Rezultati!G63)</f>
      </c>
      <c r="G68" s="21">
        <f>IF(ISBLANK(Rezultati!H63),"",Rezultati!H63)</f>
      </c>
      <c r="H68" s="25">
        <f>IF(ISBLANK(Rezultati!I63),"",Rezultati!I63)</f>
      </c>
      <c r="I68" s="22"/>
      <c r="J68" s="15"/>
      <c r="K68" s="23"/>
      <c r="L68" s="24">
        <f>IF(ISBLANK(Rezultati!J63),"",Rezultati!J63)</f>
      </c>
      <c r="M68" s="20">
        <f>IF(ISBLANK(Rezultati!K63),"",Rezultati!K63)</f>
      </c>
      <c r="N68" s="15">
        <f>IF(ISBLANK(Rezultati!L63),"",Rezultati!L63)</f>
      </c>
      <c r="O68" s="148">
        <f>IF(ISBLANK(Rezultati!M63),"",Rezultati!M63)</f>
      </c>
      <c r="P68" s="26">
        <f>IF(ISBLANK(Rezultati!O63),"",Rezultati!O63)</f>
      </c>
      <c r="Q68" s="151">
        <f>IF(ISBLANK(Rezultati!P63),"",Rezultati!P63)</f>
      </c>
      <c r="R68" s="163">
        <f>IF(ISBLANK(Rezultati!Q63),"",Rezultati!Q63)</f>
        <v>0</v>
      </c>
      <c r="S68" s="166" t="str">
        <f t="shared" si="0"/>
        <v>-</v>
      </c>
      <c r="T68" s="28"/>
      <c r="U68" s="28"/>
    </row>
    <row r="69" spans="1:21" ht="12.75">
      <c r="A69" s="79" t="s">
        <v>237</v>
      </c>
      <c r="B69" s="80" t="s">
        <v>238</v>
      </c>
      <c r="C69" s="78">
        <f>IF(ISBLANK(Rezultati!D64),"",Rezultati!D64)</f>
        <v>5</v>
      </c>
      <c r="D69" s="24">
        <f>IF(ISBLANK(Rezultati!E64),"",Rezultati!E64)</f>
        <v>2.5</v>
      </c>
      <c r="E69" s="20">
        <f>IF(ISBLANK(Rezultati!F64),"",Rezultati!F64)</f>
        <v>2.5</v>
      </c>
      <c r="F69" s="21">
        <f>IF(ISBLANK(Rezultati!G64),"",Rezultati!G64)</f>
      </c>
      <c r="G69" s="21">
        <f>IF(ISBLANK(Rezultati!H64),"",Rezultati!H64)</f>
      </c>
      <c r="H69" s="25">
        <f>IF(ISBLANK(Rezultati!I64),"",Rezultati!I64)</f>
      </c>
      <c r="I69" s="22"/>
      <c r="J69" s="15"/>
      <c r="K69" s="23"/>
      <c r="L69" s="24">
        <f>IF(ISBLANK(Rezultati!J64),"",Rezultati!J64)</f>
        <v>23</v>
      </c>
      <c r="M69" s="20">
        <f>IF(ISBLANK(Rezultati!K64),"",Rezultati!K64)</f>
      </c>
      <c r="N69" s="15">
        <f>IF(ISBLANK(Rezultati!L64),"",Rezultati!L64)</f>
      </c>
      <c r="O69" s="148">
        <f>IF(ISBLANK(Rezultati!M64),"",Rezultati!M64)</f>
      </c>
      <c r="P69" s="26">
        <f>IF(ISBLANK(Rezultati!O64),"",Rezultati!O64)</f>
        <v>27</v>
      </c>
      <c r="Q69" s="151">
        <f>IF(ISBLANK(Rezultati!P64),"",Rezultati!P64)</f>
      </c>
      <c r="R69" s="163">
        <f>IF(ISBLANK(Rezultati!Q64),"",Rezultati!Q64)</f>
        <v>60</v>
      </c>
      <c r="S69" s="166" t="str">
        <f t="shared" si="0"/>
        <v>D</v>
      </c>
      <c r="T69" s="28"/>
      <c r="U69" s="28"/>
    </row>
    <row r="70" spans="1:21" ht="12.75">
      <c r="A70" s="79" t="s">
        <v>239</v>
      </c>
      <c r="B70" s="80" t="s">
        <v>240</v>
      </c>
      <c r="C70" s="78">
        <f>IF(ISBLANK(Rezultati!D65),"",Rezultati!D65)</f>
        <v>5</v>
      </c>
      <c r="D70" s="24">
        <f>IF(ISBLANK(Rezultati!E65),"",Rezultati!E65)</f>
        <v>2.5</v>
      </c>
      <c r="E70" s="20">
        <f>IF(ISBLANK(Rezultati!F65),"",Rezultati!F65)</f>
        <v>2.5</v>
      </c>
      <c r="F70" s="21">
        <f>IF(ISBLANK(Rezultati!G65),"",Rezultati!G65)</f>
      </c>
      <c r="G70" s="21">
        <f>IF(ISBLANK(Rezultati!H65),"",Rezultati!H65)</f>
      </c>
      <c r="H70" s="25">
        <f>IF(ISBLANK(Rezultati!I65),"",Rezultati!I65)</f>
      </c>
      <c r="I70" s="22"/>
      <c r="J70" s="15"/>
      <c r="K70" s="23"/>
      <c r="L70" s="24">
        <f>IF(ISBLANK(Rezultati!J65),"",Rezultati!J65)</f>
        <v>35.5</v>
      </c>
      <c r="M70" s="20">
        <f>IF(ISBLANK(Rezultati!K65),"",Rezultati!K65)</f>
      </c>
      <c r="N70" s="15">
        <f>IF(ISBLANK(Rezultati!L65),"",Rezultati!L65)</f>
      </c>
      <c r="O70" s="148">
        <f>IF(ISBLANK(Rezultati!M65),"",Rezultati!M65)</f>
      </c>
      <c r="P70" s="26">
        <f>IF(ISBLANK(Rezultati!O65),"",Rezultati!O65)</f>
        <v>29</v>
      </c>
      <c r="Q70" s="151">
        <f>IF(ISBLANK(Rezultati!P65),"",Rezultati!P65)</f>
      </c>
      <c r="R70" s="163">
        <f>IF(ISBLANK(Rezultati!Q65),"",Rezultati!Q65)</f>
        <v>74.5</v>
      </c>
      <c r="S70" s="166" t="str">
        <f t="shared" si="0"/>
        <v>C</v>
      </c>
      <c r="T70" s="28"/>
      <c r="U70" s="28"/>
    </row>
    <row r="71" spans="1:21" ht="12.75">
      <c r="A71" s="79" t="s">
        <v>241</v>
      </c>
      <c r="B71" s="80" t="s">
        <v>242</v>
      </c>
      <c r="C71" s="78">
        <f>IF(ISBLANK(Rezultati!D66),"",Rezultati!D66)</f>
        <v>5</v>
      </c>
      <c r="D71" s="24">
        <f>IF(ISBLANK(Rezultati!E66),"",Rezultati!E66)</f>
        <v>2.5</v>
      </c>
      <c r="E71" s="20">
        <f>IF(ISBLANK(Rezultati!F66),"",Rezultati!F66)</f>
        <v>2.5</v>
      </c>
      <c r="F71" s="21">
        <f>IF(ISBLANK(Rezultati!G66),"",Rezultati!G66)</f>
      </c>
      <c r="G71" s="21">
        <f>IF(ISBLANK(Rezultati!H66),"",Rezultati!H66)</f>
      </c>
      <c r="H71" s="25">
        <f>IF(ISBLANK(Rezultati!I66),"",Rezultati!I66)</f>
      </c>
      <c r="I71" s="22"/>
      <c r="J71" s="15"/>
      <c r="K71" s="23"/>
      <c r="L71" s="24">
        <f>IF(ISBLANK(Rezultati!J66),"",Rezultati!J66)</f>
        <v>36.5</v>
      </c>
      <c r="M71" s="20">
        <f>IF(ISBLANK(Rezultati!K66),"",Rezultati!K66)</f>
      </c>
      <c r="N71" s="15">
        <f>IF(ISBLANK(Rezultati!L66),"",Rezultati!L66)</f>
      </c>
      <c r="O71" s="148">
        <f>IF(ISBLANK(Rezultati!M66),"",Rezultati!M66)</f>
      </c>
      <c r="P71" s="26">
        <f>IF(ISBLANK(Rezultati!O66),"",Rezultati!O66)</f>
        <v>27</v>
      </c>
      <c r="Q71" s="151">
        <f>IF(ISBLANK(Rezultati!P66),"",Rezultati!P66)</f>
      </c>
      <c r="R71" s="163">
        <f>IF(ISBLANK(Rezultati!Q66),"",Rezultati!Q66)</f>
        <v>73.5</v>
      </c>
      <c r="S71" s="166" t="str">
        <f t="shared" si="0"/>
        <v>C</v>
      </c>
      <c r="T71" s="28"/>
      <c r="U71" s="28"/>
    </row>
    <row r="72" spans="1:21" ht="12.75">
      <c r="A72" s="79" t="s">
        <v>243</v>
      </c>
      <c r="B72" s="80" t="s">
        <v>244</v>
      </c>
      <c r="C72" s="78">
        <f>IF(ISBLANK(Rezultati!D67),"",Rezultati!D67)</f>
        <v>5</v>
      </c>
      <c r="D72" s="24">
        <f>IF(ISBLANK(Rezultati!E67),"",Rezultati!E67)</f>
        <v>2.5</v>
      </c>
      <c r="E72" s="20">
        <f>IF(ISBLANK(Rezultati!F67),"",Rezultati!F67)</f>
      </c>
      <c r="F72" s="21">
        <f>IF(ISBLANK(Rezultati!G67),"",Rezultati!G67)</f>
      </c>
      <c r="G72" s="21">
        <f>IF(ISBLANK(Rezultati!H67),"",Rezultati!H67)</f>
      </c>
      <c r="H72" s="25">
        <f>IF(ISBLANK(Rezultati!I67),"",Rezultati!I67)</f>
      </c>
      <c r="I72" s="22"/>
      <c r="J72" s="15"/>
      <c r="K72" s="23"/>
      <c r="L72" s="24">
        <f>IF(ISBLANK(Rezultati!J67),"",Rezultati!J67)</f>
        <v>28.5</v>
      </c>
      <c r="M72" s="20">
        <f>IF(ISBLANK(Rezultati!K67),"",Rezultati!K67)</f>
      </c>
      <c r="N72" s="15">
        <f>IF(ISBLANK(Rezultati!L67),"",Rezultati!L67)</f>
      </c>
      <c r="O72" s="148">
        <f>IF(ISBLANK(Rezultati!M67),"",Rezultati!M67)</f>
      </c>
      <c r="P72" s="26">
        <f>IF(ISBLANK(Rezultati!O67),"",Rezultati!O67)</f>
        <v>14</v>
      </c>
      <c r="Q72" s="151">
        <f>IF(ISBLANK(Rezultati!P67),"",Rezultati!P67)</f>
      </c>
      <c r="R72" s="163">
        <f>IF(ISBLANK(Rezultati!Q67),"",Rezultati!Q67)</f>
        <v>50</v>
      </c>
      <c r="S72" s="166" t="str">
        <f aca="true" t="shared" si="1" ref="S72:S135">IF(R72=0,"-",IF(R72&lt;50,"F",IF(R72&lt;60,"E",IF(R72&lt;70,"D",IF(R72&lt;80,"C",IF(R72&lt;90,"B","A"))))))</f>
        <v>E</v>
      </c>
      <c r="T72" s="28"/>
      <c r="U72" s="28"/>
    </row>
    <row r="73" spans="1:21" ht="12.75">
      <c r="A73" s="79" t="s">
        <v>245</v>
      </c>
      <c r="B73" s="80" t="s">
        <v>246</v>
      </c>
      <c r="C73" s="78">
        <f>IF(ISBLANK(Rezultati!D68),"",Rezultati!D68)</f>
      </c>
      <c r="D73" s="24">
        <f>IF(ISBLANK(Rezultati!E68),"",Rezultati!E68)</f>
        <v>2</v>
      </c>
      <c r="E73" s="20">
        <f>IF(ISBLANK(Rezultati!F68),"",Rezultati!F68)</f>
      </c>
      <c r="F73" s="21">
        <f>IF(ISBLANK(Rezultati!G68),"",Rezultati!G68)</f>
      </c>
      <c r="G73" s="21">
        <f>IF(ISBLANK(Rezultati!H68),"",Rezultati!H68)</f>
      </c>
      <c r="H73" s="25">
        <f>IF(ISBLANK(Rezultati!I68),"",Rezultati!I68)</f>
      </c>
      <c r="I73" s="22"/>
      <c r="J73" s="15"/>
      <c r="K73" s="23"/>
      <c r="L73" s="24">
        <f>IF(ISBLANK(Rezultati!J68),"",Rezultati!J68)</f>
        <v>0</v>
      </c>
      <c r="M73" s="20">
        <f>IF(ISBLANK(Rezultati!K68),"",Rezultati!K68)</f>
        <v>18</v>
      </c>
      <c r="N73" s="15">
        <f>IF(ISBLANK(Rezultati!L68),"",Rezultati!L68)</f>
      </c>
      <c r="O73" s="148">
        <f>IF(ISBLANK(Rezultati!M68),"",Rezultati!M68)</f>
      </c>
      <c r="P73" s="26">
        <f>IF(ISBLANK(Rezultati!O68),"",Rezultati!O68)</f>
        <v>41.5</v>
      </c>
      <c r="Q73" s="151">
        <f>IF(ISBLANK(Rezultati!P68),"",Rezultati!P68)</f>
      </c>
      <c r="R73" s="163">
        <f>IF(ISBLANK(Rezultati!Q68),"",Rezultati!Q68)</f>
        <v>61.5</v>
      </c>
      <c r="S73" s="166" t="str">
        <f t="shared" si="1"/>
        <v>D</v>
      </c>
      <c r="T73" s="28"/>
      <c r="U73" s="28"/>
    </row>
    <row r="74" spans="1:21" ht="12.75">
      <c r="A74" s="79" t="s">
        <v>247</v>
      </c>
      <c r="B74" s="80" t="s">
        <v>248</v>
      </c>
      <c r="C74" s="78">
        <f>IF(ISBLANK(Rezultati!D69),"",Rezultati!D69)</f>
        <v>5</v>
      </c>
      <c r="D74" s="24">
        <f>IF(ISBLANK(Rezultati!E69),"",Rezultati!E69)</f>
        <v>2</v>
      </c>
      <c r="E74" s="20">
        <f>IF(ISBLANK(Rezultati!F69),"",Rezultati!F69)</f>
        <v>2.5</v>
      </c>
      <c r="F74" s="21">
        <f>IF(ISBLANK(Rezultati!G69),"",Rezultati!G69)</f>
      </c>
      <c r="G74" s="21">
        <f>IF(ISBLANK(Rezultati!H69),"",Rezultati!H69)</f>
      </c>
      <c r="H74" s="25">
        <f>IF(ISBLANK(Rezultati!I69),"",Rezultati!I69)</f>
      </c>
      <c r="I74" s="22"/>
      <c r="J74" s="15"/>
      <c r="K74" s="23"/>
      <c r="L74" s="24">
        <f>IF(ISBLANK(Rezultati!J69),"",Rezultati!J69)</f>
        <v>12.5</v>
      </c>
      <c r="M74" s="20">
        <f>IF(ISBLANK(Rezultati!K69),"",Rezultati!K69)</f>
        <v>27.5</v>
      </c>
      <c r="N74" s="15">
        <f>IF(ISBLANK(Rezultati!L69),"",Rezultati!L69)</f>
      </c>
      <c r="O74" s="148">
        <f>IF(ISBLANK(Rezultati!M69),"",Rezultati!M69)</f>
      </c>
      <c r="P74" s="26">
        <f>IF(ISBLANK(Rezultati!O69),"",Rezultati!O69)</f>
        <v>18</v>
      </c>
      <c r="Q74" s="151">
        <f>IF(ISBLANK(Rezultati!P69),"",Rezultati!P69)</f>
      </c>
      <c r="R74" s="163">
        <f>IF(ISBLANK(Rezultati!Q69),"",Rezultati!Q69)</f>
        <v>55</v>
      </c>
      <c r="S74" s="166" t="str">
        <f t="shared" si="1"/>
        <v>E</v>
      </c>
      <c r="T74" s="28"/>
      <c r="U74" s="28"/>
    </row>
    <row r="75" spans="1:21" ht="12.75">
      <c r="A75" s="79" t="s">
        <v>249</v>
      </c>
      <c r="B75" s="80" t="s">
        <v>250</v>
      </c>
      <c r="C75" s="78">
        <f>IF(ISBLANK(Rezultati!D70),"",Rezultati!D70)</f>
      </c>
      <c r="D75" s="24">
        <f>IF(ISBLANK(Rezultati!E70),"",Rezultati!E70)</f>
        <v>2.5</v>
      </c>
      <c r="E75" s="20">
        <f>IF(ISBLANK(Rezultati!F70),"",Rezultati!F70)</f>
      </c>
      <c r="F75" s="21">
        <f>IF(ISBLANK(Rezultati!G70),"",Rezultati!G70)</f>
      </c>
      <c r="G75" s="21">
        <f>IF(ISBLANK(Rezultati!H70),"",Rezultati!H70)</f>
      </c>
      <c r="H75" s="25">
        <f>IF(ISBLANK(Rezultati!I70),"",Rezultati!I70)</f>
      </c>
      <c r="I75" s="22"/>
      <c r="J75" s="15"/>
      <c r="K75" s="23"/>
      <c r="L75" s="24">
        <f>IF(ISBLANK(Rezultati!J70),"",Rezultati!J70)</f>
      </c>
      <c r="M75" s="20">
        <f>IF(ISBLANK(Rezultati!K70),"",Rezultati!K70)</f>
      </c>
      <c r="N75" s="15">
        <f>IF(ISBLANK(Rezultati!L70),"",Rezultati!L70)</f>
      </c>
      <c r="O75" s="148">
        <f>IF(ISBLANK(Rezultati!M70),"",Rezultati!M70)</f>
      </c>
      <c r="P75" s="26">
        <f>IF(ISBLANK(Rezultati!O70),"",Rezultati!O70)</f>
      </c>
      <c r="Q75" s="151">
        <f>IF(ISBLANK(Rezultati!P70),"",Rezultati!P70)</f>
      </c>
      <c r="R75" s="163">
        <f>IF(ISBLANK(Rezultati!Q70),"",Rezultati!Q70)</f>
        <v>2.5</v>
      </c>
      <c r="S75" s="166" t="str">
        <f t="shared" si="1"/>
        <v>F</v>
      </c>
      <c r="T75" s="28"/>
      <c r="U75" s="28"/>
    </row>
    <row r="76" spans="1:21" ht="12.75">
      <c r="A76" s="79" t="s">
        <v>251</v>
      </c>
      <c r="B76" s="80" t="s">
        <v>252</v>
      </c>
      <c r="C76" s="78">
        <f>IF(ISBLANK(Rezultati!D71),"",Rezultati!D71)</f>
        <v>5</v>
      </c>
      <c r="D76" s="24">
        <f>IF(ISBLANK(Rezultati!E71),"",Rezultati!E71)</f>
      </c>
      <c r="E76" s="20">
        <f>IF(ISBLANK(Rezultati!F71),"",Rezultati!F71)</f>
      </c>
      <c r="F76" s="21">
        <f>IF(ISBLANK(Rezultati!G71),"",Rezultati!G71)</f>
      </c>
      <c r="G76" s="21">
        <f>IF(ISBLANK(Rezultati!H71),"",Rezultati!H71)</f>
      </c>
      <c r="H76" s="25">
        <f>IF(ISBLANK(Rezultati!I71),"",Rezultati!I71)</f>
      </c>
      <c r="I76" s="22"/>
      <c r="J76" s="15"/>
      <c r="K76" s="23"/>
      <c r="L76" s="24">
        <f>IF(ISBLANK(Rezultati!J71),"",Rezultati!J71)</f>
        <v>27</v>
      </c>
      <c r="M76" s="20">
        <f>IF(ISBLANK(Rezultati!K71),"",Rezultati!K71)</f>
      </c>
      <c r="N76" s="15">
        <f>IF(ISBLANK(Rezultati!L71),"",Rezultati!L71)</f>
      </c>
      <c r="O76" s="161">
        <f>IF(ISBLANK(Rezultati!M71),"",Rezultati!M71)</f>
      </c>
      <c r="P76" s="24">
        <f>IF(ISBLANK(Rezultati!O71),"",Rezultati!O71)</f>
        <v>9</v>
      </c>
      <c r="Q76" s="151">
        <f>IF(ISBLANK(Rezultati!P71),"",Rezultati!P71)</f>
        <v>19</v>
      </c>
      <c r="R76" s="163">
        <f>IF(ISBLANK(Rezultati!Q71),"",Rezultati!Q71)</f>
        <v>51</v>
      </c>
      <c r="S76" s="166" t="str">
        <f t="shared" si="1"/>
        <v>E</v>
      </c>
      <c r="T76" s="28"/>
      <c r="U76" s="28"/>
    </row>
    <row r="77" spans="1:21" ht="12.75">
      <c r="A77" s="79" t="s">
        <v>253</v>
      </c>
      <c r="B77" s="80" t="s">
        <v>254</v>
      </c>
      <c r="C77" s="162">
        <f>IF(ISBLANK(Rezultati!D72),"",Rezultati!D72)</f>
        <v>5</v>
      </c>
      <c r="D77" s="24">
        <f>IF(ISBLANK(Rezultati!E72),"",Rezultati!E72)</f>
        <v>2.5</v>
      </c>
      <c r="E77" s="20">
        <f>IF(ISBLANK(Rezultati!F72),"",Rezultati!F72)</f>
        <v>2.5</v>
      </c>
      <c r="F77" s="21">
        <f>IF(ISBLANK(Rezultati!G72),"",Rezultati!G72)</f>
      </c>
      <c r="G77" s="21">
        <f>IF(ISBLANK(Rezultati!H72),"",Rezultati!H72)</f>
      </c>
      <c r="H77" s="25">
        <f>IF(ISBLANK(Rezultati!I72),"",Rezultati!I72)</f>
      </c>
      <c r="I77" s="22"/>
      <c r="J77" s="15"/>
      <c r="K77" s="23"/>
      <c r="L77" s="24">
        <f>IF(ISBLANK(Rezultati!J72),"",Rezultati!J72)</f>
        <v>33</v>
      </c>
      <c r="M77" s="20">
        <f>IF(ISBLANK(Rezultati!K72),"",Rezultati!K72)</f>
      </c>
      <c r="N77" s="15">
        <f>IF(ISBLANK(Rezultati!L72),"",Rezultati!L72)</f>
      </c>
      <c r="O77" s="161">
        <f>IF(ISBLANK(Rezultati!M72),"",Rezultati!M72)</f>
      </c>
      <c r="P77" s="24">
        <f>IF(ISBLANK(Rezultati!O72),"",Rezultati!O72)</f>
        <v>21.5</v>
      </c>
      <c r="Q77" s="161">
        <f>IF(ISBLANK(Rezultati!P72),"",Rezultati!P72)</f>
      </c>
      <c r="R77" s="163">
        <f>IF(ISBLANK(Rezultati!Q72),"",Rezultati!Q72)</f>
        <v>64.5</v>
      </c>
      <c r="S77" s="166" t="str">
        <f t="shared" si="1"/>
        <v>D</v>
      </c>
      <c r="T77" s="28"/>
      <c r="U77" s="28"/>
    </row>
    <row r="78" spans="1:21" ht="12.75">
      <c r="A78" s="79" t="s">
        <v>255</v>
      </c>
      <c r="B78" s="80" t="s">
        <v>256</v>
      </c>
      <c r="C78" s="162">
        <f>IF(ISBLANK(Rezultati!D73),"",Rezultati!D73)</f>
      </c>
      <c r="D78" s="158">
        <f>IF(ISBLANK(Rezultati!E73),"",Rezultati!E73)</f>
      </c>
      <c r="E78" s="15">
        <f>IF(ISBLANK(Rezultati!F73),"",Rezultati!F73)</f>
      </c>
      <c r="F78" s="16">
        <f>IF(ISBLANK(Rezultati!G73),"",Rezultati!G73)</f>
      </c>
      <c r="G78" s="16">
        <f>IF(ISBLANK(Rezultati!H73),"",Rezultati!H73)</f>
      </c>
      <c r="H78" s="23">
        <f>IF(ISBLANK(Rezultati!I73),"",Rezultati!I73)</f>
      </c>
      <c r="I78" s="158"/>
      <c r="J78" s="15"/>
      <c r="K78" s="23"/>
      <c r="L78" s="158">
        <f>IF(ISBLANK(Rezultati!J73),"",Rezultati!J73)</f>
      </c>
      <c r="M78" s="15">
        <f>IF(ISBLANK(Rezultati!K73),"",Rezultati!K73)</f>
      </c>
      <c r="N78" s="15">
        <f>IF(ISBLANK(Rezultati!L73),"",Rezultati!L73)</f>
      </c>
      <c r="O78" s="161">
        <f>IF(ISBLANK(Rezultati!M73),"",Rezultati!M73)</f>
      </c>
      <c r="P78" s="158">
        <f>IF(ISBLANK(Rezultati!O73),"",Rezultati!O73)</f>
      </c>
      <c r="Q78" s="161">
        <f>IF(ISBLANK(Rezultati!P73),"",Rezultati!P73)</f>
      </c>
      <c r="R78" s="163">
        <f>IF(ISBLANK(Rezultati!Q73),"",Rezultati!Q73)</f>
        <v>0</v>
      </c>
      <c r="S78" s="166" t="str">
        <f t="shared" si="1"/>
        <v>-</v>
      </c>
      <c r="T78" s="28"/>
      <c r="U78" s="28"/>
    </row>
    <row r="79" spans="1:21" ht="12.75">
      <c r="A79" s="79" t="s">
        <v>257</v>
      </c>
      <c r="B79" s="80" t="s">
        <v>258</v>
      </c>
      <c r="C79" s="162">
        <f>IF(ISBLANK(Rezultati!D74),"",Rezultati!D74)</f>
      </c>
      <c r="D79" s="158">
        <f>IF(ISBLANK(Rezultati!E74),"",Rezultati!E74)</f>
        <v>2.5</v>
      </c>
      <c r="E79" s="15">
        <f>IF(ISBLANK(Rezultati!F74),"",Rezultati!F74)</f>
        <v>2.5</v>
      </c>
      <c r="F79" s="16">
        <f>IF(ISBLANK(Rezultati!G74),"",Rezultati!G74)</f>
      </c>
      <c r="G79" s="16">
        <f>IF(ISBLANK(Rezultati!H74),"",Rezultati!H74)</f>
      </c>
      <c r="H79" s="23">
        <f>IF(ISBLANK(Rezultati!I74),"",Rezultati!I74)</f>
      </c>
      <c r="I79" s="158"/>
      <c r="J79" s="15"/>
      <c r="K79" s="23"/>
      <c r="L79" s="158">
        <f>IF(ISBLANK(Rezultati!J74),"",Rezultati!J74)</f>
        <v>28</v>
      </c>
      <c r="M79" s="15">
        <f>IF(ISBLANK(Rezultati!K74),"",Rezultati!K74)</f>
      </c>
      <c r="N79" s="15">
        <f>IF(ISBLANK(Rezultati!L74),"",Rezultati!L74)</f>
      </c>
      <c r="O79" s="161">
        <f>IF(ISBLANK(Rezultati!M74),"",Rezultati!M74)</f>
      </c>
      <c r="P79" s="158">
        <f>IF(ISBLANK(Rezultati!O74),"",Rezultati!O74)</f>
        <v>8</v>
      </c>
      <c r="Q79" s="161">
        <f>IF(ISBLANK(Rezultati!P74),"",Rezultati!P74)</f>
      </c>
      <c r="R79" s="163">
        <f>IF(ISBLANK(Rezultati!Q74),"",Rezultati!Q74)</f>
        <v>41</v>
      </c>
      <c r="S79" s="166" t="str">
        <f t="shared" si="1"/>
        <v>F</v>
      </c>
      <c r="T79" s="28"/>
      <c r="U79" s="28"/>
    </row>
    <row r="80" spans="1:21" ht="12.75">
      <c r="A80" s="79" t="s">
        <v>259</v>
      </c>
      <c r="B80" s="80" t="s">
        <v>260</v>
      </c>
      <c r="C80" s="162">
        <f>IF(ISBLANK(Rezultati!D75),"",Rezultati!D75)</f>
      </c>
      <c r="D80" s="158">
        <f>IF(ISBLANK(Rezultati!E75),"",Rezultati!E75)</f>
        <v>2.5</v>
      </c>
      <c r="E80" s="15">
        <f>IF(ISBLANK(Rezultati!F75),"",Rezultati!F75)</f>
        <v>2.5</v>
      </c>
      <c r="F80" s="16">
        <f>IF(ISBLANK(Rezultati!G75),"",Rezultati!G75)</f>
      </c>
      <c r="G80" s="16">
        <f>IF(ISBLANK(Rezultati!H75),"",Rezultati!H75)</f>
      </c>
      <c r="H80" s="23">
        <f>IF(ISBLANK(Rezultati!I75),"",Rezultati!I75)</f>
      </c>
      <c r="I80" s="158"/>
      <c r="J80" s="15"/>
      <c r="K80" s="23"/>
      <c r="L80" s="158">
        <f>IF(ISBLANK(Rezultati!J75),"",Rezultati!J75)</f>
        <v>20.5</v>
      </c>
      <c r="M80" s="15">
        <f>IF(ISBLANK(Rezultati!K75),"",Rezultati!K75)</f>
      </c>
      <c r="N80" s="15">
        <f>IF(ISBLANK(Rezultati!L75),"",Rezultati!L75)</f>
      </c>
      <c r="O80" s="161">
        <f>IF(ISBLANK(Rezultati!M75),"",Rezultati!M75)</f>
      </c>
      <c r="P80" s="158">
        <f>IF(ISBLANK(Rezultati!O75),"",Rezultati!O75)</f>
        <v>14.5</v>
      </c>
      <c r="Q80" s="161">
        <f>IF(ISBLANK(Rezultati!P75),"",Rezultati!P75)</f>
        <v>16</v>
      </c>
      <c r="R80" s="163">
        <f>IF(ISBLANK(Rezultati!Q75),"",Rezultati!Q75)</f>
        <v>41.5</v>
      </c>
      <c r="S80" s="166" t="str">
        <f t="shared" si="1"/>
        <v>F</v>
      </c>
      <c r="T80" s="28"/>
      <c r="U80" s="28"/>
    </row>
    <row r="81" spans="1:21" ht="12.75">
      <c r="A81" s="79" t="s">
        <v>261</v>
      </c>
      <c r="B81" s="80" t="s">
        <v>262</v>
      </c>
      <c r="C81" s="162">
        <f>IF(ISBLANK(Rezultati!D76),"",Rezultati!D76)</f>
        <v>5</v>
      </c>
      <c r="D81" s="158">
        <f>IF(ISBLANK(Rezultati!E76),"",Rezultati!E76)</f>
        <v>2.5</v>
      </c>
      <c r="E81" s="15">
        <f>IF(ISBLANK(Rezultati!F76),"",Rezultati!F76)</f>
        <v>2.5</v>
      </c>
      <c r="F81" s="16">
        <f>IF(ISBLANK(Rezultati!G76),"",Rezultati!G76)</f>
      </c>
      <c r="G81" s="16">
        <f>IF(ISBLANK(Rezultati!H76),"",Rezultati!H76)</f>
      </c>
      <c r="H81" s="23">
        <f>IF(ISBLANK(Rezultati!I76),"",Rezultati!I76)</f>
      </c>
      <c r="I81" s="158"/>
      <c r="J81" s="15"/>
      <c r="K81" s="23"/>
      <c r="L81" s="158">
        <f>IF(ISBLANK(Rezultati!J76),"",Rezultati!J76)</f>
        <v>28.5</v>
      </c>
      <c r="M81" s="15">
        <f>IF(ISBLANK(Rezultati!K76),"",Rezultati!K76)</f>
        <v>41.5</v>
      </c>
      <c r="N81" s="15">
        <f>IF(ISBLANK(Rezultati!L76),"",Rezultati!L76)</f>
      </c>
      <c r="O81" s="161">
        <f>IF(ISBLANK(Rezultati!M76),"",Rezultati!M76)</f>
      </c>
      <c r="P81" s="158">
        <f>IF(ISBLANK(Rezultati!O76),"",Rezultati!O76)</f>
        <v>27</v>
      </c>
      <c r="Q81" s="161">
        <f>IF(ISBLANK(Rezultati!P76),"",Rezultati!P76)</f>
      </c>
      <c r="R81" s="163">
        <f>IF(ISBLANK(Rezultati!Q76),"",Rezultati!Q76)</f>
        <v>78.5</v>
      </c>
      <c r="S81" s="166" t="str">
        <f t="shared" si="1"/>
        <v>C</v>
      </c>
      <c r="T81" s="28"/>
      <c r="U81" s="28"/>
    </row>
    <row r="82" spans="1:21" ht="12.75">
      <c r="A82" s="79" t="s">
        <v>263</v>
      </c>
      <c r="B82" s="80" t="s">
        <v>264</v>
      </c>
      <c r="C82" s="162">
        <f>IF(ISBLANK(Rezultati!D77),"",Rezultati!D77)</f>
        <v>5</v>
      </c>
      <c r="D82" s="158">
        <f>IF(ISBLANK(Rezultati!E77),"",Rezultati!E77)</f>
        <v>2.5</v>
      </c>
      <c r="E82" s="15">
        <f>IF(ISBLANK(Rezultati!F77),"",Rezultati!F77)</f>
        <v>2.5</v>
      </c>
      <c r="F82" s="16">
        <f>IF(ISBLANK(Rezultati!G77),"",Rezultati!G77)</f>
      </c>
      <c r="G82" s="16">
        <f>IF(ISBLANK(Rezultati!H77),"",Rezultati!H77)</f>
      </c>
      <c r="H82" s="23">
        <f>IF(ISBLANK(Rezultati!I77),"",Rezultati!I77)</f>
      </c>
      <c r="I82" s="158"/>
      <c r="J82" s="15"/>
      <c r="K82" s="23"/>
      <c r="L82" s="158">
        <f>IF(ISBLANK(Rezultati!J77),"",Rezultati!J77)</f>
        <v>27.5</v>
      </c>
      <c r="M82" s="15">
        <f>IF(ISBLANK(Rezultati!K77),"",Rezultati!K77)</f>
      </c>
      <c r="N82" s="15">
        <f>IF(ISBLANK(Rezultati!L77),"",Rezultati!L77)</f>
      </c>
      <c r="O82" s="161">
        <f>IF(ISBLANK(Rezultati!M77),"",Rezultati!M77)</f>
      </c>
      <c r="P82" s="158">
        <f>IF(ISBLANK(Rezultati!O77),"",Rezultati!O77)</f>
        <v>27</v>
      </c>
      <c r="Q82" s="161">
        <f>IF(ISBLANK(Rezultati!P77),"",Rezultati!P77)</f>
      </c>
      <c r="R82" s="163">
        <f>IF(ISBLANK(Rezultati!Q77),"",Rezultati!Q77)</f>
        <v>64.5</v>
      </c>
      <c r="S82" s="166" t="str">
        <f t="shared" si="1"/>
        <v>D</v>
      </c>
      <c r="T82" s="28"/>
      <c r="U82" s="28"/>
    </row>
    <row r="83" spans="1:21" ht="12.75">
      <c r="A83" s="79" t="s">
        <v>265</v>
      </c>
      <c r="B83" s="80" t="s">
        <v>266</v>
      </c>
      <c r="C83" s="162">
        <f>IF(ISBLANK(Rezultati!D78),"",Rezultati!D78)</f>
      </c>
      <c r="D83" s="158">
        <f>IF(ISBLANK(Rezultati!E78),"",Rezultati!E78)</f>
        <v>2.5</v>
      </c>
      <c r="E83" s="15">
        <f>IF(ISBLANK(Rezultati!F78),"",Rezultati!F78)</f>
      </c>
      <c r="F83" s="16">
        <f>IF(ISBLANK(Rezultati!G78),"",Rezultati!G78)</f>
      </c>
      <c r="G83" s="16">
        <f>IF(ISBLANK(Rezultati!H78),"",Rezultati!H78)</f>
      </c>
      <c r="H83" s="23">
        <f>IF(ISBLANK(Rezultati!I78),"",Rezultati!I78)</f>
      </c>
      <c r="I83" s="158"/>
      <c r="J83" s="15"/>
      <c r="K83" s="23"/>
      <c r="L83" s="158">
        <f>IF(ISBLANK(Rezultati!J78),"",Rezultati!J78)</f>
        <v>23.5</v>
      </c>
      <c r="M83" s="15">
        <f>IF(ISBLANK(Rezultati!K78),"",Rezultati!K78)</f>
      </c>
      <c r="N83" s="15">
        <f>IF(ISBLANK(Rezultati!L78),"",Rezultati!L78)</f>
      </c>
      <c r="O83" s="161">
        <f>IF(ISBLANK(Rezultati!M78),"",Rezultati!M78)</f>
      </c>
      <c r="P83" s="158">
        <f>IF(ISBLANK(Rezultati!O78),"",Rezultati!O78)</f>
        <v>36</v>
      </c>
      <c r="Q83" s="161">
        <f>IF(ISBLANK(Rezultati!P78),"",Rezultati!P78)</f>
      </c>
      <c r="R83" s="163">
        <f>IF(ISBLANK(Rezultati!Q78),"",Rezultati!Q78)</f>
        <v>62</v>
      </c>
      <c r="S83" s="166" t="str">
        <f t="shared" si="1"/>
        <v>D</v>
      </c>
      <c r="T83" s="28"/>
      <c r="U83" s="28"/>
    </row>
    <row r="84" spans="1:21" ht="12.75">
      <c r="A84" s="79" t="s">
        <v>267</v>
      </c>
      <c r="B84" s="80" t="s">
        <v>268</v>
      </c>
      <c r="C84" s="162">
        <f>IF(ISBLANK(Rezultati!D79),"",Rezultati!D79)</f>
        <v>5</v>
      </c>
      <c r="D84" s="158">
        <f>IF(ISBLANK(Rezultati!E79),"",Rezultati!E79)</f>
        <v>2.5</v>
      </c>
      <c r="E84" s="15">
        <f>IF(ISBLANK(Rezultati!F79),"",Rezultati!F79)</f>
        <v>2.5</v>
      </c>
      <c r="F84" s="16">
        <f>IF(ISBLANK(Rezultati!G79),"",Rezultati!G79)</f>
      </c>
      <c r="G84" s="16">
        <f>IF(ISBLANK(Rezultati!H79),"",Rezultati!H79)</f>
      </c>
      <c r="H84" s="23">
        <f>IF(ISBLANK(Rezultati!I79),"",Rezultati!I79)</f>
      </c>
      <c r="I84" s="158"/>
      <c r="J84" s="15"/>
      <c r="K84" s="23"/>
      <c r="L84" s="158">
        <f>IF(ISBLANK(Rezultati!J79),"",Rezultati!J79)</f>
        <v>35.5</v>
      </c>
      <c r="M84" s="15">
        <f>IF(ISBLANK(Rezultati!K79),"",Rezultati!K79)</f>
        <v>35</v>
      </c>
      <c r="N84" s="15">
        <f>IF(ISBLANK(Rezultati!L79),"",Rezultati!L79)</f>
      </c>
      <c r="O84" s="161">
        <f>IF(ISBLANK(Rezultati!M79),"",Rezultati!M79)</f>
      </c>
      <c r="P84" s="158">
        <f>IF(ISBLANK(Rezultati!O79),"",Rezultati!O79)</f>
        <v>24.5</v>
      </c>
      <c r="Q84" s="161">
        <f>IF(ISBLANK(Rezultati!P79),"",Rezultati!P79)</f>
      </c>
      <c r="R84" s="163">
        <f>IF(ISBLANK(Rezultati!Q79),"",Rezultati!Q79)</f>
        <v>70</v>
      </c>
      <c r="S84" s="166" t="str">
        <f t="shared" si="1"/>
        <v>C</v>
      </c>
      <c r="T84" s="28"/>
      <c r="U84" s="28"/>
    </row>
    <row r="85" spans="1:21" ht="12.75">
      <c r="A85" s="79" t="s">
        <v>269</v>
      </c>
      <c r="B85" s="80" t="s">
        <v>270</v>
      </c>
      <c r="C85" s="78">
        <f>IF(ISBLANK(Rezultati!D80),"",Rezultati!D80)</f>
        <v>5</v>
      </c>
      <c r="D85" s="24">
        <f>IF(ISBLANK(Rezultati!E80),"",Rezultati!E80)</f>
        <v>2.5</v>
      </c>
      <c r="E85" s="20">
        <f>IF(ISBLANK(Rezultati!F80),"",Rezultati!F80)</f>
      </c>
      <c r="F85" s="21">
        <f>IF(ISBLANK(Rezultati!G80),"",Rezultati!G80)</f>
      </c>
      <c r="G85" s="21">
        <f>IF(ISBLANK(Rezultati!H80),"",Rezultati!H80)</f>
      </c>
      <c r="H85" s="25">
        <f>IF(ISBLANK(Rezultati!I80),"",Rezultati!I80)</f>
      </c>
      <c r="I85" s="22"/>
      <c r="J85" s="15"/>
      <c r="K85" s="23"/>
      <c r="L85" s="24">
        <f>IF(ISBLANK(Rezultati!J80),"",Rezultati!J80)</f>
        <v>3</v>
      </c>
      <c r="M85" s="20">
        <f>IF(ISBLANK(Rezultati!K80),"",Rezultati!K80)</f>
        <v>11</v>
      </c>
      <c r="N85" s="15">
        <f>IF(ISBLANK(Rezultati!L80),"",Rezultati!L80)</f>
      </c>
      <c r="O85" s="148">
        <f>IF(ISBLANK(Rezultati!M80),"",Rezultati!M80)</f>
      </c>
      <c r="P85" s="26">
        <f>IF(ISBLANK(Rezultati!O80),"",Rezultati!O80)</f>
      </c>
      <c r="Q85" s="151">
        <f>IF(ISBLANK(Rezultati!P80),"",Rezultati!P80)</f>
        <v>35</v>
      </c>
      <c r="R85" s="163">
        <f>IF(ISBLANK(Rezultati!Q80),"",Rezultati!Q80)</f>
        <v>53.5</v>
      </c>
      <c r="S85" s="166" t="str">
        <f t="shared" si="1"/>
        <v>E</v>
      </c>
      <c r="T85" s="28"/>
      <c r="U85" s="28"/>
    </row>
    <row r="86" spans="1:21" ht="12.75">
      <c r="A86" s="79" t="s">
        <v>271</v>
      </c>
      <c r="B86" s="80" t="s">
        <v>272</v>
      </c>
      <c r="C86" s="78">
        <f>IF(ISBLANK(Rezultati!D81),"",Rezultati!D81)</f>
      </c>
      <c r="D86" s="24">
        <f>IF(ISBLANK(Rezultati!E81),"",Rezultati!E81)</f>
      </c>
      <c r="E86" s="20">
        <f>IF(ISBLANK(Rezultati!F81),"",Rezultati!F81)</f>
      </c>
      <c r="F86" s="21">
        <f>IF(ISBLANK(Rezultati!G81),"",Rezultati!G81)</f>
      </c>
      <c r="G86" s="21">
        <f>IF(ISBLANK(Rezultati!H81),"",Rezultati!H81)</f>
      </c>
      <c r="H86" s="25">
        <f>IF(ISBLANK(Rezultati!I81),"",Rezultati!I81)</f>
      </c>
      <c r="I86" s="22"/>
      <c r="J86" s="15"/>
      <c r="K86" s="23"/>
      <c r="L86" s="24">
        <f>IF(ISBLANK(Rezultati!J81),"",Rezultati!J81)</f>
        <v>0</v>
      </c>
      <c r="M86" s="20">
        <f>IF(ISBLANK(Rezultati!K81),"",Rezultati!K81)</f>
        <v>12</v>
      </c>
      <c r="N86" s="15">
        <f>IF(ISBLANK(Rezultati!L81),"",Rezultati!L81)</f>
      </c>
      <c r="O86" s="148">
        <f>IF(ISBLANK(Rezultati!M81),"",Rezultati!M81)</f>
      </c>
      <c r="P86" s="26">
        <f>IF(ISBLANK(Rezultati!O81),"",Rezultati!O81)</f>
      </c>
      <c r="Q86" s="151">
        <f>IF(ISBLANK(Rezultati!P81),"",Rezultati!P81)</f>
        <v>30</v>
      </c>
      <c r="R86" s="163">
        <f>IF(ISBLANK(Rezultati!Q81),"",Rezultati!Q81)</f>
        <v>42</v>
      </c>
      <c r="S86" s="166" t="str">
        <f t="shared" si="1"/>
        <v>F</v>
      </c>
      <c r="T86" s="28"/>
      <c r="U86" s="28"/>
    </row>
    <row r="87" spans="1:21" ht="12.75">
      <c r="A87" s="79" t="s">
        <v>273</v>
      </c>
      <c r="B87" s="80" t="s">
        <v>274</v>
      </c>
      <c r="C87" s="78">
        <f>IF(ISBLANK(Rezultati!D82),"",Rezultati!D82)</f>
        <v>5</v>
      </c>
      <c r="D87" s="24">
        <f>IF(ISBLANK(Rezultati!E82),"",Rezultati!E82)</f>
        <v>2.5</v>
      </c>
      <c r="E87" s="20">
        <f>IF(ISBLANK(Rezultati!F82),"",Rezultati!F82)</f>
        <v>2.5</v>
      </c>
      <c r="F87" s="21">
        <f>IF(ISBLANK(Rezultati!G82),"",Rezultati!G82)</f>
      </c>
      <c r="G87" s="21">
        <f>IF(ISBLANK(Rezultati!H82),"",Rezultati!H82)</f>
      </c>
      <c r="H87" s="25">
        <f>IF(ISBLANK(Rezultati!I82),"",Rezultati!I82)</f>
      </c>
      <c r="I87" s="22"/>
      <c r="J87" s="15"/>
      <c r="K87" s="23"/>
      <c r="L87" s="24">
        <f>IF(ISBLANK(Rezultati!J82),"",Rezultati!J82)</f>
        <v>20.5</v>
      </c>
      <c r="M87" s="20">
        <f>IF(ISBLANK(Rezultati!K82),"",Rezultati!K82)</f>
      </c>
      <c r="N87" s="15">
        <f>IF(ISBLANK(Rezultati!L82),"",Rezultati!L82)</f>
      </c>
      <c r="O87" s="148">
        <f>IF(ISBLANK(Rezultati!M82),"",Rezultati!M82)</f>
      </c>
      <c r="P87" s="26">
        <f>IF(ISBLANK(Rezultati!O82),"",Rezultati!O82)</f>
        <v>11</v>
      </c>
      <c r="Q87" s="151">
        <f>IF(ISBLANK(Rezultati!P82),"",Rezultati!P82)</f>
        <v>19.5</v>
      </c>
      <c r="R87" s="163">
        <f>IF(ISBLANK(Rezultati!Q82),"",Rezultati!Q82)</f>
        <v>50</v>
      </c>
      <c r="S87" s="166" t="str">
        <f t="shared" si="1"/>
        <v>E</v>
      </c>
      <c r="T87" s="28"/>
      <c r="U87" s="28"/>
    </row>
    <row r="88" spans="1:21" ht="12.75">
      <c r="A88" s="79" t="s">
        <v>275</v>
      </c>
      <c r="B88" s="80" t="s">
        <v>276</v>
      </c>
      <c r="C88" s="78">
        <f>IF(ISBLANK(Rezultati!D83),"",Rezultati!D83)</f>
        <v>5</v>
      </c>
      <c r="D88" s="24">
        <f>IF(ISBLANK(Rezultati!E83),"",Rezultati!E83)</f>
      </c>
      <c r="E88" s="20">
        <f>IF(ISBLANK(Rezultati!F83),"",Rezultati!F83)</f>
        <v>2.5</v>
      </c>
      <c r="F88" s="21">
        <f>IF(ISBLANK(Rezultati!G83),"",Rezultati!G83)</f>
      </c>
      <c r="G88" s="21">
        <f>IF(ISBLANK(Rezultati!H83),"",Rezultati!H83)</f>
      </c>
      <c r="H88" s="25">
        <f>IF(ISBLANK(Rezultati!I83),"",Rezultati!I83)</f>
      </c>
      <c r="I88" s="22"/>
      <c r="J88" s="15"/>
      <c r="K88" s="23"/>
      <c r="L88" s="24">
        <f>IF(ISBLANK(Rezultati!J83),"",Rezultati!J83)</f>
        <v>0</v>
      </c>
      <c r="M88" s="20">
        <f>IF(ISBLANK(Rezultati!K83),"",Rezultati!K83)</f>
        <v>6.5</v>
      </c>
      <c r="N88" s="15">
        <f>IF(ISBLANK(Rezultati!L83),"",Rezultati!L83)</f>
      </c>
      <c r="O88" s="148">
        <f>IF(ISBLANK(Rezultati!M83),"",Rezultati!M83)</f>
      </c>
      <c r="P88" s="26">
        <f>IF(ISBLANK(Rezultati!O83),"",Rezultati!O83)</f>
      </c>
      <c r="Q88" s="151">
        <f>IF(ISBLANK(Rezultati!P83),"",Rezultati!P83)</f>
        <v>24</v>
      </c>
      <c r="R88" s="163">
        <f>IF(ISBLANK(Rezultati!Q83),"",Rezultati!Q83)</f>
        <v>38</v>
      </c>
      <c r="S88" s="166" t="str">
        <f t="shared" si="1"/>
        <v>F</v>
      </c>
      <c r="T88" s="28"/>
      <c r="U88" s="28"/>
    </row>
    <row r="89" spans="1:21" ht="12.75">
      <c r="A89" s="79" t="s">
        <v>277</v>
      </c>
      <c r="B89" s="80" t="s">
        <v>278</v>
      </c>
      <c r="C89" s="78">
        <f>IF(ISBLANK(Rezultati!D84),"",Rezultati!D84)</f>
        <v>5</v>
      </c>
      <c r="D89" s="24">
        <f>IF(ISBLANK(Rezultati!E84),"",Rezultati!E84)</f>
        <v>2.5</v>
      </c>
      <c r="E89" s="20">
        <f>IF(ISBLANK(Rezultati!F84),"",Rezultati!F84)</f>
        <v>2.5</v>
      </c>
      <c r="F89" s="21">
        <f>IF(ISBLANK(Rezultati!G84),"",Rezultati!G84)</f>
      </c>
      <c r="G89" s="21">
        <f>IF(ISBLANK(Rezultati!H84),"",Rezultati!H84)</f>
      </c>
      <c r="H89" s="25">
        <f>IF(ISBLANK(Rezultati!I84),"",Rezultati!I84)</f>
      </c>
      <c r="I89" s="22"/>
      <c r="J89" s="15"/>
      <c r="K89" s="23"/>
      <c r="L89" s="24">
        <f>IF(ISBLANK(Rezultati!J84),"",Rezultati!J84)</f>
        <v>23</v>
      </c>
      <c r="M89" s="20">
        <f>IF(ISBLANK(Rezultati!K84),"",Rezultati!K84)</f>
        <v>35.5</v>
      </c>
      <c r="N89" s="15">
        <f>IF(ISBLANK(Rezultati!L84),"",Rezultati!L84)</f>
      </c>
      <c r="O89" s="148">
        <f>IF(ISBLANK(Rezultati!M84),"",Rezultati!M84)</f>
      </c>
      <c r="P89" s="26">
        <f>IF(ISBLANK(Rezultati!O84),"",Rezultati!O84)</f>
        <v>30.5</v>
      </c>
      <c r="Q89" s="151">
        <f>IF(ISBLANK(Rezultati!P84),"",Rezultati!P84)</f>
      </c>
      <c r="R89" s="163">
        <f>IF(ISBLANK(Rezultati!Q84),"",Rezultati!Q84)</f>
        <v>76</v>
      </c>
      <c r="S89" s="166" t="str">
        <f t="shared" si="1"/>
        <v>C</v>
      </c>
      <c r="T89" s="28"/>
      <c r="U89" s="28"/>
    </row>
    <row r="90" spans="1:21" ht="12.75">
      <c r="A90" s="79" t="s">
        <v>279</v>
      </c>
      <c r="B90" s="80" t="s">
        <v>280</v>
      </c>
      <c r="C90" s="78">
        <f>IF(ISBLANK(Rezultati!D85),"",Rezultati!D85)</f>
        <v>5</v>
      </c>
      <c r="D90" s="24">
        <f>IF(ISBLANK(Rezultati!E85),"",Rezultati!E85)</f>
        <v>2.5</v>
      </c>
      <c r="E90" s="20">
        <f>IF(ISBLANK(Rezultati!F85),"",Rezultati!F85)</f>
        <v>2.5</v>
      </c>
      <c r="F90" s="21">
        <f>IF(ISBLANK(Rezultati!G85),"",Rezultati!G85)</f>
      </c>
      <c r="G90" s="21">
        <f>IF(ISBLANK(Rezultati!H85),"",Rezultati!H85)</f>
      </c>
      <c r="H90" s="25">
        <f>IF(ISBLANK(Rezultati!I85),"",Rezultati!I85)</f>
      </c>
      <c r="I90" s="22"/>
      <c r="J90" s="15"/>
      <c r="K90" s="23"/>
      <c r="L90" s="24">
        <f>IF(ISBLANK(Rezultati!J85),"",Rezultati!J85)</f>
        <v>6</v>
      </c>
      <c r="M90" s="20">
        <f>IF(ISBLANK(Rezultati!K85),"",Rezultati!K85)</f>
        <v>21</v>
      </c>
      <c r="N90" s="15">
        <f>IF(ISBLANK(Rezultati!L85),"",Rezultati!L85)</f>
      </c>
      <c r="O90" s="148">
        <f>IF(ISBLANK(Rezultati!M85),"",Rezultati!M85)</f>
      </c>
      <c r="P90" s="26">
        <f>IF(ISBLANK(Rezultati!O85),"",Rezultati!O85)</f>
        <v>0</v>
      </c>
      <c r="Q90" s="151">
        <f>IF(ISBLANK(Rezultati!P85),"",Rezultati!P85)</f>
      </c>
      <c r="R90" s="163">
        <f>IF(ISBLANK(Rezultati!Q85),"",Rezultati!Q85)</f>
        <v>31</v>
      </c>
      <c r="S90" s="166" t="str">
        <f t="shared" si="1"/>
        <v>F</v>
      </c>
      <c r="T90" s="28"/>
      <c r="U90" s="28"/>
    </row>
    <row r="91" spans="1:21" ht="12.75">
      <c r="A91" s="79" t="s">
        <v>281</v>
      </c>
      <c r="B91" s="80" t="s">
        <v>282</v>
      </c>
      <c r="C91" s="78">
        <f>IF(ISBLANK(Rezultati!D86),"",Rezultati!D86)</f>
        <v>5</v>
      </c>
      <c r="D91" s="24">
        <f>IF(ISBLANK(Rezultati!E86),"",Rezultati!E86)</f>
      </c>
      <c r="E91" s="20">
        <f>IF(ISBLANK(Rezultati!F86),"",Rezultati!F86)</f>
        <v>2.5</v>
      </c>
      <c r="F91" s="21">
        <f>IF(ISBLANK(Rezultati!G86),"",Rezultati!G86)</f>
      </c>
      <c r="G91" s="21">
        <f>IF(ISBLANK(Rezultati!H86),"",Rezultati!H86)</f>
      </c>
      <c r="H91" s="25">
        <f>IF(ISBLANK(Rezultati!I86),"",Rezultati!I86)</f>
      </c>
      <c r="I91" s="22"/>
      <c r="J91" s="15"/>
      <c r="K91" s="23"/>
      <c r="L91" s="24">
        <f>IF(ISBLANK(Rezultati!J86),"",Rezultati!J86)</f>
        <v>4.5</v>
      </c>
      <c r="M91" s="20">
        <f>IF(ISBLANK(Rezultati!K86),"",Rezultati!K86)</f>
        <v>24.5</v>
      </c>
      <c r="N91" s="15">
        <f>IF(ISBLANK(Rezultati!L86),"",Rezultati!L86)</f>
      </c>
      <c r="O91" s="148">
        <f>IF(ISBLANK(Rezultati!M86),"",Rezultati!M86)</f>
      </c>
      <c r="P91" s="26">
        <f>IF(ISBLANK(Rezultati!O86),"",Rezultati!O86)</f>
        <v>0</v>
      </c>
      <c r="Q91" s="151">
        <f>IF(ISBLANK(Rezultati!P86),"",Rezultati!P86)</f>
        <v>10</v>
      </c>
      <c r="R91" s="163">
        <f>IF(ISBLANK(Rezultati!Q86),"",Rezultati!Q86)</f>
        <v>42</v>
      </c>
      <c r="S91" s="166" t="str">
        <f t="shared" si="1"/>
        <v>F</v>
      </c>
      <c r="T91" s="28"/>
      <c r="U91" s="28"/>
    </row>
    <row r="92" spans="1:21" ht="12.75">
      <c r="A92" s="79" t="s">
        <v>283</v>
      </c>
      <c r="B92" s="80" t="s">
        <v>284</v>
      </c>
      <c r="C92" s="78">
        <f>IF(ISBLANK(Rezultati!D87),"",Rezultati!D87)</f>
      </c>
      <c r="D92" s="24">
        <f>IF(ISBLANK(Rezultati!E87),"",Rezultati!E87)</f>
      </c>
      <c r="E92" s="20">
        <f>IF(ISBLANK(Rezultati!F87),"",Rezultati!F87)</f>
      </c>
      <c r="F92" s="21">
        <f>IF(ISBLANK(Rezultati!G87),"",Rezultati!G87)</f>
      </c>
      <c r="G92" s="21">
        <f>IF(ISBLANK(Rezultati!H87),"",Rezultati!H87)</f>
      </c>
      <c r="H92" s="25">
        <f>IF(ISBLANK(Rezultati!I87),"",Rezultati!I87)</f>
      </c>
      <c r="I92" s="22"/>
      <c r="J92" s="15"/>
      <c r="K92" s="23"/>
      <c r="L92" s="24">
        <f>IF(ISBLANK(Rezultati!J87),"",Rezultati!J87)</f>
      </c>
      <c r="M92" s="20">
        <f>IF(ISBLANK(Rezultati!K87),"",Rezultati!K87)</f>
      </c>
      <c r="N92" s="15">
        <f>IF(ISBLANK(Rezultati!L87),"",Rezultati!L87)</f>
      </c>
      <c r="O92" s="148">
        <f>IF(ISBLANK(Rezultati!M87),"",Rezultati!M87)</f>
      </c>
      <c r="P92" s="26">
        <f>IF(ISBLANK(Rezultati!O87),"",Rezultati!O87)</f>
      </c>
      <c r="Q92" s="151">
        <f>IF(ISBLANK(Rezultati!P87),"",Rezultati!P87)</f>
        <v>5</v>
      </c>
      <c r="R92" s="163">
        <f>IF(ISBLANK(Rezultati!Q87),"",Rezultati!Q87)</f>
        <v>5</v>
      </c>
      <c r="S92" s="166" t="str">
        <f t="shared" si="1"/>
        <v>F</v>
      </c>
      <c r="T92" s="28"/>
      <c r="U92" s="28"/>
    </row>
    <row r="93" spans="1:21" ht="12.75">
      <c r="A93" s="79" t="s">
        <v>285</v>
      </c>
      <c r="B93" s="80" t="s">
        <v>286</v>
      </c>
      <c r="C93" s="78">
        <f>IF(ISBLANK(Rezultati!D88),"",Rezultati!D88)</f>
        <v>5</v>
      </c>
      <c r="D93" s="24">
        <f>IF(ISBLANK(Rezultati!E88),"",Rezultati!E88)</f>
        <v>2.5</v>
      </c>
      <c r="E93" s="20">
        <f>IF(ISBLANK(Rezultati!F88),"",Rezultati!F88)</f>
        <v>0.5</v>
      </c>
      <c r="F93" s="21">
        <f>IF(ISBLANK(Rezultati!G88),"",Rezultati!G88)</f>
      </c>
      <c r="G93" s="21">
        <f>IF(ISBLANK(Rezultati!H88),"",Rezultati!H88)</f>
      </c>
      <c r="H93" s="25">
        <f>IF(ISBLANK(Rezultati!I88),"",Rezultati!I88)</f>
      </c>
      <c r="I93" s="22"/>
      <c r="J93" s="15"/>
      <c r="K93" s="23"/>
      <c r="L93" s="24">
        <f>IF(ISBLANK(Rezultati!J88),"",Rezultati!J88)</f>
        <v>2</v>
      </c>
      <c r="M93" s="20">
        <f>IF(ISBLANK(Rezultati!K88),"",Rezultati!K88)</f>
        <v>21.5</v>
      </c>
      <c r="N93" s="15">
        <f>IF(ISBLANK(Rezultati!L88),"",Rezultati!L88)</f>
      </c>
      <c r="O93" s="148">
        <f>IF(ISBLANK(Rezultati!M88),"",Rezultati!M88)</f>
      </c>
      <c r="P93" s="26">
        <f>IF(ISBLANK(Rezultati!O88),"",Rezultati!O88)</f>
        <v>30.5</v>
      </c>
      <c r="Q93" s="151">
        <f>IF(ISBLANK(Rezultati!P88),"",Rezultati!P88)</f>
      </c>
      <c r="R93" s="163">
        <f>IF(ISBLANK(Rezultati!Q88),"",Rezultati!Q88)</f>
        <v>60</v>
      </c>
      <c r="S93" s="166" t="str">
        <f t="shared" si="1"/>
        <v>D</v>
      </c>
      <c r="T93" s="28"/>
      <c r="U93" s="28"/>
    </row>
    <row r="94" spans="1:21" ht="12.75">
      <c r="A94" s="79" t="s">
        <v>287</v>
      </c>
      <c r="B94" s="80" t="s">
        <v>288</v>
      </c>
      <c r="C94" s="78">
        <f>IF(ISBLANK(Rezultati!D89),"",Rezultati!D89)</f>
        <v>5</v>
      </c>
      <c r="D94" s="24">
        <f>IF(ISBLANK(Rezultati!E89),"",Rezultati!E89)</f>
        <v>2.5</v>
      </c>
      <c r="E94" s="20">
        <f>IF(ISBLANK(Rezultati!F89),"",Rezultati!F89)</f>
        <v>2.5</v>
      </c>
      <c r="F94" s="21">
        <f>IF(ISBLANK(Rezultati!G89),"",Rezultati!G89)</f>
      </c>
      <c r="G94" s="21">
        <f>IF(ISBLANK(Rezultati!H89),"",Rezultati!H89)</f>
      </c>
      <c r="H94" s="25">
        <f>IF(ISBLANK(Rezultati!I89),"",Rezultati!I89)</f>
      </c>
      <c r="I94" s="22"/>
      <c r="J94" s="15"/>
      <c r="K94" s="23"/>
      <c r="L94" s="24">
        <f>IF(ISBLANK(Rezultati!J89),"",Rezultati!J89)</f>
        <v>45</v>
      </c>
      <c r="M94" s="20">
        <f>IF(ISBLANK(Rezultati!K89),"",Rezultati!K89)</f>
      </c>
      <c r="N94" s="15">
        <f>IF(ISBLANK(Rezultati!L89),"",Rezultati!L89)</f>
      </c>
      <c r="O94" s="148">
        <f>IF(ISBLANK(Rezultati!M89),"",Rezultati!M89)</f>
      </c>
      <c r="P94" s="26">
        <f>IF(ISBLANK(Rezultati!O89),"",Rezultati!O89)</f>
        <v>38</v>
      </c>
      <c r="Q94" s="151">
        <f>IF(ISBLANK(Rezultati!P89),"",Rezultati!P89)</f>
      </c>
      <c r="R94" s="163">
        <f>IF(ISBLANK(Rezultati!Q89),"",Rezultati!Q89)</f>
        <v>93</v>
      </c>
      <c r="S94" s="166" t="str">
        <f t="shared" si="1"/>
        <v>A</v>
      </c>
      <c r="T94" s="28"/>
      <c r="U94" s="28"/>
    </row>
    <row r="95" spans="1:21" ht="12.75">
      <c r="A95" s="79" t="s">
        <v>289</v>
      </c>
      <c r="B95" s="80" t="s">
        <v>290</v>
      </c>
      <c r="C95" s="78">
        <f>IF(ISBLANK(Rezultati!D90),"",Rezultati!D90)</f>
        <v>5</v>
      </c>
      <c r="D95" s="24">
        <f>IF(ISBLANK(Rezultati!E90),"",Rezultati!E90)</f>
        <v>2.5</v>
      </c>
      <c r="E95" s="20">
        <f>IF(ISBLANK(Rezultati!F90),"",Rezultati!F90)</f>
        <v>2</v>
      </c>
      <c r="F95" s="21">
        <f>IF(ISBLANK(Rezultati!G90),"",Rezultati!G90)</f>
      </c>
      <c r="G95" s="21">
        <f>IF(ISBLANK(Rezultati!H90),"",Rezultati!H90)</f>
      </c>
      <c r="H95" s="25">
        <f>IF(ISBLANK(Rezultati!I90),"",Rezultati!I90)</f>
      </c>
      <c r="I95" s="22"/>
      <c r="J95" s="15"/>
      <c r="K95" s="23"/>
      <c r="L95" s="24">
        <f>IF(ISBLANK(Rezultati!J90),"",Rezultati!J90)</f>
        <v>3.5</v>
      </c>
      <c r="M95" s="20">
        <f>IF(ISBLANK(Rezultati!K90),"",Rezultati!K90)</f>
        <v>18</v>
      </c>
      <c r="N95" s="15">
        <f>IF(ISBLANK(Rezultati!L90),"",Rezultati!L90)</f>
      </c>
      <c r="O95" s="148">
        <f>IF(ISBLANK(Rezultati!M90),"",Rezultati!M90)</f>
      </c>
      <c r="P95" s="26">
        <f>IF(ISBLANK(Rezultati!O90),"",Rezultati!O90)</f>
        <v>16.5</v>
      </c>
      <c r="Q95" s="151">
        <f>IF(ISBLANK(Rezultati!P90),"",Rezultati!P90)</f>
        <v>25</v>
      </c>
      <c r="R95" s="163">
        <f>IF(ISBLANK(Rezultati!Q90),"",Rezultati!Q90)</f>
        <v>52.5</v>
      </c>
      <c r="S95" s="166" t="str">
        <f t="shared" si="1"/>
        <v>E</v>
      </c>
      <c r="T95" s="28"/>
      <c r="U95" s="28"/>
    </row>
    <row r="96" spans="1:21" ht="12.75">
      <c r="A96" s="79" t="s">
        <v>291</v>
      </c>
      <c r="B96" s="80" t="s">
        <v>292</v>
      </c>
      <c r="C96" s="78">
        <f>IF(ISBLANK(Rezultati!D91),"",Rezultati!D91)</f>
      </c>
      <c r="D96" s="24">
        <f>IF(ISBLANK(Rezultati!E91),"",Rezultati!E91)</f>
      </c>
      <c r="E96" s="20">
        <f>IF(ISBLANK(Rezultati!F91),"",Rezultati!F91)</f>
      </c>
      <c r="F96" s="21">
        <f>IF(ISBLANK(Rezultati!G91),"",Rezultati!G91)</f>
      </c>
      <c r="G96" s="21">
        <f>IF(ISBLANK(Rezultati!H91),"",Rezultati!H91)</f>
      </c>
      <c r="H96" s="25">
        <f>IF(ISBLANK(Rezultati!I91),"",Rezultati!I91)</f>
      </c>
      <c r="I96" s="22"/>
      <c r="J96" s="15"/>
      <c r="K96" s="23"/>
      <c r="L96" s="24">
        <f>IF(ISBLANK(Rezultati!J91),"",Rezultati!J91)</f>
      </c>
      <c r="M96" s="20">
        <f>IF(ISBLANK(Rezultati!K91),"",Rezultati!K91)</f>
      </c>
      <c r="N96" s="15">
        <f>IF(ISBLANK(Rezultati!L91),"",Rezultati!L91)</f>
      </c>
      <c r="O96" s="148">
        <f>IF(ISBLANK(Rezultati!M91),"",Rezultati!M91)</f>
      </c>
      <c r="P96" s="26">
        <f>IF(ISBLANK(Rezultati!O91),"",Rezultati!O91)</f>
      </c>
      <c r="Q96" s="151">
        <f>IF(ISBLANK(Rezultati!P91),"",Rezultati!P91)</f>
      </c>
      <c r="R96" s="163">
        <f>IF(ISBLANK(Rezultati!Q91),"",Rezultati!Q91)</f>
        <v>0</v>
      </c>
      <c r="S96" s="166" t="str">
        <f t="shared" si="1"/>
        <v>-</v>
      </c>
      <c r="T96" s="28"/>
      <c r="U96" s="28"/>
    </row>
    <row r="97" spans="1:21" ht="12.75">
      <c r="A97" s="79" t="s">
        <v>293</v>
      </c>
      <c r="B97" s="80" t="s">
        <v>294</v>
      </c>
      <c r="C97" s="78">
        <f>IF(ISBLANK(Rezultati!D92),"",Rezultati!D92)</f>
      </c>
      <c r="D97" s="24">
        <f>IF(ISBLANK(Rezultati!E92),"",Rezultati!E92)</f>
        <v>2.5</v>
      </c>
      <c r="E97" s="20">
        <f>IF(ISBLANK(Rezultati!F92),"",Rezultati!F92)</f>
        <v>2.5</v>
      </c>
      <c r="F97" s="21">
        <f>IF(ISBLANK(Rezultati!G92),"",Rezultati!G92)</f>
      </c>
      <c r="G97" s="21">
        <f>IF(ISBLANK(Rezultati!H92),"",Rezultati!H92)</f>
      </c>
      <c r="H97" s="25">
        <f>IF(ISBLANK(Rezultati!I92),"",Rezultati!I92)</f>
      </c>
      <c r="I97" s="22"/>
      <c r="J97" s="15"/>
      <c r="K97" s="23"/>
      <c r="L97" s="24">
        <f>IF(ISBLANK(Rezultati!J92),"",Rezultati!J92)</f>
        <v>26.5</v>
      </c>
      <c r="M97" s="20">
        <f>IF(ISBLANK(Rezultati!K92),"",Rezultati!K92)</f>
      </c>
      <c r="N97" s="15">
        <f>IF(ISBLANK(Rezultati!L92),"",Rezultati!L92)</f>
      </c>
      <c r="O97" s="148">
        <f>IF(ISBLANK(Rezultati!M92),"",Rezultati!M92)</f>
      </c>
      <c r="P97" s="26">
        <f>IF(ISBLANK(Rezultati!O92),"",Rezultati!O92)</f>
        <v>29</v>
      </c>
      <c r="Q97" s="151">
        <f>IF(ISBLANK(Rezultati!P92),"",Rezultati!P92)</f>
      </c>
      <c r="R97" s="163">
        <f>IF(ISBLANK(Rezultati!Q92),"",Rezultati!Q92)</f>
        <v>60.5</v>
      </c>
      <c r="S97" s="166" t="str">
        <f t="shared" si="1"/>
        <v>D</v>
      </c>
      <c r="T97" s="28"/>
      <c r="U97" s="28"/>
    </row>
    <row r="98" spans="1:21" ht="12.75">
      <c r="A98" s="79" t="s">
        <v>295</v>
      </c>
      <c r="B98" s="80" t="s">
        <v>296</v>
      </c>
      <c r="C98" s="78">
        <f>IF(ISBLANK(Rezultati!D93),"",Rezultati!D93)</f>
      </c>
      <c r="D98" s="24">
        <f>IF(ISBLANK(Rezultati!E93),"",Rezultati!E93)</f>
        <v>2.5</v>
      </c>
      <c r="E98" s="20">
        <f>IF(ISBLANK(Rezultati!F93),"",Rezultati!F93)</f>
        <v>2</v>
      </c>
      <c r="F98" s="21">
        <f>IF(ISBLANK(Rezultati!G93),"",Rezultati!G93)</f>
      </c>
      <c r="G98" s="21">
        <f>IF(ISBLANK(Rezultati!H93),"",Rezultati!H93)</f>
      </c>
      <c r="H98" s="25">
        <f>IF(ISBLANK(Rezultati!I93),"",Rezultati!I93)</f>
      </c>
      <c r="I98" s="22"/>
      <c r="J98" s="15"/>
      <c r="K98" s="23"/>
      <c r="L98" s="24">
        <f>IF(ISBLANK(Rezultati!J93),"",Rezultati!J93)</f>
        <v>18.5</v>
      </c>
      <c r="M98" s="20">
        <f>IF(ISBLANK(Rezultati!K93),"",Rezultati!K93)</f>
      </c>
      <c r="N98" s="15">
        <f>IF(ISBLANK(Rezultati!L93),"",Rezultati!L93)</f>
      </c>
      <c r="O98" s="148">
        <f>IF(ISBLANK(Rezultati!M93),"",Rezultati!M93)</f>
      </c>
      <c r="P98" s="26">
        <f>IF(ISBLANK(Rezultati!O93),"",Rezultati!O93)</f>
      </c>
      <c r="Q98" s="161">
        <f>IF(ISBLANK(Rezultati!P93),"",Rezultati!P93)</f>
        <v>0</v>
      </c>
      <c r="R98" s="163">
        <f>IF(ISBLANK(Rezultati!Q93),"",Rezultati!Q93)</f>
        <v>23</v>
      </c>
      <c r="S98" s="166" t="str">
        <f t="shared" si="1"/>
        <v>F</v>
      </c>
      <c r="T98" s="28"/>
      <c r="U98" s="28"/>
    </row>
    <row r="99" spans="1:21" ht="12.75">
      <c r="A99" s="79" t="s">
        <v>297</v>
      </c>
      <c r="B99" s="80" t="s">
        <v>298</v>
      </c>
      <c r="C99" s="78">
        <f>IF(ISBLANK(Rezultati!D94),"",Rezultati!D94)</f>
        <v>5</v>
      </c>
      <c r="D99" s="24">
        <f>IF(ISBLANK(Rezultati!E94),"",Rezultati!E94)</f>
        <v>2.5</v>
      </c>
      <c r="E99" s="20">
        <f>IF(ISBLANK(Rezultati!F94),"",Rezultati!F94)</f>
        <v>2.5</v>
      </c>
      <c r="F99" s="21">
        <f>IF(ISBLANK(Rezultati!G94),"",Rezultati!G94)</f>
      </c>
      <c r="G99" s="21">
        <f>IF(ISBLANK(Rezultati!H94),"",Rezultati!H94)</f>
      </c>
      <c r="H99" s="25">
        <f>IF(ISBLANK(Rezultati!I94),"",Rezultati!I94)</f>
      </c>
      <c r="I99" s="22"/>
      <c r="J99" s="15"/>
      <c r="K99" s="23"/>
      <c r="L99" s="24">
        <f>IF(ISBLANK(Rezultati!J94),"",Rezultati!J94)</f>
        <v>10.5</v>
      </c>
      <c r="M99" s="20">
        <f>IF(ISBLANK(Rezultati!K94),"",Rezultati!K94)</f>
        <v>26</v>
      </c>
      <c r="N99" s="15">
        <f>IF(ISBLANK(Rezultati!L94),"",Rezultati!L94)</f>
      </c>
      <c r="O99" s="148">
        <f>IF(ISBLANK(Rezultati!M94),"",Rezultati!M94)</f>
      </c>
      <c r="P99" s="26">
        <f>IF(ISBLANK(Rezultati!O94),"",Rezultati!O94)</f>
        <v>24</v>
      </c>
      <c r="Q99" s="151">
        <f>IF(ISBLANK(Rezultati!P94),"",Rezultati!P94)</f>
      </c>
      <c r="R99" s="163">
        <f>IF(ISBLANK(Rezultati!Q94),"",Rezultati!Q94)</f>
        <v>60</v>
      </c>
      <c r="S99" s="166" t="str">
        <f t="shared" si="1"/>
        <v>D</v>
      </c>
      <c r="T99" s="28"/>
      <c r="U99" s="28"/>
    </row>
    <row r="100" spans="1:21" ht="12.75">
      <c r="A100" s="79" t="s">
        <v>299</v>
      </c>
      <c r="B100" s="80" t="s">
        <v>300</v>
      </c>
      <c r="C100" s="78">
        <f>IF(ISBLANK(Rezultati!D95),"",Rezultati!D95)</f>
      </c>
      <c r="D100" s="24">
        <f>IF(ISBLANK(Rezultati!E95),"",Rezultati!E95)</f>
        <v>2.5</v>
      </c>
      <c r="E100" s="20">
        <f>IF(ISBLANK(Rezultati!F95),"",Rezultati!F95)</f>
      </c>
      <c r="F100" s="21">
        <f>IF(ISBLANK(Rezultati!G95),"",Rezultati!G95)</f>
      </c>
      <c r="G100" s="21">
        <f>IF(ISBLANK(Rezultati!H95),"",Rezultati!H95)</f>
      </c>
      <c r="H100" s="25">
        <f>IF(ISBLANK(Rezultati!I95),"",Rezultati!I95)</f>
      </c>
      <c r="I100" s="22"/>
      <c r="J100" s="15"/>
      <c r="K100" s="23"/>
      <c r="L100" s="24">
        <f>IF(ISBLANK(Rezultati!J95),"",Rezultati!J95)</f>
        <v>5.5</v>
      </c>
      <c r="M100" s="20">
        <f>IF(ISBLANK(Rezultati!K95),"",Rezultati!K95)</f>
        <v>9.5</v>
      </c>
      <c r="N100" s="15">
        <f>IF(ISBLANK(Rezultati!L95),"",Rezultati!L95)</f>
      </c>
      <c r="O100" s="148">
        <f>IF(ISBLANK(Rezultati!M95),"",Rezultati!M95)</f>
      </c>
      <c r="P100" s="26">
        <f>IF(ISBLANK(Rezultati!O95),"",Rezultati!O95)</f>
      </c>
      <c r="Q100" s="151">
        <f>IF(ISBLANK(Rezultati!P95),"",Rezultati!P95)</f>
        <v>38</v>
      </c>
      <c r="R100" s="163">
        <f>IF(ISBLANK(Rezultati!Q95),"",Rezultati!Q95)</f>
        <v>50</v>
      </c>
      <c r="S100" s="166" t="str">
        <f t="shared" si="1"/>
        <v>E</v>
      </c>
      <c r="T100" s="28"/>
      <c r="U100" s="28"/>
    </row>
    <row r="101" spans="1:21" ht="12.75">
      <c r="A101" s="79" t="s">
        <v>301</v>
      </c>
      <c r="B101" s="80" t="s">
        <v>302</v>
      </c>
      <c r="C101" s="78">
        <f>IF(ISBLANK(Rezultati!D96),"",Rezultati!D96)</f>
        <v>5</v>
      </c>
      <c r="D101" s="24">
        <f>IF(ISBLANK(Rezultati!E96),"",Rezultati!E96)</f>
        <v>2.5</v>
      </c>
      <c r="E101" s="20">
        <f>IF(ISBLANK(Rezultati!F96),"",Rezultati!F96)</f>
        <v>2.5</v>
      </c>
      <c r="F101" s="21">
        <f>IF(ISBLANK(Rezultati!G96),"",Rezultati!G96)</f>
      </c>
      <c r="G101" s="21">
        <f>IF(ISBLANK(Rezultati!H96),"",Rezultati!H96)</f>
      </c>
      <c r="H101" s="25">
        <f>IF(ISBLANK(Rezultati!I96),"",Rezultati!I96)</f>
      </c>
      <c r="I101" s="22"/>
      <c r="J101" s="15"/>
      <c r="K101" s="23"/>
      <c r="L101" s="24">
        <f>IF(ISBLANK(Rezultati!J96),"",Rezultati!J96)</f>
        <v>8.5</v>
      </c>
      <c r="M101" s="20">
        <f>IF(ISBLANK(Rezultati!K96),"",Rezultati!K96)</f>
      </c>
      <c r="N101" s="15">
        <f>IF(ISBLANK(Rezultati!L96),"",Rezultati!L96)</f>
      </c>
      <c r="O101" s="148">
        <f>IF(ISBLANK(Rezultati!M96),"",Rezultati!M96)</f>
      </c>
      <c r="P101" s="26">
        <f>IF(ISBLANK(Rezultati!O96),"",Rezultati!O96)</f>
        <v>0</v>
      </c>
      <c r="Q101" s="151">
        <f>IF(ISBLANK(Rezultati!P96),"",Rezultati!P96)</f>
      </c>
      <c r="R101" s="163">
        <f>IF(ISBLANK(Rezultati!Q96),"",Rezultati!Q96)</f>
        <v>18.5</v>
      </c>
      <c r="S101" s="166" t="str">
        <f t="shared" si="1"/>
        <v>F</v>
      </c>
      <c r="T101" s="28"/>
      <c r="U101" s="28"/>
    </row>
    <row r="102" spans="1:21" ht="12.75">
      <c r="A102" s="79" t="s">
        <v>303</v>
      </c>
      <c r="B102" s="80" t="s">
        <v>304</v>
      </c>
      <c r="C102" s="78">
        <f>IF(ISBLANK(Rezultati!D97),"",Rezultati!D97)</f>
        <v>5</v>
      </c>
      <c r="D102" s="24">
        <f>IF(ISBLANK(Rezultati!E97),"",Rezultati!E97)</f>
        <v>2.5</v>
      </c>
      <c r="E102" s="20">
        <f>IF(ISBLANK(Rezultati!F97),"",Rezultati!F97)</f>
        <v>2.5</v>
      </c>
      <c r="F102" s="21">
        <f>IF(ISBLANK(Rezultati!G97),"",Rezultati!G97)</f>
      </c>
      <c r="G102" s="21">
        <f>IF(ISBLANK(Rezultati!H97),"",Rezultati!H97)</f>
      </c>
      <c r="H102" s="25">
        <f>IF(ISBLANK(Rezultati!I97),"",Rezultati!I97)</f>
      </c>
      <c r="I102" s="22"/>
      <c r="J102" s="15"/>
      <c r="K102" s="23"/>
      <c r="L102" s="24">
        <f>IF(ISBLANK(Rezultati!J97),"",Rezultati!J97)</f>
        <v>34</v>
      </c>
      <c r="M102" s="20">
        <f>IF(ISBLANK(Rezultati!K97),"",Rezultati!K97)</f>
      </c>
      <c r="N102" s="15">
        <f>IF(ISBLANK(Rezultati!L97),"",Rezultati!L97)</f>
      </c>
      <c r="O102" s="148">
        <f>IF(ISBLANK(Rezultati!M97),"",Rezultati!M97)</f>
      </c>
      <c r="P102" s="26">
        <f>IF(ISBLANK(Rezultati!O97),"",Rezultati!O97)</f>
        <v>11</v>
      </c>
      <c r="Q102" s="151">
        <f>IF(ISBLANK(Rezultati!P97),"",Rezultati!P97)</f>
      </c>
      <c r="R102" s="163">
        <f>IF(ISBLANK(Rezultati!Q97),"",Rezultati!Q97)</f>
        <v>55</v>
      </c>
      <c r="S102" s="166" t="str">
        <f t="shared" si="1"/>
        <v>E</v>
      </c>
      <c r="T102" s="28"/>
      <c r="U102" s="28"/>
    </row>
    <row r="103" spans="1:21" ht="12.75">
      <c r="A103" s="79" t="s">
        <v>305</v>
      </c>
      <c r="B103" s="80" t="s">
        <v>306</v>
      </c>
      <c r="C103" s="78">
        <f>IF(ISBLANK(Rezultati!D98),"",Rezultati!D98)</f>
      </c>
      <c r="D103" s="24">
        <f>IF(ISBLANK(Rezultati!E98),"",Rezultati!E98)</f>
        <v>2.5</v>
      </c>
      <c r="E103" s="20">
        <f>IF(ISBLANK(Rezultati!F98),"",Rezultati!F98)</f>
        <v>2.5</v>
      </c>
      <c r="F103" s="21">
        <f>IF(ISBLANK(Rezultati!G98),"",Rezultati!G98)</f>
      </c>
      <c r="G103" s="21">
        <f>IF(ISBLANK(Rezultati!H98),"",Rezultati!H98)</f>
      </c>
      <c r="H103" s="25">
        <f>IF(ISBLANK(Rezultati!I98),"",Rezultati!I98)</f>
      </c>
      <c r="I103" s="22"/>
      <c r="J103" s="15"/>
      <c r="K103" s="23"/>
      <c r="L103" s="24">
        <f>IF(ISBLANK(Rezultati!J98),"",Rezultati!J98)</f>
        <v>29.5</v>
      </c>
      <c r="M103" s="20">
        <f>IF(ISBLANK(Rezultati!K98),"",Rezultati!K98)</f>
      </c>
      <c r="N103" s="15">
        <f>IF(ISBLANK(Rezultati!L98),"",Rezultati!L98)</f>
      </c>
      <c r="O103" s="148">
        <f>IF(ISBLANK(Rezultati!M98),"",Rezultati!M98)</f>
      </c>
      <c r="P103" s="26">
        <f>IF(ISBLANK(Rezultati!O98),"",Rezultati!O98)</f>
      </c>
      <c r="Q103" s="151">
        <f>IF(ISBLANK(Rezultati!P98),"",Rezultati!P98)</f>
      </c>
      <c r="R103" s="163">
        <f>IF(ISBLANK(Rezultati!Q98),"",Rezultati!Q98)</f>
        <v>34.5</v>
      </c>
      <c r="S103" s="166" t="str">
        <f t="shared" si="1"/>
        <v>F</v>
      </c>
      <c r="T103" s="28"/>
      <c r="U103" s="28"/>
    </row>
    <row r="104" spans="1:21" ht="12.75">
      <c r="A104" s="79" t="s">
        <v>307</v>
      </c>
      <c r="B104" s="80" t="s">
        <v>308</v>
      </c>
      <c r="C104" s="78">
        <f>IF(ISBLANK(Rezultati!D99),"",Rezultati!D99)</f>
        <v>5</v>
      </c>
      <c r="D104" s="24">
        <f>IF(ISBLANK(Rezultati!E99),"",Rezultati!E99)</f>
        <v>2.5</v>
      </c>
      <c r="E104" s="20">
        <f>IF(ISBLANK(Rezultati!F99),"",Rezultati!F99)</f>
      </c>
      <c r="F104" s="21">
        <f>IF(ISBLANK(Rezultati!G99),"",Rezultati!G99)</f>
      </c>
      <c r="G104" s="21">
        <f>IF(ISBLANK(Rezultati!H99),"",Rezultati!H99)</f>
      </c>
      <c r="H104" s="25">
        <f>IF(ISBLANK(Rezultati!I99),"",Rezultati!I99)</f>
      </c>
      <c r="I104" s="22"/>
      <c r="J104" s="15"/>
      <c r="K104" s="23"/>
      <c r="L104" s="24">
        <f>IF(ISBLANK(Rezultati!J99),"",Rezultati!J99)</f>
        <v>30</v>
      </c>
      <c r="M104" s="20">
        <f>IF(ISBLANK(Rezultati!K99),"",Rezultati!K99)</f>
        <v>38</v>
      </c>
      <c r="N104" s="15">
        <f>IF(ISBLANK(Rezultati!L99),"",Rezultati!L99)</f>
      </c>
      <c r="O104" s="148">
        <f>IF(ISBLANK(Rezultati!M99),"",Rezultati!M99)</f>
      </c>
      <c r="P104" s="26">
        <f>IF(ISBLANK(Rezultati!O99),"",Rezultati!O99)</f>
        <v>0</v>
      </c>
      <c r="Q104" s="151">
        <f>IF(ISBLANK(Rezultati!P99),"",Rezultati!P99)</f>
        <v>11</v>
      </c>
      <c r="R104" s="163">
        <f>IF(ISBLANK(Rezultati!Q99),"",Rezultati!Q99)</f>
        <v>56.5</v>
      </c>
      <c r="S104" s="166" t="str">
        <f t="shared" si="1"/>
        <v>E</v>
      </c>
      <c r="T104" s="28"/>
      <c r="U104" s="28"/>
    </row>
    <row r="105" spans="1:21" ht="12.75">
      <c r="A105" s="79" t="s">
        <v>309</v>
      </c>
      <c r="B105" s="80" t="s">
        <v>310</v>
      </c>
      <c r="C105" s="78">
        <f>IF(ISBLANK(Rezultati!D100),"",Rezultati!D100)</f>
        <v>5</v>
      </c>
      <c r="D105" s="24">
        <f>IF(ISBLANK(Rezultati!E100),"",Rezultati!E100)</f>
      </c>
      <c r="E105" s="20">
        <f>IF(ISBLANK(Rezultati!F100),"",Rezultati!F100)</f>
      </c>
      <c r="F105" s="21">
        <f>IF(ISBLANK(Rezultati!G100),"",Rezultati!G100)</f>
      </c>
      <c r="G105" s="21">
        <f>IF(ISBLANK(Rezultati!H100),"",Rezultati!H100)</f>
      </c>
      <c r="H105" s="25">
        <f>IF(ISBLANK(Rezultati!I100),"",Rezultati!I100)</f>
      </c>
      <c r="I105" s="22"/>
      <c r="J105" s="15"/>
      <c r="K105" s="23"/>
      <c r="L105" s="24">
        <f>IF(ISBLANK(Rezultati!J100),"",Rezultati!J100)</f>
      </c>
      <c r="M105" s="20">
        <f>IF(ISBLANK(Rezultati!K100),"",Rezultati!K100)</f>
        <v>31.5</v>
      </c>
      <c r="N105" s="15">
        <f>IF(ISBLANK(Rezultati!L100),"",Rezultati!L100)</f>
      </c>
      <c r="O105" s="148">
        <f>IF(ISBLANK(Rezultati!M100),"",Rezultati!M100)</f>
      </c>
      <c r="P105" s="26">
        <f>IF(ISBLANK(Rezultati!O100),"",Rezultati!O100)</f>
      </c>
      <c r="Q105" s="151">
        <f>IF(ISBLANK(Rezultati!P100),"",Rezultati!P100)</f>
        <v>8</v>
      </c>
      <c r="R105" s="163">
        <f>IF(ISBLANK(Rezultati!Q100),"",Rezultati!Q100)</f>
        <v>44.5</v>
      </c>
      <c r="S105" s="166" t="str">
        <f t="shared" si="1"/>
        <v>F</v>
      </c>
      <c r="T105" s="28"/>
      <c r="U105" s="28"/>
    </row>
    <row r="106" spans="1:21" ht="12.75">
      <c r="A106" s="79" t="s">
        <v>311</v>
      </c>
      <c r="B106" s="80" t="s">
        <v>312</v>
      </c>
      <c r="C106" s="78">
        <f>IF(ISBLANK(Rezultati!D101),"",Rezultati!D101)</f>
        <v>5</v>
      </c>
      <c r="D106" s="24">
        <f>IF(ISBLANK(Rezultati!E101),"",Rezultati!E101)</f>
      </c>
      <c r="E106" s="20">
        <f>IF(ISBLANK(Rezultati!F101),"",Rezultati!F101)</f>
      </c>
      <c r="F106" s="21">
        <f>IF(ISBLANK(Rezultati!G101),"",Rezultati!G101)</f>
      </c>
      <c r="G106" s="21">
        <f>IF(ISBLANK(Rezultati!H101),"",Rezultati!H101)</f>
      </c>
      <c r="H106" s="25">
        <f>IF(ISBLANK(Rezultati!I101),"",Rezultati!I101)</f>
      </c>
      <c r="I106" s="22"/>
      <c r="J106" s="15"/>
      <c r="K106" s="23"/>
      <c r="L106" s="24">
        <f>IF(ISBLANK(Rezultati!J101),"",Rezultati!J101)</f>
        <v>6.5</v>
      </c>
      <c r="M106" s="20">
        <f>IF(ISBLANK(Rezultati!K101),"",Rezultati!K101)</f>
        <v>17.5</v>
      </c>
      <c r="N106" s="15">
        <f>IF(ISBLANK(Rezultati!L101),"",Rezultati!L101)</f>
      </c>
      <c r="O106" s="148">
        <f>IF(ISBLANK(Rezultati!M101),"",Rezultati!M101)</f>
      </c>
      <c r="P106" s="26">
        <f>IF(ISBLANK(Rezultati!O101),"",Rezultati!O101)</f>
        <v>0</v>
      </c>
      <c r="Q106" s="151">
        <f>IF(ISBLANK(Rezultati!P101),"",Rezultati!P101)</f>
        <v>28</v>
      </c>
      <c r="R106" s="163">
        <f>IF(ISBLANK(Rezultati!Q101),"",Rezultati!Q101)</f>
        <v>50.5</v>
      </c>
      <c r="S106" s="166" t="str">
        <f t="shared" si="1"/>
        <v>E</v>
      </c>
      <c r="T106" s="28"/>
      <c r="U106" s="28"/>
    </row>
    <row r="107" spans="1:21" ht="12.75">
      <c r="A107" s="79" t="s">
        <v>313</v>
      </c>
      <c r="B107" s="80" t="s">
        <v>314</v>
      </c>
      <c r="C107" s="78">
        <f>IF(ISBLANK(Rezultati!D102),"",Rezultati!D102)</f>
        <v>5</v>
      </c>
      <c r="D107" s="24">
        <f>IF(ISBLANK(Rezultati!E102),"",Rezultati!E102)</f>
      </c>
      <c r="E107" s="20">
        <f>IF(ISBLANK(Rezultati!F102),"",Rezultati!F102)</f>
      </c>
      <c r="F107" s="21">
        <f>IF(ISBLANK(Rezultati!G102),"",Rezultati!G102)</f>
      </c>
      <c r="G107" s="21">
        <f>IF(ISBLANK(Rezultati!H102),"",Rezultati!H102)</f>
      </c>
      <c r="H107" s="25">
        <f>IF(ISBLANK(Rezultati!I102),"",Rezultati!I102)</f>
      </c>
      <c r="I107" s="22"/>
      <c r="J107" s="15"/>
      <c r="K107" s="23"/>
      <c r="L107" s="24">
        <f>IF(ISBLANK(Rezultati!J102),"",Rezultati!J102)</f>
        <v>5</v>
      </c>
      <c r="M107" s="20">
        <f>IF(ISBLANK(Rezultati!K102),"",Rezultati!K102)</f>
        <v>26.5</v>
      </c>
      <c r="N107" s="15">
        <f>IF(ISBLANK(Rezultati!L102),"",Rezultati!L102)</f>
      </c>
      <c r="O107" s="148">
        <f>IF(ISBLANK(Rezultati!M102),"",Rezultati!M102)</f>
      </c>
      <c r="P107" s="26">
        <f>IF(ISBLANK(Rezultati!O102),"",Rezultati!O102)</f>
        <v>0</v>
      </c>
      <c r="Q107" s="151">
        <f>IF(ISBLANK(Rezultati!P102),"",Rezultati!P102)</f>
        <v>23</v>
      </c>
      <c r="R107" s="163">
        <f>IF(ISBLANK(Rezultati!Q102),"",Rezultati!Q102)</f>
        <v>54.5</v>
      </c>
      <c r="S107" s="166" t="str">
        <f t="shared" si="1"/>
        <v>E</v>
      </c>
      <c r="T107" s="28"/>
      <c r="U107" s="28"/>
    </row>
    <row r="108" spans="1:21" ht="12.75">
      <c r="A108" s="79" t="s">
        <v>315</v>
      </c>
      <c r="B108" s="80" t="s">
        <v>316</v>
      </c>
      <c r="C108" s="78">
        <f>IF(ISBLANK(Rezultati!D103),"",Rezultati!D103)</f>
        <v>5</v>
      </c>
      <c r="D108" s="24">
        <f>IF(ISBLANK(Rezultati!E103),"",Rezultati!E103)</f>
      </c>
      <c r="E108" s="20">
        <f>IF(ISBLANK(Rezultati!F103),"",Rezultati!F103)</f>
        <v>2</v>
      </c>
      <c r="F108" s="21">
        <f>IF(ISBLANK(Rezultati!G103),"",Rezultati!G103)</f>
      </c>
      <c r="G108" s="21">
        <f>IF(ISBLANK(Rezultati!H103),"",Rezultati!H103)</f>
      </c>
      <c r="H108" s="25">
        <f>IF(ISBLANK(Rezultati!I103),"",Rezultati!I103)</f>
      </c>
      <c r="I108" s="22"/>
      <c r="J108" s="15"/>
      <c r="K108" s="23"/>
      <c r="L108" s="24">
        <f>IF(ISBLANK(Rezultati!J103),"",Rezultati!J103)</f>
        <v>32.5</v>
      </c>
      <c r="M108" s="20">
        <f>IF(ISBLANK(Rezultati!K103),"",Rezultati!K103)</f>
      </c>
      <c r="N108" s="15">
        <f>IF(ISBLANK(Rezultati!L103),"",Rezultati!L103)</f>
      </c>
      <c r="O108" s="148">
        <f>IF(ISBLANK(Rezultati!M103),"",Rezultati!M103)</f>
      </c>
      <c r="P108" s="26">
        <f>IF(ISBLANK(Rezultati!O103),"",Rezultati!O103)</f>
        <v>13</v>
      </c>
      <c r="Q108" s="151">
        <f>IF(ISBLANK(Rezultati!P103),"",Rezultati!P103)</f>
      </c>
      <c r="R108" s="163">
        <f>IF(ISBLANK(Rezultati!Q103),"",Rezultati!Q103)</f>
        <v>52.5</v>
      </c>
      <c r="S108" s="166" t="str">
        <f t="shared" si="1"/>
        <v>E</v>
      </c>
      <c r="T108" s="28"/>
      <c r="U108" s="28"/>
    </row>
    <row r="109" spans="1:21" ht="12.75">
      <c r="A109" s="79" t="s">
        <v>317</v>
      </c>
      <c r="B109" s="80" t="s">
        <v>318</v>
      </c>
      <c r="C109" s="78">
        <f>IF(ISBLANK(Rezultati!D104),"",Rezultati!D104)</f>
      </c>
      <c r="D109" s="24">
        <f>IF(ISBLANK(Rezultati!E104),"",Rezultati!E104)</f>
        <v>2.5</v>
      </c>
      <c r="E109" s="20">
        <f>IF(ISBLANK(Rezultati!F104),"",Rezultati!F104)</f>
        <v>2.5</v>
      </c>
      <c r="F109" s="21">
        <f>IF(ISBLANK(Rezultati!G104),"",Rezultati!G104)</f>
      </c>
      <c r="G109" s="21">
        <f>IF(ISBLANK(Rezultati!H104),"",Rezultati!H104)</f>
      </c>
      <c r="H109" s="25">
        <f>IF(ISBLANK(Rezultati!I104),"",Rezultati!I104)</f>
      </c>
      <c r="I109" s="22"/>
      <c r="J109" s="15"/>
      <c r="K109" s="23"/>
      <c r="L109" s="24">
        <f>IF(ISBLANK(Rezultati!J104),"",Rezultati!J104)</f>
        <v>29</v>
      </c>
      <c r="M109" s="20">
        <f>IF(ISBLANK(Rezultati!K104),"",Rezultati!K104)</f>
      </c>
      <c r="N109" s="15">
        <f>IF(ISBLANK(Rezultati!L104),"",Rezultati!L104)</f>
      </c>
      <c r="O109" s="148">
        <f>IF(ISBLANK(Rezultati!M104),"",Rezultati!M104)</f>
      </c>
      <c r="P109" s="26">
        <f>IF(ISBLANK(Rezultati!O104),"",Rezultati!O104)</f>
        <v>29</v>
      </c>
      <c r="Q109" s="151">
        <f>IF(ISBLANK(Rezultati!P104),"",Rezultati!P104)</f>
      </c>
      <c r="R109" s="163">
        <f>IF(ISBLANK(Rezultati!Q104),"",Rezultati!Q104)</f>
        <v>63</v>
      </c>
      <c r="S109" s="166" t="str">
        <f t="shared" si="1"/>
        <v>D</v>
      </c>
      <c r="T109" s="28"/>
      <c r="U109" s="28"/>
    </row>
    <row r="110" spans="1:21" ht="12.75">
      <c r="A110" s="79" t="s">
        <v>319</v>
      </c>
      <c r="B110" s="80" t="s">
        <v>320</v>
      </c>
      <c r="C110" s="78">
        <f>IF(ISBLANK(Rezultati!D105),"",Rezultati!D105)</f>
        <v>5</v>
      </c>
      <c r="D110" s="24">
        <f>IF(ISBLANK(Rezultati!E105),"",Rezultati!E105)</f>
        <v>2.5</v>
      </c>
      <c r="E110" s="20">
        <f>IF(ISBLANK(Rezultati!F105),"",Rezultati!F105)</f>
        <v>2.5</v>
      </c>
      <c r="F110" s="21">
        <f>IF(ISBLANK(Rezultati!G105),"",Rezultati!G105)</f>
      </c>
      <c r="G110" s="21">
        <f>IF(ISBLANK(Rezultati!H105),"",Rezultati!H105)</f>
      </c>
      <c r="H110" s="25">
        <f>IF(ISBLANK(Rezultati!I105),"",Rezultati!I105)</f>
      </c>
      <c r="I110" s="22"/>
      <c r="J110" s="15"/>
      <c r="K110" s="23"/>
      <c r="L110" s="24">
        <f>IF(ISBLANK(Rezultati!J105),"",Rezultati!J105)</f>
        <v>4</v>
      </c>
      <c r="M110" s="20">
        <f>IF(ISBLANK(Rezultati!K105),"",Rezultati!K105)</f>
        <v>29.5</v>
      </c>
      <c r="N110" s="15">
        <f>IF(ISBLANK(Rezultati!L105),"",Rezultati!L105)</f>
      </c>
      <c r="O110" s="148">
        <f>IF(ISBLANK(Rezultati!M105),"",Rezultati!M105)</f>
      </c>
      <c r="P110" s="26">
        <f>IF(ISBLANK(Rezultati!O105),"",Rezultati!O105)</f>
        <v>18</v>
      </c>
      <c r="Q110" s="151">
        <f>IF(ISBLANK(Rezultati!P105),"",Rezultati!P105)</f>
      </c>
      <c r="R110" s="163">
        <f>IF(ISBLANK(Rezultati!Q105),"",Rezultati!Q105)</f>
        <v>57.5</v>
      </c>
      <c r="S110" s="166" t="str">
        <f t="shared" si="1"/>
        <v>E</v>
      </c>
      <c r="T110" s="28"/>
      <c r="U110" s="28"/>
    </row>
    <row r="111" spans="1:21" ht="12.75">
      <c r="A111" s="79" t="s">
        <v>321</v>
      </c>
      <c r="B111" s="80" t="s">
        <v>322</v>
      </c>
      <c r="C111" s="78">
        <f>IF(ISBLANK(Rezultati!D106),"",Rezultati!D106)</f>
        <v>5</v>
      </c>
      <c r="D111" s="24">
        <f>IF(ISBLANK(Rezultati!E106),"",Rezultati!E106)</f>
        <v>2.5</v>
      </c>
      <c r="E111" s="20">
        <f>IF(ISBLANK(Rezultati!F106),"",Rezultati!F106)</f>
        <v>2.5</v>
      </c>
      <c r="F111" s="21">
        <f>IF(ISBLANK(Rezultati!G106),"",Rezultati!G106)</f>
      </c>
      <c r="G111" s="21">
        <f>IF(ISBLANK(Rezultati!H106),"",Rezultati!H106)</f>
      </c>
      <c r="H111" s="25">
        <f>IF(ISBLANK(Rezultati!I106),"",Rezultati!I106)</f>
      </c>
      <c r="I111" s="22"/>
      <c r="J111" s="15"/>
      <c r="K111" s="23"/>
      <c r="L111" s="24">
        <f>IF(ISBLANK(Rezultati!J106),"",Rezultati!J106)</f>
        <v>12</v>
      </c>
      <c r="M111" s="20">
        <f>IF(ISBLANK(Rezultati!K106),"",Rezultati!K106)</f>
        <v>25</v>
      </c>
      <c r="N111" s="15">
        <f>IF(ISBLANK(Rezultati!L106),"",Rezultati!L106)</f>
      </c>
      <c r="O111" s="148">
        <f>IF(ISBLANK(Rezultati!M106),"",Rezultati!M106)</f>
      </c>
      <c r="P111" s="26">
        <f>IF(ISBLANK(Rezultati!O106),"",Rezultati!O106)</f>
        <v>15</v>
      </c>
      <c r="Q111" s="151">
        <f>IF(ISBLANK(Rezultati!P106),"",Rezultati!P106)</f>
      </c>
      <c r="R111" s="163">
        <f>IF(ISBLANK(Rezultati!Q106),"",Rezultati!Q106)</f>
        <v>50</v>
      </c>
      <c r="S111" s="166" t="str">
        <f t="shared" si="1"/>
        <v>E</v>
      </c>
      <c r="T111" s="28"/>
      <c r="U111" s="28"/>
    </row>
    <row r="112" spans="1:21" ht="12.75">
      <c r="A112" s="79" t="s">
        <v>323</v>
      </c>
      <c r="B112" s="80" t="s">
        <v>324</v>
      </c>
      <c r="C112" s="78">
        <f>IF(ISBLANK(Rezultati!D107),"",Rezultati!D107)</f>
        <v>5</v>
      </c>
      <c r="D112" s="24">
        <f>IF(ISBLANK(Rezultati!E107),"",Rezultati!E107)</f>
        <v>2</v>
      </c>
      <c r="E112" s="20">
        <f>IF(ISBLANK(Rezultati!F107),"",Rezultati!F107)</f>
      </c>
      <c r="F112" s="21">
        <f>IF(ISBLANK(Rezultati!G107),"",Rezultati!G107)</f>
      </c>
      <c r="G112" s="21">
        <f>IF(ISBLANK(Rezultati!H107),"",Rezultati!H107)</f>
      </c>
      <c r="H112" s="25">
        <f>IF(ISBLANK(Rezultati!I107),"",Rezultati!I107)</f>
      </c>
      <c r="I112" s="22"/>
      <c r="J112" s="15"/>
      <c r="K112" s="23"/>
      <c r="L112" s="24">
        <f>IF(ISBLANK(Rezultati!J107),"",Rezultati!J107)</f>
        <v>17</v>
      </c>
      <c r="M112" s="20">
        <f>IF(ISBLANK(Rezultati!K107),"",Rezultati!K107)</f>
        <v>21.5</v>
      </c>
      <c r="N112" s="15">
        <f>IF(ISBLANK(Rezultati!L107),"",Rezultati!L107)</f>
      </c>
      <c r="O112" s="148">
        <f>IF(ISBLANK(Rezultati!M107),"",Rezultati!M107)</f>
      </c>
      <c r="P112" s="26">
        <f>IF(ISBLANK(Rezultati!O107),"",Rezultati!O107)</f>
        <v>12.5</v>
      </c>
      <c r="Q112" s="151">
        <f>IF(ISBLANK(Rezultati!P107),"",Rezultati!P107)</f>
        <v>4</v>
      </c>
      <c r="R112" s="163">
        <f>IF(ISBLANK(Rezultati!Q107),"",Rezultati!Q107)</f>
        <v>41</v>
      </c>
      <c r="S112" s="166" t="str">
        <f t="shared" si="1"/>
        <v>F</v>
      </c>
      <c r="T112" s="28"/>
      <c r="U112" s="28"/>
    </row>
    <row r="113" spans="1:21" ht="12.75">
      <c r="A113" s="79" t="s">
        <v>325</v>
      </c>
      <c r="B113" s="80" t="s">
        <v>326</v>
      </c>
      <c r="C113" s="78">
        <f>IF(ISBLANK(Rezultati!D108),"",Rezultati!D108)</f>
        <v>5</v>
      </c>
      <c r="D113" s="24">
        <f>IF(ISBLANK(Rezultati!E108),"",Rezultati!E108)</f>
        <v>2.5</v>
      </c>
      <c r="E113" s="20">
        <f>IF(ISBLANK(Rezultati!F108),"",Rezultati!F108)</f>
        <v>2.5</v>
      </c>
      <c r="F113" s="21">
        <f>IF(ISBLANK(Rezultati!G108),"",Rezultati!G108)</f>
      </c>
      <c r="G113" s="21">
        <f>IF(ISBLANK(Rezultati!H108),"",Rezultati!H108)</f>
      </c>
      <c r="H113" s="25">
        <f>IF(ISBLANK(Rezultati!I108),"",Rezultati!I108)</f>
      </c>
      <c r="I113" s="22"/>
      <c r="J113" s="15"/>
      <c r="K113" s="23"/>
      <c r="L113" s="24">
        <f>IF(ISBLANK(Rezultati!J108),"",Rezultati!J108)</f>
        <v>31</v>
      </c>
      <c r="M113" s="20">
        <f>IF(ISBLANK(Rezultati!K108),"",Rezultati!K108)</f>
        <v>33.5</v>
      </c>
      <c r="N113" s="15">
        <f>IF(ISBLANK(Rezultati!L108),"",Rezultati!L108)</f>
      </c>
      <c r="O113" s="148">
        <f>IF(ISBLANK(Rezultati!M108),"",Rezultati!M108)</f>
      </c>
      <c r="P113" s="26">
        <f>IF(ISBLANK(Rezultati!O108),"",Rezultati!O108)</f>
        <v>23.5</v>
      </c>
      <c r="Q113" s="151">
        <f>IF(ISBLANK(Rezultati!P108),"",Rezultati!P108)</f>
      </c>
      <c r="R113" s="163">
        <f>IF(ISBLANK(Rezultati!Q108),"",Rezultati!Q108)</f>
        <v>67</v>
      </c>
      <c r="S113" s="166" t="str">
        <f t="shared" si="1"/>
        <v>D</v>
      </c>
      <c r="T113" s="28"/>
      <c r="U113" s="28"/>
    </row>
    <row r="114" spans="1:21" ht="12.75">
      <c r="A114" s="79" t="s">
        <v>327</v>
      </c>
      <c r="B114" s="80" t="s">
        <v>328</v>
      </c>
      <c r="C114" s="78">
        <f>IF(ISBLANK(Rezultati!D109),"",Rezultati!D109)</f>
        <v>5</v>
      </c>
      <c r="D114" s="24">
        <f>IF(ISBLANK(Rezultati!E109),"",Rezultati!E109)</f>
        <v>2.5</v>
      </c>
      <c r="E114" s="20">
        <f>IF(ISBLANK(Rezultati!F109),"",Rezultati!F109)</f>
      </c>
      <c r="F114" s="21">
        <f>IF(ISBLANK(Rezultati!G109),"",Rezultati!G109)</f>
      </c>
      <c r="G114" s="21">
        <f>IF(ISBLANK(Rezultati!H109),"",Rezultati!H109)</f>
      </c>
      <c r="H114" s="25">
        <f>IF(ISBLANK(Rezultati!I109),"",Rezultati!I109)</f>
      </c>
      <c r="I114" s="22"/>
      <c r="J114" s="15"/>
      <c r="K114" s="23"/>
      <c r="L114" s="24">
        <f>IF(ISBLANK(Rezultati!J109),"",Rezultati!J109)</f>
        <v>21.5</v>
      </c>
      <c r="M114" s="20">
        <f>IF(ISBLANK(Rezultati!K109),"",Rezultati!K109)</f>
        <v>15.5</v>
      </c>
      <c r="N114" s="15">
        <f>IF(ISBLANK(Rezultati!L109),"",Rezultati!L109)</f>
      </c>
      <c r="O114" s="148">
        <f>IF(ISBLANK(Rezultati!M109),"",Rezultati!M109)</f>
      </c>
      <c r="P114" s="26">
        <f>IF(ISBLANK(Rezultati!O109),"",Rezultati!O109)</f>
        <v>9</v>
      </c>
      <c r="Q114" s="151">
        <f>IF(ISBLANK(Rezultati!P109),"",Rezultati!P109)</f>
        <v>10</v>
      </c>
      <c r="R114" s="163">
        <f>IF(ISBLANK(Rezultati!Q109),"",Rezultati!Q109)</f>
        <v>39</v>
      </c>
      <c r="S114" s="166" t="str">
        <f t="shared" si="1"/>
        <v>F</v>
      </c>
      <c r="T114" s="28"/>
      <c r="U114" s="28"/>
    </row>
    <row r="115" spans="1:21" ht="12.75">
      <c r="A115" s="79" t="s">
        <v>329</v>
      </c>
      <c r="B115" s="80" t="s">
        <v>330</v>
      </c>
      <c r="C115" s="78">
        <f>IF(ISBLANK(Rezultati!D110),"",Rezultati!D110)</f>
        <v>5</v>
      </c>
      <c r="D115" s="24">
        <f>IF(ISBLANK(Rezultati!E110),"",Rezultati!E110)</f>
        <v>2.5</v>
      </c>
      <c r="E115" s="20">
        <f>IF(ISBLANK(Rezultati!F110),"",Rezultati!F110)</f>
        <v>2.5</v>
      </c>
      <c r="F115" s="21">
        <f>IF(ISBLANK(Rezultati!G110),"",Rezultati!G110)</f>
      </c>
      <c r="G115" s="21">
        <f>IF(ISBLANK(Rezultati!H110),"",Rezultati!H110)</f>
      </c>
      <c r="H115" s="25">
        <f>IF(ISBLANK(Rezultati!I110),"",Rezultati!I110)</f>
      </c>
      <c r="I115" s="22"/>
      <c r="J115" s="15"/>
      <c r="K115" s="23"/>
      <c r="L115" s="24">
        <f>IF(ISBLANK(Rezultati!J110),"",Rezultati!J110)</f>
        <v>1</v>
      </c>
      <c r="M115" s="20">
        <f>IF(ISBLANK(Rezultati!K110),"",Rezultati!K110)</f>
        <v>21.5</v>
      </c>
      <c r="N115" s="15">
        <f>IF(ISBLANK(Rezultati!L110),"",Rezultati!L110)</f>
      </c>
      <c r="O115" s="148">
        <f>IF(ISBLANK(Rezultati!M110),"",Rezultati!M110)</f>
      </c>
      <c r="P115" s="26">
        <f>IF(ISBLANK(Rezultati!O110),"",Rezultati!O110)</f>
        <v>41.5</v>
      </c>
      <c r="Q115" s="151">
        <f>IF(ISBLANK(Rezultati!P110),"",Rezultati!P110)</f>
      </c>
      <c r="R115" s="163">
        <f>IF(ISBLANK(Rezultati!Q110),"",Rezultati!Q110)</f>
        <v>73</v>
      </c>
      <c r="S115" s="166" t="str">
        <f t="shared" si="1"/>
        <v>C</v>
      </c>
      <c r="T115" s="28"/>
      <c r="U115" s="28"/>
    </row>
    <row r="116" spans="1:21" ht="12.75">
      <c r="A116" s="79" t="s">
        <v>331</v>
      </c>
      <c r="B116" s="80" t="s">
        <v>332</v>
      </c>
      <c r="C116" s="78">
        <f>IF(ISBLANK(Rezultati!D111),"",Rezultati!D111)</f>
        <v>5</v>
      </c>
      <c r="D116" s="24">
        <f>IF(ISBLANK(Rezultati!E111),"",Rezultati!E111)</f>
        <v>2.5</v>
      </c>
      <c r="E116" s="20">
        <f>IF(ISBLANK(Rezultati!F111),"",Rezultati!F111)</f>
        <v>2.5</v>
      </c>
      <c r="F116" s="21">
        <f>IF(ISBLANK(Rezultati!G111),"",Rezultati!G111)</f>
      </c>
      <c r="G116" s="21">
        <f>IF(ISBLANK(Rezultati!H111),"",Rezultati!H111)</f>
      </c>
      <c r="H116" s="25">
        <f>IF(ISBLANK(Rezultati!I111),"",Rezultati!I111)</f>
      </c>
      <c r="I116" s="22"/>
      <c r="J116" s="15"/>
      <c r="K116" s="23"/>
      <c r="L116" s="24">
        <f>IF(ISBLANK(Rezultati!J111),"",Rezultati!J111)</f>
        <v>40.5</v>
      </c>
      <c r="M116" s="20">
        <f>IF(ISBLANK(Rezultati!K111),"",Rezultati!K111)</f>
      </c>
      <c r="N116" s="15">
        <f>IF(ISBLANK(Rezultati!L111),"",Rezultati!L111)</f>
      </c>
      <c r="O116" s="148">
        <f>IF(ISBLANK(Rezultati!M111),"",Rezultati!M111)</f>
      </c>
      <c r="P116" s="26">
        <f>IF(ISBLANK(Rezultati!O111),"",Rezultati!O111)</f>
        <v>32</v>
      </c>
      <c r="Q116" s="151">
        <f>IF(ISBLANK(Rezultati!P111),"",Rezultati!P111)</f>
      </c>
      <c r="R116" s="163">
        <f>IF(ISBLANK(Rezultati!Q111),"",Rezultati!Q111)</f>
        <v>82.5</v>
      </c>
      <c r="S116" s="166" t="str">
        <f t="shared" si="1"/>
        <v>B</v>
      </c>
      <c r="T116" s="28"/>
      <c r="U116" s="28"/>
    </row>
    <row r="117" spans="1:21" ht="12.75">
      <c r="A117" s="79" t="s">
        <v>333</v>
      </c>
      <c r="B117" s="80" t="s">
        <v>334</v>
      </c>
      <c r="C117" s="159">
        <f>IF(ISBLANK(Rezultati!D112),"",Rezultati!D112)</f>
        <v>5</v>
      </c>
      <c r="D117" s="158">
        <f>IF(ISBLANK(Rezultati!E112),"",Rezultati!E112)</f>
        <v>2.5</v>
      </c>
      <c r="E117" s="15">
        <f>IF(ISBLANK(Rezultati!F112),"",Rezultati!F112)</f>
        <v>2.5</v>
      </c>
      <c r="F117" s="16">
        <f>IF(ISBLANK(Rezultati!G112),"",Rezultati!G112)</f>
      </c>
      <c r="G117" s="16">
        <f>IF(ISBLANK(Rezultati!H112),"",Rezultati!H112)</f>
      </c>
      <c r="H117" s="23">
        <f>IF(ISBLANK(Rezultati!I112),"",Rezultati!I112)</f>
      </c>
      <c r="I117" s="158"/>
      <c r="J117" s="15"/>
      <c r="K117" s="23"/>
      <c r="L117" s="158">
        <f>IF(ISBLANK(Rezultati!J112),"",Rezultati!J112)</f>
        <v>1.5</v>
      </c>
      <c r="M117" s="15">
        <f>IF(ISBLANK(Rezultati!K112),"",Rezultati!K112)</f>
        <v>22</v>
      </c>
      <c r="N117" s="15">
        <f>IF(ISBLANK(Rezultati!L112),"",Rezultati!L112)</f>
      </c>
      <c r="O117" s="161">
        <f>IF(ISBLANK(Rezultati!M112),"",Rezultati!M112)</f>
      </c>
      <c r="P117" s="158">
        <f>IF(ISBLANK(Rezultati!O112),"",Rezultati!O112)</f>
        <v>8</v>
      </c>
      <c r="Q117" s="161">
        <f>IF(ISBLANK(Rezultati!P112),"",Rezultati!P112)</f>
        <v>23</v>
      </c>
      <c r="R117" s="163">
        <f>IF(ISBLANK(Rezultati!Q112),"",Rezultati!Q112)</f>
        <v>55</v>
      </c>
      <c r="S117" s="166" t="str">
        <f t="shared" si="1"/>
        <v>E</v>
      </c>
      <c r="T117" s="28"/>
      <c r="U117" s="28"/>
    </row>
    <row r="118" spans="1:21" ht="12.75">
      <c r="A118" s="79" t="s">
        <v>335</v>
      </c>
      <c r="B118" s="80" t="s">
        <v>336</v>
      </c>
      <c r="C118" s="159">
        <f>IF(ISBLANK(Rezultati!D113),"",Rezultati!D113)</f>
        <v>5</v>
      </c>
      <c r="D118" s="158">
        <f>IF(ISBLANK(Rezultati!E113),"",Rezultati!E113)</f>
      </c>
      <c r="E118" s="15">
        <f>IF(ISBLANK(Rezultati!F113),"",Rezultati!F113)</f>
      </c>
      <c r="F118" s="16">
        <f>IF(ISBLANK(Rezultati!G113),"",Rezultati!G113)</f>
      </c>
      <c r="G118" s="16">
        <f>IF(ISBLANK(Rezultati!H113),"",Rezultati!H113)</f>
      </c>
      <c r="H118" s="23">
        <f>IF(ISBLANK(Rezultati!I113),"",Rezultati!I113)</f>
      </c>
      <c r="I118" s="158"/>
      <c r="J118" s="15"/>
      <c r="K118" s="23"/>
      <c r="L118" s="158">
        <f>IF(ISBLANK(Rezultati!J113),"",Rezultati!J113)</f>
        <v>29.5</v>
      </c>
      <c r="M118" s="15">
        <f>IF(ISBLANK(Rezultati!K113),"",Rezultati!K113)</f>
      </c>
      <c r="N118" s="15">
        <f>IF(ISBLANK(Rezultati!L113),"",Rezultati!L113)</f>
      </c>
      <c r="O118" s="161">
        <f>IF(ISBLANK(Rezultati!M113),"",Rezultati!M113)</f>
      </c>
      <c r="P118" s="158">
        <f>IF(ISBLANK(Rezultati!O113),"",Rezultati!O113)</f>
      </c>
      <c r="Q118" s="161">
        <f>IF(ISBLANK(Rezultati!P113),"",Rezultati!P113)</f>
        <v>6</v>
      </c>
      <c r="R118" s="163">
        <f>IF(ISBLANK(Rezultati!Q113),"",Rezultati!Q113)</f>
        <v>40.5</v>
      </c>
      <c r="S118" s="166" t="str">
        <f t="shared" si="1"/>
        <v>F</v>
      </c>
      <c r="T118" s="28"/>
      <c r="U118" s="28"/>
    </row>
    <row r="119" spans="1:21" ht="12.75">
      <c r="A119" s="79" t="s">
        <v>337</v>
      </c>
      <c r="B119" s="126" t="s">
        <v>338</v>
      </c>
      <c r="C119" s="159">
        <f>IF(ISBLANK(Rezultati!D114),"",Rezultati!D114)</f>
      </c>
      <c r="D119" s="158">
        <f>IF(ISBLANK(Rezultati!E114),"",Rezultati!E114)</f>
      </c>
      <c r="E119" s="15">
        <f>IF(ISBLANK(Rezultati!F114),"",Rezultati!F114)</f>
        <v>2</v>
      </c>
      <c r="F119" s="16">
        <f>IF(ISBLANK(Rezultati!G114),"",Rezultati!G114)</f>
      </c>
      <c r="G119" s="16">
        <f>IF(ISBLANK(Rezultati!H114),"",Rezultati!H114)</f>
      </c>
      <c r="H119" s="23">
        <f>IF(ISBLANK(Rezultati!I114),"",Rezultati!I114)</f>
      </c>
      <c r="I119" s="158"/>
      <c r="J119" s="15"/>
      <c r="K119" s="23"/>
      <c r="L119" s="158">
        <f>IF(ISBLANK(Rezultati!J114),"",Rezultati!J114)</f>
        <v>14</v>
      </c>
      <c r="M119" s="15">
        <f>IF(ISBLANK(Rezultati!K114),"",Rezultati!K114)</f>
        <v>17.5</v>
      </c>
      <c r="N119" s="15">
        <f>IF(ISBLANK(Rezultati!L114),"",Rezultati!L114)</f>
      </c>
      <c r="O119" s="161">
        <f>IF(ISBLANK(Rezultati!M114),"",Rezultati!M114)</f>
      </c>
      <c r="P119" s="158">
        <f>IF(ISBLANK(Rezultati!O114),"",Rezultati!O114)</f>
      </c>
      <c r="Q119" s="161">
        <f>IF(ISBLANK(Rezultati!P114),"",Rezultati!P114)</f>
      </c>
      <c r="R119" s="163">
        <f>IF(ISBLANK(Rezultati!Q114),"",Rezultati!Q114)</f>
        <v>19.5</v>
      </c>
      <c r="S119" s="166" t="str">
        <f t="shared" si="1"/>
        <v>F</v>
      </c>
      <c r="T119" s="28"/>
      <c r="U119" s="28"/>
    </row>
    <row r="120" spans="1:21" ht="12.75">
      <c r="A120" s="79" t="s">
        <v>339</v>
      </c>
      <c r="B120" s="80" t="s">
        <v>340</v>
      </c>
      <c r="C120" s="159">
        <f>IF(ISBLANK(Rezultati!D115),"",Rezultati!D115)</f>
        <v>5</v>
      </c>
      <c r="D120" s="158">
        <f>IF(ISBLANK(Rezultati!E115),"",Rezultati!E115)</f>
        <v>2.5</v>
      </c>
      <c r="E120" s="15">
        <f>IF(ISBLANK(Rezultati!F115),"",Rezultati!F115)</f>
        <v>2.5</v>
      </c>
      <c r="F120" s="16">
        <f>IF(ISBLANK(Rezultati!G115),"",Rezultati!G115)</f>
      </c>
      <c r="G120" s="16">
        <f>IF(ISBLANK(Rezultati!H115),"",Rezultati!H115)</f>
      </c>
      <c r="H120" s="23">
        <f>IF(ISBLANK(Rezultati!I115),"",Rezultati!I115)</f>
      </c>
      <c r="I120" s="158"/>
      <c r="J120" s="15"/>
      <c r="K120" s="23"/>
      <c r="L120" s="158">
        <f>IF(ISBLANK(Rezultati!J115),"",Rezultati!J115)</f>
        <v>40</v>
      </c>
      <c r="M120" s="15">
        <f>IF(ISBLANK(Rezultati!K115),"",Rezultati!K115)</f>
        <v>45</v>
      </c>
      <c r="N120" s="15">
        <f>IF(ISBLANK(Rezultati!L115),"",Rezultati!L115)</f>
      </c>
      <c r="O120" s="161">
        <f>IF(ISBLANK(Rezultati!M115),"",Rezultati!M115)</f>
      </c>
      <c r="P120" s="158">
        <f>IF(ISBLANK(Rezultati!O115),"",Rezultati!O115)</f>
        <v>35</v>
      </c>
      <c r="Q120" s="161">
        <f>IF(ISBLANK(Rezultati!P115),"",Rezultati!P115)</f>
      </c>
      <c r="R120" s="163">
        <f>IF(ISBLANK(Rezultati!Q115),"",Rezultati!Q115)</f>
        <v>90</v>
      </c>
      <c r="S120" s="166" t="str">
        <f t="shared" si="1"/>
        <v>A</v>
      </c>
      <c r="T120" s="28"/>
      <c r="U120" s="28"/>
    </row>
    <row r="121" spans="1:21" ht="12.75">
      <c r="A121" s="79" t="s">
        <v>341</v>
      </c>
      <c r="B121" s="80" t="s">
        <v>342</v>
      </c>
      <c r="C121" s="159">
        <f>IF(ISBLANK(Rezultati!D116),"",Rezultati!D116)</f>
        <v>5</v>
      </c>
      <c r="D121" s="158">
        <f>IF(ISBLANK(Rezultati!E116),"",Rezultati!E116)</f>
        <v>2.5</v>
      </c>
      <c r="E121" s="15">
        <f>IF(ISBLANK(Rezultati!F116),"",Rezultati!F116)</f>
        <v>2.5</v>
      </c>
      <c r="F121" s="16">
        <f>IF(ISBLANK(Rezultati!G116),"",Rezultati!G116)</f>
      </c>
      <c r="G121" s="16">
        <f>IF(ISBLANK(Rezultati!H116),"",Rezultati!H116)</f>
      </c>
      <c r="H121" s="23">
        <f>IF(ISBLANK(Rezultati!I116),"",Rezultati!I116)</f>
      </c>
      <c r="I121" s="158"/>
      <c r="J121" s="15"/>
      <c r="K121" s="23"/>
      <c r="L121" s="158">
        <f>IF(ISBLANK(Rezultati!J116),"",Rezultati!J116)</f>
        <v>38.5</v>
      </c>
      <c r="M121" s="15">
        <f>IF(ISBLANK(Rezultati!K116),"",Rezultati!K116)</f>
        <v>42</v>
      </c>
      <c r="N121" s="15">
        <f>IF(ISBLANK(Rezultati!L116),"",Rezultati!L116)</f>
      </c>
      <c r="O121" s="161">
        <f>IF(ISBLANK(Rezultati!M116),"",Rezultati!M116)</f>
      </c>
      <c r="P121" s="158">
        <f>IF(ISBLANK(Rezultati!O116),"",Rezultati!O116)</f>
        <v>32.5</v>
      </c>
      <c r="Q121" s="161">
        <f>IF(ISBLANK(Rezultati!P116),"",Rezultati!P116)</f>
      </c>
      <c r="R121" s="163">
        <f>IF(ISBLANK(Rezultati!Q116),"",Rezultati!Q116)</f>
        <v>84.5</v>
      </c>
      <c r="S121" s="166" t="str">
        <f t="shared" si="1"/>
        <v>B</v>
      </c>
      <c r="T121" s="28"/>
      <c r="U121" s="28"/>
    </row>
    <row r="122" spans="1:21" ht="12.75">
      <c r="A122" s="79" t="s">
        <v>343</v>
      </c>
      <c r="B122" s="80" t="s">
        <v>344</v>
      </c>
      <c r="C122" s="159">
        <f>IF(ISBLANK(Rezultati!D117),"",Rezultati!D117)</f>
        <v>5</v>
      </c>
      <c r="D122" s="158">
        <f>IF(ISBLANK(Rezultati!E117),"",Rezultati!E117)</f>
      </c>
      <c r="E122" s="15">
        <f>IF(ISBLANK(Rezultati!F117),"",Rezultati!F117)</f>
      </c>
      <c r="F122" s="16">
        <f>IF(ISBLANK(Rezultati!G117),"",Rezultati!G117)</f>
      </c>
      <c r="G122" s="16">
        <f>IF(ISBLANK(Rezultati!H117),"",Rezultati!H117)</f>
      </c>
      <c r="H122" s="23">
        <f>IF(ISBLANK(Rezultati!I117),"",Rezultati!I117)</f>
      </c>
      <c r="I122" s="158"/>
      <c r="J122" s="15"/>
      <c r="K122" s="23"/>
      <c r="L122" s="158">
        <f>IF(ISBLANK(Rezultati!J117),"",Rezultati!J117)</f>
        <v>6</v>
      </c>
      <c r="M122" s="15">
        <f>IF(ISBLANK(Rezultati!K117),"",Rezultati!K117)</f>
        <v>11</v>
      </c>
      <c r="N122" s="15">
        <f>IF(ISBLANK(Rezultati!L117),"",Rezultati!L117)</f>
      </c>
      <c r="O122" s="161">
        <f>IF(ISBLANK(Rezultati!M117),"",Rezultati!M117)</f>
      </c>
      <c r="P122" s="158">
        <f>IF(ISBLANK(Rezultati!O117),"",Rezultati!O117)</f>
        <v>0</v>
      </c>
      <c r="Q122" s="161">
        <f>IF(ISBLANK(Rezultati!P117),"",Rezultati!P117)</f>
      </c>
      <c r="R122" s="163">
        <f>IF(ISBLANK(Rezultati!Q117),"",Rezultati!Q117)</f>
        <v>16</v>
      </c>
      <c r="S122" s="166" t="str">
        <f t="shared" si="1"/>
        <v>F</v>
      </c>
      <c r="T122" s="28"/>
      <c r="U122" s="28"/>
    </row>
    <row r="123" spans="1:21" ht="12.75">
      <c r="A123" s="79" t="s">
        <v>345</v>
      </c>
      <c r="B123" s="80" t="s">
        <v>346</v>
      </c>
      <c r="C123" s="159">
        <f>IF(ISBLANK(Rezultati!D118),"",Rezultati!D118)</f>
        <v>5</v>
      </c>
      <c r="D123" s="158">
        <f>IF(ISBLANK(Rezultati!E118),"",Rezultati!E118)</f>
        <v>2.5</v>
      </c>
      <c r="E123" s="15">
        <f>IF(ISBLANK(Rezultati!F118),"",Rezultati!F118)</f>
        <v>2.5</v>
      </c>
      <c r="F123" s="16">
        <f>IF(ISBLANK(Rezultati!G118),"",Rezultati!G118)</f>
      </c>
      <c r="G123" s="16">
        <f>IF(ISBLANK(Rezultati!H118),"",Rezultati!H118)</f>
      </c>
      <c r="H123" s="23">
        <f>IF(ISBLANK(Rezultati!I118),"",Rezultati!I118)</f>
      </c>
      <c r="I123" s="158"/>
      <c r="J123" s="15"/>
      <c r="K123" s="23"/>
      <c r="L123" s="158">
        <f>IF(ISBLANK(Rezultati!J118),"",Rezultati!J118)</f>
        <v>3</v>
      </c>
      <c r="M123" s="15">
        <f>IF(ISBLANK(Rezultati!K118),"",Rezultati!K118)</f>
        <v>11.5</v>
      </c>
      <c r="N123" s="15">
        <f>IF(ISBLANK(Rezultati!L118),"",Rezultati!L118)</f>
      </c>
      <c r="O123" s="161">
        <f>IF(ISBLANK(Rezultati!M118),"",Rezultati!M118)</f>
      </c>
      <c r="P123" s="158">
        <f>IF(ISBLANK(Rezultati!O118),"",Rezultati!O118)</f>
        <v>0</v>
      </c>
      <c r="Q123" s="161">
        <f>IF(ISBLANK(Rezultati!P118),"",Rezultati!P118)</f>
        <v>24</v>
      </c>
      <c r="R123" s="163">
        <f>IF(ISBLANK(Rezultati!Q118),"",Rezultati!Q118)</f>
        <v>45.5</v>
      </c>
      <c r="S123" s="166" t="str">
        <f t="shared" si="1"/>
        <v>F</v>
      </c>
      <c r="T123" s="28"/>
      <c r="U123" s="28"/>
    </row>
    <row r="124" spans="1:21" ht="12.75">
      <c r="A124" s="79" t="s">
        <v>347</v>
      </c>
      <c r="B124" s="80" t="s">
        <v>348</v>
      </c>
      <c r="C124" s="159">
        <f>IF(ISBLANK(Rezultati!D119),"",Rezultati!D119)</f>
        <v>5</v>
      </c>
      <c r="D124" s="158">
        <f>IF(ISBLANK(Rezultati!E119),"",Rezultati!E119)</f>
        <v>2.5</v>
      </c>
      <c r="E124" s="15">
        <f>IF(ISBLANK(Rezultati!F119),"",Rezultati!F119)</f>
      </c>
      <c r="F124" s="16">
        <f>IF(ISBLANK(Rezultati!G119),"",Rezultati!G119)</f>
      </c>
      <c r="G124" s="16">
        <f>IF(ISBLANK(Rezultati!H119),"",Rezultati!H119)</f>
      </c>
      <c r="H124" s="23">
        <f>IF(ISBLANK(Rezultati!I119),"",Rezultati!I119)</f>
      </c>
      <c r="I124" s="158"/>
      <c r="J124" s="15"/>
      <c r="K124" s="23"/>
      <c r="L124" s="158">
        <f>IF(ISBLANK(Rezultati!J119),"",Rezultati!J119)</f>
        <v>26</v>
      </c>
      <c r="M124" s="15">
        <f>IF(ISBLANK(Rezultati!K119),"",Rezultati!K119)</f>
        <v>38</v>
      </c>
      <c r="N124" s="15">
        <f>IF(ISBLANK(Rezultati!L119),"",Rezultati!L119)</f>
      </c>
      <c r="O124" s="161">
        <f>IF(ISBLANK(Rezultati!M119),"",Rezultati!M119)</f>
      </c>
      <c r="P124" s="158">
        <f>IF(ISBLANK(Rezultati!O119),"",Rezultati!O119)</f>
        <v>18</v>
      </c>
      <c r="Q124" s="161">
        <f>IF(ISBLANK(Rezultati!P119),"",Rezultati!P119)</f>
      </c>
      <c r="R124" s="163">
        <f>IF(ISBLANK(Rezultati!Q119),"",Rezultati!Q119)</f>
        <v>63.5</v>
      </c>
      <c r="S124" s="166" t="str">
        <f t="shared" si="1"/>
        <v>D</v>
      </c>
      <c r="T124" s="28"/>
      <c r="U124" s="28"/>
    </row>
    <row r="125" spans="1:21" ht="12.75">
      <c r="A125" s="79" t="s">
        <v>349</v>
      </c>
      <c r="B125" s="80" t="s">
        <v>350</v>
      </c>
      <c r="C125" s="159">
        <f>IF(ISBLANK(Rezultati!D120),"",Rezultati!D120)</f>
        <v>5</v>
      </c>
      <c r="D125" s="158">
        <f>IF(ISBLANK(Rezultati!E120),"",Rezultati!E120)</f>
        <v>2.5</v>
      </c>
      <c r="E125" s="15">
        <f>IF(ISBLANK(Rezultati!F120),"",Rezultati!F120)</f>
      </c>
      <c r="F125" s="16">
        <f>IF(ISBLANK(Rezultati!G120),"",Rezultati!G120)</f>
      </c>
      <c r="G125" s="16">
        <f>IF(ISBLANK(Rezultati!H120),"",Rezultati!H120)</f>
      </c>
      <c r="H125" s="23">
        <f>IF(ISBLANK(Rezultati!I120),"",Rezultati!I120)</f>
      </c>
      <c r="I125" s="158"/>
      <c r="J125" s="15"/>
      <c r="K125" s="23"/>
      <c r="L125" s="158">
        <f>IF(ISBLANK(Rezultati!J120),"",Rezultati!J120)</f>
        <v>14.5</v>
      </c>
      <c r="M125" s="15">
        <f>IF(ISBLANK(Rezultati!K120),"",Rezultati!K120)</f>
        <v>23.5</v>
      </c>
      <c r="N125" s="15">
        <f>IF(ISBLANK(Rezultati!L120),"",Rezultati!L120)</f>
      </c>
      <c r="O125" s="161">
        <f>IF(ISBLANK(Rezultati!M120),"",Rezultati!M120)</f>
      </c>
      <c r="P125" s="158">
        <f>IF(ISBLANK(Rezultati!O120),"",Rezultati!O120)</f>
        <v>29</v>
      </c>
      <c r="Q125" s="161">
        <f>IF(ISBLANK(Rezultati!P120),"",Rezultati!P120)</f>
      </c>
      <c r="R125" s="163">
        <f>IF(ISBLANK(Rezultati!Q120),"",Rezultati!Q120)</f>
        <v>60</v>
      </c>
      <c r="S125" s="166" t="str">
        <f t="shared" si="1"/>
        <v>D</v>
      </c>
      <c r="T125" s="28"/>
      <c r="U125" s="28"/>
    </row>
    <row r="126" spans="1:21" ht="12.75">
      <c r="A126" s="79" t="s">
        <v>351</v>
      </c>
      <c r="B126" s="80" t="s">
        <v>352</v>
      </c>
      <c r="C126" s="160">
        <f>IF(ISBLANK(Rezultati!D121),"",Rezultati!D121)</f>
      </c>
      <c r="D126" s="24">
        <f>IF(ISBLANK(Rezultati!E121),"",Rezultati!E121)</f>
        <v>2.5</v>
      </c>
      <c r="E126" s="20">
        <f>IF(ISBLANK(Rezultati!F121),"",Rezultati!F121)</f>
      </c>
      <c r="F126" s="21">
        <f>IF(ISBLANK(Rezultati!G121),"",Rezultati!G121)</f>
      </c>
      <c r="G126" s="21">
        <f>IF(ISBLANK(Rezultati!H121),"",Rezultati!H121)</f>
      </c>
      <c r="H126" s="25">
        <f>IF(ISBLANK(Rezultati!I121),"",Rezultati!I121)</f>
      </c>
      <c r="I126" s="22"/>
      <c r="J126" s="15"/>
      <c r="K126" s="23"/>
      <c r="L126" s="24">
        <f>IF(ISBLANK(Rezultati!J121),"",Rezultati!J121)</f>
        <v>16.5</v>
      </c>
      <c r="M126" s="20">
        <f>IF(ISBLANK(Rezultati!K121),"",Rezultati!K121)</f>
      </c>
      <c r="N126" s="15">
        <f>IF(ISBLANK(Rezultati!L121),"",Rezultati!L121)</f>
      </c>
      <c r="O126" s="148">
        <f>IF(ISBLANK(Rezultati!M121),"",Rezultati!M121)</f>
      </c>
      <c r="P126" s="26">
        <f>IF(ISBLANK(Rezultati!O121),"",Rezultati!O121)</f>
        <v>11</v>
      </c>
      <c r="Q126" s="151">
        <f>IF(ISBLANK(Rezultati!P121),"",Rezultati!P121)</f>
      </c>
      <c r="R126" s="163">
        <f>IF(ISBLANK(Rezultati!Q121),"",Rezultati!Q121)</f>
        <v>30</v>
      </c>
      <c r="S126" s="166" t="str">
        <f t="shared" si="1"/>
        <v>F</v>
      </c>
      <c r="T126" s="28"/>
      <c r="U126" s="28"/>
    </row>
    <row r="127" spans="1:21" ht="12.75">
      <c r="A127" s="79" t="s">
        <v>353</v>
      </c>
      <c r="B127" s="80" t="s">
        <v>354</v>
      </c>
      <c r="C127" s="78">
        <f>IF(ISBLANK(Rezultati!D122),"",Rezultati!D122)</f>
      </c>
      <c r="D127" s="24">
        <f>IF(ISBLANK(Rezultati!E122),"",Rezultati!E122)</f>
        <v>2.5</v>
      </c>
      <c r="E127" s="20">
        <f>IF(ISBLANK(Rezultati!F122),"",Rezultati!F122)</f>
      </c>
      <c r="F127" s="21">
        <f>IF(ISBLANK(Rezultati!G122),"",Rezultati!G122)</f>
      </c>
      <c r="G127" s="21">
        <f>IF(ISBLANK(Rezultati!H122),"",Rezultati!H122)</f>
      </c>
      <c r="H127" s="25">
        <f>IF(ISBLANK(Rezultati!I122),"",Rezultati!I122)</f>
      </c>
      <c r="I127" s="22"/>
      <c r="J127" s="15"/>
      <c r="K127" s="23"/>
      <c r="L127" s="24">
        <f>IF(ISBLANK(Rezultati!J122),"",Rezultati!J122)</f>
        <v>8.5</v>
      </c>
      <c r="M127" s="20">
        <f>IF(ISBLANK(Rezultati!K122),"",Rezultati!K122)</f>
        <v>18.5</v>
      </c>
      <c r="N127" s="15">
        <f>IF(ISBLANK(Rezultati!L122),"",Rezultati!L122)</f>
      </c>
      <c r="O127" s="148">
        <f>IF(ISBLANK(Rezultati!M122),"",Rezultati!M122)</f>
      </c>
      <c r="P127" s="26">
        <f>IF(ISBLANK(Rezultati!O122),"",Rezultati!O122)</f>
        <v>0</v>
      </c>
      <c r="Q127" s="151">
        <f>IF(ISBLANK(Rezultati!P122),"",Rezultati!P122)</f>
        <v>20</v>
      </c>
      <c r="R127" s="163">
        <f>IF(ISBLANK(Rezultati!Q122),"",Rezultati!Q122)</f>
        <v>41</v>
      </c>
      <c r="S127" s="166" t="str">
        <f t="shared" si="1"/>
        <v>F</v>
      </c>
      <c r="T127" s="28"/>
      <c r="U127" s="28"/>
    </row>
    <row r="128" spans="1:21" ht="12.75">
      <c r="A128" s="79" t="s">
        <v>355</v>
      </c>
      <c r="B128" s="80" t="s">
        <v>356</v>
      </c>
      <c r="C128" s="78">
        <f>IF(ISBLANK(Rezultati!D123),"",Rezultati!D123)</f>
        <v>5</v>
      </c>
      <c r="D128" s="24">
        <f>IF(ISBLANK(Rezultati!E123),"",Rezultati!E123)</f>
      </c>
      <c r="E128" s="20">
        <f>IF(ISBLANK(Rezultati!F123),"",Rezultati!F123)</f>
      </c>
      <c r="F128" s="21">
        <f>IF(ISBLANK(Rezultati!G123),"",Rezultati!G123)</f>
      </c>
      <c r="G128" s="21">
        <f>IF(ISBLANK(Rezultati!H123),"",Rezultati!H123)</f>
      </c>
      <c r="H128" s="25">
        <f>IF(ISBLANK(Rezultati!I123),"",Rezultati!I123)</f>
      </c>
      <c r="I128" s="22"/>
      <c r="J128" s="15"/>
      <c r="K128" s="23"/>
      <c r="L128" s="24">
        <f>IF(ISBLANK(Rezultati!J123),"",Rezultati!J123)</f>
        <v>25.5</v>
      </c>
      <c r="M128" s="20">
        <f>IF(ISBLANK(Rezultati!K123),"",Rezultati!K123)</f>
      </c>
      <c r="N128" s="15">
        <f>IF(ISBLANK(Rezultati!L123),"",Rezultati!L123)</f>
      </c>
      <c r="O128" s="148">
        <f>IF(ISBLANK(Rezultati!M123),"",Rezultati!M123)</f>
      </c>
      <c r="P128" s="26">
        <f>IF(ISBLANK(Rezultati!O123),"",Rezultati!O123)</f>
        <v>4</v>
      </c>
      <c r="Q128" s="151">
        <f>IF(ISBLANK(Rezultati!P123),"",Rezultati!P123)</f>
      </c>
      <c r="R128" s="163">
        <f>IF(ISBLANK(Rezultati!Q123),"",Rezultati!Q123)</f>
        <v>34.5</v>
      </c>
      <c r="S128" s="166" t="str">
        <f t="shared" si="1"/>
        <v>F</v>
      </c>
      <c r="T128" s="28"/>
      <c r="U128" s="28"/>
    </row>
    <row r="129" spans="1:21" ht="12.75">
      <c r="A129" s="79" t="s">
        <v>357</v>
      </c>
      <c r="B129" s="126" t="s">
        <v>358</v>
      </c>
      <c r="C129" s="78">
        <f>IF(ISBLANK(Rezultati!D124),"",Rezultati!D124)</f>
      </c>
      <c r="D129" s="24">
        <f>IF(ISBLANK(Rezultati!E124),"",Rezultati!E124)</f>
      </c>
      <c r="E129" s="20">
        <f>IF(ISBLANK(Rezultati!F124),"",Rezultati!F124)</f>
        <v>2.5</v>
      </c>
      <c r="F129" s="21">
        <f>IF(ISBLANK(Rezultati!G124),"",Rezultati!G124)</f>
      </c>
      <c r="G129" s="21">
        <f>IF(ISBLANK(Rezultati!H124),"",Rezultati!H124)</f>
      </c>
      <c r="H129" s="25">
        <f>IF(ISBLANK(Rezultati!I124),"",Rezultati!I124)</f>
      </c>
      <c r="I129" s="22"/>
      <c r="J129" s="15"/>
      <c r="K129" s="23"/>
      <c r="L129" s="24">
        <f>IF(ISBLANK(Rezultati!J124),"",Rezultati!J124)</f>
        <v>12</v>
      </c>
      <c r="M129" s="20">
        <f>IF(ISBLANK(Rezultati!K124),"",Rezultati!K124)</f>
        <v>22.5</v>
      </c>
      <c r="N129" s="15">
        <f>IF(ISBLANK(Rezultati!L124),"",Rezultati!L124)</f>
      </c>
      <c r="O129" s="148">
        <f>IF(ISBLANK(Rezultati!M124),"",Rezultati!M124)</f>
      </c>
      <c r="P129" s="26">
        <f>IF(ISBLANK(Rezultati!O124),"",Rezultati!O124)</f>
        <v>0</v>
      </c>
      <c r="Q129" s="151">
        <f>IF(ISBLANK(Rezultati!P124),"",Rezultati!P124)</f>
      </c>
      <c r="R129" s="163">
        <f>IF(ISBLANK(Rezultati!Q124),"",Rezultati!Q124)</f>
        <v>25</v>
      </c>
      <c r="S129" s="166" t="str">
        <f t="shared" si="1"/>
        <v>F</v>
      </c>
      <c r="T129" s="28"/>
      <c r="U129" s="28"/>
    </row>
    <row r="130" spans="1:21" ht="12.75">
      <c r="A130" s="79" t="s">
        <v>359</v>
      </c>
      <c r="B130" s="80" t="s">
        <v>360</v>
      </c>
      <c r="C130" s="78">
        <f>IF(ISBLANK(Rezultati!D125),"",Rezultati!D125)</f>
        <v>5</v>
      </c>
      <c r="D130" s="24">
        <f>IF(ISBLANK(Rezultati!E125),"",Rezultati!E125)</f>
        <v>2.5</v>
      </c>
      <c r="E130" s="20">
        <f>IF(ISBLANK(Rezultati!F125),"",Rezultati!F125)</f>
        <v>2.5</v>
      </c>
      <c r="F130" s="21">
        <f>IF(ISBLANK(Rezultati!G125),"",Rezultati!G125)</f>
      </c>
      <c r="G130" s="21">
        <f>IF(ISBLANK(Rezultati!H125),"",Rezultati!H125)</f>
      </c>
      <c r="H130" s="25">
        <f>IF(ISBLANK(Rezultati!I125),"",Rezultati!I125)</f>
      </c>
      <c r="I130" s="22"/>
      <c r="J130" s="15"/>
      <c r="K130" s="23"/>
      <c r="L130" s="24">
        <f>IF(ISBLANK(Rezultati!J125),"",Rezultati!J125)</f>
        <v>23</v>
      </c>
      <c r="M130" s="20">
        <f>IF(ISBLANK(Rezultati!K125),"",Rezultati!K125)</f>
      </c>
      <c r="N130" s="15">
        <f>IF(ISBLANK(Rezultati!L125),"",Rezultati!L125)</f>
      </c>
      <c r="O130" s="148">
        <f>IF(ISBLANK(Rezultati!M125),"",Rezultati!M125)</f>
      </c>
      <c r="P130" s="26">
        <f>IF(ISBLANK(Rezultati!O125),"",Rezultati!O125)</f>
        <v>6</v>
      </c>
      <c r="Q130" s="151">
        <f>IF(ISBLANK(Rezultati!P125),"",Rezultati!P125)</f>
        <v>20</v>
      </c>
      <c r="R130" s="163">
        <f>IF(ISBLANK(Rezultati!Q125),"",Rezultati!Q125)</f>
        <v>53</v>
      </c>
      <c r="S130" s="166" t="str">
        <f t="shared" si="1"/>
        <v>E</v>
      </c>
      <c r="T130" s="28"/>
      <c r="U130" s="28"/>
    </row>
    <row r="131" spans="1:21" ht="12.75">
      <c r="A131" s="79" t="s">
        <v>361</v>
      </c>
      <c r="B131" s="80" t="s">
        <v>362</v>
      </c>
      <c r="C131" s="78">
        <f>IF(ISBLANK(Rezultati!D126),"",Rezultati!D126)</f>
      </c>
      <c r="D131" s="24">
        <f>IF(ISBLANK(Rezultati!E126),"",Rezultati!E126)</f>
      </c>
      <c r="E131" s="20">
        <f>IF(ISBLANK(Rezultati!F126),"",Rezultati!F126)</f>
      </c>
      <c r="F131" s="21">
        <f>IF(ISBLANK(Rezultati!G126),"",Rezultati!G126)</f>
      </c>
      <c r="G131" s="21">
        <f>IF(ISBLANK(Rezultati!H126),"",Rezultati!H126)</f>
      </c>
      <c r="H131" s="25">
        <f>IF(ISBLANK(Rezultati!I126),"",Rezultati!I126)</f>
      </c>
      <c r="I131" s="22"/>
      <c r="J131" s="15"/>
      <c r="K131" s="23"/>
      <c r="L131" s="24">
        <f>IF(ISBLANK(Rezultati!J126),"",Rezultati!J126)</f>
      </c>
      <c r="M131" s="20">
        <f>IF(ISBLANK(Rezultati!K126),"",Rezultati!K126)</f>
      </c>
      <c r="N131" s="15">
        <f>IF(ISBLANK(Rezultati!L126),"",Rezultati!L126)</f>
      </c>
      <c r="O131" s="148">
        <f>IF(ISBLANK(Rezultati!M126),"",Rezultati!M126)</f>
      </c>
      <c r="P131" s="26">
        <f>IF(ISBLANK(Rezultati!O126),"",Rezultati!O126)</f>
      </c>
      <c r="Q131" s="151">
        <f>IF(ISBLANK(Rezultati!P126),"",Rezultati!P126)</f>
      </c>
      <c r="R131" s="163">
        <f>IF(ISBLANK(Rezultati!Q126),"",Rezultati!Q126)</f>
        <v>0</v>
      </c>
      <c r="S131" s="166" t="str">
        <f t="shared" si="1"/>
        <v>-</v>
      </c>
      <c r="T131" s="28"/>
      <c r="U131" s="28"/>
    </row>
    <row r="132" spans="1:21" ht="12.75">
      <c r="A132" s="79" t="s">
        <v>363</v>
      </c>
      <c r="B132" s="80" t="s">
        <v>364</v>
      </c>
      <c r="C132" s="78">
        <f>IF(ISBLANK(Rezultati!D127),"",Rezultati!D127)</f>
        <v>5</v>
      </c>
      <c r="D132" s="24">
        <f>IF(ISBLANK(Rezultati!E127),"",Rezultati!E127)</f>
        <v>2.5</v>
      </c>
      <c r="E132" s="20">
        <f>IF(ISBLANK(Rezultati!F127),"",Rezultati!F127)</f>
      </c>
      <c r="F132" s="21">
        <f>IF(ISBLANK(Rezultati!G127),"",Rezultati!G127)</f>
      </c>
      <c r="G132" s="21">
        <f>IF(ISBLANK(Rezultati!H127),"",Rezultati!H127)</f>
      </c>
      <c r="H132" s="25">
        <f>IF(ISBLANK(Rezultati!I127),"",Rezultati!I127)</f>
      </c>
      <c r="I132" s="22"/>
      <c r="J132" s="15"/>
      <c r="K132" s="23"/>
      <c r="L132" s="24">
        <f>IF(ISBLANK(Rezultati!J127),"",Rezultati!J127)</f>
        <v>40.5</v>
      </c>
      <c r="M132" s="20">
        <f>IF(ISBLANK(Rezultati!K127),"",Rezultati!K127)</f>
      </c>
      <c r="N132" s="15">
        <f>IF(ISBLANK(Rezultati!L127),"",Rezultati!L127)</f>
      </c>
      <c r="O132" s="148">
        <f>IF(ISBLANK(Rezultati!M127),"",Rezultati!M127)</f>
      </c>
      <c r="P132" s="26">
        <f>IF(ISBLANK(Rezultati!O127),"",Rezultati!O127)</f>
      </c>
      <c r="Q132" s="151">
        <f>IF(ISBLANK(Rezultati!P127),"",Rezultati!P127)</f>
        <v>0</v>
      </c>
      <c r="R132" s="163">
        <f>IF(ISBLANK(Rezultati!Q127),"",Rezultati!Q127)</f>
        <v>48</v>
      </c>
      <c r="S132" s="166" t="str">
        <f t="shared" si="1"/>
        <v>F</v>
      </c>
      <c r="T132" s="28"/>
      <c r="U132" s="28"/>
    </row>
    <row r="133" spans="1:21" ht="12.75">
      <c r="A133" s="79" t="s">
        <v>365</v>
      </c>
      <c r="B133" s="80" t="s">
        <v>366</v>
      </c>
      <c r="C133" s="78">
        <f>IF(ISBLANK(Rezultati!D128),"",Rezultati!D128)</f>
        <v>5</v>
      </c>
      <c r="D133" s="24">
        <f>IF(ISBLANK(Rezultati!E128),"",Rezultati!E128)</f>
        <v>2</v>
      </c>
      <c r="E133" s="20">
        <f>IF(ISBLANK(Rezultati!F128),"",Rezultati!F128)</f>
        <v>2.5</v>
      </c>
      <c r="F133" s="21">
        <f>IF(ISBLANK(Rezultati!G128),"",Rezultati!G128)</f>
      </c>
      <c r="G133" s="21">
        <f>IF(ISBLANK(Rezultati!H128),"",Rezultati!H128)</f>
      </c>
      <c r="H133" s="25">
        <f>IF(ISBLANK(Rezultati!I128),"",Rezultati!I128)</f>
      </c>
      <c r="I133" s="22"/>
      <c r="J133" s="15"/>
      <c r="K133" s="23"/>
      <c r="L133" s="24">
        <f>IF(ISBLANK(Rezultati!J128),"",Rezultati!J128)</f>
        <v>7</v>
      </c>
      <c r="M133" s="20">
        <f>IF(ISBLANK(Rezultati!K128),"",Rezultati!K128)</f>
        <v>37</v>
      </c>
      <c r="N133" s="15">
        <f>IF(ISBLANK(Rezultati!L128),"",Rezultati!L128)</f>
      </c>
      <c r="O133" s="148">
        <f>IF(ISBLANK(Rezultati!M128),"",Rezultati!M128)</f>
      </c>
      <c r="P133" s="26">
        <f>IF(ISBLANK(Rezultati!O128),"",Rezultati!O128)</f>
        <v>9</v>
      </c>
      <c r="Q133" s="151">
        <f>IF(ISBLANK(Rezultati!P128),"",Rezultati!P128)</f>
      </c>
      <c r="R133" s="163">
        <f>IF(ISBLANK(Rezultati!Q128),"",Rezultati!Q128)</f>
        <v>55.5</v>
      </c>
      <c r="S133" s="166" t="str">
        <f t="shared" si="1"/>
        <v>E</v>
      </c>
      <c r="T133" s="28"/>
      <c r="U133" s="28"/>
    </row>
    <row r="134" spans="1:21" ht="12.75">
      <c r="A134" s="79" t="s">
        <v>367</v>
      </c>
      <c r="B134" s="80" t="s">
        <v>368</v>
      </c>
      <c r="C134" s="78">
        <f>IF(ISBLANK(Rezultati!D129),"",Rezultati!D129)</f>
        <v>5</v>
      </c>
      <c r="D134" s="24">
        <f>IF(ISBLANK(Rezultati!E129),"",Rezultati!E129)</f>
      </c>
      <c r="E134" s="20">
        <f>IF(ISBLANK(Rezultati!F129),"",Rezultati!F129)</f>
      </c>
      <c r="F134" s="21">
        <f>IF(ISBLANK(Rezultati!G129),"",Rezultati!G129)</f>
      </c>
      <c r="G134" s="21">
        <f>IF(ISBLANK(Rezultati!H129),"",Rezultati!H129)</f>
      </c>
      <c r="H134" s="25">
        <f>IF(ISBLANK(Rezultati!I129),"",Rezultati!I129)</f>
      </c>
      <c r="I134" s="22"/>
      <c r="J134" s="15"/>
      <c r="K134" s="23"/>
      <c r="L134" s="24">
        <f>IF(ISBLANK(Rezultati!J129),"",Rezultati!J129)</f>
        <v>28.5</v>
      </c>
      <c r="M134" s="20">
        <f>IF(ISBLANK(Rezultati!K129),"",Rezultati!K129)</f>
        <v>33</v>
      </c>
      <c r="N134" s="15">
        <f>IF(ISBLANK(Rezultati!L129),"",Rezultati!L129)</f>
      </c>
      <c r="O134" s="148">
        <f>IF(ISBLANK(Rezultati!M129),"",Rezultati!M129)</f>
      </c>
      <c r="P134" s="26">
        <f>IF(ISBLANK(Rezultati!O129),"",Rezultati!O129)</f>
        <v>12</v>
      </c>
      <c r="Q134" s="151">
        <f>IF(ISBLANK(Rezultati!P129),"",Rezultati!P129)</f>
      </c>
      <c r="R134" s="163">
        <f>IF(ISBLANK(Rezultati!Q129),"",Rezultati!Q129)</f>
        <v>50</v>
      </c>
      <c r="S134" s="166" t="str">
        <f t="shared" si="1"/>
        <v>E</v>
      </c>
      <c r="T134" s="28"/>
      <c r="U134" s="28"/>
    </row>
    <row r="135" spans="1:21" ht="12.75">
      <c r="A135" s="79" t="s">
        <v>369</v>
      </c>
      <c r="B135" s="80" t="s">
        <v>370</v>
      </c>
      <c r="C135" s="78">
        <f>IF(ISBLANK(Rezultati!D130),"",Rezultati!D130)</f>
        <v>5</v>
      </c>
      <c r="D135" s="24">
        <f>IF(ISBLANK(Rezultati!E130),"",Rezultati!E130)</f>
        <v>2.5</v>
      </c>
      <c r="E135" s="20">
        <f>IF(ISBLANK(Rezultati!F130),"",Rezultati!F130)</f>
      </c>
      <c r="F135" s="21">
        <f>IF(ISBLANK(Rezultati!G130),"",Rezultati!G130)</f>
      </c>
      <c r="G135" s="21">
        <f>IF(ISBLANK(Rezultati!H130),"",Rezultati!H130)</f>
      </c>
      <c r="H135" s="25">
        <f>IF(ISBLANK(Rezultati!I130),"",Rezultati!I130)</f>
      </c>
      <c r="I135" s="22"/>
      <c r="J135" s="15"/>
      <c r="K135" s="23"/>
      <c r="L135" s="24">
        <f>IF(ISBLANK(Rezultati!J130),"",Rezultati!J130)</f>
        <v>4</v>
      </c>
      <c r="M135" s="20">
        <f>IF(ISBLANK(Rezultati!K130),"",Rezultati!K130)</f>
        <v>15</v>
      </c>
      <c r="N135" s="15">
        <f>IF(ISBLANK(Rezultati!L130),"",Rezultati!L130)</f>
      </c>
      <c r="O135" s="148">
        <f>IF(ISBLANK(Rezultati!M130),"",Rezultati!M130)</f>
      </c>
      <c r="P135" s="26">
        <f>IF(ISBLANK(Rezultati!O130),"",Rezultati!O130)</f>
        <v>7</v>
      </c>
      <c r="Q135" s="151">
        <f>IF(ISBLANK(Rezultati!P130),"",Rezultati!P130)</f>
        <v>20</v>
      </c>
      <c r="R135" s="163">
        <f>IF(ISBLANK(Rezultati!Q130),"",Rezultati!Q130)</f>
        <v>42.5</v>
      </c>
      <c r="S135" s="166" t="str">
        <f t="shared" si="1"/>
        <v>F</v>
      </c>
      <c r="T135" s="28"/>
      <c r="U135" s="28"/>
    </row>
    <row r="136" spans="1:21" ht="12.75">
      <c r="A136" s="79" t="s">
        <v>59</v>
      </c>
      <c r="B136" s="80" t="s">
        <v>67</v>
      </c>
      <c r="C136" s="78">
        <f>IF(ISBLANK(Rezultati!D131),"",Rezultati!D131)</f>
        <v>5</v>
      </c>
      <c r="D136" s="24">
        <f>IF(ISBLANK(Rezultati!E131),"",Rezultati!E131)</f>
      </c>
      <c r="E136" s="20">
        <f>IF(ISBLANK(Rezultati!F131),"",Rezultati!F131)</f>
      </c>
      <c r="F136" s="21">
        <f>IF(ISBLANK(Rezultati!G131),"",Rezultati!G131)</f>
      </c>
      <c r="G136" s="21">
        <f>IF(ISBLANK(Rezultati!H131),"",Rezultati!H131)</f>
      </c>
      <c r="H136" s="25">
        <f>IF(ISBLANK(Rezultati!I131),"",Rezultati!I131)</f>
      </c>
      <c r="I136" s="22"/>
      <c r="J136" s="15"/>
      <c r="K136" s="23"/>
      <c r="L136" s="24">
        <f>IF(ISBLANK(Rezultati!J131),"",Rezultati!J131)</f>
        <v>16</v>
      </c>
      <c r="M136" s="20">
        <f>IF(ISBLANK(Rezultati!K131),"",Rezultati!K131)</f>
      </c>
      <c r="N136" s="15">
        <f>IF(ISBLANK(Rezultati!L131),"",Rezultati!L131)</f>
      </c>
      <c r="O136" s="148">
        <f>IF(ISBLANK(Rezultati!M131),"",Rezultati!M131)</f>
      </c>
      <c r="P136" s="26">
        <f>IF(ISBLANK(Rezultati!O131),"",Rezultati!O131)</f>
        <v>36</v>
      </c>
      <c r="Q136" s="151">
        <f>IF(ISBLANK(Rezultati!P131),"",Rezultati!P131)</f>
      </c>
      <c r="R136" s="163">
        <f>IF(ISBLANK(Rezultati!Q131),"",Rezultati!Q131)</f>
        <v>57</v>
      </c>
      <c r="S136" s="166" t="str">
        <f aca="true" t="shared" si="2" ref="S136:S171">IF(R136=0,"-",IF(R136&lt;50,"F",IF(R136&lt;60,"E",IF(R136&lt;70,"D",IF(R136&lt;80,"C",IF(R136&lt;90,"B","A"))))))</f>
        <v>E</v>
      </c>
      <c r="T136" s="28"/>
      <c r="U136" s="28"/>
    </row>
    <row r="137" spans="1:21" ht="12.75">
      <c r="A137" s="79" t="s">
        <v>377</v>
      </c>
      <c r="B137" s="224" t="s">
        <v>378</v>
      </c>
      <c r="C137" s="78">
        <f>IF(ISBLANK(Rezultati!D132),"",Rezultati!D132)</f>
        <v>5</v>
      </c>
      <c r="D137" s="24">
        <f>IF(ISBLANK(Rezultati!E132),"",Rezultati!E132)</f>
      </c>
      <c r="E137" s="20">
        <f>IF(ISBLANK(Rezultati!F132),"",Rezultati!F132)</f>
      </c>
      <c r="F137" s="21">
        <f>IF(ISBLANK(Rezultati!G132),"",Rezultati!G132)</f>
      </c>
      <c r="G137" s="21">
        <f>IF(ISBLANK(Rezultati!H132),"",Rezultati!H132)</f>
      </c>
      <c r="H137" s="25">
        <f>IF(ISBLANK(Rezultati!I132),"",Rezultati!I132)</f>
      </c>
      <c r="I137" s="22"/>
      <c r="J137" s="15"/>
      <c r="K137" s="23"/>
      <c r="L137" s="24">
        <f>IF(ISBLANK(Rezultati!J132),"",Rezultati!J132)</f>
        <v>2</v>
      </c>
      <c r="M137" s="20">
        <f>IF(ISBLANK(Rezultati!K132),"",Rezultati!K132)</f>
        <v>1</v>
      </c>
      <c r="N137" s="15">
        <f>IF(ISBLANK(Rezultati!L132),"",Rezultati!L132)</f>
      </c>
      <c r="O137" s="148">
        <f>IF(ISBLANK(Rezultati!M132),"",Rezultati!M132)</f>
      </c>
      <c r="P137" s="26">
        <f>IF(ISBLANK(Rezultati!O132),"",Rezultati!O132)</f>
      </c>
      <c r="Q137" s="151">
        <f>IF(ISBLANK(Rezultati!P132),"",Rezultati!P132)</f>
      </c>
      <c r="R137" s="163">
        <f>IF(ISBLANK(Rezultati!Q132),"",Rezultati!Q132)</f>
      </c>
      <c r="S137" s="246"/>
      <c r="T137" s="28"/>
      <c r="U137" s="28"/>
    </row>
    <row r="138" spans="1:21" ht="12.75">
      <c r="A138" s="79" t="s">
        <v>60</v>
      </c>
      <c r="B138" s="80" t="s">
        <v>68</v>
      </c>
      <c r="C138" s="78">
        <f>IF(ISBLANK(Rezultati!D133),"",Rezultati!D133)</f>
        <v>5</v>
      </c>
      <c r="D138" s="24">
        <f>IF(ISBLANK(Rezultati!E133),"",Rezultati!E133)</f>
      </c>
      <c r="E138" s="20">
        <f>IF(ISBLANK(Rezultati!F133),"",Rezultati!F133)</f>
      </c>
      <c r="F138" s="21">
        <f>IF(ISBLANK(Rezultati!G133),"",Rezultati!G133)</f>
      </c>
      <c r="G138" s="21">
        <f>IF(ISBLANK(Rezultati!H133),"",Rezultati!H133)</f>
      </c>
      <c r="H138" s="25">
        <f>IF(ISBLANK(Rezultati!I133),"",Rezultati!I133)</f>
      </c>
      <c r="I138" s="22"/>
      <c r="J138" s="15"/>
      <c r="K138" s="23"/>
      <c r="L138" s="24">
        <f>IF(ISBLANK(Rezultati!J133),"",Rezultati!J133)</f>
        <v>17</v>
      </c>
      <c r="M138" s="20">
        <f>IF(ISBLANK(Rezultati!K133),"",Rezultati!K133)</f>
        <v>11.5</v>
      </c>
      <c r="N138" s="15">
        <f>IF(ISBLANK(Rezultati!L133),"",Rezultati!L133)</f>
      </c>
      <c r="O138" s="148">
        <f>IF(ISBLANK(Rezultati!M133),"",Rezultati!M133)</f>
      </c>
      <c r="P138" s="26">
        <f>IF(ISBLANK(Rezultati!O133),"",Rezultati!O133)</f>
      </c>
      <c r="Q138" s="151">
        <f>IF(ISBLANK(Rezultati!P133),"",Rezultati!P133)</f>
      </c>
      <c r="R138" s="163">
        <f>IF(ISBLANK(Rezultati!Q133),"",Rezultati!Q133)</f>
        <v>22</v>
      </c>
      <c r="S138" s="166" t="str">
        <f t="shared" si="2"/>
        <v>F</v>
      </c>
      <c r="T138" s="28"/>
      <c r="U138" s="28"/>
    </row>
    <row r="139" spans="1:21" ht="12.75">
      <c r="A139" s="79" t="s">
        <v>61</v>
      </c>
      <c r="B139" s="80" t="s">
        <v>69</v>
      </c>
      <c r="C139" s="78">
        <f>IF(ISBLANK(Rezultati!D134),"",Rezultati!D134)</f>
        <v>5</v>
      </c>
      <c r="D139" s="24">
        <f>IF(ISBLANK(Rezultati!E134),"",Rezultati!E134)</f>
      </c>
      <c r="E139" s="20">
        <f>IF(ISBLANK(Rezultati!F134),"",Rezultati!F134)</f>
      </c>
      <c r="F139" s="21">
        <f>IF(ISBLANK(Rezultati!G134),"",Rezultati!G134)</f>
      </c>
      <c r="G139" s="21">
        <f>IF(ISBLANK(Rezultati!H134),"",Rezultati!H134)</f>
      </c>
      <c r="H139" s="25">
        <f>IF(ISBLANK(Rezultati!I134),"",Rezultati!I134)</f>
      </c>
      <c r="I139" s="22"/>
      <c r="J139" s="15"/>
      <c r="K139" s="23"/>
      <c r="L139" s="24">
        <f>IF(ISBLANK(Rezultati!J134),"",Rezultati!J134)</f>
        <v>11.5</v>
      </c>
      <c r="M139" s="20">
        <f>IF(ISBLANK(Rezultati!K134),"",Rezultati!K134)</f>
        <v>15</v>
      </c>
      <c r="N139" s="15">
        <f>IF(ISBLANK(Rezultati!L134),"",Rezultati!L134)</f>
      </c>
      <c r="O139" s="148">
        <f>IF(ISBLANK(Rezultati!M134),"",Rezultati!M134)</f>
      </c>
      <c r="P139" s="26">
        <f>IF(ISBLANK(Rezultati!O134),"",Rezultati!O134)</f>
        <v>14.5</v>
      </c>
      <c r="Q139" s="151">
        <f>IF(ISBLANK(Rezultati!P134),"",Rezultati!P134)</f>
        <v>10</v>
      </c>
      <c r="R139" s="163">
        <f>IF(ISBLANK(Rezultati!Q134),"",Rezultati!Q134)</f>
        <v>34.5</v>
      </c>
      <c r="S139" s="166" t="str">
        <f t="shared" si="2"/>
        <v>F</v>
      </c>
      <c r="T139" s="28"/>
      <c r="U139" s="28"/>
    </row>
    <row r="140" spans="1:21" ht="12.75">
      <c r="A140" s="79" t="s">
        <v>62</v>
      </c>
      <c r="B140" s="80" t="s">
        <v>70</v>
      </c>
      <c r="C140" s="78">
        <f>IF(ISBLANK(Rezultati!D135),"",Rezultati!D135)</f>
        <v>5</v>
      </c>
      <c r="D140" s="24">
        <f>IF(ISBLANK(Rezultati!E135),"",Rezultati!E135)</f>
      </c>
      <c r="E140" s="20">
        <f>IF(ISBLANK(Rezultati!F135),"",Rezultati!F135)</f>
      </c>
      <c r="F140" s="21">
        <f>IF(ISBLANK(Rezultati!G135),"",Rezultati!G135)</f>
      </c>
      <c r="G140" s="21">
        <f>IF(ISBLANK(Rezultati!H135),"",Rezultati!H135)</f>
      </c>
      <c r="H140" s="25">
        <f>IF(ISBLANK(Rezultati!I135),"",Rezultati!I135)</f>
      </c>
      <c r="I140" s="22"/>
      <c r="J140" s="15"/>
      <c r="K140" s="23"/>
      <c r="L140" s="24">
        <f>IF(ISBLANK(Rezultati!J135),"",Rezultati!J135)</f>
      </c>
      <c r="M140" s="20">
        <f>IF(ISBLANK(Rezultati!K135),"",Rezultati!K135)</f>
        <v>8</v>
      </c>
      <c r="N140" s="15">
        <f>IF(ISBLANK(Rezultati!L135),"",Rezultati!L135)</f>
      </c>
      <c r="O140" s="148">
        <f>IF(ISBLANK(Rezultati!M135),"",Rezultati!M135)</f>
      </c>
      <c r="P140" s="26">
        <f>IF(ISBLANK(Rezultati!O135),"",Rezultati!O135)</f>
      </c>
      <c r="Q140" s="151">
        <f>IF(ISBLANK(Rezultati!P135),"",Rezultati!P135)</f>
      </c>
      <c r="R140" s="163">
        <f>IF(ISBLANK(Rezultati!Q135),"",Rezultati!Q135)</f>
        <v>13</v>
      </c>
      <c r="S140" s="166" t="str">
        <f t="shared" si="2"/>
        <v>F</v>
      </c>
      <c r="T140" s="28"/>
      <c r="U140" s="28"/>
    </row>
    <row r="141" spans="1:21" ht="12.75">
      <c r="A141" s="79" t="s">
        <v>63</v>
      </c>
      <c r="B141" s="80" t="s">
        <v>71</v>
      </c>
      <c r="C141" s="78">
        <f>IF(ISBLANK(Rezultati!D136),"",Rezultati!D136)</f>
        <v>5</v>
      </c>
      <c r="D141" s="24">
        <f>IF(ISBLANK(Rezultati!E136),"",Rezultati!E136)</f>
      </c>
      <c r="E141" s="20">
        <f>IF(ISBLANK(Rezultati!F136),"",Rezultati!F136)</f>
      </c>
      <c r="F141" s="21">
        <f>IF(ISBLANK(Rezultati!G136),"",Rezultati!G136)</f>
      </c>
      <c r="G141" s="21">
        <f>IF(ISBLANK(Rezultati!H136),"",Rezultati!H136)</f>
      </c>
      <c r="H141" s="25">
        <f>IF(ISBLANK(Rezultati!I136),"",Rezultati!I136)</f>
      </c>
      <c r="I141" s="22"/>
      <c r="J141" s="15"/>
      <c r="K141" s="23"/>
      <c r="L141" s="24">
        <f>IF(ISBLANK(Rezultati!J136),"",Rezultati!J136)</f>
      </c>
      <c r="M141" s="20">
        <f>IF(ISBLANK(Rezultati!K136),"",Rezultati!K136)</f>
        <v>7</v>
      </c>
      <c r="N141" s="15">
        <f>IF(ISBLANK(Rezultati!L136),"",Rezultati!L136)</f>
      </c>
      <c r="O141" s="148">
        <f>IF(ISBLANK(Rezultati!M136),"",Rezultati!M136)</f>
      </c>
      <c r="P141" s="26">
        <f>IF(ISBLANK(Rezultati!O136),"",Rezultati!O136)</f>
      </c>
      <c r="Q141" s="151">
        <f>IF(ISBLANK(Rezultati!P136),"",Rezultati!P136)</f>
      </c>
      <c r="R141" s="163">
        <f>IF(ISBLANK(Rezultati!Q136),"",Rezultati!Q136)</f>
        <v>12</v>
      </c>
      <c r="S141" s="166" t="str">
        <f t="shared" si="2"/>
        <v>F</v>
      </c>
      <c r="T141" s="28"/>
      <c r="U141" s="28"/>
    </row>
    <row r="142" spans="1:21" ht="12.75">
      <c r="A142" s="79" t="s">
        <v>64</v>
      </c>
      <c r="B142" s="80" t="s">
        <v>72</v>
      </c>
      <c r="C142" s="78">
        <f>IF(ISBLANK(Rezultati!D137),"",Rezultati!D137)</f>
        <v>5</v>
      </c>
      <c r="D142" s="24">
        <f>IF(ISBLANK(Rezultati!E137),"",Rezultati!E137)</f>
      </c>
      <c r="E142" s="20">
        <f>IF(ISBLANK(Rezultati!F137),"",Rezultati!F137)</f>
      </c>
      <c r="F142" s="21">
        <f>IF(ISBLANK(Rezultati!G137),"",Rezultati!G137)</f>
      </c>
      <c r="G142" s="21">
        <f>IF(ISBLANK(Rezultati!H137),"",Rezultati!H137)</f>
      </c>
      <c r="H142" s="25">
        <f>IF(ISBLANK(Rezultati!I137),"",Rezultati!I137)</f>
      </c>
      <c r="I142" s="22"/>
      <c r="J142" s="15"/>
      <c r="K142" s="23"/>
      <c r="L142" s="24">
        <f>IF(ISBLANK(Rezultati!J137),"",Rezultati!J137)</f>
        <v>8</v>
      </c>
      <c r="M142" s="20">
        <f>IF(ISBLANK(Rezultati!K137),"",Rezultati!K137)</f>
        <v>2.5</v>
      </c>
      <c r="N142" s="15">
        <f>IF(ISBLANK(Rezultati!L137),"",Rezultati!L137)</f>
      </c>
      <c r="O142" s="148">
        <f>IF(ISBLANK(Rezultati!M137),"",Rezultati!M137)</f>
      </c>
      <c r="P142" s="26">
        <f>IF(ISBLANK(Rezultati!O137),"",Rezultati!O137)</f>
      </c>
      <c r="Q142" s="151">
        <f>IF(ISBLANK(Rezultati!P137),"",Rezultati!P137)</f>
      </c>
      <c r="R142" s="163">
        <f>IF(ISBLANK(Rezultati!Q137),"",Rezultati!Q137)</f>
        <v>13</v>
      </c>
      <c r="S142" s="166" t="str">
        <f t="shared" si="2"/>
        <v>F</v>
      </c>
      <c r="T142" s="28"/>
      <c r="U142" s="28"/>
    </row>
    <row r="143" spans="1:21" ht="12.75">
      <c r="A143" s="79" t="s">
        <v>65</v>
      </c>
      <c r="B143" s="80" t="s">
        <v>73</v>
      </c>
      <c r="C143" s="78">
        <f>IF(ISBLANK(Rezultati!D138),"",Rezultati!D138)</f>
        <v>5</v>
      </c>
      <c r="D143" s="24">
        <f>IF(ISBLANK(Rezultati!E138),"",Rezultati!E138)</f>
        <v>2.5</v>
      </c>
      <c r="E143" s="20">
        <f>IF(ISBLANK(Rezultati!F138),"",Rezultati!F138)</f>
        <v>2.5</v>
      </c>
      <c r="F143" s="21">
        <f>IF(ISBLANK(Rezultati!G138),"",Rezultati!G138)</f>
      </c>
      <c r="G143" s="21">
        <f>IF(ISBLANK(Rezultati!H138),"",Rezultati!H138)</f>
      </c>
      <c r="H143" s="25">
        <f>IF(ISBLANK(Rezultati!I138),"",Rezultati!I138)</f>
      </c>
      <c r="I143" s="22"/>
      <c r="J143" s="15"/>
      <c r="K143" s="23"/>
      <c r="L143" s="24">
        <f>IF(ISBLANK(Rezultati!J138),"",Rezultati!J138)</f>
        <v>12</v>
      </c>
      <c r="M143" s="20">
        <f>IF(ISBLANK(Rezultati!K138),"",Rezultati!K138)</f>
        <v>21</v>
      </c>
      <c r="N143" s="15">
        <f>IF(ISBLANK(Rezultati!L138),"",Rezultati!L138)</f>
      </c>
      <c r="O143" s="148">
        <f>IF(ISBLANK(Rezultati!M138),"",Rezultati!M138)</f>
      </c>
      <c r="P143" s="26">
        <f>IF(ISBLANK(Rezultati!O138),"",Rezultati!O138)</f>
        <v>14.5</v>
      </c>
      <c r="Q143" s="151">
        <f>IF(ISBLANK(Rezultati!P138),"",Rezultati!P138)</f>
        <v>5</v>
      </c>
      <c r="R143" s="163">
        <f>IF(ISBLANK(Rezultati!Q138),"",Rezultati!Q138)</f>
        <v>45.5</v>
      </c>
      <c r="S143" s="166" t="str">
        <f t="shared" si="2"/>
        <v>F</v>
      </c>
      <c r="T143" s="28"/>
      <c r="U143" s="28"/>
    </row>
    <row r="144" spans="1:21" ht="12.75">
      <c r="A144" s="79" t="s">
        <v>89</v>
      </c>
      <c r="B144" s="80" t="s">
        <v>74</v>
      </c>
      <c r="C144" s="78">
        <f>IF(ISBLANK(Rezultati!D139),"",Rezultati!D139)</f>
        <v>5</v>
      </c>
      <c r="D144" s="24">
        <f>IF(ISBLANK(Rezultati!E139),"",Rezultati!E139)</f>
        <v>2.5</v>
      </c>
      <c r="E144" s="20">
        <f>IF(ISBLANK(Rezultati!F139),"",Rezultati!F139)</f>
        <v>2.5</v>
      </c>
      <c r="F144" s="21">
        <f>IF(ISBLANK(Rezultati!G139),"",Rezultati!G139)</f>
      </c>
      <c r="G144" s="21">
        <f>IF(ISBLANK(Rezultati!H139),"",Rezultati!H139)</f>
      </c>
      <c r="H144" s="25">
        <f>IF(ISBLANK(Rezultati!I139),"",Rezultati!I139)</f>
      </c>
      <c r="I144" s="22"/>
      <c r="J144" s="15"/>
      <c r="K144" s="23"/>
      <c r="L144" s="24">
        <f>IF(ISBLANK(Rezultati!J139),"",Rezultati!J139)</f>
        <v>7</v>
      </c>
      <c r="M144" s="20">
        <f>IF(ISBLANK(Rezultati!K139),"",Rezultati!K139)</f>
        <v>0</v>
      </c>
      <c r="N144" s="15">
        <f>IF(ISBLANK(Rezultati!L139),"",Rezultati!L139)</f>
      </c>
      <c r="O144" s="148">
        <f>IF(ISBLANK(Rezultati!M139),"",Rezultati!M139)</f>
      </c>
      <c r="P144" s="26">
        <f>IF(ISBLANK(Rezultati!O139),"",Rezultati!O139)</f>
        <v>18</v>
      </c>
      <c r="Q144" s="151">
        <f>IF(ISBLANK(Rezultati!P139),"",Rezultati!P139)</f>
      </c>
      <c r="R144" s="163">
        <f>IF(ISBLANK(Rezultati!Q139),"",Rezultati!Q139)</f>
        <v>35</v>
      </c>
      <c r="S144" s="166" t="str">
        <f t="shared" si="2"/>
        <v>F</v>
      </c>
      <c r="T144" s="28"/>
      <c r="U144" s="28"/>
    </row>
    <row r="145" spans="1:21" ht="12.75">
      <c r="A145" s="79" t="s">
        <v>90</v>
      </c>
      <c r="B145" s="80" t="s">
        <v>75</v>
      </c>
      <c r="C145" s="78">
        <f>IF(ISBLANK(Rezultati!D140),"",Rezultati!D140)</f>
        <v>5</v>
      </c>
      <c r="D145" s="24">
        <f>IF(ISBLANK(Rezultati!E140),"",Rezultati!E140)</f>
      </c>
      <c r="E145" s="20">
        <f>IF(ISBLANK(Rezultati!F140),"",Rezultati!F140)</f>
      </c>
      <c r="F145" s="21">
        <f>IF(ISBLANK(Rezultati!G140),"",Rezultati!G140)</f>
      </c>
      <c r="G145" s="21">
        <f>IF(ISBLANK(Rezultati!H140),"",Rezultati!H140)</f>
      </c>
      <c r="H145" s="25">
        <f>IF(ISBLANK(Rezultati!I140),"",Rezultati!I140)</f>
      </c>
      <c r="I145" s="22"/>
      <c r="J145" s="15"/>
      <c r="K145" s="23"/>
      <c r="L145" s="24">
        <f>IF(ISBLANK(Rezultati!J140),"",Rezultati!J140)</f>
        <v>0</v>
      </c>
      <c r="M145" s="20">
        <f>IF(ISBLANK(Rezultati!K140),"",Rezultati!K140)</f>
        <v>30</v>
      </c>
      <c r="N145" s="15">
        <f>IF(ISBLANK(Rezultati!L140),"",Rezultati!L140)</f>
      </c>
      <c r="O145" s="148">
        <f>IF(ISBLANK(Rezultati!M140),"",Rezultati!M140)</f>
      </c>
      <c r="P145" s="26">
        <f>IF(ISBLANK(Rezultati!O140),"",Rezultati!O140)</f>
        <v>40</v>
      </c>
      <c r="Q145" s="151">
        <f>IF(ISBLANK(Rezultati!P140),"",Rezultati!P140)</f>
      </c>
      <c r="R145" s="163">
        <f>IF(ISBLANK(Rezultati!Q140),"",Rezultati!Q140)</f>
        <v>75</v>
      </c>
      <c r="S145" s="166" t="str">
        <f t="shared" si="2"/>
        <v>C</v>
      </c>
      <c r="T145" s="28"/>
      <c r="U145" s="28"/>
    </row>
    <row r="146" spans="1:21" ht="12.75">
      <c r="A146" s="79" t="s">
        <v>91</v>
      </c>
      <c r="B146" s="80" t="s">
        <v>76</v>
      </c>
      <c r="C146" s="78">
        <f>IF(ISBLANK(Rezultati!D141),"",Rezultati!D141)</f>
        <v>5</v>
      </c>
      <c r="D146" s="24">
        <f>IF(ISBLANK(Rezultati!E141),"",Rezultati!E141)</f>
      </c>
      <c r="E146" s="20">
        <f>IF(ISBLANK(Rezultati!F141),"",Rezultati!F141)</f>
      </c>
      <c r="F146" s="21">
        <f>IF(ISBLANK(Rezultati!G141),"",Rezultati!G141)</f>
      </c>
      <c r="G146" s="21">
        <f>IF(ISBLANK(Rezultati!H141),"",Rezultati!H141)</f>
      </c>
      <c r="H146" s="25">
        <f>IF(ISBLANK(Rezultati!I141),"",Rezultati!I141)</f>
      </c>
      <c r="I146" s="22"/>
      <c r="J146" s="15"/>
      <c r="K146" s="23"/>
      <c r="L146" s="24">
        <f>IF(ISBLANK(Rezultati!J141),"",Rezultati!J141)</f>
        <v>38</v>
      </c>
      <c r="M146" s="20">
        <f>IF(ISBLANK(Rezultati!K141),"",Rezultati!K141)</f>
      </c>
      <c r="N146" s="15">
        <f>IF(ISBLANK(Rezultati!L141),"",Rezultati!L141)</f>
      </c>
      <c r="O146" s="148">
        <f>IF(ISBLANK(Rezultati!M141),"",Rezultati!M141)</f>
      </c>
      <c r="P146" s="26">
        <f>IF(ISBLANK(Rezultati!O141),"",Rezultati!O141)</f>
        <v>34</v>
      </c>
      <c r="Q146" s="151">
        <f>IF(ISBLANK(Rezultati!P141),"",Rezultati!P141)</f>
      </c>
      <c r="R146" s="163">
        <f>IF(ISBLANK(Rezultati!Q141),"",Rezultati!Q141)</f>
        <v>77</v>
      </c>
      <c r="S146" s="166" t="str">
        <f t="shared" si="2"/>
        <v>C</v>
      </c>
      <c r="T146" s="28"/>
      <c r="U146" s="28"/>
    </row>
    <row r="147" spans="1:21" ht="12.75">
      <c r="A147" s="79" t="s">
        <v>92</v>
      </c>
      <c r="B147" s="80" t="s">
        <v>77</v>
      </c>
      <c r="C147" s="78">
        <f>IF(ISBLANK(Rezultati!D142),"",Rezultati!D142)</f>
        <v>5</v>
      </c>
      <c r="D147" s="24">
        <f>IF(ISBLANK(Rezultati!E142),"",Rezultati!E142)</f>
      </c>
      <c r="E147" s="20">
        <f>IF(ISBLANK(Rezultati!F142),"",Rezultati!F142)</f>
      </c>
      <c r="F147" s="21">
        <f>IF(ISBLANK(Rezultati!G142),"",Rezultati!G142)</f>
      </c>
      <c r="G147" s="21">
        <f>IF(ISBLANK(Rezultati!H142),"",Rezultati!H142)</f>
      </c>
      <c r="H147" s="25">
        <f>IF(ISBLANK(Rezultati!I142),"",Rezultati!I142)</f>
      </c>
      <c r="I147" s="22"/>
      <c r="J147" s="15"/>
      <c r="K147" s="23"/>
      <c r="L147" s="24">
        <f>IF(ISBLANK(Rezultati!J142),"",Rezultati!J142)</f>
        <v>11</v>
      </c>
      <c r="M147" s="20">
        <f>IF(ISBLANK(Rezultati!K142),"",Rezultati!K142)</f>
        <v>9.5</v>
      </c>
      <c r="N147" s="15">
        <f>IF(ISBLANK(Rezultati!L142),"",Rezultati!L142)</f>
      </c>
      <c r="O147" s="148">
        <f>IF(ISBLANK(Rezultati!M142),"",Rezultati!M142)</f>
      </c>
      <c r="P147" s="26">
        <f>IF(ISBLANK(Rezultati!O142),"",Rezultati!O142)</f>
        <v>21.5</v>
      </c>
      <c r="Q147" s="151">
        <f>IF(ISBLANK(Rezultati!P142),"",Rezultati!P142)</f>
      </c>
      <c r="R147" s="163">
        <f>IF(ISBLANK(Rezultati!Q142),"",Rezultati!Q142)</f>
        <v>37.5</v>
      </c>
      <c r="S147" s="166" t="str">
        <f t="shared" si="2"/>
        <v>F</v>
      </c>
      <c r="T147" s="28"/>
      <c r="U147" s="28"/>
    </row>
    <row r="148" spans="1:21" ht="12.75">
      <c r="A148" s="79" t="s">
        <v>93</v>
      </c>
      <c r="B148" s="80" t="s">
        <v>78</v>
      </c>
      <c r="C148" s="78">
        <f>IF(ISBLANK(Rezultati!D143),"",Rezultati!D143)</f>
        <v>5</v>
      </c>
      <c r="D148" s="24">
        <f>IF(ISBLANK(Rezultati!E143),"",Rezultati!E143)</f>
      </c>
      <c r="E148" s="20">
        <f>IF(ISBLANK(Rezultati!F143),"",Rezultati!F143)</f>
      </c>
      <c r="F148" s="21">
        <f>IF(ISBLANK(Rezultati!G143),"",Rezultati!G143)</f>
      </c>
      <c r="G148" s="21">
        <f>IF(ISBLANK(Rezultati!H143),"",Rezultati!H143)</f>
      </c>
      <c r="H148" s="25">
        <f>IF(ISBLANK(Rezultati!I143),"",Rezultati!I143)</f>
      </c>
      <c r="I148" s="22"/>
      <c r="J148" s="15"/>
      <c r="K148" s="23"/>
      <c r="L148" s="24">
        <f>IF(ISBLANK(Rezultati!J143),"",Rezultati!J143)</f>
      </c>
      <c r="M148" s="20">
        <f>IF(ISBLANK(Rezultati!K143),"",Rezultati!K143)</f>
      </c>
      <c r="N148" s="15">
        <f>IF(ISBLANK(Rezultati!L143),"",Rezultati!L143)</f>
      </c>
      <c r="O148" s="148">
        <f>IF(ISBLANK(Rezultati!M143),"",Rezultati!M143)</f>
      </c>
      <c r="P148" s="26">
        <f>IF(ISBLANK(Rezultati!O143),"",Rezultati!O143)</f>
      </c>
      <c r="Q148" s="151">
        <f>IF(ISBLANK(Rezultati!P143),"",Rezultati!P143)</f>
      </c>
      <c r="R148" s="163">
        <f>IF(ISBLANK(Rezultati!Q143),"",Rezultati!Q143)</f>
        <v>5</v>
      </c>
      <c r="S148" s="166" t="str">
        <f t="shared" si="2"/>
        <v>F</v>
      </c>
      <c r="T148" s="28"/>
      <c r="U148" s="28"/>
    </row>
    <row r="149" spans="1:24" ht="12.75">
      <c r="A149" s="79" t="s">
        <v>94</v>
      </c>
      <c r="B149" s="80" t="s">
        <v>79</v>
      </c>
      <c r="C149" s="78">
        <f>IF(ISBLANK(Rezultati!D144),"",Rezultati!D144)</f>
        <v>5</v>
      </c>
      <c r="D149" s="24">
        <f>IF(ISBLANK(Rezultati!E144),"",Rezultati!E144)</f>
      </c>
      <c r="E149" s="20">
        <f>IF(ISBLANK(Rezultati!F144),"",Rezultati!F144)</f>
      </c>
      <c r="F149" s="21">
        <f>IF(ISBLANK(Rezultati!G144),"",Rezultati!G144)</f>
      </c>
      <c r="G149" s="21">
        <f>IF(ISBLANK(Rezultati!H144),"",Rezultati!H144)</f>
      </c>
      <c r="H149" s="25">
        <f>IF(ISBLANK(Rezultati!I144),"",Rezultati!I144)</f>
      </c>
      <c r="I149" s="22"/>
      <c r="J149" s="15"/>
      <c r="K149" s="23"/>
      <c r="L149" s="24">
        <f>IF(ISBLANK(Rezultati!J144),"",Rezultati!J144)</f>
      </c>
      <c r="M149" s="20">
        <f>IF(ISBLANK(Rezultati!K144),"",Rezultati!K144)</f>
        <v>10</v>
      </c>
      <c r="N149" s="15">
        <f>IF(ISBLANK(Rezultati!L144),"",Rezultati!L144)</f>
      </c>
      <c r="O149" s="148">
        <f>IF(ISBLANK(Rezultati!M144),"",Rezultati!M144)</f>
      </c>
      <c r="P149" s="26">
        <f>IF(ISBLANK(Rezultati!O144),"",Rezultati!O144)</f>
      </c>
      <c r="Q149" s="151">
        <f>IF(ISBLANK(Rezultati!P144),"",Rezultati!P144)</f>
      </c>
      <c r="R149" s="163">
        <f>IF(ISBLANK(Rezultati!Q144),"",Rezultati!Q144)</f>
        <v>15</v>
      </c>
      <c r="S149" s="166" t="str">
        <f t="shared" si="2"/>
        <v>F</v>
      </c>
      <c r="T149" s="28"/>
      <c r="U149" s="28"/>
      <c r="X149" s="37"/>
    </row>
    <row r="150" spans="1:22" ht="12.75">
      <c r="A150" s="79" t="s">
        <v>52</v>
      </c>
      <c r="B150" s="80" t="s">
        <v>80</v>
      </c>
      <c r="C150" s="78">
        <f>IF(ISBLANK(Rezultati!D145),"",Rezultati!D145)</f>
        <v>5</v>
      </c>
      <c r="D150" s="24">
        <f>IF(ISBLANK(Rezultati!E145),"",Rezultati!E145)</f>
      </c>
      <c r="E150" s="20">
        <f>IF(ISBLANK(Rezultati!F145),"",Rezultati!F145)</f>
      </c>
      <c r="F150" s="21">
        <f>IF(ISBLANK(Rezultati!G145),"",Rezultati!G145)</f>
      </c>
      <c r="G150" s="21">
        <f>IF(ISBLANK(Rezultati!H145),"",Rezultati!H145)</f>
      </c>
      <c r="H150" s="25">
        <f>IF(ISBLANK(Rezultati!I145),"",Rezultati!I145)</f>
      </c>
      <c r="I150" s="22"/>
      <c r="J150" s="15"/>
      <c r="K150" s="23"/>
      <c r="L150" s="24">
        <f>IF(ISBLANK(Rezultati!J145),"",Rezultati!J145)</f>
      </c>
      <c r="M150" s="20">
        <f>IF(ISBLANK(Rezultati!K145),"",Rezultati!K145)</f>
      </c>
      <c r="N150" s="15">
        <f>IF(ISBLANK(Rezultati!L145),"",Rezultati!L145)</f>
      </c>
      <c r="O150" s="148">
        <f>IF(ISBLANK(Rezultati!M145),"",Rezultati!M145)</f>
      </c>
      <c r="P150" s="26">
        <f>IF(ISBLANK(Rezultati!O145),"",Rezultati!O145)</f>
      </c>
      <c r="Q150" s="151">
        <f>IF(ISBLANK(Rezultati!P145),"",Rezultati!P145)</f>
      </c>
      <c r="R150" s="163">
        <f>IF(ISBLANK(Rezultati!Q145),"",Rezultati!Q145)</f>
        <v>5</v>
      </c>
      <c r="S150" s="166" t="str">
        <f t="shared" si="2"/>
        <v>F</v>
      </c>
      <c r="T150" s="28"/>
      <c r="U150" s="28"/>
      <c r="V150" s="28"/>
    </row>
    <row r="151" spans="1:22" ht="12.75">
      <c r="A151" s="79" t="s">
        <v>53</v>
      </c>
      <c r="B151" s="80" t="s">
        <v>81</v>
      </c>
      <c r="C151" s="78">
        <f>IF(ISBLANK(Rezultati!D146),"",Rezultati!D146)</f>
        <v>5</v>
      </c>
      <c r="D151" s="24">
        <f>IF(ISBLANK(Rezultati!E146),"",Rezultati!E146)</f>
        <v>2.5</v>
      </c>
      <c r="E151" s="20">
        <f>IF(ISBLANK(Rezultati!F146),"",Rezultati!F146)</f>
        <v>2.5</v>
      </c>
      <c r="F151" s="21">
        <f>IF(ISBLANK(Rezultati!G146),"",Rezultati!G146)</f>
      </c>
      <c r="G151" s="21">
        <f>IF(ISBLANK(Rezultati!H146),"",Rezultati!H146)</f>
      </c>
      <c r="H151" s="25">
        <f>IF(ISBLANK(Rezultati!I146),"",Rezultati!I146)</f>
      </c>
      <c r="I151" s="22"/>
      <c r="J151" s="15"/>
      <c r="K151" s="23"/>
      <c r="L151" s="24">
        <f>IF(ISBLANK(Rezultati!J146),"",Rezultati!J146)</f>
        <v>12</v>
      </c>
      <c r="M151" s="20">
        <f>IF(ISBLANK(Rezultati!K146),"",Rezultati!K146)</f>
        <v>33</v>
      </c>
      <c r="N151" s="15">
        <f>IF(ISBLANK(Rezultati!L146),"",Rezultati!L146)</f>
      </c>
      <c r="O151" s="148">
        <f>IF(ISBLANK(Rezultati!M146),"",Rezultati!M146)</f>
      </c>
      <c r="P151" s="26">
        <f>IF(ISBLANK(Rezultati!O146),"",Rezultati!O146)</f>
        <v>18</v>
      </c>
      <c r="Q151" s="151">
        <f>IF(ISBLANK(Rezultati!P146),"",Rezultati!P146)</f>
      </c>
      <c r="R151" s="163">
        <f>IF(ISBLANK(Rezultati!Q146),"",Rezultati!Q146)</f>
        <v>61</v>
      </c>
      <c r="S151" s="166" t="str">
        <f t="shared" si="2"/>
        <v>D</v>
      </c>
      <c r="T151" s="28"/>
      <c r="U151" s="28"/>
      <c r="V151" s="28"/>
    </row>
    <row r="152" spans="1:21" ht="12.75">
      <c r="A152" s="79" t="s">
        <v>95</v>
      </c>
      <c r="B152" s="80" t="s">
        <v>82</v>
      </c>
      <c r="C152" s="78">
        <f>IF(ISBLANK(Rezultati!D147),"",Rezultati!D147)</f>
        <v>5</v>
      </c>
      <c r="D152" s="24">
        <f>IF(ISBLANK(Rezultati!E147),"",Rezultati!E147)</f>
      </c>
      <c r="E152" s="20">
        <f>IF(ISBLANK(Rezultati!F147),"",Rezultati!F147)</f>
      </c>
      <c r="F152" s="21">
        <f>IF(ISBLANK(Rezultati!G147),"",Rezultati!G147)</f>
      </c>
      <c r="G152" s="21">
        <f>IF(ISBLANK(Rezultati!H147),"",Rezultati!H147)</f>
      </c>
      <c r="H152" s="25">
        <f>IF(ISBLANK(Rezultati!I147),"",Rezultati!I147)</f>
      </c>
      <c r="I152" s="22"/>
      <c r="J152" s="15"/>
      <c r="K152" s="23"/>
      <c r="L152" s="24">
        <f>IF(ISBLANK(Rezultati!J147),"",Rezultati!J147)</f>
      </c>
      <c r="M152" s="20">
        <f>IF(ISBLANK(Rezultati!K147),"",Rezultati!K147)</f>
        <v>32.5</v>
      </c>
      <c r="N152" s="15">
        <f>IF(ISBLANK(Rezultati!L147),"",Rezultati!L147)</f>
      </c>
      <c r="O152" s="148">
        <f>IF(ISBLANK(Rezultati!M147),"",Rezultati!M147)</f>
      </c>
      <c r="P152" s="26">
        <f>IF(ISBLANK(Rezultati!O147),"",Rezultati!O147)</f>
        <v>39.5</v>
      </c>
      <c r="Q152" s="151">
        <f>IF(ISBLANK(Rezultati!P147),"",Rezultati!P147)</f>
      </c>
      <c r="R152" s="163">
        <f>IF(ISBLANK(Rezultati!Q147),"",Rezultati!Q147)</f>
        <v>77</v>
      </c>
      <c r="S152" s="166" t="str">
        <f t="shared" si="2"/>
        <v>C</v>
      </c>
      <c r="T152" s="28"/>
      <c r="U152" s="28"/>
    </row>
    <row r="153" spans="1:21" ht="12.75">
      <c r="A153" s="79" t="s">
        <v>96</v>
      </c>
      <c r="B153" s="80" t="s">
        <v>83</v>
      </c>
      <c r="C153" s="78">
        <f>IF(ISBLANK(Rezultati!D148),"",Rezultati!D148)</f>
        <v>5</v>
      </c>
      <c r="D153" s="24">
        <f>IF(ISBLANK(Rezultati!E148),"",Rezultati!E148)</f>
        <v>2</v>
      </c>
      <c r="E153" s="20">
        <f>IF(ISBLANK(Rezultati!F148),"",Rezultati!F148)</f>
      </c>
      <c r="F153" s="21">
        <f>IF(ISBLANK(Rezultati!G148),"",Rezultati!G148)</f>
      </c>
      <c r="G153" s="21">
        <f>IF(ISBLANK(Rezultati!H148),"",Rezultati!H148)</f>
      </c>
      <c r="H153" s="25">
        <f>IF(ISBLANK(Rezultati!I148),"",Rezultati!I148)</f>
      </c>
      <c r="I153" s="22"/>
      <c r="J153" s="15"/>
      <c r="K153" s="23"/>
      <c r="L153" s="24">
        <f>IF(ISBLANK(Rezultati!J148),"",Rezultati!J148)</f>
        <v>14.5</v>
      </c>
      <c r="M153" s="20">
        <f>IF(ISBLANK(Rezultati!K148),"",Rezultati!K148)</f>
        <v>20</v>
      </c>
      <c r="N153" s="15">
        <f>IF(ISBLANK(Rezultati!L148),"",Rezultati!L148)</f>
      </c>
      <c r="O153" s="148">
        <f>IF(ISBLANK(Rezultati!M148),"",Rezultati!M148)</f>
      </c>
      <c r="P153" s="26">
        <f>IF(ISBLANK(Rezultati!O148),"",Rezultati!O148)</f>
        <v>18</v>
      </c>
      <c r="Q153" s="151">
        <f>IF(ISBLANK(Rezultati!P148),"",Rezultati!P148)</f>
      </c>
      <c r="R153" s="163">
        <f>IF(ISBLANK(Rezultati!Q148),"",Rezultati!Q148)</f>
        <v>45</v>
      </c>
      <c r="S153" s="166" t="str">
        <f t="shared" si="2"/>
        <v>F</v>
      </c>
      <c r="T153" s="28"/>
      <c r="U153" s="28"/>
    </row>
    <row r="154" spans="1:21" ht="12.75">
      <c r="A154" s="79" t="s">
        <v>54</v>
      </c>
      <c r="B154" s="80" t="s">
        <v>84</v>
      </c>
      <c r="C154" s="78">
        <f>IF(ISBLANK(Rezultati!D149),"",Rezultati!D149)</f>
        <v>5</v>
      </c>
      <c r="D154" s="24">
        <f>IF(ISBLANK(Rezultati!E149),"",Rezultati!E149)</f>
        <v>2.5</v>
      </c>
      <c r="E154" s="20">
        <f>IF(ISBLANK(Rezultati!F149),"",Rezultati!F149)</f>
        <v>2.5</v>
      </c>
      <c r="F154" s="21">
        <f>IF(ISBLANK(Rezultati!G149),"",Rezultati!G149)</f>
      </c>
      <c r="G154" s="21">
        <f>IF(ISBLANK(Rezultati!H149),"",Rezultati!H149)</f>
      </c>
      <c r="H154" s="25">
        <f>IF(ISBLANK(Rezultati!I149),"",Rezultati!I149)</f>
      </c>
      <c r="I154" s="22"/>
      <c r="J154" s="15"/>
      <c r="K154" s="23"/>
      <c r="L154" s="24">
        <f>IF(ISBLANK(Rezultati!J149),"",Rezultati!J149)</f>
        <v>23.5</v>
      </c>
      <c r="M154" s="20">
        <f>IF(ISBLANK(Rezultati!K149),"",Rezultati!K149)</f>
      </c>
      <c r="N154" s="15">
        <f>IF(ISBLANK(Rezultati!L149),"",Rezultati!L149)</f>
      </c>
      <c r="O154" s="148">
        <f>IF(ISBLANK(Rezultati!M149),"",Rezultati!M149)</f>
      </c>
      <c r="P154" s="26">
        <f>IF(ISBLANK(Rezultati!O149),"",Rezultati!O149)</f>
      </c>
      <c r="Q154" s="151">
        <f>IF(ISBLANK(Rezultati!P149),"",Rezultati!P149)</f>
      </c>
      <c r="R154" s="163">
        <f>IF(ISBLANK(Rezultati!Q149),"",Rezultati!Q149)</f>
        <v>33.5</v>
      </c>
      <c r="S154" s="166" t="str">
        <f t="shared" si="2"/>
        <v>F</v>
      </c>
      <c r="T154" s="28"/>
      <c r="U154" s="28"/>
    </row>
    <row r="155" spans="1:21" ht="12.75">
      <c r="A155" s="79" t="s">
        <v>97</v>
      </c>
      <c r="B155" s="80" t="s">
        <v>81</v>
      </c>
      <c r="C155" s="78">
        <f>IF(ISBLANK(Rezultati!D150),"",Rezultati!D150)</f>
        <v>5</v>
      </c>
      <c r="D155" s="24">
        <f>IF(ISBLANK(Rezultati!E150),"",Rezultati!E150)</f>
      </c>
      <c r="E155" s="20">
        <f>IF(ISBLANK(Rezultati!F150),"",Rezultati!F150)</f>
      </c>
      <c r="F155" s="21">
        <f>IF(ISBLANK(Rezultati!G150),"",Rezultati!G150)</f>
      </c>
      <c r="G155" s="21">
        <f>IF(ISBLANK(Rezultati!H150),"",Rezultati!H150)</f>
      </c>
      <c r="H155" s="25">
        <f>IF(ISBLANK(Rezultati!I150),"",Rezultati!I150)</f>
      </c>
      <c r="I155" s="22"/>
      <c r="J155" s="15"/>
      <c r="K155" s="23"/>
      <c r="L155" s="24">
        <f>IF(ISBLANK(Rezultati!J150),"",Rezultati!J150)</f>
      </c>
      <c r="M155" s="20">
        <f>IF(ISBLANK(Rezultati!K150),"",Rezultati!K150)</f>
      </c>
      <c r="N155" s="15">
        <f>IF(ISBLANK(Rezultati!L150),"",Rezultati!L150)</f>
      </c>
      <c r="O155" s="148">
        <f>IF(ISBLANK(Rezultati!M150),"",Rezultati!M150)</f>
      </c>
      <c r="P155" s="26">
        <f>IF(ISBLANK(Rezultati!O150),"",Rezultati!O150)</f>
      </c>
      <c r="Q155" s="151">
        <f>IF(ISBLANK(Rezultati!P150),"",Rezultati!P150)</f>
      </c>
      <c r="R155" s="163">
        <f>IF(ISBLANK(Rezultati!Q150),"",Rezultati!Q150)</f>
        <v>5</v>
      </c>
      <c r="S155" s="166" t="str">
        <f t="shared" si="2"/>
        <v>F</v>
      </c>
      <c r="T155" s="28"/>
      <c r="U155" s="28"/>
    </row>
    <row r="156" spans="1:21" ht="12.75">
      <c r="A156" s="79" t="s">
        <v>98</v>
      </c>
      <c r="B156" s="80" t="s">
        <v>85</v>
      </c>
      <c r="C156" s="78">
        <f>IF(ISBLANK(Rezultati!D151),"",Rezultati!D151)</f>
        <v>5</v>
      </c>
      <c r="D156" s="24">
        <f>IF(ISBLANK(Rezultati!E151),"",Rezultati!E151)</f>
      </c>
      <c r="E156" s="20">
        <f>IF(ISBLANK(Rezultati!F151),"",Rezultati!F151)</f>
      </c>
      <c r="F156" s="21">
        <f>IF(ISBLANK(Rezultati!G151),"",Rezultati!G151)</f>
      </c>
      <c r="G156" s="21">
        <f>IF(ISBLANK(Rezultati!H151),"",Rezultati!H151)</f>
      </c>
      <c r="H156" s="25">
        <f>IF(ISBLANK(Rezultati!I151),"",Rezultati!I151)</f>
      </c>
      <c r="I156" s="22"/>
      <c r="J156" s="15"/>
      <c r="K156" s="23"/>
      <c r="L156" s="24">
        <f>IF(ISBLANK(Rezultati!J151),"",Rezultati!J151)</f>
      </c>
      <c r="M156" s="20">
        <f>IF(ISBLANK(Rezultati!K151),"",Rezultati!K151)</f>
      </c>
      <c r="N156" s="15">
        <f>IF(ISBLANK(Rezultati!L151),"",Rezultati!L151)</f>
      </c>
      <c r="O156" s="148">
        <f>IF(ISBLANK(Rezultati!M151),"",Rezultati!M151)</f>
      </c>
      <c r="P156" s="26">
        <f>IF(ISBLANK(Rezultati!O151),"",Rezultati!O151)</f>
      </c>
      <c r="Q156" s="151">
        <f>IF(ISBLANK(Rezultati!P151),"",Rezultati!P151)</f>
      </c>
      <c r="R156" s="163">
        <f>IF(ISBLANK(Rezultati!Q151),"",Rezultati!Q151)</f>
        <v>5</v>
      </c>
      <c r="S156" s="166" t="str">
        <f t="shared" si="2"/>
        <v>F</v>
      </c>
      <c r="T156" s="28"/>
      <c r="U156" s="28"/>
    </row>
    <row r="157" spans="1:21" ht="12.75">
      <c r="A157" s="79" t="s">
        <v>376</v>
      </c>
      <c r="B157" s="226" t="s">
        <v>375</v>
      </c>
      <c r="C157" s="78">
        <f>IF(ISBLANK(Rezultati!D152),"",Rezultati!D152)</f>
        <v>5</v>
      </c>
      <c r="D157" s="24">
        <f>IF(ISBLANK(Rezultati!E152),"",Rezultati!E152)</f>
      </c>
      <c r="E157" s="20">
        <f>IF(ISBLANK(Rezultati!F152),"",Rezultati!F152)</f>
      </c>
      <c r="F157" s="21">
        <f>IF(ISBLANK(Rezultati!G152),"",Rezultati!G152)</f>
      </c>
      <c r="G157" s="21">
        <f>IF(ISBLANK(Rezultati!H152),"",Rezultati!H152)</f>
      </c>
      <c r="H157" s="25">
        <f>IF(ISBLANK(Rezultati!I152),"",Rezultati!I152)</f>
      </c>
      <c r="I157" s="22"/>
      <c r="J157" s="15"/>
      <c r="K157" s="23"/>
      <c r="L157" s="24">
        <f>IF(ISBLANK(Rezultati!J152),"",Rezultati!J152)</f>
        <v>3</v>
      </c>
      <c r="M157" s="20">
        <f>IF(ISBLANK(Rezultati!K152),"",Rezultati!K152)</f>
      </c>
      <c r="N157" s="15">
        <f>IF(ISBLANK(Rezultati!L152),"",Rezultati!L152)</f>
      </c>
      <c r="O157" s="148">
        <f>IF(ISBLANK(Rezultati!M152),"",Rezultati!M152)</f>
      </c>
      <c r="P157" s="26">
        <f>IF(ISBLANK(Rezultati!O152),"",Rezultati!O152)</f>
      </c>
      <c r="Q157" s="151">
        <f>IF(ISBLANK(Rezultati!P152),"",Rezultati!P152)</f>
      </c>
      <c r="R157" s="163">
        <f>IF(ISBLANK(Rezultati!Q152),"",Rezultati!Q152)</f>
        <v>8</v>
      </c>
      <c r="S157" s="166" t="str">
        <f>IF(R157=0,"-",IF(R157&lt;50,"F",IF(R157&lt;60,"E",IF(R157&lt;70,"D",IF(R157&lt;80,"C",IF(R157&lt;90,"B","A"))))))</f>
        <v>F</v>
      </c>
      <c r="T157" s="28"/>
      <c r="U157" s="28"/>
    </row>
    <row r="158" spans="1:21" ht="12.75">
      <c r="A158" s="79" t="s">
        <v>99</v>
      </c>
      <c r="B158" s="80" t="s">
        <v>86</v>
      </c>
      <c r="C158" s="78">
        <f>IF(ISBLANK(Rezultati!D153),"",Rezultati!D153)</f>
        <v>5</v>
      </c>
      <c r="D158" s="24">
        <f>IF(ISBLANK(Rezultati!E153),"",Rezultati!E153)</f>
      </c>
      <c r="E158" s="20">
        <f>IF(ISBLANK(Rezultati!F153),"",Rezultati!F153)</f>
      </c>
      <c r="F158" s="21">
        <f>IF(ISBLANK(Rezultati!G153),"",Rezultati!G153)</f>
      </c>
      <c r="G158" s="21">
        <f>IF(ISBLANK(Rezultati!H153),"",Rezultati!H153)</f>
      </c>
      <c r="H158" s="25">
        <f>IF(ISBLANK(Rezultati!I153),"",Rezultati!I153)</f>
      </c>
      <c r="I158" s="22"/>
      <c r="J158" s="15"/>
      <c r="K158" s="23"/>
      <c r="L158" s="24">
        <f>IF(ISBLANK(Rezultati!J153),"",Rezultati!J153)</f>
      </c>
      <c r="M158" s="20">
        <f>IF(ISBLANK(Rezultati!K153),"",Rezultati!K153)</f>
        <v>13.5</v>
      </c>
      <c r="N158" s="15">
        <f>IF(ISBLANK(Rezultati!L153),"",Rezultati!L153)</f>
      </c>
      <c r="O158" s="148">
        <f>IF(ISBLANK(Rezultati!M153),"",Rezultati!M153)</f>
      </c>
      <c r="P158" s="26">
        <f>IF(ISBLANK(Rezultati!O153),"",Rezultati!O153)</f>
      </c>
      <c r="Q158" s="151">
        <f>IF(ISBLANK(Rezultati!P153),"",Rezultati!P153)</f>
      </c>
      <c r="R158" s="163">
        <f>IF(ISBLANK(Rezultati!Q153),"",Rezultati!Q153)</f>
        <v>18.5</v>
      </c>
      <c r="S158" s="166" t="str">
        <f t="shared" si="2"/>
        <v>F</v>
      </c>
      <c r="T158" s="28"/>
      <c r="U158" s="28"/>
    </row>
    <row r="159" spans="1:21" ht="12.75">
      <c r="A159" s="79" t="s">
        <v>66</v>
      </c>
      <c r="B159" s="80" t="s">
        <v>87</v>
      </c>
      <c r="C159" s="78">
        <f>IF(ISBLANK(Rezultati!D154),"",Rezultati!D154)</f>
        <v>5</v>
      </c>
      <c r="D159" s="24">
        <f>IF(ISBLANK(Rezultati!E154),"",Rezultati!E154)</f>
      </c>
      <c r="E159" s="20">
        <f>IF(ISBLANK(Rezultati!F154),"",Rezultati!F154)</f>
      </c>
      <c r="F159" s="21">
        <f>IF(ISBLANK(Rezultati!G154),"",Rezultati!G154)</f>
      </c>
      <c r="G159" s="21">
        <f>IF(ISBLANK(Rezultati!H154),"",Rezultati!H154)</f>
      </c>
      <c r="H159" s="25">
        <f>IF(ISBLANK(Rezultati!I154),"",Rezultati!I154)</f>
      </c>
      <c r="I159" s="22"/>
      <c r="J159" s="15"/>
      <c r="K159" s="23"/>
      <c r="L159" s="24">
        <f>IF(ISBLANK(Rezultati!J154),"",Rezultati!J154)</f>
      </c>
      <c r="M159" s="20">
        <f>IF(ISBLANK(Rezultati!K154),"",Rezultati!K154)</f>
      </c>
      <c r="N159" s="15">
        <f>IF(ISBLANK(Rezultati!L154),"",Rezultati!L154)</f>
      </c>
      <c r="O159" s="148">
        <f>IF(ISBLANK(Rezultati!M154),"",Rezultati!M154)</f>
      </c>
      <c r="P159" s="26">
        <f>IF(ISBLANK(Rezultati!O154),"",Rezultati!O154)</f>
      </c>
      <c r="Q159" s="151">
        <f>IF(ISBLANK(Rezultati!P154),"",Rezultati!P154)</f>
      </c>
      <c r="R159" s="163">
        <f>IF(ISBLANK(Rezultati!Q154),"",Rezultati!Q154)</f>
        <v>5</v>
      </c>
      <c r="S159" s="166" t="str">
        <f t="shared" si="2"/>
        <v>F</v>
      </c>
      <c r="T159" s="28"/>
      <c r="U159" s="28"/>
    </row>
    <row r="160" spans="1:21" ht="12.75">
      <c r="A160" s="79" t="s">
        <v>100</v>
      </c>
      <c r="B160" s="80" t="s">
        <v>88</v>
      </c>
      <c r="C160" s="78">
        <f>IF(ISBLANK(Rezultati!D155),"",Rezultati!D155)</f>
        <v>5</v>
      </c>
      <c r="D160" s="24">
        <f>IF(ISBLANK(Rezultati!E155),"",Rezultati!E155)</f>
      </c>
      <c r="E160" s="20">
        <f>IF(ISBLANK(Rezultati!F155),"",Rezultati!F155)</f>
      </c>
      <c r="F160" s="21">
        <f>IF(ISBLANK(Rezultati!G155),"",Rezultati!G155)</f>
      </c>
      <c r="G160" s="21">
        <f>IF(ISBLANK(Rezultati!H155),"",Rezultati!H155)</f>
      </c>
      <c r="H160" s="25">
        <f>IF(ISBLANK(Rezultati!I155),"",Rezultati!I155)</f>
      </c>
      <c r="I160" s="22"/>
      <c r="J160" s="15"/>
      <c r="K160" s="23"/>
      <c r="L160" s="24">
        <f>IF(ISBLANK(Rezultati!J155),"",Rezultati!J155)</f>
      </c>
      <c r="M160" s="20">
        <f>IF(ISBLANK(Rezultati!K155),"",Rezultati!K155)</f>
      </c>
      <c r="N160" s="15">
        <f>IF(ISBLANK(Rezultati!L155),"",Rezultati!L155)</f>
      </c>
      <c r="O160" s="148">
        <f>IF(ISBLANK(Rezultati!M155),"",Rezultati!M155)</f>
      </c>
      <c r="P160" s="26">
        <f>IF(ISBLANK(Rezultati!O155),"",Rezultati!O155)</f>
      </c>
      <c r="Q160" s="151">
        <f>IF(ISBLANK(Rezultati!P155),"",Rezultati!P155)</f>
      </c>
      <c r="R160" s="163">
        <f>IF(ISBLANK(Rezultati!Q155),"",Rezultati!Q155)</f>
        <v>5</v>
      </c>
      <c r="S160" s="166" t="str">
        <f t="shared" si="2"/>
        <v>F</v>
      </c>
      <c r="T160" s="28"/>
      <c r="U160" s="28"/>
    </row>
    <row r="161" spans="1:21" ht="12.75">
      <c r="A161" s="79" t="s">
        <v>371</v>
      </c>
      <c r="B161" s="80" t="s">
        <v>372</v>
      </c>
      <c r="C161" s="78">
        <f>IF(ISBLANK(Rezultati!D156),"",Rezultati!D156)</f>
        <v>5</v>
      </c>
      <c r="D161" s="24">
        <f>IF(ISBLANK(Rezultati!E156),"",Rezultati!E156)</f>
        <v>2.5</v>
      </c>
      <c r="E161" s="20">
        <f>IF(ISBLANK(Rezultati!F156),"",Rezultati!F156)</f>
        <v>2</v>
      </c>
      <c r="F161" s="21">
        <f>IF(ISBLANK(Rezultati!G156),"",Rezultati!G156)</f>
      </c>
      <c r="G161" s="21">
        <f>IF(ISBLANK(Rezultati!H156),"",Rezultati!H156)</f>
      </c>
      <c r="H161" s="25">
        <f>IF(ISBLANK(Rezultati!I156),"",Rezultati!I156)</f>
      </c>
      <c r="I161" s="22"/>
      <c r="J161" s="15"/>
      <c r="K161" s="23"/>
      <c r="L161" s="24">
        <f>IF(ISBLANK(Rezultati!J156),"",Rezultati!J156)</f>
        <v>1</v>
      </c>
      <c r="M161" s="20">
        <f>IF(ISBLANK(Rezultati!K156),"",Rezultati!K156)</f>
        <v>22.5</v>
      </c>
      <c r="N161" s="15">
        <f>IF(ISBLANK(Rezultati!L156),"",Rezultati!L156)</f>
      </c>
      <c r="O161" s="161">
        <f>IF(ISBLANK(Rezultati!M156),"",Rezultati!M156)</f>
      </c>
      <c r="P161" s="24">
        <f>IF(ISBLANK(Rezultati!O156),"",Rezultati!O156)</f>
        <v>26</v>
      </c>
      <c r="Q161" s="151">
        <f>IF(ISBLANK(Rezultati!P156),"",Rezultati!P156)</f>
      </c>
      <c r="R161" s="163">
        <f>IF(ISBLANK(Rezultati!Q156),"",Rezultati!Q156)</f>
        <v>58</v>
      </c>
      <c r="S161" s="166" t="str">
        <f t="shared" si="2"/>
        <v>E</v>
      </c>
      <c r="T161" s="28"/>
      <c r="U161" s="28"/>
    </row>
    <row r="162" spans="1:21" ht="12.75">
      <c r="A162" s="223" t="s">
        <v>373</v>
      </c>
      <c r="B162" s="224" t="s">
        <v>374</v>
      </c>
      <c r="C162" s="78">
        <f>IF(ISBLANK(Rezultati!D157),"",Rezultati!D157)</f>
        <v>5</v>
      </c>
      <c r="D162" s="24">
        <f>IF(ISBLANK(Rezultati!E157),"",Rezultati!E157)</f>
        <v>2.5</v>
      </c>
      <c r="E162" s="20">
        <f>IF(ISBLANK(Rezultati!F157),"",Rezultati!F157)</f>
        <v>2</v>
      </c>
      <c r="F162" s="21">
        <f>IF(ISBLANK(Rezultati!G157),"",Rezultati!G157)</f>
      </c>
      <c r="G162" s="21">
        <f>IF(ISBLANK(Rezultati!H157),"",Rezultati!H157)</f>
      </c>
      <c r="H162" s="25">
        <f>IF(ISBLANK(Rezultati!I157),"",Rezultati!I157)</f>
      </c>
      <c r="I162" s="22"/>
      <c r="J162" s="15"/>
      <c r="K162" s="23"/>
      <c r="L162" s="24">
        <f>IF(ISBLANK(Rezultati!J157),"",Rezultati!J157)</f>
        <v>17.5</v>
      </c>
      <c r="M162" s="20">
        <f>IF(ISBLANK(Rezultati!K157),"",Rezultati!K157)</f>
      </c>
      <c r="N162" s="15">
        <f>IF(ISBLANK(Rezultati!L157),"",Rezultati!L157)</f>
      </c>
      <c r="O162" s="161">
        <f>IF(ISBLANK(Rezultati!M157),"",Rezultati!M157)</f>
      </c>
      <c r="P162" s="24">
        <f>IF(ISBLANK(Rezultati!O157),"",Rezultati!O157)</f>
        <v>28</v>
      </c>
      <c r="Q162" s="151">
        <f>IF(ISBLANK(Rezultati!P157),"",Rezultati!P157)</f>
      </c>
      <c r="R162" s="163">
        <f>IF(ISBLANK(Rezultati!Q157),"",Rezultati!Q157)</f>
        <v>55</v>
      </c>
      <c r="S162" s="166" t="str">
        <f t="shared" si="2"/>
        <v>E</v>
      </c>
      <c r="T162" s="28"/>
      <c r="U162" s="28"/>
    </row>
    <row r="163" spans="1:21" ht="12.75">
      <c r="A163" s="79"/>
      <c r="B163" s="80"/>
      <c r="C163" s="162">
        <f>IF(ISBLANK(Rezultati!D158),"",Rezultati!D158)</f>
      </c>
      <c r="D163" s="158">
        <f>IF(ISBLANK(Rezultati!E158),"",Rezultati!E158)</f>
      </c>
      <c r="E163" s="15">
        <f>IF(ISBLANK(Rezultati!F158),"",Rezultati!F158)</f>
      </c>
      <c r="F163" s="16">
        <f>IF(ISBLANK(Rezultati!G158),"",Rezultati!G158)</f>
      </c>
      <c r="G163" s="16">
        <f>IF(ISBLANK(Rezultati!H158),"",Rezultati!H158)</f>
      </c>
      <c r="H163" s="23">
        <f>IF(ISBLANK(Rezultati!I158),"",Rezultati!I158)</f>
      </c>
      <c r="I163" s="158"/>
      <c r="J163" s="15"/>
      <c r="K163" s="23"/>
      <c r="L163" s="158">
        <f>IF(ISBLANK(Rezultati!J158),"",Rezultati!J158)</f>
      </c>
      <c r="M163" s="15">
        <f>IF(ISBLANK(Rezultati!K158),"",Rezultati!K158)</f>
      </c>
      <c r="N163" s="15">
        <f>IF(ISBLANK(Rezultati!L158),"",Rezultati!L158)</f>
      </c>
      <c r="O163" s="161">
        <f>IF(ISBLANK(Rezultati!M158),"",Rezultati!M158)</f>
      </c>
      <c r="P163" s="158">
        <f>IF(ISBLANK(Rezultati!O158),"",Rezultati!O158)</f>
      </c>
      <c r="Q163" s="161">
        <f>IF(ISBLANK(Rezultati!P158),"",Rezultati!P158)</f>
      </c>
      <c r="R163" s="163">
        <f>IF(ISBLANK(Rezultati!Q158),"",Rezultati!Q158)</f>
        <v>0</v>
      </c>
      <c r="S163" s="166" t="str">
        <f t="shared" si="2"/>
        <v>-</v>
      </c>
      <c r="T163" s="28"/>
      <c r="U163" s="28"/>
    </row>
    <row r="164" spans="1:21" ht="12.75">
      <c r="A164" s="79"/>
      <c r="B164" s="80"/>
      <c r="C164" s="162">
        <f>IF(ISBLANK(Rezultati!D159),"",Rezultati!D159)</f>
      </c>
      <c r="D164" s="158">
        <f>IF(ISBLANK(Rezultati!E159),"",Rezultati!E159)</f>
      </c>
      <c r="E164" s="15">
        <f>IF(ISBLANK(Rezultati!F159),"",Rezultati!F159)</f>
      </c>
      <c r="F164" s="16">
        <f>IF(ISBLANK(Rezultati!G159),"",Rezultati!G159)</f>
      </c>
      <c r="G164" s="16">
        <f>IF(ISBLANK(Rezultati!H159),"",Rezultati!H159)</f>
      </c>
      <c r="H164" s="23">
        <f>IF(ISBLANK(Rezultati!I159),"",Rezultati!I159)</f>
      </c>
      <c r="I164" s="158"/>
      <c r="J164" s="15"/>
      <c r="K164" s="23"/>
      <c r="L164" s="158">
        <f>IF(ISBLANK(Rezultati!J159),"",Rezultati!J159)</f>
      </c>
      <c r="M164" s="15">
        <f>IF(ISBLANK(Rezultati!K159),"",Rezultati!K159)</f>
      </c>
      <c r="N164" s="15">
        <f>IF(ISBLANK(Rezultati!L159),"",Rezultati!L159)</f>
      </c>
      <c r="O164" s="161">
        <f>IF(ISBLANK(Rezultati!M159),"",Rezultati!M159)</f>
      </c>
      <c r="P164" s="158">
        <f>IF(ISBLANK(Rezultati!O159),"",Rezultati!O159)</f>
      </c>
      <c r="Q164" s="161">
        <f>IF(ISBLANK(Rezultati!P159),"",Rezultati!P159)</f>
      </c>
      <c r="R164" s="163">
        <f>IF(ISBLANK(Rezultati!Q159),"",Rezultati!Q159)</f>
        <v>0</v>
      </c>
      <c r="S164" s="166" t="str">
        <f t="shared" si="2"/>
        <v>-</v>
      </c>
      <c r="T164" s="28"/>
      <c r="U164" s="28"/>
    </row>
    <row r="165" spans="1:21" ht="12.75">
      <c r="A165" s="79"/>
      <c r="B165" s="80"/>
      <c r="C165" s="162">
        <f>IF(ISBLANK(Rezultati!D160),"",Rezultati!D160)</f>
      </c>
      <c r="D165" s="158">
        <f>IF(ISBLANK(Rezultati!E160),"",Rezultati!E160)</f>
      </c>
      <c r="E165" s="15">
        <f>IF(ISBLANK(Rezultati!F160),"",Rezultati!F160)</f>
      </c>
      <c r="F165" s="16">
        <f>IF(ISBLANK(Rezultati!G160),"",Rezultati!G160)</f>
      </c>
      <c r="G165" s="16">
        <f>IF(ISBLANK(Rezultati!H160),"",Rezultati!H160)</f>
      </c>
      <c r="H165" s="23">
        <f>IF(ISBLANK(Rezultati!I160),"",Rezultati!I160)</f>
      </c>
      <c r="I165" s="158"/>
      <c r="J165" s="15"/>
      <c r="K165" s="23"/>
      <c r="L165" s="158">
        <f>IF(ISBLANK(Rezultati!J160),"",Rezultati!J160)</f>
      </c>
      <c r="M165" s="15">
        <f>IF(ISBLANK(Rezultati!K160),"",Rezultati!K160)</f>
      </c>
      <c r="N165" s="15">
        <f>IF(ISBLANK(Rezultati!L160),"",Rezultati!L160)</f>
      </c>
      <c r="O165" s="161">
        <f>IF(ISBLANK(Rezultati!M160),"",Rezultati!M160)</f>
      </c>
      <c r="P165" s="158">
        <f>IF(ISBLANK(Rezultati!O160),"",Rezultati!O160)</f>
      </c>
      <c r="Q165" s="161">
        <f>IF(ISBLANK(Rezultati!P160),"",Rezultati!P160)</f>
      </c>
      <c r="R165" s="163">
        <f>IF(ISBLANK(Rezultati!Q160),"",Rezultati!Q160)</f>
        <v>0</v>
      </c>
      <c r="S165" s="166" t="str">
        <f t="shared" si="2"/>
        <v>-</v>
      </c>
      <c r="T165" s="28"/>
      <c r="U165" s="28"/>
    </row>
    <row r="166" spans="1:21" ht="12.75">
      <c r="A166" s="79"/>
      <c r="B166" s="80"/>
      <c r="C166" s="162">
        <f>IF(ISBLANK(Rezultati!D161),"",Rezultati!D161)</f>
      </c>
      <c r="D166" s="158">
        <f>IF(ISBLANK(Rezultati!E161),"",Rezultati!E161)</f>
      </c>
      <c r="E166" s="15">
        <f>IF(ISBLANK(Rezultati!F161),"",Rezultati!F161)</f>
      </c>
      <c r="F166" s="16">
        <f>IF(ISBLANK(Rezultati!G161),"",Rezultati!G161)</f>
      </c>
      <c r="G166" s="16">
        <f>IF(ISBLANK(Rezultati!H161),"",Rezultati!H161)</f>
      </c>
      <c r="H166" s="23">
        <f>IF(ISBLANK(Rezultati!I161),"",Rezultati!I161)</f>
      </c>
      <c r="I166" s="158"/>
      <c r="J166" s="15"/>
      <c r="K166" s="23"/>
      <c r="L166" s="158">
        <f>IF(ISBLANK(Rezultati!J161),"",Rezultati!J161)</f>
      </c>
      <c r="M166" s="15">
        <f>IF(ISBLANK(Rezultati!K161),"",Rezultati!K161)</f>
      </c>
      <c r="N166" s="15">
        <f>IF(ISBLANK(Rezultati!L161),"",Rezultati!L161)</f>
      </c>
      <c r="O166" s="161">
        <f>IF(ISBLANK(Rezultati!M161),"",Rezultati!M161)</f>
      </c>
      <c r="P166" s="158">
        <f>IF(ISBLANK(Rezultati!O161),"",Rezultati!O161)</f>
      </c>
      <c r="Q166" s="161">
        <f>IF(ISBLANK(Rezultati!P161),"",Rezultati!P161)</f>
      </c>
      <c r="R166" s="163">
        <f>IF(ISBLANK(Rezultati!Q161),"",Rezultati!Q161)</f>
      </c>
      <c r="S166" s="166" t="str">
        <f t="shared" si="2"/>
        <v>A</v>
      </c>
      <c r="T166" s="28"/>
      <c r="U166" s="28"/>
    </row>
    <row r="167" spans="1:21" ht="12.75">
      <c r="A167" s="79"/>
      <c r="B167" s="80"/>
      <c r="C167" s="162">
        <f>IF(ISBLANK(Rezultati!D162),"",Rezultati!D162)</f>
      </c>
      <c r="D167" s="158">
        <f>IF(ISBLANK(Rezultati!E162),"",Rezultati!E162)</f>
      </c>
      <c r="E167" s="15">
        <f>IF(ISBLANK(Rezultati!F162),"",Rezultati!F162)</f>
      </c>
      <c r="F167" s="16">
        <f>IF(ISBLANK(Rezultati!G162),"",Rezultati!G162)</f>
      </c>
      <c r="G167" s="16">
        <f>IF(ISBLANK(Rezultati!H162),"",Rezultati!H162)</f>
      </c>
      <c r="H167" s="23">
        <f>IF(ISBLANK(Rezultati!I162),"",Rezultati!I162)</f>
      </c>
      <c r="I167" s="158"/>
      <c r="J167" s="15"/>
      <c r="K167" s="23"/>
      <c r="L167" s="158">
        <f>IF(ISBLANK(Rezultati!J162),"",Rezultati!J162)</f>
      </c>
      <c r="M167" s="15">
        <f>IF(ISBLANK(Rezultati!K162),"",Rezultati!K162)</f>
      </c>
      <c r="N167" s="15">
        <f>IF(ISBLANK(Rezultati!L162),"",Rezultati!L162)</f>
      </c>
      <c r="O167" s="161">
        <f>IF(ISBLANK(Rezultati!M162),"",Rezultati!M162)</f>
      </c>
      <c r="P167" s="158">
        <f>IF(ISBLANK(Rezultati!O162),"",Rezultati!O162)</f>
      </c>
      <c r="Q167" s="161">
        <f>IF(ISBLANK(Rezultati!P162),"",Rezultati!P162)</f>
      </c>
      <c r="R167" s="163">
        <f>IF(ISBLANK(Rezultati!Q162),"",Rezultati!Q162)</f>
      </c>
      <c r="S167" s="166" t="str">
        <f t="shared" si="2"/>
        <v>A</v>
      </c>
      <c r="T167" s="28"/>
      <c r="U167" s="28"/>
    </row>
    <row r="168" spans="1:21" ht="12.75">
      <c r="A168" s="79"/>
      <c r="B168" s="80"/>
      <c r="C168" s="78">
        <f>IF(ISBLANK(Rezultati!D163),"",Rezultati!D163)</f>
      </c>
      <c r="D168" s="24">
        <f>IF(ISBLANK(Rezultati!E163),"",Rezultati!E163)</f>
      </c>
      <c r="E168" s="20">
        <f>IF(ISBLANK(Rezultati!F163),"",Rezultati!F163)</f>
      </c>
      <c r="F168" s="21">
        <f>IF(ISBLANK(Rezultati!G163),"",Rezultati!G163)</f>
      </c>
      <c r="G168" s="21">
        <f>IF(ISBLANK(Rezultati!H163),"",Rezultati!H163)</f>
      </c>
      <c r="H168" s="25">
        <f>IF(ISBLANK(Rezultati!I163),"",Rezultati!I163)</f>
      </c>
      <c r="I168" s="22"/>
      <c r="J168" s="15"/>
      <c r="K168" s="23"/>
      <c r="L168" s="24">
        <f>IF(ISBLANK(Rezultati!J163),"",Rezultati!J163)</f>
      </c>
      <c r="M168" s="20">
        <f>IF(ISBLANK(Rezultati!K163),"",Rezultati!K163)</f>
      </c>
      <c r="N168" s="15">
        <f>IF(ISBLANK(Rezultati!L163),"",Rezultati!L163)</f>
      </c>
      <c r="O168" s="148">
        <f>IF(ISBLANK(Rezultati!M163),"",Rezultati!M163)</f>
      </c>
      <c r="P168" s="26">
        <f>IF(ISBLANK(Rezultati!O163),"",Rezultati!O163)</f>
      </c>
      <c r="Q168" s="151">
        <f>IF(ISBLANK(Rezultati!P163),"",Rezultati!P163)</f>
      </c>
      <c r="R168" s="163">
        <f>IF(ISBLANK(Rezultati!Q163),"",Rezultati!Q163)</f>
      </c>
      <c r="S168" s="166" t="str">
        <f t="shared" si="2"/>
        <v>A</v>
      </c>
      <c r="T168" s="28"/>
      <c r="U168" s="28"/>
    </row>
    <row r="169" spans="1:21" ht="12.75">
      <c r="A169" s="79"/>
      <c r="B169" s="80"/>
      <c r="C169" s="78">
        <f>IF(ISBLANK(Rezultati!D164),"",Rezultati!D164)</f>
      </c>
      <c r="D169" s="24">
        <f>IF(ISBLANK(Rezultati!E164),"",Rezultati!E164)</f>
      </c>
      <c r="E169" s="20">
        <f>IF(ISBLANK(Rezultati!F164),"",Rezultati!F164)</f>
      </c>
      <c r="F169" s="21">
        <f>IF(ISBLANK(Rezultati!G164),"",Rezultati!G164)</f>
      </c>
      <c r="G169" s="21">
        <f>IF(ISBLANK(Rezultati!H164),"",Rezultati!H164)</f>
      </c>
      <c r="H169" s="25">
        <f>IF(ISBLANK(Rezultati!I164),"",Rezultati!I164)</f>
      </c>
      <c r="I169" s="22"/>
      <c r="J169" s="15"/>
      <c r="K169" s="23"/>
      <c r="L169" s="24">
        <f>IF(ISBLANK(Rezultati!J164),"",Rezultati!J164)</f>
      </c>
      <c r="M169" s="20">
        <f>IF(ISBLANK(Rezultati!K164),"",Rezultati!K164)</f>
      </c>
      <c r="N169" s="15">
        <f>IF(ISBLANK(Rezultati!L164),"",Rezultati!L164)</f>
      </c>
      <c r="O169" s="148">
        <f>IF(ISBLANK(Rezultati!M164),"",Rezultati!M164)</f>
      </c>
      <c r="P169" s="26">
        <f>IF(ISBLANK(Rezultati!O164),"",Rezultati!O164)</f>
      </c>
      <c r="Q169" s="151">
        <f>IF(ISBLANK(Rezultati!P164),"",Rezultati!P164)</f>
      </c>
      <c r="R169" s="163">
        <f>IF(ISBLANK(Rezultati!Q164),"",Rezultati!Q164)</f>
      </c>
      <c r="S169" s="166" t="str">
        <f t="shared" si="2"/>
        <v>A</v>
      </c>
      <c r="T169" s="28"/>
      <c r="U169" s="28"/>
    </row>
    <row r="170" spans="1:21" ht="12.75">
      <c r="A170" s="79"/>
      <c r="B170" s="80"/>
      <c r="C170" s="78">
        <f>IF(ISBLANK(Rezultati!D165),"",Rezultati!D165)</f>
      </c>
      <c r="D170" s="24">
        <f>IF(ISBLANK(Rezultati!E165),"",Rezultati!E165)</f>
      </c>
      <c r="E170" s="20">
        <f>IF(ISBLANK(Rezultati!F165),"",Rezultati!F165)</f>
      </c>
      <c r="F170" s="21">
        <f>IF(ISBLANK(Rezultati!G165),"",Rezultati!G165)</f>
      </c>
      <c r="G170" s="21">
        <f>IF(ISBLANK(Rezultati!H165),"",Rezultati!H165)</f>
      </c>
      <c r="H170" s="25">
        <f>IF(ISBLANK(Rezultati!I165),"",Rezultati!I165)</f>
      </c>
      <c r="I170" s="22"/>
      <c r="J170" s="15"/>
      <c r="K170" s="23"/>
      <c r="L170" s="24">
        <f>IF(ISBLANK(Rezultati!J165),"",Rezultati!J165)</f>
      </c>
      <c r="M170" s="20">
        <f>IF(ISBLANK(Rezultati!K165),"",Rezultati!K165)</f>
      </c>
      <c r="N170" s="15">
        <f>IF(ISBLANK(Rezultati!L165),"",Rezultati!L165)</f>
      </c>
      <c r="O170" s="148">
        <f>IF(ISBLANK(Rezultati!M165),"",Rezultati!M165)</f>
      </c>
      <c r="P170" s="26">
        <f>IF(ISBLANK(Rezultati!O165),"",Rezultati!O165)</f>
      </c>
      <c r="Q170" s="151">
        <f>IF(ISBLANK(Rezultati!P165),"",Rezultati!P165)</f>
      </c>
      <c r="R170" s="163">
        <f>IF(ISBLANK(Rezultati!Q165),"",Rezultati!Q165)</f>
      </c>
      <c r="S170" s="166" t="str">
        <f t="shared" si="2"/>
        <v>A</v>
      </c>
      <c r="T170" s="28"/>
      <c r="U170" s="28"/>
    </row>
    <row r="171" spans="1:21" ht="13.5" thickBot="1">
      <c r="A171" s="79"/>
      <c r="B171" s="80"/>
      <c r="C171" s="136">
        <f>IF(ISBLANK(Rezultati!D166),"",Rezultati!D166)</f>
      </c>
      <c r="D171" s="137">
        <f>IF(ISBLANK(Rezultati!E166),"",Rezultati!E166)</f>
      </c>
      <c r="E171" s="138">
        <f>IF(ISBLANK(Rezultati!F166),"",Rezultati!F166)</f>
      </c>
      <c r="F171" s="139">
        <f>IF(ISBLANK(Rezultati!G166),"",Rezultati!G166)</f>
      </c>
      <c r="G171" s="139">
        <f>IF(ISBLANK(Rezultati!H166),"",Rezultati!H166)</f>
      </c>
      <c r="H171" s="140">
        <f>IF(ISBLANK(Rezultati!I166),"",Rezultati!I166)</f>
      </c>
      <c r="I171" s="141"/>
      <c r="J171" s="142"/>
      <c r="K171" s="143"/>
      <c r="L171" s="137">
        <f>IF(ISBLANK(Rezultati!J166),"",Rezultati!J166)</f>
      </c>
      <c r="M171" s="138">
        <f>IF(ISBLANK(Rezultati!K166),"",Rezultati!K166)</f>
      </c>
      <c r="N171" s="142">
        <f>IF(ISBLANK(Rezultati!L166),"",Rezultati!L166)</f>
      </c>
      <c r="O171" s="149">
        <f>IF(ISBLANK(Rezultati!M166),"",Rezultati!M166)</f>
      </c>
      <c r="P171" s="152">
        <f>IF(ISBLANK(Rezultati!O166),"",Rezultati!O166)</f>
      </c>
      <c r="Q171" s="153">
        <f>IF(ISBLANK(Rezultati!P166),"",Rezultati!P166)</f>
      </c>
      <c r="R171" s="169">
        <f>IF(ISBLANK(Rezultati!Q166),"",Rezultati!Q166)</f>
      </c>
      <c r="S171" s="167" t="str">
        <f t="shared" si="2"/>
        <v>A</v>
      </c>
      <c r="T171" s="28"/>
      <c r="U171" s="28"/>
    </row>
    <row r="172" spans="1:21" ht="12.75">
      <c r="A172" s="79"/>
      <c r="B172" s="80"/>
      <c r="C172" s="28"/>
      <c r="D172" s="27"/>
      <c r="E172" s="27"/>
      <c r="F172" s="27"/>
      <c r="G172" s="27"/>
      <c r="H172" s="27"/>
      <c r="I172" s="27"/>
      <c r="J172" s="27"/>
      <c r="K172" s="27"/>
      <c r="L172" s="27"/>
      <c r="M172" s="27"/>
      <c r="N172" s="27"/>
      <c r="O172" s="27"/>
      <c r="P172" s="27"/>
      <c r="Q172" s="27"/>
      <c r="R172" s="28"/>
      <c r="S172" s="28"/>
      <c r="T172" s="28"/>
      <c r="U172" s="28"/>
    </row>
    <row r="173" spans="1:21" ht="12.75">
      <c r="A173" s="124"/>
      <c r="B173" s="125"/>
      <c r="C173" s="28"/>
      <c r="D173" s="27"/>
      <c r="E173" s="27"/>
      <c r="F173" s="27"/>
      <c r="G173" s="27"/>
      <c r="H173" s="27"/>
      <c r="I173" s="27"/>
      <c r="J173" s="27"/>
      <c r="K173" s="27"/>
      <c r="L173" s="27"/>
      <c r="M173" s="27"/>
      <c r="N173" s="27"/>
      <c r="O173" s="27"/>
      <c r="P173" s="27"/>
      <c r="Q173" s="27"/>
      <c r="R173" s="28"/>
      <c r="S173" s="28"/>
      <c r="T173" s="28"/>
      <c r="U173" s="28"/>
    </row>
    <row r="174" spans="1:21" ht="14.25">
      <c r="A174" s="124"/>
      <c r="B174" s="125"/>
      <c r="N174" s="27"/>
      <c r="P174" s="174" t="s">
        <v>55</v>
      </c>
      <c r="Q174" s="27"/>
      <c r="R174" s="27"/>
      <c r="S174" s="28"/>
      <c r="T174" s="28"/>
      <c r="U174" s="28"/>
    </row>
    <row r="175" spans="1:21" ht="12.75">
      <c r="A175" s="124"/>
      <c r="B175" s="125"/>
      <c r="N175" s="27"/>
      <c r="P175" s="27"/>
      <c r="Q175" s="27"/>
      <c r="R175" s="27"/>
      <c r="S175" s="28"/>
      <c r="T175" s="28"/>
      <c r="U175" s="28"/>
    </row>
    <row r="176" spans="1:21" ht="12.75">
      <c r="A176" s="124"/>
      <c r="B176" s="125"/>
      <c r="N176" s="27"/>
      <c r="P176" s="27"/>
      <c r="Q176" s="27"/>
      <c r="R176" s="27"/>
      <c r="S176" s="28"/>
      <c r="T176" s="28"/>
      <c r="U176" s="28"/>
    </row>
    <row r="177" spans="1:21" ht="12.75">
      <c r="A177" s="75"/>
      <c r="B177" s="75"/>
      <c r="N177" s="27"/>
      <c r="P177" s="170"/>
      <c r="Q177" s="170"/>
      <c r="R177" s="170"/>
      <c r="S177" s="171"/>
      <c r="T177" s="28"/>
      <c r="U177" s="28"/>
    </row>
    <row r="178" spans="1:21" ht="13.5" thickBot="1">
      <c r="A178" s="1"/>
      <c r="B178" s="1"/>
      <c r="N178" s="27"/>
      <c r="P178" s="172"/>
      <c r="Q178" s="172"/>
      <c r="R178" s="172"/>
      <c r="S178" s="173"/>
      <c r="T178" s="28"/>
      <c r="U178" s="28"/>
    </row>
    <row r="179" spans="1:21" ht="12.75">
      <c r="A179" s="1"/>
      <c r="B179" s="1"/>
      <c r="N179" s="27"/>
      <c r="R179" s="13"/>
      <c r="T179" s="28"/>
      <c r="U179" s="28"/>
    </row>
    <row r="180" spans="1:21" ht="12.75">
      <c r="A180" s="1"/>
      <c r="B180" s="1"/>
      <c r="N180" s="27"/>
      <c r="O180" s="27"/>
      <c r="P180" s="27"/>
      <c r="Q180" s="27"/>
      <c r="R180" s="28"/>
      <c r="S180" s="28"/>
      <c r="T180" s="28"/>
      <c r="U180" s="28"/>
    </row>
    <row r="181" spans="1:21" ht="12.75">
      <c r="A181" s="1"/>
      <c r="B181" s="1"/>
      <c r="N181" s="27"/>
      <c r="O181" s="27"/>
      <c r="P181" s="27"/>
      <c r="Q181" s="27"/>
      <c r="R181" s="28"/>
      <c r="S181" s="28"/>
      <c r="T181" s="28"/>
      <c r="U181" s="28"/>
    </row>
    <row r="182" spans="1:21" ht="12.75">
      <c r="A182" s="1"/>
      <c r="B182" s="1"/>
      <c r="N182" s="27"/>
      <c r="O182" s="27"/>
      <c r="P182" s="27"/>
      <c r="Q182" s="27"/>
      <c r="R182" s="28"/>
      <c r="S182" s="28"/>
      <c r="T182" s="28"/>
      <c r="U182" s="28"/>
    </row>
    <row r="183" spans="1:21" ht="12.75">
      <c r="A183" s="1"/>
      <c r="B183" s="1"/>
      <c r="N183" s="27"/>
      <c r="O183" s="27"/>
      <c r="P183" s="27"/>
      <c r="Q183" s="27"/>
      <c r="R183" s="28"/>
      <c r="S183" s="28"/>
      <c r="T183" s="28"/>
      <c r="U183" s="28"/>
    </row>
    <row r="184" spans="1:21" ht="12.75">
      <c r="A184" s="1"/>
      <c r="B184" s="1"/>
      <c r="N184" s="27"/>
      <c r="O184" s="27"/>
      <c r="P184" s="27"/>
      <c r="Q184" s="27"/>
      <c r="R184" s="28"/>
      <c r="S184" s="28"/>
      <c r="T184" s="28"/>
      <c r="U184" s="28"/>
    </row>
    <row r="185" spans="1:21" ht="12.75">
      <c r="A185" s="1"/>
      <c r="B185" s="1"/>
      <c r="N185" s="27"/>
      <c r="O185" s="27"/>
      <c r="P185" s="27"/>
      <c r="Q185" s="27"/>
      <c r="R185" s="28"/>
      <c r="S185" s="28"/>
      <c r="T185" s="28"/>
      <c r="U185" s="28"/>
    </row>
    <row r="186" spans="1:21" ht="12.75">
      <c r="A186" s="1"/>
      <c r="B186" s="1"/>
      <c r="N186" s="27"/>
      <c r="O186" s="27"/>
      <c r="P186" s="27"/>
      <c r="Q186" s="27"/>
      <c r="R186" s="28"/>
      <c r="S186" s="28"/>
      <c r="T186" s="28"/>
      <c r="U186" s="28"/>
    </row>
    <row r="187" spans="1:21" ht="12.75">
      <c r="A187" s="1"/>
      <c r="B187" s="1"/>
      <c r="N187" s="27"/>
      <c r="O187" s="27"/>
      <c r="P187" s="27"/>
      <c r="Q187" s="27"/>
      <c r="R187" s="28"/>
      <c r="S187" s="28"/>
      <c r="T187" s="28"/>
      <c r="U187" s="28"/>
    </row>
    <row r="188" spans="1:21" ht="12.75">
      <c r="A188" s="1"/>
      <c r="B188" s="1"/>
      <c r="N188" s="27"/>
      <c r="O188" s="27"/>
      <c r="P188" s="27"/>
      <c r="Q188" s="27"/>
      <c r="R188" s="28"/>
      <c r="S188" s="28"/>
      <c r="T188" s="28"/>
      <c r="U188" s="28"/>
    </row>
    <row r="189" spans="1:2" ht="12.75">
      <c r="A189" s="1"/>
      <c r="B189" s="1"/>
    </row>
    <row r="190" spans="1:2" ht="12.75">
      <c r="A190" s="1"/>
      <c r="B190" s="1"/>
    </row>
  </sheetData>
  <sheetProtection/>
  <mergeCells count="9">
    <mergeCell ref="A1:Q1"/>
    <mergeCell ref="R1:S1"/>
    <mergeCell ref="C5:Q5"/>
    <mergeCell ref="P6:Q6"/>
    <mergeCell ref="R5:R7"/>
    <mergeCell ref="S5:S7"/>
    <mergeCell ref="D6:H6"/>
    <mergeCell ref="I6:K6"/>
    <mergeCell ref="L6:O6"/>
  </mergeCells>
  <printOptions horizontalCentered="1"/>
  <pageMargins left="0.31496062992125984" right="0.31496062992125984" top="0.3937007874015748" bottom="0.7874015748031497" header="0.3937007874015748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9"/>
  <sheetViews>
    <sheetView zoomScalePageLayoutView="0" workbookViewId="0" topLeftCell="A1">
      <pane ySplit="9" topLeftCell="A169" activePane="bottomLeft" state="frozen"/>
      <selection pane="topLeft" activeCell="A1" sqref="A1"/>
      <selection pane="bottomLeft" activeCell="B165" sqref="B165:E166"/>
    </sheetView>
  </sheetViews>
  <sheetFormatPr defaultColWidth="9.140625" defaultRowHeight="12.75"/>
  <cols>
    <col min="1" max="1" width="15.00390625" style="8" customWidth="1"/>
    <col min="2" max="2" width="28.421875" style="11" customWidth="1"/>
    <col min="3" max="3" width="14.7109375" style="2" customWidth="1"/>
    <col min="4" max="4" width="15.7109375" style="9" customWidth="1"/>
    <col min="5" max="5" width="18.28125" style="2" customWidth="1"/>
    <col min="6" max="6" width="8.28125" style="6" customWidth="1"/>
    <col min="7" max="16384" width="9.140625" style="9" customWidth="1"/>
  </cols>
  <sheetData>
    <row r="1" spans="1:6" s="3" customFormat="1" ht="18.75" customHeight="1">
      <c r="A1" s="177" t="s">
        <v>29</v>
      </c>
      <c r="B1" s="178"/>
      <c r="C1" s="179"/>
      <c r="D1" s="180"/>
      <c r="E1" s="181"/>
      <c r="F1" s="4"/>
    </row>
    <row r="2" spans="1:5" s="5" customFormat="1" ht="12.75">
      <c r="A2" s="210"/>
      <c r="B2" s="39"/>
      <c r="C2" s="39"/>
      <c r="D2" s="39"/>
      <c r="E2" s="211"/>
    </row>
    <row r="3" spans="1:5" s="5" customFormat="1" ht="12.75">
      <c r="A3" s="210" t="s">
        <v>102</v>
      </c>
      <c r="B3" s="212" t="s">
        <v>103</v>
      </c>
      <c r="C3" s="213"/>
      <c r="D3" s="39" t="s">
        <v>104</v>
      </c>
      <c r="E3" s="211"/>
    </row>
    <row r="4" spans="1:5" s="5" customFormat="1" ht="12.75">
      <c r="A4" s="210" t="s">
        <v>105</v>
      </c>
      <c r="B4" s="212" t="s">
        <v>106</v>
      </c>
      <c r="C4" s="39"/>
      <c r="D4" s="39" t="s">
        <v>107</v>
      </c>
      <c r="E4" s="211"/>
    </row>
    <row r="5" spans="1:6" s="5" customFormat="1" ht="12.75">
      <c r="A5" s="210" t="s">
        <v>108</v>
      </c>
      <c r="B5" s="212" t="s">
        <v>109</v>
      </c>
      <c r="C5" s="39" t="s">
        <v>110</v>
      </c>
      <c r="D5" s="39"/>
      <c r="E5" s="211"/>
      <c r="F5" s="39"/>
    </row>
    <row r="6" spans="1:6" s="5" customFormat="1" ht="15.75" thickBot="1">
      <c r="A6" s="187"/>
      <c r="B6" s="188"/>
      <c r="C6" s="189"/>
      <c r="D6" s="190"/>
      <c r="E6" s="191"/>
      <c r="F6" s="38"/>
    </row>
    <row r="7" spans="1:5" s="6" customFormat="1" ht="12.75" customHeight="1" thickBot="1">
      <c r="A7" s="274" t="s">
        <v>30</v>
      </c>
      <c r="B7" s="277" t="s">
        <v>35</v>
      </c>
      <c r="C7" s="278" t="s">
        <v>31</v>
      </c>
      <c r="D7" s="279"/>
      <c r="E7" s="271" t="s">
        <v>32</v>
      </c>
    </row>
    <row r="8" spans="1:5" s="7" customFormat="1" ht="12.75" customHeight="1">
      <c r="A8" s="275"/>
      <c r="B8" s="275"/>
      <c r="C8" s="271" t="s">
        <v>33</v>
      </c>
      <c r="D8" s="271" t="s">
        <v>34</v>
      </c>
      <c r="E8" s="272"/>
    </row>
    <row r="9" spans="1:5" s="7" customFormat="1" ht="13.5" customHeight="1" thickBot="1">
      <c r="A9" s="276"/>
      <c r="B9" s="276"/>
      <c r="C9" s="273"/>
      <c r="D9" s="273"/>
      <c r="E9" s="273"/>
    </row>
    <row r="10" spans="1:5" s="8" customFormat="1" ht="13.5" customHeight="1">
      <c r="A10" s="79" t="e">
        <f>-A162v</f>
        <v>#NAME?</v>
      </c>
      <c r="B10" s="80" t="s">
        <v>116</v>
      </c>
      <c r="C10" s="182">
        <f>Rezultati!N3</f>
        <v>53.5</v>
      </c>
      <c r="D10" s="182">
        <f>MAX(Rezultati!O3,Rezultati!P3)</f>
        <v>38</v>
      </c>
      <c r="E10" s="184" t="str">
        <f>Evidencija!S8</f>
        <v>A</v>
      </c>
    </row>
    <row r="11" spans="1:6" ht="12.75">
      <c r="A11" s="79" t="s">
        <v>117</v>
      </c>
      <c r="B11" s="80" t="s">
        <v>118</v>
      </c>
      <c r="C11" s="182">
        <f>Rezultati!N4</f>
        <v>0</v>
      </c>
      <c r="D11" s="182">
        <f>MAX(Rezultati!O4,Rezultati!P4)</f>
        <v>0</v>
      </c>
      <c r="E11" s="185" t="str">
        <f>Evidencija!S9</f>
        <v>-</v>
      </c>
      <c r="F11" s="9"/>
    </row>
    <row r="12" spans="1:6" ht="12.75">
      <c r="A12" s="79" t="s">
        <v>119</v>
      </c>
      <c r="B12" s="80" t="s">
        <v>120</v>
      </c>
      <c r="C12" s="182">
        <f>Rezultati!N5</f>
        <v>34</v>
      </c>
      <c r="D12" s="182">
        <f>MAX(Rezultati!O5,Rezultati!P5)</f>
        <v>0</v>
      </c>
      <c r="E12" s="185" t="str">
        <f>Evidencija!S10</f>
        <v>F</v>
      </c>
      <c r="F12" s="9"/>
    </row>
    <row r="13" spans="1:6" ht="12.75">
      <c r="A13" s="79" t="s">
        <v>121</v>
      </c>
      <c r="B13" s="80" t="s">
        <v>122</v>
      </c>
      <c r="C13" s="182">
        <f>Rezultati!N6</f>
        <v>22</v>
      </c>
      <c r="D13" s="182">
        <f>MAX(Rezultati!O6,Rezultati!P6)</f>
        <v>0</v>
      </c>
      <c r="E13" s="185" t="str">
        <f>Evidencija!S11</f>
        <v>F</v>
      </c>
      <c r="F13" s="9"/>
    </row>
    <row r="14" spans="1:6" ht="12.75">
      <c r="A14" s="79" t="s">
        <v>123</v>
      </c>
      <c r="B14" s="80" t="s">
        <v>124</v>
      </c>
      <c r="C14" s="182">
        <f>Rezultati!N7</f>
        <v>9</v>
      </c>
      <c r="D14" s="182">
        <f>MAX(Rezultati!O7,Rezultati!P7)</f>
        <v>0</v>
      </c>
      <c r="E14" s="185" t="str">
        <f>Evidencija!S12</f>
        <v>F</v>
      </c>
      <c r="F14" s="9"/>
    </row>
    <row r="15" spans="1:6" ht="12.75">
      <c r="A15" s="79" t="s">
        <v>125</v>
      </c>
      <c r="B15" s="80" t="s">
        <v>126</v>
      </c>
      <c r="C15" s="182">
        <f>Rezultati!N8</f>
        <v>32.5</v>
      </c>
      <c r="D15" s="182">
        <f>MAX(Rezultati!O8,Rezultati!P8)</f>
        <v>30.5</v>
      </c>
      <c r="E15" s="185" t="str">
        <f>Evidencija!S13</f>
        <v>D</v>
      </c>
      <c r="F15" s="9"/>
    </row>
    <row r="16" spans="1:6" ht="12.75">
      <c r="A16" s="79" t="s">
        <v>127</v>
      </c>
      <c r="B16" s="80" t="s">
        <v>128</v>
      </c>
      <c r="C16" s="182">
        <f>Rezultati!N9</f>
        <v>50.5</v>
      </c>
      <c r="D16" s="182">
        <f>MAX(Rezultati!O9,Rezultati!P9)</f>
        <v>9.5</v>
      </c>
      <c r="E16" s="185" t="str">
        <f>Evidencija!S14</f>
        <v>D</v>
      </c>
      <c r="F16" s="9"/>
    </row>
    <row r="17" spans="1:6" ht="12.75">
      <c r="A17" s="79" t="s">
        <v>129</v>
      </c>
      <c r="B17" s="80" t="s">
        <v>130</v>
      </c>
      <c r="C17" s="182">
        <f>Rezultati!N10</f>
        <v>25</v>
      </c>
      <c r="D17" s="182">
        <f>MAX(Rezultati!O10,Rezultati!P10)</f>
        <v>6</v>
      </c>
      <c r="E17" s="185" t="str">
        <f>Evidencija!S15</f>
        <v>F</v>
      </c>
      <c r="F17" s="9"/>
    </row>
    <row r="18" spans="1:6" ht="12.75">
      <c r="A18" s="79" t="s">
        <v>131</v>
      </c>
      <c r="B18" s="80" t="s">
        <v>132</v>
      </c>
      <c r="C18" s="182">
        <f>Rezultati!N11</f>
        <v>22</v>
      </c>
      <c r="D18" s="182">
        <f>MAX(Rezultati!O11,Rezultati!P11)</f>
        <v>38</v>
      </c>
      <c r="E18" s="185" t="str">
        <f>Evidencija!S16</f>
        <v>D</v>
      </c>
      <c r="F18" s="9"/>
    </row>
    <row r="19" spans="1:6" ht="12.75">
      <c r="A19" s="79" t="s">
        <v>133</v>
      </c>
      <c r="B19" s="80" t="s">
        <v>134</v>
      </c>
      <c r="C19" s="182">
        <f>Rezultati!N12</f>
        <v>25</v>
      </c>
      <c r="D19" s="182">
        <f>MAX(Rezultati!O12,Rezultati!P12)</f>
        <v>20</v>
      </c>
      <c r="E19" s="185" t="str">
        <f>Evidencija!S17</f>
        <v>F</v>
      </c>
      <c r="F19" s="9"/>
    </row>
    <row r="20" spans="1:6" ht="12.75">
      <c r="A20" s="79" t="s">
        <v>135</v>
      </c>
      <c r="B20" s="80" t="s">
        <v>136</v>
      </c>
      <c r="C20" s="182">
        <f>Rezultati!N13</f>
        <v>26</v>
      </c>
      <c r="D20" s="182">
        <f>MAX(Rezultati!O13,Rezultati!P13)</f>
        <v>28</v>
      </c>
      <c r="E20" s="185" t="str">
        <f>Evidencija!S18</f>
        <v>E</v>
      </c>
      <c r="F20" s="9"/>
    </row>
    <row r="21" spans="1:6" ht="12.75">
      <c r="A21" s="79" t="s">
        <v>137</v>
      </c>
      <c r="B21" s="80" t="s">
        <v>138</v>
      </c>
      <c r="C21" s="182">
        <f>Rezultati!N14</f>
        <v>49</v>
      </c>
      <c r="D21" s="182">
        <f>MAX(Rezultati!O14,Rezultati!P14)</f>
        <v>36</v>
      </c>
      <c r="E21" s="185" t="str">
        <f>Evidencija!S19</f>
        <v>B</v>
      </c>
      <c r="F21" s="9"/>
    </row>
    <row r="22" spans="1:6" ht="12.75">
      <c r="A22" s="79" t="s">
        <v>139</v>
      </c>
      <c r="B22" s="80" t="s">
        <v>140</v>
      </c>
      <c r="C22" s="182">
        <f>Rezultati!N15</f>
        <v>29</v>
      </c>
      <c r="D22" s="182">
        <f>MAX(Rezultati!O15,Rezultati!P15)</f>
        <v>38</v>
      </c>
      <c r="E22" s="185" t="str">
        <f>Evidencija!S20</f>
        <v>D</v>
      </c>
      <c r="F22" s="9"/>
    </row>
    <row r="23" spans="1:6" ht="12.75">
      <c r="A23" s="79" t="s">
        <v>141</v>
      </c>
      <c r="B23" s="80" t="s">
        <v>142</v>
      </c>
      <c r="C23" s="182">
        <f>Rezultati!N16</f>
        <v>30</v>
      </c>
      <c r="D23" s="182">
        <f>MAX(Rezultati!O16,Rezultati!P16)</f>
        <v>34</v>
      </c>
      <c r="E23" s="185" t="str">
        <f>Evidencija!S21</f>
        <v>D</v>
      </c>
      <c r="F23" s="9"/>
    </row>
    <row r="24" spans="1:6" ht="12.75">
      <c r="A24" s="79" t="s">
        <v>143</v>
      </c>
      <c r="B24" s="80" t="s">
        <v>144</v>
      </c>
      <c r="C24" s="182">
        <f>Rezultati!N17</f>
        <v>43</v>
      </c>
      <c r="D24" s="182">
        <f>MAX(Rezultati!O17,Rezultati!P17)</f>
        <v>17</v>
      </c>
      <c r="E24" s="185" t="str">
        <f>Evidencija!S22</f>
        <v>D</v>
      </c>
      <c r="F24" s="9"/>
    </row>
    <row r="25" spans="1:6" ht="12.75">
      <c r="A25" s="79" t="s">
        <v>145</v>
      </c>
      <c r="B25" s="80" t="s">
        <v>146</v>
      </c>
      <c r="C25" s="182">
        <f>Rezultati!N18</f>
        <v>42.5</v>
      </c>
      <c r="D25" s="182">
        <f>MAX(Rezultati!O18,Rezultati!P18)</f>
        <v>18</v>
      </c>
      <c r="E25" s="185" t="str">
        <f>Evidencija!S23</f>
        <v>D</v>
      </c>
      <c r="F25" s="9"/>
    </row>
    <row r="26" spans="1:6" ht="12.75">
      <c r="A26" s="79" t="s">
        <v>147</v>
      </c>
      <c r="B26" s="80" t="s">
        <v>148</v>
      </c>
      <c r="C26" s="182">
        <f>Rezultati!N19</f>
        <v>45</v>
      </c>
      <c r="D26" s="182">
        <f>MAX(Rezultati!O19,Rezultati!P19)</f>
        <v>23.5</v>
      </c>
      <c r="E26" s="185" t="str">
        <f>Evidencija!S24</f>
        <v>D</v>
      </c>
      <c r="F26" s="9"/>
    </row>
    <row r="27" spans="1:6" ht="12.75">
      <c r="A27" s="79" t="s">
        <v>149</v>
      </c>
      <c r="B27" s="80" t="s">
        <v>150</v>
      </c>
      <c r="C27" s="182">
        <f>Rezultati!N20</f>
        <v>11.5</v>
      </c>
      <c r="D27" s="182">
        <f>MAX(Rezultati!O20,Rezultati!P20)</f>
        <v>0</v>
      </c>
      <c r="E27" s="185" t="str">
        <f>Evidencija!S25</f>
        <v>F</v>
      </c>
      <c r="F27" s="9"/>
    </row>
    <row r="28" spans="1:6" ht="12.75">
      <c r="A28" s="79" t="s">
        <v>151</v>
      </c>
      <c r="B28" s="80" t="s">
        <v>152</v>
      </c>
      <c r="C28" s="182">
        <f>Rezultati!N21</f>
        <v>52</v>
      </c>
      <c r="D28" s="182">
        <f>MAX(Rezultati!O21,Rezultati!P21)</f>
        <v>36</v>
      </c>
      <c r="E28" s="185" t="str">
        <f>Evidencija!S26</f>
        <v>B</v>
      </c>
      <c r="F28" s="9"/>
    </row>
    <row r="29" spans="1:6" ht="12.75">
      <c r="A29" s="79" t="s">
        <v>153</v>
      </c>
      <c r="B29" s="80" t="s">
        <v>154</v>
      </c>
      <c r="C29" s="182">
        <f>Rezultati!N22</f>
        <v>50</v>
      </c>
      <c r="D29" s="182">
        <f>MAX(Rezultati!O22,Rezultati!P22)</f>
        <v>29</v>
      </c>
      <c r="E29" s="185" t="str">
        <f>Evidencija!S27</f>
        <v>C</v>
      </c>
      <c r="F29" s="9"/>
    </row>
    <row r="30" spans="1:6" ht="12.75">
      <c r="A30" s="79" t="s">
        <v>155</v>
      </c>
      <c r="B30" s="80" t="s">
        <v>156</v>
      </c>
      <c r="C30" s="182">
        <f>Rezultati!N23</f>
        <v>37.5</v>
      </c>
      <c r="D30" s="182">
        <f>MAX(Rezultati!O23,Rezultati!P23)</f>
        <v>15</v>
      </c>
      <c r="E30" s="185" t="str">
        <f>Evidencija!S28</f>
        <v>E</v>
      </c>
      <c r="F30" s="9"/>
    </row>
    <row r="31" spans="1:6" ht="12.75">
      <c r="A31" s="79" t="s">
        <v>157</v>
      </c>
      <c r="B31" s="80" t="s">
        <v>158</v>
      </c>
      <c r="C31" s="182">
        <f>Rezultati!N24</f>
        <v>38</v>
      </c>
      <c r="D31" s="182">
        <f>MAX(Rezultati!O24,Rezultati!P24)</f>
        <v>23.5</v>
      </c>
      <c r="E31" s="185" t="str">
        <f>Evidencija!S29</f>
        <v>D</v>
      </c>
      <c r="F31" s="9"/>
    </row>
    <row r="32" spans="1:6" ht="12.75">
      <c r="A32" s="79" t="s">
        <v>159</v>
      </c>
      <c r="B32" s="80" t="s">
        <v>160</v>
      </c>
      <c r="C32" s="182">
        <f>Rezultati!N25</f>
        <v>15.5</v>
      </c>
      <c r="D32" s="182">
        <f>MAX(Rezultati!O25,Rezultati!P25)</f>
        <v>0</v>
      </c>
      <c r="E32" s="185" t="str">
        <f>Evidencija!S30</f>
        <v>F</v>
      </c>
      <c r="F32" s="9"/>
    </row>
    <row r="33" spans="1:6" ht="12.75">
      <c r="A33" s="79" t="s">
        <v>161</v>
      </c>
      <c r="B33" s="80" t="s">
        <v>162</v>
      </c>
      <c r="C33" s="182">
        <f>Rezultati!N26</f>
        <v>38</v>
      </c>
      <c r="D33" s="182">
        <f>MAX(Rezultati!O26,Rezultati!P26)</f>
        <v>32.5</v>
      </c>
      <c r="E33" s="185" t="str">
        <f>Evidencija!S31</f>
        <v>C</v>
      </c>
      <c r="F33" s="9"/>
    </row>
    <row r="34" spans="1:6" ht="12.75">
      <c r="A34" s="79" t="s">
        <v>163</v>
      </c>
      <c r="B34" s="80" t="s">
        <v>164</v>
      </c>
      <c r="C34" s="182">
        <f>Rezultati!N27</f>
        <v>30</v>
      </c>
      <c r="D34" s="182">
        <f>MAX(Rezultati!O27,Rezultati!P27)</f>
        <v>0</v>
      </c>
      <c r="E34" s="185" t="str">
        <f>Evidencija!S32</f>
        <v>F</v>
      </c>
      <c r="F34" s="9"/>
    </row>
    <row r="35" spans="1:6" ht="12.75">
      <c r="A35" s="79" t="s">
        <v>165</v>
      </c>
      <c r="B35" s="80" t="s">
        <v>166</v>
      </c>
      <c r="C35" s="182">
        <f>Rezultati!N28</f>
        <v>29</v>
      </c>
      <c r="D35" s="182">
        <f>MAX(Rezultati!O28,Rezultati!P28)</f>
        <v>16</v>
      </c>
      <c r="E35" s="185" t="str">
        <f>Evidencija!S33</f>
        <v>F</v>
      </c>
      <c r="F35" s="9"/>
    </row>
    <row r="36" spans="1:6" ht="12.75">
      <c r="A36" s="79" t="s">
        <v>167</v>
      </c>
      <c r="B36" s="80" t="s">
        <v>168</v>
      </c>
      <c r="C36" s="182">
        <f>Rezultati!N29</f>
        <v>13.5</v>
      </c>
      <c r="D36" s="182">
        <f>MAX(Rezultati!O29,Rezultati!P29)</f>
        <v>9</v>
      </c>
      <c r="E36" s="185" t="str">
        <f>Evidencija!S34</f>
        <v>F</v>
      </c>
      <c r="F36" s="9"/>
    </row>
    <row r="37" spans="1:6" ht="12.75">
      <c r="A37" s="79" t="s">
        <v>169</v>
      </c>
      <c r="B37" s="80" t="s">
        <v>170</v>
      </c>
      <c r="C37" s="182">
        <f>Rezultati!N30</f>
        <v>28.5</v>
      </c>
      <c r="D37" s="182">
        <f>MAX(Rezultati!O30,Rezultati!P30)</f>
        <v>29</v>
      </c>
      <c r="E37" s="185" t="str">
        <f>Evidencija!S35</f>
        <v>E</v>
      </c>
      <c r="F37" s="9"/>
    </row>
    <row r="38" spans="1:6" ht="12.75">
      <c r="A38" s="79" t="s">
        <v>171</v>
      </c>
      <c r="B38" s="80" t="s">
        <v>172</v>
      </c>
      <c r="C38" s="182">
        <f>Rezultati!N31</f>
        <v>0</v>
      </c>
      <c r="D38" s="182">
        <f>MAX(Rezultati!O31,Rezultati!P31)</f>
        <v>0</v>
      </c>
      <c r="E38" s="185" t="str">
        <f>Evidencija!S36</f>
        <v>-</v>
      </c>
      <c r="F38" s="9"/>
    </row>
    <row r="39" spans="1:6" ht="12.75">
      <c r="A39" s="79" t="s">
        <v>173</v>
      </c>
      <c r="B39" s="80" t="s">
        <v>174</v>
      </c>
      <c r="C39" s="182">
        <f>Rezultati!N32</f>
        <v>53</v>
      </c>
      <c r="D39" s="182">
        <f>MAX(Rezultati!O32,Rezultati!P32)</f>
        <v>30.5</v>
      </c>
      <c r="E39" s="185" t="str">
        <f>Evidencija!S37</f>
        <v>B</v>
      </c>
      <c r="F39" s="9"/>
    </row>
    <row r="40" spans="1:6" ht="12.75">
      <c r="A40" s="79" t="s">
        <v>175</v>
      </c>
      <c r="B40" s="80" t="s">
        <v>176</v>
      </c>
      <c r="C40" s="182">
        <f>Rezultati!N33</f>
        <v>17</v>
      </c>
      <c r="D40" s="182">
        <f>MAX(Rezultati!O33,Rezultati!P33)</f>
        <v>0</v>
      </c>
      <c r="E40" s="185" t="str">
        <f>Evidencija!S38</f>
        <v>F</v>
      </c>
      <c r="F40" s="9"/>
    </row>
    <row r="41" spans="1:6" ht="12.75">
      <c r="A41" s="79" t="s">
        <v>177</v>
      </c>
      <c r="B41" s="80" t="s">
        <v>178</v>
      </c>
      <c r="C41" s="182">
        <f>Rezultati!N34</f>
        <v>30.5</v>
      </c>
      <c r="D41" s="182">
        <f>MAX(Rezultati!O34,Rezultati!P34)</f>
        <v>5</v>
      </c>
      <c r="E41" s="185" t="str">
        <f>Evidencija!S39</f>
        <v>F</v>
      </c>
      <c r="F41" s="9"/>
    </row>
    <row r="42" spans="1:6" ht="12.75">
      <c r="A42" s="79" t="s">
        <v>179</v>
      </c>
      <c r="B42" s="80" t="s">
        <v>180</v>
      </c>
      <c r="C42" s="182">
        <f>Rezultati!N35</f>
        <v>55</v>
      </c>
      <c r="D42" s="182">
        <f>MAX(Rezultati!O35,Rezultati!P35)</f>
        <v>43</v>
      </c>
      <c r="E42" s="185" t="str">
        <f>Evidencija!S40</f>
        <v>A</v>
      </c>
      <c r="F42" s="9"/>
    </row>
    <row r="43" spans="1:6" ht="12.75">
      <c r="A43" s="79" t="s">
        <v>181</v>
      </c>
      <c r="B43" s="80" t="s">
        <v>182</v>
      </c>
      <c r="C43" s="182">
        <f>Rezultati!N36</f>
        <v>35.5</v>
      </c>
      <c r="D43" s="182">
        <f>MAX(Rezultati!O36,Rezultati!P36)</f>
        <v>32.5</v>
      </c>
      <c r="E43" s="185" t="str">
        <f>Evidencija!S41</f>
        <v>D</v>
      </c>
      <c r="F43" s="9"/>
    </row>
    <row r="44" spans="1:6" ht="12.75">
      <c r="A44" s="79" t="s">
        <v>183</v>
      </c>
      <c r="B44" s="80" t="s">
        <v>184</v>
      </c>
      <c r="C44" s="182">
        <f>Rezultati!N37</f>
        <v>13</v>
      </c>
      <c r="D44" s="182">
        <f>MAX(Rezultati!O37,Rezultati!P37)</f>
        <v>24</v>
      </c>
      <c r="E44" s="185" t="str">
        <f>Evidencija!S42</f>
        <v>F</v>
      </c>
      <c r="F44" s="9"/>
    </row>
    <row r="45" spans="1:6" ht="12.75">
      <c r="A45" s="79" t="s">
        <v>185</v>
      </c>
      <c r="B45" s="80" t="s">
        <v>186</v>
      </c>
      <c r="C45" s="182">
        <f>Rezultati!N38</f>
        <v>33</v>
      </c>
      <c r="D45" s="182">
        <f>MAX(Rezultati!O38,Rezultati!P38)</f>
        <v>29</v>
      </c>
      <c r="E45" s="185" t="str">
        <f>Evidencija!S43</f>
        <v>D</v>
      </c>
      <c r="F45" s="9"/>
    </row>
    <row r="46" spans="1:6" ht="12.75">
      <c r="A46" s="79" t="s">
        <v>187</v>
      </c>
      <c r="B46" s="80" t="s">
        <v>188</v>
      </c>
      <c r="C46" s="182">
        <f>Rezultati!N39</f>
        <v>34</v>
      </c>
      <c r="D46" s="182">
        <f>MAX(Rezultati!O39,Rezultati!P39)</f>
        <v>30.5</v>
      </c>
      <c r="E46" s="185" t="str">
        <f>Evidencija!S44</f>
        <v>D</v>
      </c>
      <c r="F46" s="9"/>
    </row>
    <row r="47" spans="1:6" ht="12.75">
      <c r="A47" s="79" t="s">
        <v>189</v>
      </c>
      <c r="B47" s="80" t="s">
        <v>190</v>
      </c>
      <c r="C47" s="182">
        <f>Rezultati!N40</f>
        <v>46</v>
      </c>
      <c r="D47" s="182">
        <f>MAX(Rezultati!O40,Rezultati!P40)</f>
        <v>36</v>
      </c>
      <c r="E47" s="185" t="str">
        <f>Evidencija!S45</f>
        <v>B</v>
      </c>
      <c r="F47" s="9"/>
    </row>
    <row r="48" spans="1:6" ht="12.75">
      <c r="A48" s="79" t="s">
        <v>191</v>
      </c>
      <c r="B48" s="80" t="s">
        <v>192</v>
      </c>
      <c r="C48" s="182">
        <f>Rezultati!N41</f>
        <v>39.5</v>
      </c>
      <c r="D48" s="182">
        <f>MAX(Rezultati!O41,Rezultati!P41)</f>
        <v>28</v>
      </c>
      <c r="E48" s="185" t="str">
        <f>Evidencija!S46</f>
        <v>D</v>
      </c>
      <c r="F48" s="9"/>
    </row>
    <row r="49" spans="1:6" ht="12.75">
      <c r="A49" s="79" t="s">
        <v>193</v>
      </c>
      <c r="B49" s="80" t="s">
        <v>194</v>
      </c>
      <c r="C49" s="182">
        <f>Rezultati!N42</f>
        <v>35.5</v>
      </c>
      <c r="D49" s="182">
        <f>MAX(Rezultati!O42,Rezultati!P42)</f>
        <v>23.5</v>
      </c>
      <c r="E49" s="185" t="str">
        <f>Evidencija!S47</f>
        <v>E</v>
      </c>
      <c r="F49" s="9"/>
    </row>
    <row r="50" spans="1:6" ht="12.75">
      <c r="A50" s="79" t="s">
        <v>195</v>
      </c>
      <c r="B50" s="80" t="s">
        <v>196</v>
      </c>
      <c r="C50" s="182">
        <f>Rezultati!N43</f>
        <v>26.5</v>
      </c>
      <c r="D50" s="182">
        <f>MAX(Rezultati!O43,Rezultati!P43)</f>
        <v>24</v>
      </c>
      <c r="E50" s="185" t="str">
        <f>Evidencija!S48</f>
        <v>E</v>
      </c>
      <c r="F50" s="9"/>
    </row>
    <row r="51" spans="1:6" ht="12.75">
      <c r="A51" s="79" t="s">
        <v>197</v>
      </c>
      <c r="B51" s="80" t="s">
        <v>198</v>
      </c>
      <c r="C51" s="182">
        <f>Rezultati!N44</f>
        <v>24.5</v>
      </c>
      <c r="D51" s="182">
        <f>MAX(Rezultati!O44,Rezultati!P44)</f>
        <v>25.5</v>
      </c>
      <c r="E51" s="185" t="str">
        <f>Evidencija!S49</f>
        <v>E</v>
      </c>
      <c r="F51" s="9"/>
    </row>
    <row r="52" spans="1:6" ht="12.75">
      <c r="A52" s="79" t="s">
        <v>199</v>
      </c>
      <c r="B52" s="80" t="s">
        <v>200</v>
      </c>
      <c r="C52" s="182">
        <f>Rezultati!N45</f>
        <v>3.5</v>
      </c>
      <c r="D52" s="182">
        <f>MAX(Rezultati!O45,Rezultati!P45)</f>
        <v>0</v>
      </c>
      <c r="E52" s="185" t="str">
        <f>Evidencija!S50</f>
        <v>F</v>
      </c>
      <c r="F52" s="9"/>
    </row>
    <row r="53" spans="1:6" ht="12.75">
      <c r="A53" s="79" t="s">
        <v>201</v>
      </c>
      <c r="B53" s="80" t="s">
        <v>202</v>
      </c>
      <c r="C53" s="182">
        <f>Rezultati!N46</f>
        <v>33.5</v>
      </c>
      <c r="D53" s="182">
        <f>MAX(Rezultati!O46,Rezultati!P46)</f>
        <v>41.5</v>
      </c>
      <c r="E53" s="185" t="str">
        <f>Evidencija!S51</f>
        <v>C</v>
      </c>
      <c r="F53" s="9"/>
    </row>
    <row r="54" spans="1:6" ht="12.75">
      <c r="A54" s="79" t="s">
        <v>203</v>
      </c>
      <c r="B54" s="80" t="s">
        <v>204</v>
      </c>
      <c r="C54" s="182">
        <f>Rezultati!N47</f>
        <v>42.5</v>
      </c>
      <c r="D54" s="182">
        <f>MAX(Rezultati!O47,Rezultati!P47)</f>
        <v>29</v>
      </c>
      <c r="E54" s="185" t="str">
        <f>Evidencija!S52</f>
        <v>C</v>
      </c>
      <c r="F54" s="9"/>
    </row>
    <row r="55" spans="1:6" ht="12.75">
      <c r="A55" s="79" t="s">
        <v>205</v>
      </c>
      <c r="B55" s="80" t="s">
        <v>206</v>
      </c>
      <c r="C55" s="182">
        <f>Rezultati!N48</f>
        <v>7</v>
      </c>
      <c r="D55" s="182">
        <f>MAX(Rezultati!O48,Rezultati!P48)</f>
        <v>0</v>
      </c>
      <c r="E55" s="185" t="str">
        <f>Evidencija!S53</f>
        <v>F</v>
      </c>
      <c r="F55" s="9"/>
    </row>
    <row r="56" spans="1:6" ht="12.75">
      <c r="A56" s="79" t="s">
        <v>207</v>
      </c>
      <c r="B56" s="80" t="s">
        <v>208</v>
      </c>
      <c r="C56" s="182">
        <f>Rezultati!N49</f>
        <v>40.5</v>
      </c>
      <c r="D56" s="182">
        <f>MAX(Rezultati!O49,Rezultati!P49)</f>
        <v>23</v>
      </c>
      <c r="E56" s="185" t="str">
        <f>Evidencija!S54</f>
        <v>D</v>
      </c>
      <c r="F56" s="10"/>
    </row>
    <row r="57" spans="1:6" ht="12.75">
      <c r="A57" s="79" t="s">
        <v>209</v>
      </c>
      <c r="B57" s="80" t="s">
        <v>210</v>
      </c>
      <c r="C57" s="182">
        <f>Rezultati!N50</f>
        <v>22</v>
      </c>
      <c r="D57" s="182">
        <f>MAX(Rezultati!O50,Rezultati!P50)</f>
        <v>41.5</v>
      </c>
      <c r="E57" s="185" t="str">
        <f>Evidencija!S55</f>
        <v>D</v>
      </c>
      <c r="F57" s="10"/>
    </row>
    <row r="58" spans="1:6" ht="12.75">
      <c r="A58" s="79" t="s">
        <v>211</v>
      </c>
      <c r="B58" s="80" t="s">
        <v>212</v>
      </c>
      <c r="C58" s="182">
        <f>Rezultati!N51</f>
        <v>27.5</v>
      </c>
      <c r="D58" s="182">
        <f>MAX(Rezultati!O51,Rezultati!P51)</f>
        <v>7</v>
      </c>
      <c r="E58" s="185" t="str">
        <f>Evidencija!S56</f>
        <v>F</v>
      </c>
      <c r="F58" s="10"/>
    </row>
    <row r="59" spans="1:6" ht="12.75">
      <c r="A59" s="79" t="s">
        <v>213</v>
      </c>
      <c r="B59" s="80" t="s">
        <v>214</v>
      </c>
      <c r="C59" s="182">
        <f>Rezultati!N52</f>
        <v>36</v>
      </c>
      <c r="D59" s="182">
        <f>MAX(Rezultati!O52,Rezultati!P52)</f>
        <v>27</v>
      </c>
      <c r="E59" s="185" t="str">
        <f>Evidencija!S57</f>
        <v>D</v>
      </c>
      <c r="F59" s="10"/>
    </row>
    <row r="60" spans="1:6" ht="12.75">
      <c r="A60" s="79" t="s">
        <v>215</v>
      </c>
      <c r="B60" s="80" t="s">
        <v>216</v>
      </c>
      <c r="C60" s="182">
        <f>Rezultati!N53</f>
        <v>0</v>
      </c>
      <c r="D60" s="182">
        <f>MAX(Rezultati!O53,Rezultati!P53)</f>
        <v>0</v>
      </c>
      <c r="E60" s="185" t="str">
        <f>Evidencija!S58</f>
        <v>-</v>
      </c>
      <c r="F60" s="10"/>
    </row>
    <row r="61" spans="1:6" ht="12.75">
      <c r="A61" s="79" t="s">
        <v>217</v>
      </c>
      <c r="B61" s="80" t="s">
        <v>218</v>
      </c>
      <c r="C61" s="182">
        <f>Rezultati!N54</f>
        <v>29.5</v>
      </c>
      <c r="D61" s="182">
        <f>MAX(Rezultati!O54,Rezultati!P54)</f>
        <v>34</v>
      </c>
      <c r="E61" s="185" t="str">
        <f>Evidencija!S59</f>
        <v>D</v>
      </c>
      <c r="F61" s="10"/>
    </row>
    <row r="62" spans="1:6" ht="12.75">
      <c r="A62" s="79" t="s">
        <v>219</v>
      </c>
      <c r="B62" s="80" t="s">
        <v>220</v>
      </c>
      <c r="C62" s="182">
        <f>Rezultati!N55</f>
        <v>43</v>
      </c>
      <c r="D62" s="182">
        <f>MAX(Rezultati!O55,Rezultati!P55)</f>
        <v>11</v>
      </c>
      <c r="E62" s="185" t="str">
        <f>Evidencija!S60</f>
        <v>E</v>
      </c>
      <c r="F62" s="10"/>
    </row>
    <row r="63" spans="1:6" ht="12.75">
      <c r="A63" s="79" t="s">
        <v>221</v>
      </c>
      <c r="B63" s="80" t="s">
        <v>222</v>
      </c>
      <c r="C63" s="182">
        <f>Rezultati!N56</f>
        <v>37.8</v>
      </c>
      <c r="D63" s="182">
        <f>MAX(Rezultati!O56,Rezultati!P56)</f>
        <v>32.5</v>
      </c>
      <c r="E63" s="185" t="str">
        <f>Evidencija!S61</f>
        <v>C</v>
      </c>
      <c r="F63" s="10"/>
    </row>
    <row r="64" spans="1:6" ht="12.75">
      <c r="A64" s="79" t="s">
        <v>223</v>
      </c>
      <c r="B64" s="80" t="s">
        <v>224</v>
      </c>
      <c r="C64" s="182">
        <f>Rezultati!N57</f>
        <v>42.5</v>
      </c>
      <c r="D64" s="182">
        <f>MAX(Rezultati!O57,Rezultati!P57)</f>
        <v>12.5</v>
      </c>
      <c r="E64" s="185" t="str">
        <f>Evidencija!S62</f>
        <v>E</v>
      </c>
      <c r="F64" s="10"/>
    </row>
    <row r="65" spans="1:6" ht="12.75">
      <c r="A65" s="79" t="s">
        <v>225</v>
      </c>
      <c r="B65" s="80" t="s">
        <v>226</v>
      </c>
      <c r="C65" s="182">
        <f>Rezultati!N58</f>
        <v>19.5</v>
      </c>
      <c r="D65" s="182">
        <f>MAX(Rezultati!O58,Rezultati!P58)</f>
        <v>0</v>
      </c>
      <c r="E65" s="185" t="str">
        <f>Evidencija!S63</f>
        <v>F</v>
      </c>
      <c r="F65" s="10"/>
    </row>
    <row r="66" spans="1:6" ht="12.75">
      <c r="A66" s="79" t="s">
        <v>227</v>
      </c>
      <c r="B66" s="80" t="s">
        <v>228</v>
      </c>
      <c r="C66" s="182">
        <f>Rezultati!N59</f>
        <v>44</v>
      </c>
      <c r="D66" s="182">
        <f>MAX(Rezultati!O59,Rezultati!P59)</f>
        <v>32.5</v>
      </c>
      <c r="E66" s="185" t="str">
        <f>Evidencija!S64</f>
        <v>C</v>
      </c>
      <c r="F66" s="10"/>
    </row>
    <row r="67" spans="1:6" ht="12.75">
      <c r="A67" s="79" t="s">
        <v>229</v>
      </c>
      <c r="B67" s="80" t="s">
        <v>230</v>
      </c>
      <c r="C67" s="182">
        <f>Rezultati!N60</f>
        <v>0</v>
      </c>
      <c r="D67" s="182">
        <f>MAX(Rezultati!O60,Rezultati!P60)</f>
        <v>0</v>
      </c>
      <c r="E67" s="185" t="str">
        <f>Evidencija!S65</f>
        <v>-</v>
      </c>
      <c r="F67" s="10"/>
    </row>
    <row r="68" spans="1:6" ht="12.75">
      <c r="A68" s="79" t="s">
        <v>231</v>
      </c>
      <c r="B68" s="80" t="s">
        <v>232</v>
      </c>
      <c r="C68" s="182">
        <f>Rezultati!N61</f>
        <v>36.5</v>
      </c>
      <c r="D68" s="182">
        <f>MAX(Rezultati!O61,Rezultati!P61)</f>
        <v>41.5</v>
      </c>
      <c r="E68" s="185" t="str">
        <f>Evidencija!S66</f>
        <v>C</v>
      </c>
      <c r="F68" s="10"/>
    </row>
    <row r="69" spans="1:6" ht="12.75">
      <c r="A69" s="79" t="s">
        <v>233</v>
      </c>
      <c r="B69" s="80" t="s">
        <v>234</v>
      </c>
      <c r="C69" s="182">
        <f>Rezultati!N62</f>
        <v>49</v>
      </c>
      <c r="D69" s="182">
        <f>MAX(Rezultati!O62,Rezultati!P62)</f>
        <v>36</v>
      </c>
      <c r="E69" s="185" t="str">
        <f>Evidencija!S67</f>
        <v>B</v>
      </c>
      <c r="F69" s="10"/>
    </row>
    <row r="70" spans="1:6" ht="12.75">
      <c r="A70" s="79" t="s">
        <v>235</v>
      </c>
      <c r="B70" s="80" t="s">
        <v>236</v>
      </c>
      <c r="C70" s="182">
        <f>Rezultati!N63</f>
        <v>0</v>
      </c>
      <c r="D70" s="182">
        <f>MAX(Rezultati!O63,Rezultati!P63)</f>
        <v>0</v>
      </c>
      <c r="E70" s="185" t="str">
        <f>Evidencija!S68</f>
        <v>-</v>
      </c>
      <c r="F70" s="10"/>
    </row>
    <row r="71" spans="1:6" ht="12.75">
      <c r="A71" s="79" t="s">
        <v>237</v>
      </c>
      <c r="B71" s="80" t="s">
        <v>238</v>
      </c>
      <c r="C71" s="182">
        <f>Rezultati!N64</f>
        <v>33</v>
      </c>
      <c r="D71" s="182">
        <f>MAX(Rezultati!O64,Rezultati!P64)</f>
        <v>27</v>
      </c>
      <c r="E71" s="185" t="str">
        <f>Evidencija!S69</f>
        <v>D</v>
      </c>
      <c r="F71" s="10"/>
    </row>
    <row r="72" spans="1:6" ht="12.75">
      <c r="A72" s="79" t="s">
        <v>239</v>
      </c>
      <c r="B72" s="80" t="s">
        <v>240</v>
      </c>
      <c r="C72" s="182">
        <f>Rezultati!N65</f>
        <v>45.5</v>
      </c>
      <c r="D72" s="182">
        <f>MAX(Rezultati!O65,Rezultati!P65)</f>
        <v>29</v>
      </c>
      <c r="E72" s="185" t="str">
        <f>Evidencija!S70</f>
        <v>C</v>
      </c>
      <c r="F72" s="10"/>
    </row>
    <row r="73" spans="1:6" ht="12.75">
      <c r="A73" s="79" t="s">
        <v>241</v>
      </c>
      <c r="B73" s="80" t="s">
        <v>242</v>
      </c>
      <c r="C73" s="182">
        <f>Rezultati!N66</f>
        <v>46.5</v>
      </c>
      <c r="D73" s="182">
        <f>MAX(Rezultati!O66,Rezultati!P66)</f>
        <v>27</v>
      </c>
      <c r="E73" s="185" t="str">
        <f>Evidencija!S71</f>
        <v>C</v>
      </c>
      <c r="F73" s="10"/>
    </row>
    <row r="74" spans="1:6" ht="12.75">
      <c r="A74" s="79" t="s">
        <v>243</v>
      </c>
      <c r="B74" s="80" t="s">
        <v>244</v>
      </c>
      <c r="C74" s="182">
        <f>Rezultati!N67</f>
        <v>36</v>
      </c>
      <c r="D74" s="182">
        <f>MAX(Rezultati!O67,Rezultati!P67)</f>
        <v>14</v>
      </c>
      <c r="E74" s="185" t="str">
        <f>Evidencija!S72</f>
        <v>E</v>
      </c>
      <c r="F74" s="10"/>
    </row>
    <row r="75" spans="1:6" ht="12.75">
      <c r="A75" s="79" t="s">
        <v>245</v>
      </c>
      <c r="B75" s="80" t="s">
        <v>246</v>
      </c>
      <c r="C75" s="182">
        <f>Rezultati!N68</f>
        <v>20</v>
      </c>
      <c r="D75" s="182">
        <f>MAX(Rezultati!O68,Rezultati!P68)</f>
        <v>41.5</v>
      </c>
      <c r="E75" s="185" t="str">
        <f>Evidencija!S73</f>
        <v>D</v>
      </c>
      <c r="F75" s="10"/>
    </row>
    <row r="76" spans="1:6" ht="12.75">
      <c r="A76" s="79" t="s">
        <v>247</v>
      </c>
      <c r="B76" s="80" t="s">
        <v>248</v>
      </c>
      <c r="C76" s="182">
        <f>Rezultati!N69</f>
        <v>37</v>
      </c>
      <c r="D76" s="182">
        <f>MAX(Rezultati!O69,Rezultati!P69)</f>
        <v>18</v>
      </c>
      <c r="E76" s="185" t="str">
        <f>Evidencija!S74</f>
        <v>E</v>
      </c>
      <c r="F76" s="10"/>
    </row>
    <row r="77" spans="1:6" ht="12.75">
      <c r="A77" s="79" t="s">
        <v>249</v>
      </c>
      <c r="B77" s="80" t="s">
        <v>250</v>
      </c>
      <c r="C77" s="182">
        <f>Rezultati!N70</f>
        <v>2.5</v>
      </c>
      <c r="D77" s="182">
        <f>MAX(Rezultati!O70,Rezultati!P70)</f>
        <v>0</v>
      </c>
      <c r="E77" s="185" t="str">
        <f>Evidencija!S75</f>
        <v>F</v>
      </c>
      <c r="F77" s="10"/>
    </row>
    <row r="78" spans="1:6" ht="12.75">
      <c r="A78" s="79" t="s">
        <v>251</v>
      </c>
      <c r="B78" s="80" t="s">
        <v>252</v>
      </c>
      <c r="C78" s="182">
        <f>Rezultati!N71</f>
        <v>32</v>
      </c>
      <c r="D78" s="182">
        <f>MAX(Rezultati!O71,Rezultati!P71)</f>
        <v>19</v>
      </c>
      <c r="E78" s="185" t="str">
        <f>Evidencija!S76</f>
        <v>E</v>
      </c>
      <c r="F78" s="10"/>
    </row>
    <row r="79" spans="1:6" ht="12.75">
      <c r="A79" s="79" t="s">
        <v>253</v>
      </c>
      <c r="B79" s="80" t="s">
        <v>254</v>
      </c>
      <c r="C79" s="182">
        <f>Rezultati!N72</f>
        <v>43</v>
      </c>
      <c r="D79" s="182">
        <f>MAX(Rezultati!O72,Rezultati!P72)</f>
        <v>21.5</v>
      </c>
      <c r="E79" s="185" t="str">
        <f>Evidencija!S77</f>
        <v>D</v>
      </c>
      <c r="F79" s="10"/>
    </row>
    <row r="80" spans="1:6" ht="12.75">
      <c r="A80" s="79" t="s">
        <v>255</v>
      </c>
      <c r="B80" s="80" t="s">
        <v>256</v>
      </c>
      <c r="C80" s="182">
        <f>Rezultati!N73</f>
        <v>0</v>
      </c>
      <c r="D80" s="182">
        <f>MAX(Rezultati!O73,Rezultati!P73)</f>
        <v>0</v>
      </c>
      <c r="E80" s="185" t="str">
        <f>Evidencija!S78</f>
        <v>-</v>
      </c>
      <c r="F80" s="10"/>
    </row>
    <row r="81" spans="1:6" ht="12.75">
      <c r="A81" s="79" t="s">
        <v>257</v>
      </c>
      <c r="B81" s="80" t="s">
        <v>258</v>
      </c>
      <c r="C81" s="182">
        <f>Rezultati!N74</f>
        <v>33</v>
      </c>
      <c r="D81" s="182">
        <f>MAX(Rezultati!O74,Rezultati!P74)</f>
        <v>8</v>
      </c>
      <c r="E81" s="185" t="str">
        <f>Evidencija!S79</f>
        <v>F</v>
      </c>
      <c r="F81" s="10"/>
    </row>
    <row r="82" spans="1:6" ht="12.75">
      <c r="A82" s="79" t="s">
        <v>259</v>
      </c>
      <c r="B82" s="80" t="s">
        <v>260</v>
      </c>
      <c r="C82" s="182">
        <f>Rezultati!N75</f>
        <v>25.5</v>
      </c>
      <c r="D82" s="182">
        <f>MAX(Rezultati!O75,Rezultati!P75)</f>
        <v>16</v>
      </c>
      <c r="E82" s="185" t="str">
        <f>Evidencija!S80</f>
        <v>F</v>
      </c>
      <c r="F82" s="10"/>
    </row>
    <row r="83" spans="1:6" ht="12.75">
      <c r="A83" s="79" t="s">
        <v>261</v>
      </c>
      <c r="B83" s="80" t="s">
        <v>262</v>
      </c>
      <c r="C83" s="182">
        <f>Rezultati!N76</f>
        <v>51.5</v>
      </c>
      <c r="D83" s="182">
        <f>MAX(Rezultati!O76,Rezultati!P76)</f>
        <v>27</v>
      </c>
      <c r="E83" s="185" t="str">
        <f>Evidencija!S81</f>
        <v>C</v>
      </c>
      <c r="F83" s="10"/>
    </row>
    <row r="84" spans="1:6" ht="12.75">
      <c r="A84" s="79" t="s">
        <v>263</v>
      </c>
      <c r="B84" s="80" t="s">
        <v>264</v>
      </c>
      <c r="C84" s="182">
        <f>Rezultati!N77</f>
        <v>37.5</v>
      </c>
      <c r="D84" s="182">
        <f>MAX(Rezultati!O77,Rezultati!P77)</f>
        <v>27</v>
      </c>
      <c r="E84" s="185" t="str">
        <f>Evidencija!S82</f>
        <v>D</v>
      </c>
      <c r="F84" s="10"/>
    </row>
    <row r="85" spans="1:6" ht="12.75">
      <c r="A85" s="79" t="s">
        <v>265</v>
      </c>
      <c r="B85" s="80" t="s">
        <v>266</v>
      </c>
      <c r="C85" s="182">
        <f>Rezultati!N78</f>
        <v>26</v>
      </c>
      <c r="D85" s="182">
        <f>MAX(Rezultati!O78,Rezultati!P78)</f>
        <v>36</v>
      </c>
      <c r="E85" s="185" t="str">
        <f>Evidencija!S83</f>
        <v>D</v>
      </c>
      <c r="F85" s="10"/>
    </row>
    <row r="86" spans="1:6" ht="12.75">
      <c r="A86" s="79" t="s">
        <v>267</v>
      </c>
      <c r="B86" s="80" t="s">
        <v>268</v>
      </c>
      <c r="C86" s="182">
        <f>Rezultati!N79</f>
        <v>45.5</v>
      </c>
      <c r="D86" s="182">
        <f>MAX(Rezultati!O79,Rezultati!P79)</f>
        <v>24.5</v>
      </c>
      <c r="E86" s="185" t="str">
        <f>Evidencija!S84</f>
        <v>C</v>
      </c>
      <c r="F86" s="10"/>
    </row>
    <row r="87" spans="1:6" ht="12.75">
      <c r="A87" s="79" t="s">
        <v>269</v>
      </c>
      <c r="B87" s="80" t="s">
        <v>270</v>
      </c>
      <c r="C87" s="182">
        <f>Rezultati!N80</f>
        <v>18.5</v>
      </c>
      <c r="D87" s="182">
        <f>MAX(Rezultati!O80,Rezultati!P80)</f>
        <v>35</v>
      </c>
      <c r="E87" s="185" t="str">
        <f>Evidencija!S85</f>
        <v>E</v>
      </c>
      <c r="F87" s="10"/>
    </row>
    <row r="88" spans="1:6" ht="12.75">
      <c r="A88" s="79" t="s">
        <v>271</v>
      </c>
      <c r="B88" s="80" t="s">
        <v>272</v>
      </c>
      <c r="C88" s="182">
        <f>Rezultati!N81</f>
        <v>12</v>
      </c>
      <c r="D88" s="182">
        <f>MAX(Rezultati!O81,Rezultati!P81)</f>
        <v>30</v>
      </c>
      <c r="E88" s="185" t="str">
        <f>Evidencija!S86</f>
        <v>F</v>
      </c>
      <c r="F88" s="10"/>
    </row>
    <row r="89" spans="1:6" ht="12.75">
      <c r="A89" s="79" t="s">
        <v>273</v>
      </c>
      <c r="B89" s="80" t="s">
        <v>274</v>
      </c>
      <c r="C89" s="182">
        <f>Rezultati!N82</f>
        <v>30.5</v>
      </c>
      <c r="D89" s="182">
        <f>MAX(Rezultati!O82,Rezultati!P82)</f>
        <v>19.5</v>
      </c>
      <c r="E89" s="185" t="str">
        <f>Evidencija!S87</f>
        <v>E</v>
      </c>
      <c r="F89" s="10"/>
    </row>
    <row r="90" spans="1:6" ht="12.75">
      <c r="A90" s="79" t="s">
        <v>275</v>
      </c>
      <c r="B90" s="80" t="s">
        <v>276</v>
      </c>
      <c r="C90" s="182">
        <f>Rezultati!N83</f>
        <v>14</v>
      </c>
      <c r="D90" s="182">
        <f>MAX(Rezultati!O83,Rezultati!P83)</f>
        <v>24</v>
      </c>
      <c r="E90" s="185" t="str">
        <f>Evidencija!S88</f>
        <v>F</v>
      </c>
      <c r="F90" s="10"/>
    </row>
    <row r="91" spans="1:6" ht="12.75">
      <c r="A91" s="79" t="s">
        <v>277</v>
      </c>
      <c r="B91" s="80" t="s">
        <v>278</v>
      </c>
      <c r="C91" s="182">
        <f>Rezultati!N84</f>
        <v>45.5</v>
      </c>
      <c r="D91" s="182">
        <f>MAX(Rezultati!O84,Rezultati!P84)</f>
        <v>30.5</v>
      </c>
      <c r="E91" s="185" t="str">
        <f>Evidencija!S89</f>
        <v>C</v>
      </c>
      <c r="F91" s="10"/>
    </row>
    <row r="92" spans="1:6" ht="12.75">
      <c r="A92" s="79" t="s">
        <v>279</v>
      </c>
      <c r="B92" s="80" t="s">
        <v>280</v>
      </c>
      <c r="C92" s="182">
        <f>Rezultati!N85</f>
        <v>31</v>
      </c>
      <c r="D92" s="182">
        <f>MAX(Rezultati!O85,Rezultati!P85)</f>
        <v>0</v>
      </c>
      <c r="E92" s="185" t="str">
        <f>Evidencija!S90</f>
        <v>F</v>
      </c>
      <c r="F92" s="10"/>
    </row>
    <row r="93" spans="1:6" ht="12.75">
      <c r="A93" s="79" t="s">
        <v>281</v>
      </c>
      <c r="B93" s="80" t="s">
        <v>282</v>
      </c>
      <c r="C93" s="182">
        <f>Rezultati!N86</f>
        <v>32</v>
      </c>
      <c r="D93" s="182">
        <f>MAX(Rezultati!O86,Rezultati!P86)</f>
        <v>10</v>
      </c>
      <c r="E93" s="185" t="str">
        <f>Evidencija!S91</f>
        <v>F</v>
      </c>
      <c r="F93" s="10"/>
    </row>
    <row r="94" spans="1:6" ht="12.75">
      <c r="A94" s="79" t="s">
        <v>283</v>
      </c>
      <c r="B94" s="80" t="s">
        <v>284</v>
      </c>
      <c r="C94" s="182">
        <f>Rezultati!N87</f>
        <v>0</v>
      </c>
      <c r="D94" s="182">
        <f>MAX(Rezultati!O87,Rezultati!P87)</f>
        <v>5</v>
      </c>
      <c r="E94" s="185" t="str">
        <f>Evidencija!S92</f>
        <v>F</v>
      </c>
      <c r="F94" s="10"/>
    </row>
    <row r="95" spans="1:6" ht="12.75">
      <c r="A95" s="79" t="s">
        <v>285</v>
      </c>
      <c r="B95" s="80" t="s">
        <v>286</v>
      </c>
      <c r="C95" s="182">
        <f>Rezultati!N88</f>
        <v>29.5</v>
      </c>
      <c r="D95" s="182">
        <f>MAX(Rezultati!O88,Rezultati!P88)</f>
        <v>30.5</v>
      </c>
      <c r="E95" s="185" t="str">
        <f>Evidencija!S93</f>
        <v>D</v>
      </c>
      <c r="F95" s="10"/>
    </row>
    <row r="96" spans="1:6" ht="12.75">
      <c r="A96" s="79" t="s">
        <v>287</v>
      </c>
      <c r="B96" s="80" t="s">
        <v>288</v>
      </c>
      <c r="C96" s="182">
        <f>Rezultati!N89</f>
        <v>55</v>
      </c>
      <c r="D96" s="182">
        <f>MAX(Rezultati!O89,Rezultati!P89)</f>
        <v>38</v>
      </c>
      <c r="E96" s="185" t="str">
        <f>Evidencija!S94</f>
        <v>A</v>
      </c>
      <c r="F96" s="10"/>
    </row>
    <row r="97" spans="1:6" ht="12.75">
      <c r="A97" s="79" t="s">
        <v>289</v>
      </c>
      <c r="B97" s="80" t="s">
        <v>290</v>
      </c>
      <c r="C97" s="182">
        <f>Rezultati!N90</f>
        <v>27.5</v>
      </c>
      <c r="D97" s="182">
        <f>MAX(Rezultati!O90,Rezultati!P90)</f>
        <v>25</v>
      </c>
      <c r="E97" s="185" t="str">
        <f>Evidencija!S95</f>
        <v>E</v>
      </c>
      <c r="F97" s="10"/>
    </row>
    <row r="98" spans="1:6" ht="12.75">
      <c r="A98" s="79" t="s">
        <v>291</v>
      </c>
      <c r="B98" s="80" t="s">
        <v>292</v>
      </c>
      <c r="C98" s="182">
        <f>Rezultati!N91</f>
        <v>0</v>
      </c>
      <c r="D98" s="182">
        <f>MAX(Rezultati!O91,Rezultati!P91)</f>
        <v>0</v>
      </c>
      <c r="E98" s="185" t="str">
        <f>Evidencija!S96</f>
        <v>-</v>
      </c>
      <c r="F98" s="10"/>
    </row>
    <row r="99" spans="1:6" ht="12.75">
      <c r="A99" s="79" t="s">
        <v>293</v>
      </c>
      <c r="B99" s="80" t="s">
        <v>294</v>
      </c>
      <c r="C99" s="182">
        <f>Rezultati!N92</f>
        <v>31.5</v>
      </c>
      <c r="D99" s="182">
        <f>MAX(Rezultati!O92,Rezultati!P92)</f>
        <v>29</v>
      </c>
      <c r="E99" s="185" t="str">
        <f>Evidencija!S97</f>
        <v>D</v>
      </c>
      <c r="F99" s="10"/>
    </row>
    <row r="100" spans="1:6" ht="12.75">
      <c r="A100" s="79" t="s">
        <v>295</v>
      </c>
      <c r="B100" s="80" t="s">
        <v>296</v>
      </c>
      <c r="C100" s="182">
        <f>Rezultati!N93</f>
        <v>23</v>
      </c>
      <c r="D100" s="182">
        <f>MAX(Rezultati!O93,Rezultati!P93)</f>
        <v>0</v>
      </c>
      <c r="E100" s="185" t="str">
        <f>Evidencija!S98</f>
        <v>F</v>
      </c>
      <c r="F100" s="10"/>
    </row>
    <row r="101" spans="1:6" ht="12.75">
      <c r="A101" s="79" t="s">
        <v>297</v>
      </c>
      <c r="B101" s="80" t="s">
        <v>298</v>
      </c>
      <c r="C101" s="182">
        <f>Rezultati!N94</f>
        <v>36</v>
      </c>
      <c r="D101" s="182">
        <f>MAX(Rezultati!O94,Rezultati!P94)</f>
        <v>24</v>
      </c>
      <c r="E101" s="185" t="str">
        <f>Evidencija!S99</f>
        <v>D</v>
      </c>
      <c r="F101" s="10"/>
    </row>
    <row r="102" spans="1:6" ht="12.75">
      <c r="A102" s="79" t="s">
        <v>299</v>
      </c>
      <c r="B102" s="80" t="s">
        <v>300</v>
      </c>
      <c r="C102" s="182">
        <f>Rezultati!N95</f>
        <v>12</v>
      </c>
      <c r="D102" s="182">
        <f>MAX(Rezultati!O95,Rezultati!P95)</f>
        <v>38</v>
      </c>
      <c r="E102" s="185" t="str">
        <f>Evidencija!S100</f>
        <v>E</v>
      </c>
      <c r="F102" s="10"/>
    </row>
    <row r="103" spans="1:6" ht="12.75">
      <c r="A103" s="79" t="s">
        <v>301</v>
      </c>
      <c r="B103" s="80" t="s">
        <v>302</v>
      </c>
      <c r="C103" s="182">
        <f>Rezultati!N96</f>
        <v>18.5</v>
      </c>
      <c r="D103" s="182">
        <f>MAX(Rezultati!O96,Rezultati!P96)</f>
        <v>0</v>
      </c>
      <c r="E103" s="185" t="str">
        <f>Evidencija!S101</f>
        <v>F</v>
      </c>
      <c r="F103" s="10"/>
    </row>
    <row r="104" spans="1:6" ht="12.75">
      <c r="A104" s="79" t="s">
        <v>303</v>
      </c>
      <c r="B104" s="80" t="s">
        <v>304</v>
      </c>
      <c r="C104" s="182">
        <f>Rezultati!N97</f>
        <v>44</v>
      </c>
      <c r="D104" s="182">
        <f>MAX(Rezultati!O97,Rezultati!P97)</f>
        <v>11</v>
      </c>
      <c r="E104" s="185" t="str">
        <f>Evidencija!S102</f>
        <v>E</v>
      </c>
      <c r="F104" s="10"/>
    </row>
    <row r="105" spans="1:6" ht="12.75">
      <c r="A105" s="79" t="s">
        <v>305</v>
      </c>
      <c r="B105" s="80" t="s">
        <v>306</v>
      </c>
      <c r="C105" s="182">
        <f>Rezultati!N98</f>
        <v>34.5</v>
      </c>
      <c r="D105" s="182">
        <f>MAX(Rezultati!O98,Rezultati!P98)</f>
        <v>0</v>
      </c>
      <c r="E105" s="185" t="str">
        <f>Evidencija!S103</f>
        <v>F</v>
      </c>
      <c r="F105" s="10"/>
    </row>
    <row r="106" spans="1:6" ht="12.75">
      <c r="A106" s="79" t="s">
        <v>307</v>
      </c>
      <c r="B106" s="80" t="s">
        <v>308</v>
      </c>
      <c r="C106" s="182">
        <f>Rezultati!N99</f>
        <v>45.5</v>
      </c>
      <c r="D106" s="182">
        <f>MAX(Rezultati!O99,Rezultati!P99)</f>
        <v>11</v>
      </c>
      <c r="E106" s="185" t="str">
        <f>Evidencija!S104</f>
        <v>E</v>
      </c>
      <c r="F106" s="10"/>
    </row>
    <row r="107" spans="1:6" ht="12.75">
      <c r="A107" s="79" t="s">
        <v>309</v>
      </c>
      <c r="B107" s="80" t="s">
        <v>310</v>
      </c>
      <c r="C107" s="182">
        <f>Rezultati!N100</f>
        <v>36.5</v>
      </c>
      <c r="D107" s="182">
        <f>MAX(Rezultati!O100,Rezultati!P100)</f>
        <v>8</v>
      </c>
      <c r="E107" s="185" t="str">
        <f>Evidencija!S105</f>
        <v>F</v>
      </c>
      <c r="F107" s="10"/>
    </row>
    <row r="108" spans="1:6" ht="12.75">
      <c r="A108" s="79" t="s">
        <v>311</v>
      </c>
      <c r="B108" s="80" t="s">
        <v>312</v>
      </c>
      <c r="C108" s="182">
        <f>Rezultati!N101</f>
        <v>22.5</v>
      </c>
      <c r="D108" s="182">
        <f>MAX(Rezultati!O101,Rezultati!P101)</f>
        <v>28</v>
      </c>
      <c r="E108" s="185" t="str">
        <f>Evidencija!S106</f>
        <v>E</v>
      </c>
      <c r="F108" s="10"/>
    </row>
    <row r="109" spans="1:6" ht="12.75">
      <c r="A109" s="79" t="s">
        <v>313</v>
      </c>
      <c r="B109" s="80" t="s">
        <v>314</v>
      </c>
      <c r="C109" s="182">
        <f>Rezultati!N102</f>
        <v>31.5</v>
      </c>
      <c r="D109" s="182">
        <f>MAX(Rezultati!O102,Rezultati!P102)</f>
        <v>23</v>
      </c>
      <c r="E109" s="185" t="str">
        <f>Evidencija!S107</f>
        <v>E</v>
      </c>
      <c r="F109" s="10"/>
    </row>
    <row r="110" spans="1:6" ht="12.75">
      <c r="A110" s="79" t="s">
        <v>315</v>
      </c>
      <c r="B110" s="80" t="s">
        <v>316</v>
      </c>
      <c r="C110" s="182">
        <f>Rezultati!N103</f>
        <v>39.5</v>
      </c>
      <c r="D110" s="182">
        <f>MAX(Rezultati!O103,Rezultati!P103)</f>
        <v>13</v>
      </c>
      <c r="E110" s="185" t="str">
        <f>Evidencija!S108</f>
        <v>E</v>
      </c>
      <c r="F110" s="10"/>
    </row>
    <row r="111" spans="1:6" ht="12.75">
      <c r="A111" s="79" t="s">
        <v>317</v>
      </c>
      <c r="B111" s="80" t="s">
        <v>318</v>
      </c>
      <c r="C111" s="182">
        <f>Rezultati!N104</f>
        <v>34</v>
      </c>
      <c r="D111" s="182">
        <f>MAX(Rezultati!O104,Rezultati!P104)</f>
        <v>29</v>
      </c>
      <c r="E111" s="185" t="str">
        <f>Evidencija!S109</f>
        <v>D</v>
      </c>
      <c r="F111" s="10"/>
    </row>
    <row r="112" spans="1:6" ht="12.75">
      <c r="A112" s="79" t="s">
        <v>319</v>
      </c>
      <c r="B112" s="80" t="s">
        <v>320</v>
      </c>
      <c r="C112" s="182">
        <f>Rezultati!N105</f>
        <v>39.5</v>
      </c>
      <c r="D112" s="182">
        <f>MAX(Rezultati!O105,Rezultati!P105)</f>
        <v>18</v>
      </c>
      <c r="E112" s="185" t="str">
        <f>Evidencija!S110</f>
        <v>E</v>
      </c>
      <c r="F112" s="10"/>
    </row>
    <row r="113" spans="1:6" ht="12.75">
      <c r="A113" s="79" t="s">
        <v>321</v>
      </c>
      <c r="B113" s="80" t="s">
        <v>322</v>
      </c>
      <c r="C113" s="182">
        <f>Rezultati!N106</f>
        <v>35</v>
      </c>
      <c r="D113" s="182">
        <f>MAX(Rezultati!O106,Rezultati!P106)</f>
        <v>15</v>
      </c>
      <c r="E113" s="185" t="str">
        <f>Evidencija!S111</f>
        <v>E</v>
      </c>
      <c r="F113" s="10"/>
    </row>
    <row r="114" spans="1:6" ht="12.75">
      <c r="A114" s="79" t="s">
        <v>323</v>
      </c>
      <c r="B114" s="80" t="s">
        <v>324</v>
      </c>
      <c r="C114" s="182">
        <f>Rezultati!N107</f>
        <v>28.5</v>
      </c>
      <c r="D114" s="182">
        <f>MAX(Rezultati!O107,Rezultati!P107)</f>
        <v>12.5</v>
      </c>
      <c r="E114" s="185" t="str">
        <f>Evidencija!S112</f>
        <v>F</v>
      </c>
      <c r="F114" s="10"/>
    </row>
    <row r="115" spans="1:6" ht="12.75">
      <c r="A115" s="79" t="s">
        <v>325</v>
      </c>
      <c r="B115" s="80" t="s">
        <v>326</v>
      </c>
      <c r="C115" s="182">
        <f>Rezultati!N108</f>
        <v>43.5</v>
      </c>
      <c r="D115" s="182">
        <f>MAX(Rezultati!O108,Rezultati!P108)</f>
        <v>23.5</v>
      </c>
      <c r="E115" s="185" t="str">
        <f>Evidencija!S113</f>
        <v>D</v>
      </c>
      <c r="F115" s="10"/>
    </row>
    <row r="116" spans="1:6" ht="12.75">
      <c r="A116" s="79" t="s">
        <v>327</v>
      </c>
      <c r="B116" s="80" t="s">
        <v>328</v>
      </c>
      <c r="C116" s="182">
        <f>Rezultati!N109</f>
        <v>29</v>
      </c>
      <c r="D116" s="182">
        <f>MAX(Rezultati!O109,Rezultati!P109)</f>
        <v>10</v>
      </c>
      <c r="E116" s="185" t="str">
        <f>Evidencija!S114</f>
        <v>F</v>
      </c>
      <c r="F116" s="10"/>
    </row>
    <row r="117" spans="1:6" ht="12.75">
      <c r="A117" s="79" t="s">
        <v>329</v>
      </c>
      <c r="B117" s="80" t="s">
        <v>330</v>
      </c>
      <c r="C117" s="182">
        <f>Rezultati!N110</f>
        <v>31.5</v>
      </c>
      <c r="D117" s="182">
        <f>MAX(Rezultati!O110,Rezultati!P110)</f>
        <v>41.5</v>
      </c>
      <c r="E117" s="185" t="str">
        <f>Evidencija!S115</f>
        <v>C</v>
      </c>
      <c r="F117" s="10"/>
    </row>
    <row r="118" spans="1:6" ht="12.75">
      <c r="A118" s="79" t="s">
        <v>331</v>
      </c>
      <c r="B118" s="80" t="s">
        <v>332</v>
      </c>
      <c r="C118" s="182">
        <f>Rezultati!N111</f>
        <v>50.5</v>
      </c>
      <c r="D118" s="182">
        <f>MAX(Rezultati!O111,Rezultati!P111)</f>
        <v>32</v>
      </c>
      <c r="E118" s="185" t="str">
        <f>Evidencija!S116</f>
        <v>B</v>
      </c>
      <c r="F118" s="10"/>
    </row>
    <row r="119" spans="1:6" ht="12.75">
      <c r="A119" s="79" t="s">
        <v>333</v>
      </c>
      <c r="B119" s="80" t="s">
        <v>334</v>
      </c>
      <c r="C119" s="182">
        <f>Rezultati!N112</f>
        <v>32</v>
      </c>
      <c r="D119" s="182">
        <f>MAX(Rezultati!O112,Rezultati!P112)</f>
        <v>23</v>
      </c>
      <c r="E119" s="185" t="str">
        <f>Evidencija!S117</f>
        <v>E</v>
      </c>
      <c r="F119" s="10"/>
    </row>
    <row r="120" spans="1:6" ht="12.75">
      <c r="A120" s="79" t="s">
        <v>335</v>
      </c>
      <c r="B120" s="80" t="s">
        <v>336</v>
      </c>
      <c r="C120" s="182">
        <f>Rezultati!N113</f>
        <v>34.5</v>
      </c>
      <c r="D120" s="182">
        <f>MAX(Rezultati!O113,Rezultati!P113)</f>
        <v>6</v>
      </c>
      <c r="E120" s="185" t="str">
        <f>Evidencija!S118</f>
        <v>F</v>
      </c>
      <c r="F120" s="10"/>
    </row>
    <row r="121" spans="1:6" ht="12.75">
      <c r="A121" s="79" t="s">
        <v>337</v>
      </c>
      <c r="B121" s="126" t="s">
        <v>338</v>
      </c>
      <c r="C121" s="182">
        <f>Rezultati!N114</f>
        <v>19.5</v>
      </c>
      <c r="D121" s="182">
        <f>MAX(Rezultati!O114,Rezultati!P114)</f>
        <v>0</v>
      </c>
      <c r="E121" s="185" t="str">
        <f>Evidencija!S119</f>
        <v>F</v>
      </c>
      <c r="F121" s="10"/>
    </row>
    <row r="122" spans="1:6" ht="12.75">
      <c r="A122" s="79" t="s">
        <v>339</v>
      </c>
      <c r="B122" s="80" t="s">
        <v>340</v>
      </c>
      <c r="C122" s="182">
        <f>Rezultati!N115</f>
        <v>55</v>
      </c>
      <c r="D122" s="182">
        <f>MAX(Rezultati!O115,Rezultati!P115)</f>
        <v>35</v>
      </c>
      <c r="E122" s="185" t="str">
        <f>Evidencija!S120</f>
        <v>A</v>
      </c>
      <c r="F122" s="10"/>
    </row>
    <row r="123" spans="1:6" ht="12.75">
      <c r="A123" s="79" t="s">
        <v>341</v>
      </c>
      <c r="B123" s="80" t="s">
        <v>342</v>
      </c>
      <c r="C123" s="182">
        <f>Rezultati!N116</f>
        <v>52</v>
      </c>
      <c r="D123" s="182">
        <f>MAX(Rezultati!O116,Rezultati!P116)</f>
        <v>32.5</v>
      </c>
      <c r="E123" s="185" t="str">
        <f>Evidencija!S121</f>
        <v>B</v>
      </c>
      <c r="F123" s="10"/>
    </row>
    <row r="124" spans="1:6" ht="12.75">
      <c r="A124" s="79" t="s">
        <v>343</v>
      </c>
      <c r="B124" s="80" t="s">
        <v>344</v>
      </c>
      <c r="C124" s="182">
        <f>Rezultati!N117</f>
        <v>16</v>
      </c>
      <c r="D124" s="182">
        <f>MAX(Rezultati!O117,Rezultati!P117)</f>
        <v>0</v>
      </c>
      <c r="E124" s="185" t="str">
        <f>Evidencija!S122</f>
        <v>F</v>
      </c>
      <c r="F124" s="10"/>
    </row>
    <row r="125" spans="1:6" ht="12.75">
      <c r="A125" s="79" t="s">
        <v>345</v>
      </c>
      <c r="B125" s="80" t="s">
        <v>346</v>
      </c>
      <c r="C125" s="182">
        <f>Rezultati!N118</f>
        <v>21.5</v>
      </c>
      <c r="D125" s="182">
        <f>MAX(Rezultati!O118,Rezultati!P118)</f>
        <v>24</v>
      </c>
      <c r="E125" s="185" t="str">
        <f>Evidencija!S123</f>
        <v>F</v>
      </c>
      <c r="F125" s="10"/>
    </row>
    <row r="126" spans="1:6" ht="12.75">
      <c r="A126" s="79" t="s">
        <v>347</v>
      </c>
      <c r="B126" s="80" t="s">
        <v>348</v>
      </c>
      <c r="C126" s="182">
        <f>Rezultati!N119</f>
        <v>45.5</v>
      </c>
      <c r="D126" s="182">
        <f>MAX(Rezultati!O119,Rezultati!P119)</f>
        <v>18</v>
      </c>
      <c r="E126" s="185" t="str">
        <f>Evidencija!S124</f>
        <v>D</v>
      </c>
      <c r="F126" s="10"/>
    </row>
    <row r="127" spans="1:6" ht="12.75">
      <c r="A127" s="79" t="s">
        <v>349</v>
      </c>
      <c r="B127" s="80" t="s">
        <v>350</v>
      </c>
      <c r="C127" s="182">
        <f>Rezultati!N120</f>
        <v>31</v>
      </c>
      <c r="D127" s="182">
        <f>MAX(Rezultati!O120,Rezultati!P120)</f>
        <v>29</v>
      </c>
      <c r="E127" s="185" t="str">
        <f>Evidencija!S125</f>
        <v>D</v>
      </c>
      <c r="F127" s="10"/>
    </row>
    <row r="128" spans="1:6" ht="12.75">
      <c r="A128" s="79" t="s">
        <v>351</v>
      </c>
      <c r="B128" s="80" t="s">
        <v>352</v>
      </c>
      <c r="C128" s="182">
        <f>Rezultati!N121</f>
        <v>19</v>
      </c>
      <c r="D128" s="182">
        <f>MAX(Rezultati!O121,Rezultati!P121)</f>
        <v>11</v>
      </c>
      <c r="E128" s="185" t="str">
        <f>Evidencija!S126</f>
        <v>F</v>
      </c>
      <c r="F128" s="10"/>
    </row>
    <row r="129" spans="1:6" ht="12.75">
      <c r="A129" s="79" t="s">
        <v>353</v>
      </c>
      <c r="B129" s="80" t="s">
        <v>354</v>
      </c>
      <c r="C129" s="182">
        <f>Rezultati!N122</f>
        <v>21</v>
      </c>
      <c r="D129" s="182">
        <f>MAX(Rezultati!O122,Rezultati!P122)</f>
        <v>20</v>
      </c>
      <c r="E129" s="185" t="str">
        <f>Evidencija!S127</f>
        <v>F</v>
      </c>
      <c r="F129" s="76"/>
    </row>
    <row r="130" spans="1:6" ht="12.75">
      <c r="A130" s="79" t="s">
        <v>355</v>
      </c>
      <c r="B130" s="80" t="s">
        <v>356</v>
      </c>
      <c r="C130" s="182">
        <f>Rezultati!N123</f>
        <v>30.5</v>
      </c>
      <c r="D130" s="182">
        <f>MAX(Rezultati!O123,Rezultati!P123)</f>
        <v>4</v>
      </c>
      <c r="E130" s="185" t="str">
        <f>Evidencija!S128</f>
        <v>F</v>
      </c>
      <c r="F130" s="76"/>
    </row>
    <row r="131" spans="1:6" ht="12.75">
      <c r="A131" s="79" t="s">
        <v>357</v>
      </c>
      <c r="B131" s="126" t="s">
        <v>358</v>
      </c>
      <c r="C131" s="182">
        <f>Rezultati!N124</f>
        <v>25</v>
      </c>
      <c r="D131" s="182">
        <f>MAX(Rezultati!O124,Rezultati!P124)</f>
        <v>0</v>
      </c>
      <c r="E131" s="185" t="str">
        <f>Evidencija!S129</f>
        <v>F</v>
      </c>
      <c r="F131" s="76"/>
    </row>
    <row r="132" spans="1:6" ht="12.75">
      <c r="A132" s="79" t="s">
        <v>359</v>
      </c>
      <c r="B132" s="80" t="s">
        <v>360</v>
      </c>
      <c r="C132" s="182">
        <f>Rezultati!N125</f>
        <v>33</v>
      </c>
      <c r="D132" s="182">
        <f>MAX(Rezultati!O125,Rezultati!P125)</f>
        <v>20</v>
      </c>
      <c r="E132" s="185" t="str">
        <f>Evidencija!S130</f>
        <v>E</v>
      </c>
      <c r="F132" s="76"/>
    </row>
    <row r="133" spans="1:6" ht="16.5" customHeight="1">
      <c r="A133" s="79" t="s">
        <v>361</v>
      </c>
      <c r="B133" s="80" t="s">
        <v>362</v>
      </c>
      <c r="C133" s="182">
        <f>Rezultati!N126</f>
        <v>0</v>
      </c>
      <c r="D133" s="182">
        <f>MAX(Rezultati!O126,Rezultati!P126)</f>
        <v>0</v>
      </c>
      <c r="E133" s="185" t="str">
        <f>Evidencija!S131</f>
        <v>-</v>
      </c>
      <c r="F133" s="76"/>
    </row>
    <row r="134" spans="1:6" ht="12.75">
      <c r="A134" s="79" t="s">
        <v>363</v>
      </c>
      <c r="B134" s="80" t="s">
        <v>364</v>
      </c>
      <c r="C134" s="182">
        <f>Rezultati!N127</f>
        <v>48</v>
      </c>
      <c r="D134" s="182">
        <f>MAX(Rezultati!O127,Rezultati!P127)</f>
        <v>0</v>
      </c>
      <c r="E134" s="185" t="str">
        <f>Evidencija!S132</f>
        <v>F</v>
      </c>
      <c r="F134" s="76"/>
    </row>
    <row r="135" spans="1:6" ht="12.75">
      <c r="A135" s="79" t="s">
        <v>365</v>
      </c>
      <c r="B135" s="80" t="s">
        <v>366</v>
      </c>
      <c r="C135" s="182">
        <f>Rezultati!N128</f>
        <v>46.5</v>
      </c>
      <c r="D135" s="182">
        <f>MAX(Rezultati!O128,Rezultati!P128)</f>
        <v>9</v>
      </c>
      <c r="E135" s="185" t="str">
        <f>Evidencija!S133</f>
        <v>E</v>
      </c>
      <c r="F135" s="76"/>
    </row>
    <row r="136" spans="1:6" ht="12.75">
      <c r="A136" s="79" t="s">
        <v>367</v>
      </c>
      <c r="B136" s="80" t="s">
        <v>368</v>
      </c>
      <c r="C136" s="182">
        <f>Rezultati!N129</f>
        <v>38</v>
      </c>
      <c r="D136" s="182">
        <f>MAX(Rezultati!O129,Rezultati!P129)</f>
        <v>12</v>
      </c>
      <c r="E136" s="185" t="str">
        <f>Evidencija!S134</f>
        <v>E</v>
      </c>
      <c r="F136" s="76"/>
    </row>
    <row r="137" spans="1:6" ht="12.75">
      <c r="A137" s="79" t="s">
        <v>369</v>
      </c>
      <c r="B137" s="80" t="s">
        <v>370</v>
      </c>
      <c r="C137" s="182">
        <f>Rezultati!N130</f>
        <v>22.5</v>
      </c>
      <c r="D137" s="182">
        <f>MAX(Rezultati!O130,Rezultati!P130)</f>
        <v>20</v>
      </c>
      <c r="E137" s="185" t="str">
        <f>Evidencija!S135</f>
        <v>F</v>
      </c>
      <c r="F137" s="76"/>
    </row>
    <row r="138" spans="1:6" ht="12.75">
      <c r="A138" s="79" t="s">
        <v>59</v>
      </c>
      <c r="B138" s="80" t="s">
        <v>67</v>
      </c>
      <c r="C138" s="182">
        <f>Rezultati!N131</f>
        <v>21</v>
      </c>
      <c r="D138" s="182">
        <f>MAX(Rezultati!O131,Rezultati!P131)</f>
        <v>36</v>
      </c>
      <c r="E138" s="185" t="str">
        <f>Evidencija!S136</f>
        <v>E</v>
      </c>
      <c r="F138" s="76"/>
    </row>
    <row r="139" spans="1:6" ht="12.75">
      <c r="A139" s="79" t="s">
        <v>377</v>
      </c>
      <c r="B139" s="224" t="s">
        <v>378</v>
      </c>
      <c r="C139" s="182">
        <f>Rezultati!N132</f>
        <v>0</v>
      </c>
      <c r="D139" s="182">
        <f>MAX(Rezultati!O132,Rezultati!P132)</f>
        <v>0</v>
      </c>
      <c r="E139" s="247">
        <f>Evidencija!S137</f>
        <v>0</v>
      </c>
      <c r="F139" s="76"/>
    </row>
    <row r="140" spans="1:6" ht="12.75">
      <c r="A140" s="79" t="s">
        <v>60</v>
      </c>
      <c r="B140" s="80" t="s">
        <v>68</v>
      </c>
      <c r="C140" s="182">
        <f>Rezultati!N133</f>
        <v>22</v>
      </c>
      <c r="D140" s="182">
        <f>MAX(Rezultati!O133,Rezultati!P133)</f>
        <v>0</v>
      </c>
      <c r="E140" s="185" t="str">
        <f>Evidencija!S138</f>
        <v>F</v>
      </c>
      <c r="F140" s="76"/>
    </row>
    <row r="141" spans="1:6" ht="12.75">
      <c r="A141" s="79" t="s">
        <v>61</v>
      </c>
      <c r="B141" s="80" t="s">
        <v>69</v>
      </c>
      <c r="C141" s="182">
        <f>Rezultati!N134</f>
        <v>20</v>
      </c>
      <c r="D141" s="182">
        <f>MAX(Rezultati!O134,Rezultati!P134)</f>
        <v>14.5</v>
      </c>
      <c r="E141" s="185" t="str">
        <f>Evidencija!S139</f>
        <v>F</v>
      </c>
      <c r="F141" s="76"/>
    </row>
    <row r="142" spans="1:6" ht="12.75">
      <c r="A142" s="79" t="s">
        <v>62</v>
      </c>
      <c r="B142" s="80" t="s">
        <v>70</v>
      </c>
      <c r="C142" s="182">
        <f>Rezultati!N135</f>
        <v>13</v>
      </c>
      <c r="D142" s="182">
        <f>MAX(Rezultati!O135,Rezultati!P135)</f>
        <v>0</v>
      </c>
      <c r="E142" s="185" t="str">
        <f>Evidencija!S140</f>
        <v>F</v>
      </c>
      <c r="F142" s="76"/>
    </row>
    <row r="143" spans="1:6" ht="12.75">
      <c r="A143" s="79" t="s">
        <v>63</v>
      </c>
      <c r="B143" s="80" t="s">
        <v>71</v>
      </c>
      <c r="C143" s="182">
        <f>Rezultati!N136</f>
        <v>12</v>
      </c>
      <c r="D143" s="182">
        <f>MAX(Rezultati!O136,Rezultati!P136)</f>
        <v>0</v>
      </c>
      <c r="E143" s="185" t="str">
        <f>Evidencija!S141</f>
        <v>F</v>
      </c>
      <c r="F143" s="76"/>
    </row>
    <row r="144" spans="1:6" ht="12.75">
      <c r="A144" s="79" t="s">
        <v>64</v>
      </c>
      <c r="B144" s="80" t="s">
        <v>72</v>
      </c>
      <c r="C144" s="182">
        <f>Rezultati!N137</f>
        <v>13</v>
      </c>
      <c r="D144" s="182">
        <f>MAX(Rezultati!O137,Rezultati!P137)</f>
        <v>0</v>
      </c>
      <c r="E144" s="185" t="str">
        <f>Evidencija!S142</f>
        <v>F</v>
      </c>
      <c r="F144" s="76"/>
    </row>
    <row r="145" spans="1:6" ht="12.75">
      <c r="A145" s="79" t="s">
        <v>65</v>
      </c>
      <c r="B145" s="80" t="s">
        <v>73</v>
      </c>
      <c r="C145" s="182">
        <f>Rezultati!N138</f>
        <v>31</v>
      </c>
      <c r="D145" s="182">
        <f>MAX(Rezultati!O138,Rezultati!P138)</f>
        <v>14.5</v>
      </c>
      <c r="E145" s="185" t="str">
        <f>Evidencija!S143</f>
        <v>F</v>
      </c>
      <c r="F145" s="76"/>
    </row>
    <row r="146" spans="1:6" ht="12.75">
      <c r="A146" s="79" t="s">
        <v>89</v>
      </c>
      <c r="B146" s="80" t="s">
        <v>74</v>
      </c>
      <c r="C146" s="182">
        <f>Rezultati!N139</f>
        <v>17</v>
      </c>
      <c r="D146" s="182">
        <f>MAX(Rezultati!O139,Rezultati!P139)</f>
        <v>18</v>
      </c>
      <c r="E146" s="185" t="str">
        <f>Evidencija!S144</f>
        <v>F</v>
      </c>
      <c r="F146" s="76"/>
    </row>
    <row r="147" spans="1:6" ht="12.75">
      <c r="A147" s="79" t="s">
        <v>90</v>
      </c>
      <c r="B147" s="80" t="s">
        <v>75</v>
      </c>
      <c r="C147" s="182">
        <f>Rezultati!N140</f>
        <v>35</v>
      </c>
      <c r="D147" s="182">
        <f>MAX(Rezultati!O140,Rezultati!P140)</f>
        <v>40</v>
      </c>
      <c r="E147" s="185" t="str">
        <f>Evidencija!S145</f>
        <v>C</v>
      </c>
      <c r="F147" s="76"/>
    </row>
    <row r="148" spans="1:6" ht="12.75">
      <c r="A148" s="79" t="s">
        <v>91</v>
      </c>
      <c r="B148" s="80" t="s">
        <v>76</v>
      </c>
      <c r="C148" s="182">
        <f>Rezultati!N141</f>
        <v>43</v>
      </c>
      <c r="D148" s="182">
        <f>MAX(Rezultati!O141,Rezultati!P141)</f>
        <v>34</v>
      </c>
      <c r="E148" s="185" t="str">
        <f>Evidencija!S146</f>
        <v>C</v>
      </c>
      <c r="F148" s="76"/>
    </row>
    <row r="149" spans="1:6" ht="12.75">
      <c r="A149" s="79" t="s">
        <v>92</v>
      </c>
      <c r="B149" s="80" t="s">
        <v>77</v>
      </c>
      <c r="C149" s="182">
        <f>Rezultati!N142</f>
        <v>16</v>
      </c>
      <c r="D149" s="182">
        <f>MAX(Rezultati!O142,Rezultati!P142)</f>
        <v>21.5</v>
      </c>
      <c r="E149" s="185" t="str">
        <f>Evidencija!S147</f>
        <v>F</v>
      </c>
      <c r="F149" s="76"/>
    </row>
    <row r="150" spans="1:6" ht="12.75">
      <c r="A150" s="79" t="s">
        <v>93</v>
      </c>
      <c r="B150" s="80" t="s">
        <v>78</v>
      </c>
      <c r="C150" s="182">
        <f>Rezultati!N143</f>
        <v>5</v>
      </c>
      <c r="D150" s="182">
        <f>MAX(Rezultati!O143,Rezultati!P143)</f>
        <v>0</v>
      </c>
      <c r="E150" s="185" t="str">
        <f>Evidencija!S148</f>
        <v>F</v>
      </c>
      <c r="F150" s="76"/>
    </row>
    <row r="151" spans="1:6" ht="12.75">
      <c r="A151" s="79" t="s">
        <v>94</v>
      </c>
      <c r="B151" s="80" t="s">
        <v>79</v>
      </c>
      <c r="C151" s="182">
        <f>Rezultati!N144</f>
        <v>15</v>
      </c>
      <c r="D151" s="182">
        <f>MAX(Rezultati!O144,Rezultati!P144)</f>
        <v>0</v>
      </c>
      <c r="E151" s="185" t="str">
        <f>Evidencija!S149</f>
        <v>F</v>
      </c>
      <c r="F151" s="76"/>
    </row>
    <row r="152" spans="1:6" ht="12.75">
      <c r="A152" s="79" t="s">
        <v>52</v>
      </c>
      <c r="B152" s="80" t="s">
        <v>80</v>
      </c>
      <c r="C152" s="182">
        <f>Rezultati!N145</f>
        <v>5</v>
      </c>
      <c r="D152" s="182">
        <f>MAX(Rezultati!O145,Rezultati!P145)</f>
        <v>0</v>
      </c>
      <c r="E152" s="185" t="str">
        <f>Evidencija!S150</f>
        <v>F</v>
      </c>
      <c r="F152" s="76"/>
    </row>
    <row r="153" spans="1:6" ht="12.75">
      <c r="A153" s="79" t="s">
        <v>53</v>
      </c>
      <c r="B153" s="80" t="s">
        <v>81</v>
      </c>
      <c r="C153" s="182">
        <f>Rezultati!N146</f>
        <v>43</v>
      </c>
      <c r="D153" s="182">
        <f>MAX(Rezultati!O146,Rezultati!P146)</f>
        <v>18</v>
      </c>
      <c r="E153" s="185" t="str">
        <f>Evidencija!S151</f>
        <v>D</v>
      </c>
      <c r="F153" s="76"/>
    </row>
    <row r="154" spans="1:6" ht="12.75">
      <c r="A154" s="79" t="s">
        <v>95</v>
      </c>
      <c r="B154" s="80" t="s">
        <v>82</v>
      </c>
      <c r="C154" s="182">
        <f>Rezultati!N147</f>
        <v>37.5</v>
      </c>
      <c r="D154" s="182">
        <f>MAX(Rezultati!O147,Rezultati!P147)</f>
        <v>39.5</v>
      </c>
      <c r="E154" s="185" t="str">
        <f>Evidencija!S152</f>
        <v>C</v>
      </c>
      <c r="F154" s="76"/>
    </row>
    <row r="155" spans="1:6" ht="12.75">
      <c r="A155" s="79" t="s">
        <v>96</v>
      </c>
      <c r="B155" s="80" t="s">
        <v>83</v>
      </c>
      <c r="C155" s="182">
        <f>Rezultati!N148</f>
        <v>27</v>
      </c>
      <c r="D155" s="182">
        <f>MAX(Rezultati!O148,Rezultati!P148)</f>
        <v>18</v>
      </c>
      <c r="E155" s="185" t="str">
        <f>Evidencija!S153</f>
        <v>F</v>
      </c>
      <c r="F155" s="76"/>
    </row>
    <row r="156" spans="1:6" ht="12.75">
      <c r="A156" s="79" t="s">
        <v>54</v>
      </c>
      <c r="B156" s="80" t="s">
        <v>84</v>
      </c>
      <c r="C156" s="182">
        <f>Rezultati!N149</f>
        <v>33.5</v>
      </c>
      <c r="D156" s="182">
        <f>MAX(Rezultati!O149,Rezultati!P149)</f>
        <v>0</v>
      </c>
      <c r="E156" s="185" t="str">
        <f>Evidencija!S154</f>
        <v>F</v>
      </c>
      <c r="F156" s="76"/>
    </row>
    <row r="157" spans="1:6" ht="12.75">
      <c r="A157" s="79" t="s">
        <v>97</v>
      </c>
      <c r="B157" s="80" t="s">
        <v>81</v>
      </c>
      <c r="C157" s="182">
        <f>Rezultati!N150</f>
        <v>5</v>
      </c>
      <c r="D157" s="182">
        <f>MAX(Rezultati!O150,Rezultati!P150)</f>
        <v>0</v>
      </c>
      <c r="E157" s="185" t="str">
        <f>Evidencija!S155</f>
        <v>F</v>
      </c>
      <c r="F157" s="76"/>
    </row>
    <row r="158" spans="1:6" ht="12.75">
      <c r="A158" s="79" t="s">
        <v>98</v>
      </c>
      <c r="B158" s="80" t="s">
        <v>85</v>
      </c>
      <c r="C158" s="182">
        <f>Rezultati!N151</f>
        <v>5</v>
      </c>
      <c r="D158" s="182">
        <f>MAX(Rezultati!O151,Rezultati!P151)</f>
        <v>0</v>
      </c>
      <c r="E158" s="185" t="str">
        <f>Evidencija!S156</f>
        <v>F</v>
      </c>
      <c r="F158" s="76"/>
    </row>
    <row r="159" spans="1:6" ht="12.75">
      <c r="A159" s="79" t="s">
        <v>376</v>
      </c>
      <c r="B159" s="224" t="s">
        <v>375</v>
      </c>
      <c r="C159" s="182">
        <f>Rezultati!N152</f>
        <v>8</v>
      </c>
      <c r="D159" s="182">
        <f>MAX(Rezultati!O152,Rezultati!P152)</f>
        <v>0</v>
      </c>
      <c r="E159" s="185" t="str">
        <f>Evidencija!S157</f>
        <v>F</v>
      </c>
      <c r="F159" s="76"/>
    </row>
    <row r="160" spans="1:6" ht="12.75">
      <c r="A160" s="79" t="s">
        <v>99</v>
      </c>
      <c r="B160" s="80" t="s">
        <v>86</v>
      </c>
      <c r="C160" s="182">
        <f>Rezultati!N153</f>
        <v>18.5</v>
      </c>
      <c r="D160" s="182">
        <f>MAX(Rezultati!O153,Rezultati!P153)</f>
        <v>0</v>
      </c>
      <c r="E160" s="185" t="str">
        <f>Evidencija!S158</f>
        <v>F</v>
      </c>
      <c r="F160" s="76"/>
    </row>
    <row r="161" spans="1:6" ht="12.75">
      <c r="A161" s="79" t="s">
        <v>66</v>
      </c>
      <c r="B161" s="80" t="s">
        <v>87</v>
      </c>
      <c r="C161" s="182">
        <f>Rezultati!N154</f>
        <v>5</v>
      </c>
      <c r="D161" s="182">
        <f>MAX(Rezultati!O154,Rezultati!P154)</f>
        <v>0</v>
      </c>
      <c r="E161" s="185" t="str">
        <f>Evidencija!S159</f>
        <v>F</v>
      </c>
      <c r="F161" s="76"/>
    </row>
    <row r="162" spans="1:6" ht="12.75">
      <c r="A162" s="79" t="s">
        <v>100</v>
      </c>
      <c r="B162" s="80" t="s">
        <v>88</v>
      </c>
      <c r="C162" s="182">
        <f>Rezultati!N155</f>
        <v>5</v>
      </c>
      <c r="D162" s="182">
        <f>MAX(Rezultati!O155,Rezultati!P155)</f>
        <v>0</v>
      </c>
      <c r="E162" s="185" t="str">
        <f>Evidencija!S160</f>
        <v>F</v>
      </c>
      <c r="F162" s="76"/>
    </row>
    <row r="163" spans="1:6" ht="12.75">
      <c r="A163" s="79" t="s">
        <v>371</v>
      </c>
      <c r="B163" s="80" t="s">
        <v>372</v>
      </c>
      <c r="C163" s="182">
        <f>Rezultati!N156</f>
        <v>32</v>
      </c>
      <c r="D163" s="182">
        <f>MAX(Rezultati!O156,Rezultati!P156)</f>
        <v>26</v>
      </c>
      <c r="E163" s="185" t="str">
        <f>Evidencija!S161</f>
        <v>E</v>
      </c>
      <c r="F163" s="76"/>
    </row>
    <row r="164" spans="1:6" ht="12.75">
      <c r="A164" s="79" t="s">
        <v>373</v>
      </c>
      <c r="B164" s="80" t="s">
        <v>374</v>
      </c>
      <c r="C164" s="182">
        <f>Rezultati!N157</f>
        <v>27</v>
      </c>
      <c r="D164" s="182">
        <f>MAX(Rezultati!O157,Rezultati!P157)</f>
        <v>28</v>
      </c>
      <c r="E164" s="185" t="str">
        <f>Evidencija!S162</f>
        <v>E</v>
      </c>
      <c r="F164" s="76"/>
    </row>
    <row r="165" spans="1:6" ht="12.75">
      <c r="A165" s="79"/>
      <c r="B165" s="80"/>
      <c r="C165" s="182"/>
      <c r="D165" s="182"/>
      <c r="E165" s="185"/>
      <c r="F165" s="10"/>
    </row>
    <row r="166" spans="1:6" ht="12.75" customHeight="1">
      <c r="A166" s="79"/>
      <c r="B166" s="80"/>
      <c r="C166" s="182"/>
      <c r="D166" s="182"/>
      <c r="E166" s="185"/>
      <c r="F166" s="10"/>
    </row>
    <row r="167" spans="1:6" ht="12.75">
      <c r="A167" s="79"/>
      <c r="B167" s="80"/>
      <c r="C167" s="182"/>
      <c r="D167" s="182"/>
      <c r="E167" s="185"/>
      <c r="F167" s="10"/>
    </row>
    <row r="168" spans="1:6" ht="12.75">
      <c r="A168" s="79"/>
      <c r="B168" s="80"/>
      <c r="C168" s="182"/>
      <c r="D168" s="182"/>
      <c r="E168" s="185"/>
      <c r="F168" s="10"/>
    </row>
    <row r="169" spans="1:6" ht="12.75">
      <c r="A169" s="79"/>
      <c r="B169" s="80"/>
      <c r="C169" s="182"/>
      <c r="D169" s="182"/>
      <c r="E169" s="185"/>
      <c r="F169" s="10"/>
    </row>
    <row r="170" spans="1:6" ht="12.75">
      <c r="A170" s="79"/>
      <c r="B170" s="80"/>
      <c r="C170" s="182"/>
      <c r="D170" s="182"/>
      <c r="E170" s="185"/>
      <c r="F170" s="10"/>
    </row>
    <row r="171" spans="1:6" ht="12.75">
      <c r="A171" s="79"/>
      <c r="B171" s="80"/>
      <c r="C171" s="182"/>
      <c r="D171" s="182"/>
      <c r="E171" s="185"/>
      <c r="F171" s="10"/>
    </row>
    <row r="172" spans="1:6" ht="12.75">
      <c r="A172" s="79"/>
      <c r="B172" s="80"/>
      <c r="C172" s="182"/>
      <c r="D172" s="182"/>
      <c r="E172" s="185"/>
      <c r="F172" s="10"/>
    </row>
    <row r="173" spans="1:6" ht="12.75">
      <c r="A173" s="79"/>
      <c r="B173" s="80"/>
      <c r="C173" s="182"/>
      <c r="D173" s="182"/>
      <c r="E173" s="185"/>
      <c r="F173" s="10"/>
    </row>
    <row r="174" spans="1:6" ht="13.5" thickBot="1">
      <c r="A174" s="79"/>
      <c r="B174" s="80"/>
      <c r="C174" s="183"/>
      <c r="D174" s="183"/>
      <c r="E174" s="186"/>
      <c r="F174" s="10"/>
    </row>
    <row r="175" spans="1:6" ht="12.75">
      <c r="A175" s="124"/>
      <c r="B175" s="125"/>
      <c r="F175" s="10"/>
    </row>
    <row r="176" spans="1:6" ht="14.25">
      <c r="A176" s="124"/>
      <c r="B176" s="125"/>
      <c r="C176" s="175"/>
      <c r="D176" s="176"/>
      <c r="E176" s="175"/>
      <c r="F176" s="10"/>
    </row>
    <row r="177" spans="1:6" ht="14.25">
      <c r="A177" s="124"/>
      <c r="B177" s="125"/>
      <c r="C177" s="175"/>
      <c r="F177" s="10"/>
    </row>
    <row r="178" spans="1:6" ht="14.25">
      <c r="A178" s="124"/>
      <c r="B178" s="125"/>
      <c r="C178" s="175"/>
      <c r="D178" s="176" t="s">
        <v>56</v>
      </c>
      <c r="E178" s="175"/>
      <c r="F178" s="10"/>
    </row>
    <row r="179" spans="1:6" ht="14.25">
      <c r="A179" s="75"/>
      <c r="B179" s="75"/>
      <c r="C179" s="175"/>
      <c r="D179" s="176"/>
      <c r="E179" s="175"/>
      <c r="F179" s="10"/>
    </row>
    <row r="180" spans="1:6" ht="14.25">
      <c r="A180" s="1"/>
      <c r="B180" s="1"/>
      <c r="C180" s="175"/>
      <c r="D180" s="176"/>
      <c r="E180" s="175"/>
      <c r="F180" s="10"/>
    </row>
    <row r="181" spans="1:6" ht="14.25">
      <c r="A181" s="1"/>
      <c r="B181" s="1"/>
      <c r="C181" s="175"/>
      <c r="D181" s="176" t="s">
        <v>57</v>
      </c>
      <c r="E181" s="175"/>
      <c r="F181" s="10"/>
    </row>
    <row r="182" spans="1:6" ht="12.75">
      <c r="A182" s="1"/>
      <c r="B182" s="1"/>
      <c r="F182" s="10"/>
    </row>
    <row r="183" spans="1:6" ht="12.75">
      <c r="A183" s="1"/>
      <c r="B183" s="1"/>
      <c r="F183" s="10"/>
    </row>
    <row r="184" spans="1:6" ht="12.75">
      <c r="A184" s="1"/>
      <c r="B184" s="1"/>
      <c r="F184" s="10"/>
    </row>
    <row r="185" spans="1:6" ht="12.75">
      <c r="A185" s="1"/>
      <c r="B185" s="1"/>
      <c r="F185" s="10"/>
    </row>
    <row r="186" spans="1:6" ht="12.75">
      <c r="A186" s="1"/>
      <c r="B186" s="1"/>
      <c r="F186" s="10"/>
    </row>
    <row r="187" spans="1:6" ht="12.75">
      <c r="A187" s="1"/>
      <c r="B187" s="1"/>
      <c r="F187" s="10"/>
    </row>
    <row r="188" spans="1:6" ht="12.75">
      <c r="A188" s="1"/>
      <c r="B188" s="1"/>
      <c r="F188" s="10"/>
    </row>
    <row r="189" spans="1:6" ht="12.75">
      <c r="A189" s="1"/>
      <c r="B189" s="1"/>
      <c r="F189" s="10"/>
    </row>
    <row r="190" spans="1:6" ht="12.75">
      <c r="A190" s="1"/>
      <c r="B190" s="1"/>
      <c r="F190" s="10"/>
    </row>
    <row r="191" spans="1:6" ht="12.75">
      <c r="A191" s="1"/>
      <c r="B191" s="1"/>
      <c r="F191" s="10"/>
    </row>
    <row r="192" spans="1:6" ht="12.75">
      <c r="A192" s="1"/>
      <c r="B192" s="1"/>
      <c r="F192" s="10"/>
    </row>
    <row r="193" ht="12.75">
      <c r="F193" s="10"/>
    </row>
    <row r="194" ht="12.75">
      <c r="F194" s="10"/>
    </row>
    <row r="195" ht="12.75">
      <c r="F195" s="10"/>
    </row>
    <row r="196" ht="12.75">
      <c r="F196" s="10"/>
    </row>
    <row r="197" spans="4:6" ht="14.25">
      <c r="D197" s="176"/>
      <c r="E197" s="175"/>
      <c r="F197" s="10"/>
    </row>
    <row r="198" ht="12.75">
      <c r="F198" s="10"/>
    </row>
    <row r="199" ht="12.75">
      <c r="F199" s="10"/>
    </row>
  </sheetData>
  <sheetProtection/>
  <mergeCells count="6">
    <mergeCell ref="E7:E9"/>
    <mergeCell ref="A7:A9"/>
    <mergeCell ref="B7:B9"/>
    <mergeCell ref="C8:C9"/>
    <mergeCell ref="D8:D9"/>
    <mergeCell ref="C7:D7"/>
  </mergeCells>
  <printOptions horizontalCentered="1"/>
  <pageMargins left="0.31496062992125984" right="0.31496062992125984" top="0.7480314960629921" bottom="0.7480314960629921" header="0.31496062992125984" footer="0.31496062992125984"/>
  <pageSetup fitToHeight="2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Tatijana Dlabac</dc:creator>
  <cp:keywords/>
  <dc:description/>
  <cp:lastModifiedBy>PC</cp:lastModifiedBy>
  <cp:lastPrinted>2016-10-12T13:40:06Z</cp:lastPrinted>
  <dcterms:created xsi:type="dcterms:W3CDTF">2009-11-01T12:11:22Z</dcterms:created>
  <dcterms:modified xsi:type="dcterms:W3CDTF">2018-02-02T17:09:55Z</dcterms:modified>
  <cp:category/>
  <cp:version/>
  <cp:contentType/>
  <cp:contentStatus/>
</cp:coreProperties>
</file>