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<sst xmlns="http://schemas.openxmlformats.org/spreadsheetml/2006/main" count="93" uniqueCount="89">
  <si>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</si>
  <si>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</si>
  <si>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</si>
  <si>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</si>
  <si>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</si>
  <si>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</si>
  <si>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</si>
  <si>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</si>
  <si>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</si>
  <si>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</si>
  <si>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</si>
  <si>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</si>
  <si>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</si>
  <si>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</si>
  <si>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</si>
  <si>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</si>
  <si>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</si>
  <si>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</si>
  <si>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</si>
  <si>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13/2018</t>
  </si>
  <si>
    <t>19/2018</t>
  </si>
  <si>
    <t>24/2018</t>
  </si>
  <si>
    <t>28/2018</t>
  </si>
  <si>
    <t>59/2018</t>
  </si>
  <si>
    <t>69/2018</t>
  </si>
  <si>
    <t>72/2018</t>
  </si>
  <si>
    <t>74/2018</t>
  </si>
  <si>
    <t>90/2018</t>
  </si>
  <si>
    <t>95/2018</t>
  </si>
  <si>
    <t>12/2018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</si>
  <si>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</si>
  <si>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</si>
  <si>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</si>
  <si>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</si>
  <si>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</si>
  <si>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</si>
  <si>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</si>
  <si>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</si>
  <si>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OSVOJENI POENI ZA SVAKI OBLIK PROVJERE ZNANJA STUDENTA</t>
  </si>
  <si>
    <t>KOLOKVIJUM</t>
  </si>
  <si>
    <t>ZAVRŠNI ISPIT</t>
  </si>
  <si>
    <t>Redovni</t>
  </si>
  <si>
    <t>Popravni</t>
  </si>
  <si>
    <t>Broj ECTS kredita: 7</t>
  </si>
  <si>
    <t>Jasmina Banda</t>
  </si>
  <si>
    <t>Adela Kolić</t>
  </si>
  <si>
    <t>Anica Spasojević</t>
  </si>
  <si>
    <t>Božidar Babić</t>
  </si>
  <si>
    <t>Božidar Milošević</t>
  </si>
  <si>
    <t>Miljan Aković</t>
  </si>
  <si>
    <t>Goran Unger</t>
  </si>
  <si>
    <t>Danijela Vulović</t>
  </si>
  <si>
    <t>Svetlana Korać</t>
  </si>
  <si>
    <t>Vladimir Jovović</t>
  </si>
  <si>
    <t>Srđan Lajović</t>
  </si>
  <si>
    <t>Vladimir Šljivančanin</t>
  </si>
  <si>
    <t>Kenan Grbović</t>
  </si>
  <si>
    <t>Lazar Delić</t>
  </si>
  <si>
    <t>Miljan Golubović</t>
  </si>
  <si>
    <t>Kristina Smolović</t>
  </si>
  <si>
    <t>Vladan Tomašević</t>
  </si>
  <si>
    <t>Anđela Đurišić</t>
  </si>
  <si>
    <t>Bogdan Mijušković</t>
  </si>
  <si>
    <t>Danilo Ćupić</t>
  </si>
  <si>
    <t>Radoje Mojašević</t>
  </si>
  <si>
    <t>103/2018</t>
  </si>
  <si>
    <t>110/2018</t>
  </si>
  <si>
    <t>113/2018</t>
  </si>
  <si>
    <t>116/2018</t>
  </si>
  <si>
    <t>118/2018</t>
  </si>
  <si>
    <t>119/2018</t>
  </si>
  <si>
    <t>123/2018</t>
  </si>
  <si>
    <t>125/2018</t>
  </si>
  <si>
    <t>128/2018</t>
  </si>
  <si>
    <t>124/2017</t>
  </si>
  <si>
    <t>Test</t>
  </si>
  <si>
    <t>D</t>
  </si>
  <si>
    <t>L+K+T+D</t>
  </si>
  <si>
    <t>Primijenjeno računarstvo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</si>
  <si>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Osnove elektrotehnike 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</si>
  <si>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Primijenjeno računarstvo</t>
    </r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</si>
  <si>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 xml:space="preserve">Osnove elektrotehnike </t>
    </r>
  </si>
  <si>
    <t>NASTAVNIK: Prof. dr Gojko Joksimović, Prof. dr Jadranka Radović</t>
  </si>
  <si>
    <t>Radoš Pođanin</t>
  </si>
  <si>
    <t>80/2015</t>
  </si>
  <si>
    <t>78/2016</t>
  </si>
  <si>
    <t>Ivan Uskoković</t>
  </si>
  <si>
    <t>128/16</t>
  </si>
  <si>
    <t>Čarapić Petar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</si>
</sst>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6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21" xfId="58" applyFont="1" applyBorder="1" applyAlignment="1">
      <alignment/>
      <protection/>
    </xf>
    <xf numFmtId="0" fontId="13" fillId="0" borderId="22" xfId="58" applyFont="1" applyBorder="1" applyAlignment="1">
      <alignment horizontal="left"/>
      <protection/>
    </xf>
    <xf numFmtId="0" fontId="0" fillId="0" borderId="22" xfId="58" applyBorder="1" applyAlignment="1">
      <alignment horizontal="right"/>
      <protection/>
    </xf>
    <xf numFmtId="0" fontId="0" fillId="0" borderId="22" xfId="58" applyBorder="1" applyAlignment="1">
      <alignment/>
      <protection/>
    </xf>
    <xf numFmtId="0" fontId="0" fillId="0" borderId="23" xfId="58" applyBorder="1" applyAlignment="1">
      <alignment horizontal="right"/>
      <protection/>
    </xf>
    <xf numFmtId="0" fontId="16" fillId="0" borderId="16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7" xfId="58" applyFont="1" applyBorder="1" applyAlignment="1">
      <alignment horizontal="right"/>
      <protection/>
    </xf>
    <xf numFmtId="0" fontId="19" fillId="0" borderId="24" xfId="58" applyFont="1" applyBorder="1" applyAlignment="1">
      <alignment/>
      <protection/>
    </xf>
    <xf numFmtId="0" fontId="19" fillId="0" borderId="25" xfId="58" applyFont="1" applyBorder="1" applyAlignment="1">
      <alignment horizontal="left"/>
      <protection/>
    </xf>
    <xf numFmtId="0" fontId="16" fillId="0" borderId="25" xfId="58" applyFont="1" applyBorder="1" applyAlignment="1">
      <alignment horizontal="right"/>
      <protection/>
    </xf>
    <xf numFmtId="0" fontId="16" fillId="0" borderId="25" xfId="58" applyFont="1" applyBorder="1" applyAlignment="1">
      <alignment/>
      <protection/>
    </xf>
    <xf numFmtId="0" fontId="16" fillId="0" borderId="26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5" fillId="32" borderId="27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7" xfId="59" applyBorder="1">
      <alignment/>
      <protection/>
    </xf>
    <xf numFmtId="0" fontId="0" fillId="0" borderId="13" xfId="0" applyFont="1" applyBorder="1" applyAlignment="1">
      <alignment horizontal="center"/>
    </xf>
    <xf numFmtId="0" fontId="20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13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13" xfId="58" applyFont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213" fontId="57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0" fillId="0" borderId="31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57" fillId="0" borderId="13" xfId="0" applyFont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6" width="13.28125" style="15" customWidth="1"/>
    <col min="7" max="7" width="8.57421875" style="0" customWidth="1"/>
    <col min="8" max="8" width="9.8515625" style="0" customWidth="1"/>
    <col min="10" max="10" width="7.421875" style="0" customWidth="1"/>
    <col min="11" max="11" width="11.28125" style="0" customWidth="1"/>
    <col min="12" max="12" width="7.8515625" style="0" customWidth="1"/>
    <col min="13" max="13" width="8.8515625" style="0" customWidth="1"/>
  </cols>
  <sheetData>
    <row r="1" spans="1:13" ht="12.75">
      <c r="A1" s="26" t="s">
        <v>30</v>
      </c>
      <c r="B1" s="80" t="s">
        <v>0</v>
      </c>
      <c r="C1" s="26" t="s">
        <v>13</v>
      </c>
      <c r="D1" s="26" t="s">
        <v>31</v>
      </c>
      <c r="E1" s="26" t="s">
        <v>76</v>
      </c>
      <c r="F1" s="26" t="s">
        <v>75</v>
      </c>
      <c r="G1" s="26" t="s">
        <v>32</v>
      </c>
      <c r="H1" s="26" t="s">
        <v>33</v>
      </c>
      <c r="I1" s="26" t="s">
        <v>77</v>
      </c>
      <c r="J1" s="26" t="s">
        <v>34</v>
      </c>
      <c r="K1" s="26" t="s">
        <v>35</v>
      </c>
      <c r="L1" s="26" t="s">
        <v>36</v>
      </c>
      <c r="M1" s="26" t="s">
        <v>37</v>
      </c>
    </row>
    <row r="2" spans="1:13" ht="12.75">
      <c r="A2" s="63">
        <v>12</v>
      </c>
      <c r="B2" s="92" t="s">
        <v>29</v>
      </c>
      <c r="C2" s="91" t="s">
        <v>44</v>
      </c>
      <c r="D2" s="30"/>
      <c r="E2" s="30"/>
      <c r="F2" s="30">
        <v>4</v>
      </c>
      <c r="G2" s="23"/>
      <c r="H2" s="117">
        <v>3</v>
      </c>
      <c r="I2" s="63">
        <f aca="true" t="shared" si="0" ref="I2:I7">E2+D2+F2+IF(H2,H2,G2)</f>
        <v>7</v>
      </c>
      <c r="J2" s="66"/>
      <c r="K2" s="66"/>
      <c r="L2" s="66">
        <f>I2+IF(K2,K2,J2)</f>
        <v>7</v>
      </c>
      <c r="M2" s="27" t="str">
        <f aca="true" t="shared" si="1" ref="M2:M7">IF(L2&gt;=90,"A",IF(L2&gt;=80,"B",IF(L2&gt;=70,"C",IF(L2&gt;=60,"D",IF(L2&gt;=50,"E","F")))))</f>
        <v>F</v>
      </c>
    </row>
    <row r="3" spans="1:13" ht="12.75">
      <c r="A3" s="63">
        <v>13</v>
      </c>
      <c r="B3" s="91" t="s">
        <v>19</v>
      </c>
      <c r="C3" s="91" t="s">
        <v>45</v>
      </c>
      <c r="D3" s="30"/>
      <c r="E3" s="30"/>
      <c r="F3" s="30">
        <v>4</v>
      </c>
      <c r="G3" s="23"/>
      <c r="H3" s="117">
        <v>3</v>
      </c>
      <c r="I3" s="63">
        <f t="shared" si="0"/>
        <v>7</v>
      </c>
      <c r="J3" s="66"/>
      <c r="K3" s="66"/>
      <c r="L3" s="66">
        <f>I3+IF(K3,K3,J3)</f>
        <v>7</v>
      </c>
      <c r="M3" s="27" t="str">
        <f t="shared" si="1"/>
        <v>F</v>
      </c>
    </row>
    <row r="4" spans="1:13" ht="12.75">
      <c r="A4" s="63">
        <v>19</v>
      </c>
      <c r="B4" s="91" t="s">
        <v>20</v>
      </c>
      <c r="C4" s="91" t="s">
        <v>46</v>
      </c>
      <c r="D4" s="30"/>
      <c r="E4" s="30"/>
      <c r="F4" s="30"/>
      <c r="G4" s="23"/>
      <c r="H4" s="63"/>
      <c r="I4" s="63">
        <f t="shared" si="0"/>
        <v>0</v>
      </c>
      <c r="J4" s="66"/>
      <c r="K4" s="66"/>
      <c r="L4" s="66">
        <f>I4+IF(K4,K4,J4)</f>
        <v>0</v>
      </c>
      <c r="M4" s="27" t="str">
        <f t="shared" si="1"/>
        <v>F</v>
      </c>
    </row>
    <row r="5" spans="1:13" ht="12.75">
      <c r="A5" s="63">
        <v>24</v>
      </c>
      <c r="B5" s="91" t="s">
        <v>21</v>
      </c>
      <c r="C5" s="91" t="s">
        <v>47</v>
      </c>
      <c r="D5" s="30"/>
      <c r="E5" s="30"/>
      <c r="F5" s="30"/>
      <c r="G5" s="28"/>
      <c r="H5" s="117">
        <v>25</v>
      </c>
      <c r="I5" s="63">
        <f t="shared" si="0"/>
        <v>25</v>
      </c>
      <c r="J5" s="66"/>
      <c r="K5" s="66">
        <v>9</v>
      </c>
      <c r="L5" s="66">
        <f>I5+IF(K5,K5,J5)</f>
        <v>34</v>
      </c>
      <c r="M5" s="27" t="str">
        <f t="shared" si="1"/>
        <v>F</v>
      </c>
    </row>
    <row r="6" spans="1:13" ht="12.75">
      <c r="A6" s="63">
        <v>27</v>
      </c>
      <c r="B6" s="91" t="s">
        <v>22</v>
      </c>
      <c r="C6" s="91" t="s">
        <v>48</v>
      </c>
      <c r="D6" s="30">
        <v>5</v>
      </c>
      <c r="E6" s="30">
        <v>1</v>
      </c>
      <c r="F6" s="30">
        <v>4</v>
      </c>
      <c r="G6" s="23">
        <v>4</v>
      </c>
      <c r="H6" s="117">
        <v>20</v>
      </c>
      <c r="I6" s="63">
        <f t="shared" si="0"/>
        <v>30</v>
      </c>
      <c r="J6" s="66">
        <v>7</v>
      </c>
      <c r="K6" s="29">
        <v>7</v>
      </c>
      <c r="L6" s="66">
        <f>I6+IF(K6,K6,J6)</f>
        <v>37</v>
      </c>
      <c r="M6" s="27" t="str">
        <f t="shared" si="1"/>
        <v>F</v>
      </c>
    </row>
    <row r="7" spans="1:13" ht="12.75">
      <c r="A7" s="63">
        <v>57</v>
      </c>
      <c r="B7" s="91" t="s">
        <v>23</v>
      </c>
      <c r="C7" s="91" t="s">
        <v>49</v>
      </c>
      <c r="D7" s="30">
        <v>5</v>
      </c>
      <c r="E7" s="30">
        <v>1</v>
      </c>
      <c r="F7" s="30">
        <v>4</v>
      </c>
      <c r="G7" s="23">
        <v>8</v>
      </c>
      <c r="H7" s="63">
        <v>13</v>
      </c>
      <c r="I7" s="63">
        <f t="shared" si="0"/>
        <v>23</v>
      </c>
      <c r="J7" s="66">
        <v>11</v>
      </c>
      <c r="K7" s="95">
        <v>8</v>
      </c>
      <c r="L7" s="66">
        <v>34</v>
      </c>
      <c r="M7" s="27" t="str">
        <f t="shared" si="1"/>
        <v>F</v>
      </c>
    </row>
    <row r="8" spans="1:13" ht="12.75">
      <c r="A8" s="63">
        <v>67</v>
      </c>
      <c r="B8" s="91" t="s">
        <v>24</v>
      </c>
      <c r="C8" s="91" t="s">
        <v>50</v>
      </c>
      <c r="D8" s="30">
        <v>5</v>
      </c>
      <c r="E8" s="30">
        <v>1</v>
      </c>
      <c r="F8" s="30">
        <v>4</v>
      </c>
      <c r="G8" s="23">
        <v>8</v>
      </c>
      <c r="H8" s="117">
        <v>11</v>
      </c>
      <c r="I8" s="63">
        <f aca="true" t="shared" si="2" ref="I8:I21">E8+D8+F8+IF(H8,H8,G8)</f>
        <v>21</v>
      </c>
      <c r="J8" s="66">
        <v>0</v>
      </c>
      <c r="K8" s="66">
        <v>6</v>
      </c>
      <c r="L8" s="66">
        <f aca="true" t="shared" si="3" ref="L8:L22">I8+IF(K8,K8,J8)</f>
        <v>27</v>
      </c>
      <c r="M8" s="27" t="str">
        <f aca="true" t="shared" si="4" ref="M8:M21">IF(L8&gt;=90,"A",IF(L8&gt;=80,"B",IF(L8&gt;=70,"C",IF(L8&gt;=60,"D",IF(L8&gt;=50,"E","F")))))</f>
        <v>F</v>
      </c>
    </row>
    <row r="9" spans="1:13" ht="12.75">
      <c r="A9" s="63">
        <v>69</v>
      </c>
      <c r="B9" s="91" t="s">
        <v>25</v>
      </c>
      <c r="C9" s="91" t="s">
        <v>51</v>
      </c>
      <c r="D9" s="30">
        <v>5</v>
      </c>
      <c r="E9" s="30">
        <v>1</v>
      </c>
      <c r="F9" s="30">
        <v>4</v>
      </c>
      <c r="G9" s="23">
        <v>0</v>
      </c>
      <c r="H9" s="63">
        <v>20</v>
      </c>
      <c r="I9" s="63">
        <f t="shared" si="2"/>
        <v>30</v>
      </c>
      <c r="J9" s="66">
        <v>10</v>
      </c>
      <c r="K9" s="95">
        <v>0</v>
      </c>
      <c r="L9" s="66">
        <f t="shared" si="3"/>
        <v>40</v>
      </c>
      <c r="M9" s="27" t="str">
        <f t="shared" si="4"/>
        <v>F</v>
      </c>
    </row>
    <row r="10" spans="1:13" ht="12.75">
      <c r="A10" s="63">
        <v>71</v>
      </c>
      <c r="B10" s="91" t="s">
        <v>26</v>
      </c>
      <c r="C10" s="91" t="s">
        <v>52</v>
      </c>
      <c r="D10" s="30">
        <v>5</v>
      </c>
      <c r="E10" s="30"/>
      <c r="F10" s="30">
        <v>4</v>
      </c>
      <c r="G10" s="23">
        <v>0</v>
      </c>
      <c r="H10" s="117">
        <v>5</v>
      </c>
      <c r="I10" s="63">
        <f t="shared" si="2"/>
        <v>14</v>
      </c>
      <c r="J10" s="66">
        <v>2</v>
      </c>
      <c r="K10" s="66">
        <v>10</v>
      </c>
      <c r="L10" s="66">
        <f t="shared" si="3"/>
        <v>24</v>
      </c>
      <c r="M10" s="27" t="str">
        <f t="shared" si="4"/>
        <v>F</v>
      </c>
    </row>
    <row r="11" spans="1:13" ht="12.75">
      <c r="A11" s="63">
        <v>86</v>
      </c>
      <c r="B11" s="91" t="s">
        <v>27</v>
      </c>
      <c r="C11" s="91" t="s">
        <v>53</v>
      </c>
      <c r="D11" s="30">
        <v>5</v>
      </c>
      <c r="E11" s="30">
        <v>1</v>
      </c>
      <c r="F11" s="30">
        <v>4</v>
      </c>
      <c r="G11" s="23">
        <v>7</v>
      </c>
      <c r="H11" s="63">
        <v>18</v>
      </c>
      <c r="I11" s="63">
        <f t="shared" si="2"/>
        <v>28</v>
      </c>
      <c r="J11" s="66">
        <v>0</v>
      </c>
      <c r="K11" s="66">
        <v>8</v>
      </c>
      <c r="L11" s="66">
        <f t="shared" si="3"/>
        <v>36</v>
      </c>
      <c r="M11" s="27" t="str">
        <f t="shared" si="4"/>
        <v>F</v>
      </c>
    </row>
    <row r="12" spans="1:13" ht="12.75">
      <c r="A12" s="63">
        <v>91</v>
      </c>
      <c r="B12" s="91" t="s">
        <v>28</v>
      </c>
      <c r="C12" s="91" t="s">
        <v>54</v>
      </c>
      <c r="D12" s="30">
        <v>5</v>
      </c>
      <c r="E12" s="30">
        <v>1</v>
      </c>
      <c r="F12" s="30">
        <v>4</v>
      </c>
      <c r="G12" s="23">
        <v>9</v>
      </c>
      <c r="H12" s="63">
        <v>21</v>
      </c>
      <c r="I12" s="63">
        <f t="shared" si="2"/>
        <v>31</v>
      </c>
      <c r="J12" s="66"/>
      <c r="K12" s="66">
        <v>3</v>
      </c>
      <c r="L12" s="66">
        <f t="shared" si="3"/>
        <v>34</v>
      </c>
      <c r="M12" s="27" t="str">
        <f t="shared" si="4"/>
        <v>F</v>
      </c>
    </row>
    <row r="13" spans="1:13" ht="12.75">
      <c r="A13" s="63">
        <v>99</v>
      </c>
      <c r="B13" s="91" t="s">
        <v>65</v>
      </c>
      <c r="C13" s="94" t="s">
        <v>55</v>
      </c>
      <c r="D13" s="30">
        <v>5</v>
      </c>
      <c r="E13" s="30">
        <v>1</v>
      </c>
      <c r="F13" s="30">
        <v>4</v>
      </c>
      <c r="G13" s="23">
        <v>8</v>
      </c>
      <c r="H13" s="118">
        <v>11</v>
      </c>
      <c r="I13" s="63">
        <f t="shared" si="2"/>
        <v>21</v>
      </c>
      <c r="J13" s="66">
        <v>15</v>
      </c>
      <c r="K13" s="66"/>
      <c r="L13" s="66">
        <f t="shared" si="3"/>
        <v>36</v>
      </c>
      <c r="M13" s="27" t="str">
        <f t="shared" si="4"/>
        <v>F</v>
      </c>
    </row>
    <row r="14" spans="1:13" ht="12.75">
      <c r="A14" s="63">
        <v>106</v>
      </c>
      <c r="B14" s="91" t="s">
        <v>66</v>
      </c>
      <c r="C14" s="91" t="s">
        <v>56</v>
      </c>
      <c r="D14" s="28"/>
      <c r="E14" s="28">
        <v>1</v>
      </c>
      <c r="F14" s="28">
        <v>4</v>
      </c>
      <c r="G14" s="23">
        <v>31</v>
      </c>
      <c r="H14" s="63"/>
      <c r="I14" s="63">
        <f t="shared" si="2"/>
        <v>36</v>
      </c>
      <c r="J14" s="66">
        <v>5</v>
      </c>
      <c r="K14" s="66">
        <v>4</v>
      </c>
      <c r="L14" s="66">
        <v>41</v>
      </c>
      <c r="M14" s="27" t="str">
        <f t="shared" si="4"/>
        <v>F</v>
      </c>
    </row>
    <row r="15" spans="1:13" ht="12.75">
      <c r="A15" s="63">
        <v>108</v>
      </c>
      <c r="B15" s="91" t="s">
        <v>67</v>
      </c>
      <c r="C15" s="91" t="s">
        <v>57</v>
      </c>
      <c r="D15" s="28">
        <v>5</v>
      </c>
      <c r="E15" s="28">
        <v>1</v>
      </c>
      <c r="F15" s="28">
        <v>4</v>
      </c>
      <c r="G15" s="23">
        <v>14</v>
      </c>
      <c r="H15" s="117">
        <v>7</v>
      </c>
      <c r="I15" s="63">
        <f t="shared" si="2"/>
        <v>17</v>
      </c>
      <c r="J15" s="66">
        <v>17</v>
      </c>
      <c r="K15" s="66">
        <v>4</v>
      </c>
      <c r="L15" s="66">
        <v>43</v>
      </c>
      <c r="M15" s="27" t="str">
        <f t="shared" si="4"/>
        <v>F</v>
      </c>
    </row>
    <row r="16" spans="1:13" ht="12.75">
      <c r="A16" s="63">
        <v>111</v>
      </c>
      <c r="B16" s="91" t="s">
        <v>68</v>
      </c>
      <c r="C16" s="91" t="s">
        <v>58</v>
      </c>
      <c r="D16" s="28">
        <v>5</v>
      </c>
      <c r="E16" s="28">
        <v>1</v>
      </c>
      <c r="F16" s="28">
        <v>4</v>
      </c>
      <c r="G16" s="23">
        <v>6</v>
      </c>
      <c r="H16" s="117">
        <v>8</v>
      </c>
      <c r="I16" s="63">
        <f t="shared" si="2"/>
        <v>18</v>
      </c>
      <c r="J16" s="66">
        <v>10</v>
      </c>
      <c r="K16" s="66">
        <v>6</v>
      </c>
      <c r="L16" s="66">
        <v>36</v>
      </c>
      <c r="M16" s="27" t="str">
        <f t="shared" si="4"/>
        <v>F</v>
      </c>
    </row>
    <row r="17" spans="1:13" ht="12.75">
      <c r="A17" s="93">
        <v>113</v>
      </c>
      <c r="B17" s="91" t="s">
        <v>69</v>
      </c>
      <c r="C17" s="91" t="s">
        <v>59</v>
      </c>
      <c r="D17" s="28"/>
      <c r="E17" s="28">
        <v>1</v>
      </c>
      <c r="F17" s="28">
        <v>4</v>
      </c>
      <c r="G17" s="28">
        <v>3</v>
      </c>
      <c r="H17" s="117">
        <v>0</v>
      </c>
      <c r="I17" s="63">
        <f t="shared" si="2"/>
        <v>8</v>
      </c>
      <c r="J17" s="29">
        <v>0</v>
      </c>
      <c r="K17" s="66"/>
      <c r="L17" s="66">
        <f t="shared" si="3"/>
        <v>8</v>
      </c>
      <c r="M17" s="27" t="str">
        <f t="shared" si="4"/>
        <v>F</v>
      </c>
    </row>
    <row r="18" spans="1:13" ht="12.75">
      <c r="A18" s="63">
        <v>114</v>
      </c>
      <c r="B18" s="91" t="s">
        <v>70</v>
      </c>
      <c r="C18" s="91" t="s">
        <v>60</v>
      </c>
      <c r="D18" s="28"/>
      <c r="E18" s="28"/>
      <c r="F18" s="28">
        <v>4</v>
      </c>
      <c r="G18" s="23"/>
      <c r="H18" s="63">
        <v>24</v>
      </c>
      <c r="I18" s="63">
        <f t="shared" si="2"/>
        <v>28</v>
      </c>
      <c r="J18" s="66">
        <v>12</v>
      </c>
      <c r="K18" s="66">
        <v>13</v>
      </c>
      <c r="L18" s="66">
        <f t="shared" si="3"/>
        <v>41</v>
      </c>
      <c r="M18" s="27" t="str">
        <f t="shared" si="4"/>
        <v>F</v>
      </c>
    </row>
    <row r="19" spans="1:13" ht="12.75">
      <c r="A19" s="63">
        <v>118</v>
      </c>
      <c r="B19" s="91" t="s">
        <v>71</v>
      </c>
      <c r="C19" s="91" t="s">
        <v>61</v>
      </c>
      <c r="D19" s="28">
        <v>5</v>
      </c>
      <c r="E19" s="28">
        <v>1</v>
      </c>
      <c r="F19" s="28">
        <v>4</v>
      </c>
      <c r="G19" s="28">
        <v>0</v>
      </c>
      <c r="H19" s="117">
        <v>13</v>
      </c>
      <c r="I19" s="63">
        <f t="shared" si="2"/>
        <v>23</v>
      </c>
      <c r="J19" s="66">
        <v>24</v>
      </c>
      <c r="K19" s="66">
        <v>1</v>
      </c>
      <c r="L19" s="66">
        <v>40</v>
      </c>
      <c r="M19" s="27" t="str">
        <f t="shared" si="4"/>
        <v>F</v>
      </c>
    </row>
    <row r="20" spans="1:13" ht="12.75">
      <c r="A20" s="63">
        <v>120</v>
      </c>
      <c r="B20" s="91" t="s">
        <v>72</v>
      </c>
      <c r="C20" s="91" t="s">
        <v>62</v>
      </c>
      <c r="D20" s="28">
        <v>5</v>
      </c>
      <c r="E20" s="28"/>
      <c r="F20" s="28">
        <v>4</v>
      </c>
      <c r="G20" s="23"/>
      <c r="H20" s="63">
        <v>9</v>
      </c>
      <c r="I20" s="63">
        <f t="shared" si="2"/>
        <v>18</v>
      </c>
      <c r="J20" s="66"/>
      <c r="K20" s="66"/>
      <c r="L20" s="66">
        <f t="shared" si="3"/>
        <v>18</v>
      </c>
      <c r="M20" s="27" t="str">
        <f t="shared" si="4"/>
        <v>F</v>
      </c>
    </row>
    <row r="21" spans="1:13" ht="12.75">
      <c r="A21" s="63">
        <v>123</v>
      </c>
      <c r="B21" s="91" t="s">
        <v>73</v>
      </c>
      <c r="C21" s="91" t="s">
        <v>63</v>
      </c>
      <c r="D21" s="28"/>
      <c r="E21" s="28">
        <v>1</v>
      </c>
      <c r="F21" s="28">
        <v>4</v>
      </c>
      <c r="G21" s="23">
        <v>21</v>
      </c>
      <c r="H21" s="63"/>
      <c r="I21" s="63">
        <f t="shared" si="2"/>
        <v>26</v>
      </c>
      <c r="J21" s="66">
        <v>15</v>
      </c>
      <c r="K21" s="95">
        <v>5</v>
      </c>
      <c r="L21" s="66">
        <v>41</v>
      </c>
      <c r="M21" s="27" t="str">
        <f t="shared" si="4"/>
        <v>F</v>
      </c>
    </row>
    <row r="22" spans="1:13" ht="12.75">
      <c r="A22" s="63">
        <v>136</v>
      </c>
      <c r="B22" s="91" t="s">
        <v>74</v>
      </c>
      <c r="C22" s="91" t="s">
        <v>64</v>
      </c>
      <c r="D22" s="28">
        <v>5</v>
      </c>
      <c r="E22" s="28"/>
      <c r="F22" s="28"/>
      <c r="G22" s="23"/>
      <c r="H22" s="117">
        <v>9</v>
      </c>
      <c r="I22" s="63">
        <f>E22+D22+F22+IF(H22,H22,G22)</f>
        <v>14</v>
      </c>
      <c r="J22" s="66">
        <v>9</v>
      </c>
      <c r="K22" s="66"/>
      <c r="L22" s="66">
        <f t="shared" si="3"/>
        <v>23</v>
      </c>
      <c r="M22" s="27" t="str">
        <f>IF(L22&gt;=90,"A",IF(L22&gt;=80,"B",IF(L22&gt;=70,"C",IF(L22&gt;=60,"D",IF(L22&gt;=50,"E","F")))))</f>
        <v>F</v>
      </c>
    </row>
    <row r="23" spans="1:13" ht="12.75">
      <c r="A23" s="63">
        <v>140</v>
      </c>
      <c r="B23" s="91" t="s">
        <v>85</v>
      </c>
      <c r="C23" s="120" t="s">
        <v>83</v>
      </c>
      <c r="D23" s="28">
        <v>5</v>
      </c>
      <c r="E23" s="28"/>
      <c r="F23" s="28"/>
      <c r="G23" s="23"/>
      <c r="H23" s="117">
        <v>15</v>
      </c>
      <c r="I23" s="63">
        <v>20</v>
      </c>
      <c r="J23" s="66"/>
      <c r="K23" s="66"/>
      <c r="L23" s="66">
        <f>I23+IF(K23,K23,J23)</f>
        <v>20</v>
      </c>
      <c r="M23" s="27" t="str">
        <f>IF(L23&gt;=90,"A",IF(L23&gt;=80,"B",IF(L23&gt;=70,"C",IF(L23&gt;=60,"D",IF(L23&gt;=50,"E","F")))))</f>
        <v>F</v>
      </c>
    </row>
    <row r="24" spans="1:13" ht="12.75">
      <c r="A24" s="63">
        <v>141</v>
      </c>
      <c r="B24" s="91" t="s">
        <v>87</v>
      </c>
      <c r="C24" s="120" t="s">
        <v>88</v>
      </c>
      <c r="D24" s="28">
        <v>5</v>
      </c>
      <c r="E24" s="28"/>
      <c r="F24" s="28"/>
      <c r="G24" s="23"/>
      <c r="H24" s="119">
        <v>13</v>
      </c>
      <c r="I24" s="63">
        <v>18</v>
      </c>
      <c r="J24" s="66"/>
      <c r="K24" s="66"/>
      <c r="L24" s="66">
        <v>18</v>
      </c>
      <c r="M24" s="27"/>
    </row>
    <row r="25" spans="1:13" ht="12.75">
      <c r="A25" s="63">
        <v>143</v>
      </c>
      <c r="B25" s="91" t="s">
        <v>84</v>
      </c>
      <c r="C25" s="120" t="s">
        <v>86</v>
      </c>
      <c r="D25" s="28">
        <v>5</v>
      </c>
      <c r="E25" s="28"/>
      <c r="F25" s="28"/>
      <c r="G25" s="23"/>
      <c r="H25" s="117">
        <v>9</v>
      </c>
      <c r="I25" s="63">
        <v>14</v>
      </c>
      <c r="J25" s="66"/>
      <c r="K25" s="66"/>
      <c r="L25" s="66">
        <f>I25+IF(K25,K25,J25)</f>
        <v>14</v>
      </c>
      <c r="M25" s="27" t="str">
        <f>IF(L25&gt;=90,"A",IF(L25&gt;=80,"B",IF(L25&gt;=70,"C",IF(L25&gt;=60,"D",IF(L25&gt;=50,"E","F")))))</f>
        <v>F</v>
      </c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96" t="s">
        <v>1</v>
      </c>
      <c r="B1" s="97"/>
      <c r="C1" s="97"/>
      <c r="D1" s="97"/>
      <c r="E1" s="97"/>
      <c r="F1" s="97"/>
      <c r="G1" s="97"/>
      <c r="H1" s="98"/>
      <c r="I1" s="99"/>
      <c r="J1" s="18"/>
      <c r="K1" s="18"/>
    </row>
    <row r="2" spans="1:11" ht="15">
      <c r="A2" s="31" t="s">
        <v>2</v>
      </c>
      <c r="B2" s="18"/>
      <c r="C2" s="39" t="s">
        <v>78</v>
      </c>
      <c r="D2" s="17"/>
      <c r="E2" s="32" t="s">
        <v>3</v>
      </c>
      <c r="F2" s="59" t="s">
        <v>4</v>
      </c>
      <c r="G2" s="17"/>
      <c r="H2" s="89"/>
      <c r="I2" s="33"/>
      <c r="J2" s="18"/>
      <c r="K2" s="18"/>
    </row>
    <row r="3" spans="1:11" ht="15">
      <c r="A3" s="40" t="s">
        <v>79</v>
      </c>
      <c r="B3" s="58"/>
      <c r="C3" s="34"/>
      <c r="D3" s="17"/>
      <c r="E3" s="17"/>
      <c r="F3" s="17"/>
      <c r="G3" s="17"/>
      <c r="H3" s="18"/>
      <c r="I3" s="33"/>
      <c r="J3" s="18"/>
      <c r="K3" s="18"/>
    </row>
    <row r="4" spans="1:11" ht="12.75" customHeight="1" thickBot="1">
      <c r="A4" s="70"/>
      <c r="B4" s="71"/>
      <c r="C4" s="71"/>
      <c r="D4" s="72"/>
      <c r="E4" s="72"/>
      <c r="F4" s="72"/>
      <c r="G4" s="72"/>
      <c r="H4" s="71"/>
      <c r="I4" s="73"/>
      <c r="J4" s="18"/>
      <c r="K4" s="18"/>
    </row>
    <row r="5" spans="1:11" ht="26.25" customHeight="1" thickBot="1">
      <c r="A5" s="35" t="s">
        <v>18</v>
      </c>
      <c r="B5" s="19"/>
      <c r="C5" s="100" t="s">
        <v>38</v>
      </c>
      <c r="D5" s="101"/>
      <c r="E5" s="101"/>
      <c r="F5" s="101"/>
      <c r="G5" s="102"/>
      <c r="H5" s="105" t="s">
        <v>14</v>
      </c>
      <c r="I5" s="105" t="s">
        <v>5</v>
      </c>
      <c r="J5" s="18"/>
      <c r="K5" s="18"/>
    </row>
    <row r="6" spans="1:11" ht="13.5" thickBot="1">
      <c r="A6" s="61" t="s">
        <v>6</v>
      </c>
      <c r="B6" s="20" t="s">
        <v>13</v>
      </c>
      <c r="C6" s="36" t="s">
        <v>15</v>
      </c>
      <c r="D6" s="103" t="s">
        <v>39</v>
      </c>
      <c r="E6" s="108"/>
      <c r="F6" s="103" t="s">
        <v>40</v>
      </c>
      <c r="G6" s="104"/>
      <c r="H6" s="106"/>
      <c r="I6" s="106"/>
      <c r="J6" s="18"/>
      <c r="K6" s="18"/>
    </row>
    <row r="7" spans="1:11" ht="13.5" thickBot="1">
      <c r="A7" s="60"/>
      <c r="B7" s="62"/>
      <c r="C7" s="37" t="s">
        <v>16</v>
      </c>
      <c r="D7" s="38" t="s">
        <v>32</v>
      </c>
      <c r="E7" s="81" t="s">
        <v>33</v>
      </c>
      <c r="F7" s="38" t="s">
        <v>41</v>
      </c>
      <c r="G7" s="24" t="s">
        <v>42</v>
      </c>
      <c r="H7" s="107"/>
      <c r="I7" s="107"/>
      <c r="J7" s="18"/>
      <c r="K7" s="18"/>
    </row>
    <row r="8" spans="1:11" ht="12.75">
      <c r="A8" s="64" t="str">
        <f>IF(ISBLANK(Rezultati!B2),"",Rezultati!B2)</f>
        <v>12/2018</v>
      </c>
      <c r="B8" s="65" t="str">
        <f>IF(ISBLANK(Rezultati!C2),"",Rezultati!C2)</f>
        <v>Jasmina Banda</v>
      </c>
      <c r="C8" s="67">
        <f>IF(ISBLANK(Rezultati!D2),"",Rezultati!D2)</f>
      </c>
      <c r="D8" s="16">
        <f>IF(ISBLANK(Rezultati!G2),"",Rezultati!G2)</f>
      </c>
      <c r="E8" s="16">
        <f>IF(ISBLANK(Rezultati!H2),"",Rezultati!H2)</f>
        <v>3</v>
      </c>
      <c r="F8" s="16">
        <f>IF(ISBLANK(Rezultati!J2),"",Rezultati!J2)</f>
      </c>
      <c r="G8" s="16">
        <f>IF(ISBLANK(Rezultati!K2),"",Rezultati!K2)</f>
      </c>
      <c r="H8" s="68">
        <f>IF(ISBLANK(Rezultati!L2),"",Rezultati!L2)</f>
        <v>7</v>
      </c>
      <c r="I8" s="69" t="str">
        <f aca="true" t="shared" si="0" ref="I8:I13">IF(H8=0,"-",IF(H8&lt;50,"F",IF(H8&lt;60,"E",IF(H8&lt;70,"D",IF(H8&lt;80,"C",IF(H8&lt;90,"B","A"))))))</f>
        <v>F</v>
      </c>
      <c r="J8" s="18"/>
      <c r="K8" s="18"/>
    </row>
    <row r="9" spans="1:11" ht="12.75">
      <c r="A9" s="64" t="str">
        <f>IF(ISBLANK(Rezultati!B3),"",Rezultati!B3)</f>
        <v>13/2018</v>
      </c>
      <c r="B9" s="65" t="str">
        <f>IF(ISBLANK(Rezultati!C3),"",Rezultati!C3)</f>
        <v>Adela Kolić</v>
      </c>
      <c r="C9" s="67">
        <f>IF(ISBLANK(Rezultati!D3),"",Rezultati!D3)</f>
      </c>
      <c r="D9" s="16">
        <f>IF(ISBLANK(Rezultati!G3),"",Rezultati!G3)</f>
      </c>
      <c r="E9" s="16">
        <f>IF(ISBLANK(Rezultati!H3),"",Rezultati!H3)</f>
        <v>3</v>
      </c>
      <c r="F9" s="16">
        <f>IF(ISBLANK(Rezultati!J3),"",Rezultati!J3)</f>
      </c>
      <c r="G9" s="16">
        <f>IF(ISBLANK(Rezultati!K3),"",Rezultati!K3)</f>
      </c>
      <c r="H9" s="68">
        <f>IF(ISBLANK(Rezultati!L3),"",Rezultati!L3)</f>
        <v>7</v>
      </c>
      <c r="I9" s="69" t="str">
        <f t="shared" si="0"/>
        <v>F</v>
      </c>
      <c r="J9" s="18"/>
      <c r="K9" s="18"/>
    </row>
    <row r="10" spans="1:11" ht="12.75">
      <c r="A10" s="64" t="str">
        <f>IF(ISBLANK(Rezultati!B4),"",Rezultati!B4)</f>
        <v>19/2018</v>
      </c>
      <c r="B10" s="65" t="str">
        <f>IF(ISBLANK(Rezultati!C4),"",Rezultati!C4)</f>
        <v>Anica Spasojević</v>
      </c>
      <c r="C10" s="67">
        <f>IF(ISBLANK(Rezultati!D4),"",Rezultati!D4)</f>
      </c>
      <c r="D10" s="16">
        <f>IF(ISBLANK(Rezultati!G4),"",Rezultati!G4)</f>
      </c>
      <c r="E10" s="16">
        <f>IF(ISBLANK(Rezultati!H4),"",Rezultati!H4)</f>
      </c>
      <c r="F10" s="16">
        <f>IF(ISBLANK(Rezultati!J4),"",Rezultati!J4)</f>
      </c>
      <c r="G10" s="16">
        <f>IF(ISBLANK(Rezultati!K4),"",Rezultati!K4)</f>
      </c>
      <c r="H10" s="68">
        <f>IF(ISBLANK(Rezultati!L4),"",Rezultati!L4)</f>
        <v>0</v>
      </c>
      <c r="I10" s="69" t="str">
        <f t="shared" si="0"/>
        <v>-</v>
      </c>
      <c r="J10" s="18"/>
      <c r="K10" s="18"/>
    </row>
    <row r="11" spans="1:11" ht="12.75">
      <c r="A11" s="64" t="str">
        <f>IF(ISBLANK(Rezultati!B5),"",Rezultati!B5)</f>
        <v>24/2018</v>
      </c>
      <c r="B11" s="65" t="str">
        <f>IF(ISBLANK(Rezultati!C5),"",Rezultati!C5)</f>
        <v>Božidar Babić</v>
      </c>
      <c r="C11" s="67">
        <f>IF(ISBLANK(Rezultati!D5),"",Rezultati!D5)</f>
      </c>
      <c r="D11" s="16">
        <f>IF(ISBLANK(Rezultati!G5),"",Rezultati!G5)</f>
      </c>
      <c r="E11" s="16">
        <f>IF(ISBLANK(Rezultati!H5),"",Rezultati!H5)</f>
        <v>25</v>
      </c>
      <c r="F11" s="16">
        <f>IF(ISBLANK(Rezultati!J5),"",Rezultati!J5)</f>
      </c>
      <c r="G11" s="16">
        <f>IF(ISBLANK(Rezultati!K5),"",Rezultati!K5)</f>
        <v>9</v>
      </c>
      <c r="H11" s="68">
        <f>IF(ISBLANK(Rezultati!L5),"",Rezultati!L5)</f>
        <v>34</v>
      </c>
      <c r="I11" s="69" t="str">
        <f t="shared" si="0"/>
        <v>F</v>
      </c>
      <c r="J11" s="18"/>
      <c r="K11" s="18"/>
    </row>
    <row r="12" spans="1:11" ht="12.75">
      <c r="A12" s="64" t="str">
        <f>IF(ISBLANK(Rezultati!B6),"",Rezultati!B6)</f>
        <v>28/2018</v>
      </c>
      <c r="B12" s="65" t="str">
        <f>IF(ISBLANK(Rezultati!C6),"",Rezultati!C6)</f>
        <v>Božidar Milošević</v>
      </c>
      <c r="C12" s="67">
        <f>IF(ISBLANK(Rezultati!D6),"",Rezultati!D6)</f>
        <v>5</v>
      </c>
      <c r="D12" s="16">
        <f>IF(ISBLANK(Rezultati!G6),"",Rezultati!G6)</f>
        <v>4</v>
      </c>
      <c r="E12" s="16">
        <f>IF(ISBLANK(Rezultati!H6),"",Rezultati!H6)</f>
        <v>20</v>
      </c>
      <c r="F12" s="16">
        <f>IF(ISBLANK(Rezultati!J6),"",Rezultati!J6)</f>
        <v>7</v>
      </c>
      <c r="G12" s="16">
        <f>IF(ISBLANK(Rezultati!K6),"",Rezultati!K6)</f>
        <v>7</v>
      </c>
      <c r="H12" s="68">
        <f>IF(ISBLANK(Rezultati!L6),"",Rezultati!L6)</f>
        <v>37</v>
      </c>
      <c r="I12" s="69" t="str">
        <f t="shared" si="0"/>
        <v>F</v>
      </c>
      <c r="J12" s="18"/>
      <c r="K12" s="18"/>
    </row>
    <row r="13" spans="1:11" ht="12.75">
      <c r="A13" s="64" t="str">
        <f>IF(ISBLANK(Rezultati!B7),"",Rezultati!B7)</f>
        <v>59/2018</v>
      </c>
      <c r="B13" s="65" t="str">
        <f>IF(ISBLANK(Rezultati!C7),"",Rezultati!C7)</f>
        <v>Miljan Aković</v>
      </c>
      <c r="C13" s="67">
        <f>IF(ISBLANK(Rezultati!D7),"",Rezultati!D7)</f>
        <v>5</v>
      </c>
      <c r="D13" s="16">
        <f>IF(ISBLANK(Rezultati!G7),"",Rezultati!G7)</f>
        <v>8</v>
      </c>
      <c r="E13" s="16">
        <f>IF(ISBLANK(Rezultati!H7),"",Rezultati!H7)</f>
        <v>13</v>
      </c>
      <c r="F13" s="16">
        <f>IF(ISBLANK(Rezultati!J7),"",Rezultati!J7)</f>
        <v>11</v>
      </c>
      <c r="G13" s="16">
        <f>IF(ISBLANK(Rezultati!K7),"",Rezultati!K7)</f>
        <v>8</v>
      </c>
      <c r="H13" s="68">
        <f>IF(ISBLANK(Rezultati!L7),"",Rezultati!L7)</f>
        <v>34</v>
      </c>
      <c r="I13" s="69" t="str">
        <f t="shared" si="0"/>
        <v>F</v>
      </c>
      <c r="J13" s="18"/>
      <c r="K13" s="18"/>
    </row>
    <row r="14" spans="1:11" ht="12.75">
      <c r="A14" s="64" t="str">
        <f>IF(ISBLANK(Rezultati!B8),"",Rezultati!B8)</f>
        <v>69/2018</v>
      </c>
      <c r="B14" s="65" t="str">
        <f>IF(ISBLANK(Rezultati!C8),"",Rezultati!C8)</f>
        <v>Goran Unger</v>
      </c>
      <c r="C14" s="67">
        <f>IF(ISBLANK(Rezultati!D8),"",Rezultati!D8)</f>
        <v>5</v>
      </c>
      <c r="D14" s="16">
        <f>IF(ISBLANK(Rezultati!G8),"",Rezultati!G8)</f>
        <v>8</v>
      </c>
      <c r="E14" s="16">
        <f>IF(ISBLANK(Rezultati!H8),"",Rezultati!H8)</f>
        <v>11</v>
      </c>
      <c r="F14" s="16">
        <f>IF(ISBLANK(Rezultati!J8),"",Rezultati!J8)</f>
        <v>0</v>
      </c>
      <c r="G14" s="16">
        <f>IF(ISBLANK(Rezultati!K8),"",Rezultati!K8)</f>
        <v>6</v>
      </c>
      <c r="H14" s="68">
        <f>IF(ISBLANK(Rezultati!L8),"",Rezultati!L8)</f>
        <v>27</v>
      </c>
      <c r="I14" s="69" t="str">
        <f aca="true" t="shared" si="1" ref="I14:I27">IF(H14=0,"-",IF(H14&lt;50,"F",IF(H14&lt;60,"E",IF(H14&lt;70,"D",IF(H14&lt;80,"C",IF(H14&lt;90,"B","A"))))))</f>
        <v>F</v>
      </c>
      <c r="J14" s="18"/>
      <c r="K14" s="18"/>
    </row>
    <row r="15" spans="1:11" ht="12.75">
      <c r="A15" s="64" t="str">
        <f>IF(ISBLANK(Rezultati!B9),"",Rezultati!B9)</f>
        <v>72/2018</v>
      </c>
      <c r="B15" s="65" t="str">
        <f>IF(ISBLANK(Rezultati!C9),"",Rezultati!C9)</f>
        <v>Danijela Vulović</v>
      </c>
      <c r="C15" s="67">
        <f>IF(ISBLANK(Rezultati!D9),"",Rezultati!D9)</f>
        <v>5</v>
      </c>
      <c r="D15" s="16">
        <f>IF(ISBLANK(Rezultati!G9),"",Rezultati!G9)</f>
        <v>0</v>
      </c>
      <c r="E15" s="16">
        <f>IF(ISBLANK(Rezultati!H9),"",Rezultati!H9)</f>
        <v>20</v>
      </c>
      <c r="F15" s="16">
        <f>IF(ISBLANK(Rezultati!J9),"",Rezultati!J9)</f>
        <v>10</v>
      </c>
      <c r="G15" s="16">
        <f>IF(ISBLANK(Rezultati!K9),"",Rezultati!K9)</f>
        <v>0</v>
      </c>
      <c r="H15" s="68">
        <f>IF(ISBLANK(Rezultati!L9),"",Rezultati!L9)</f>
        <v>40</v>
      </c>
      <c r="I15" s="69" t="str">
        <f t="shared" si="1"/>
        <v>F</v>
      </c>
      <c r="J15" s="18"/>
      <c r="K15" s="18"/>
    </row>
    <row r="16" spans="1:11" ht="12.75">
      <c r="A16" s="64" t="str">
        <f>IF(ISBLANK(Rezultati!B10),"",Rezultati!B10)</f>
        <v>74/2018</v>
      </c>
      <c r="B16" s="65" t="str">
        <f>IF(ISBLANK(Rezultati!C10),"",Rezultati!C10)</f>
        <v>Svetlana Korać</v>
      </c>
      <c r="C16" s="67">
        <f>IF(ISBLANK(Rezultati!D10),"",Rezultati!D10)</f>
        <v>5</v>
      </c>
      <c r="D16" s="16">
        <f>IF(ISBLANK(Rezultati!G10),"",Rezultati!G10)</f>
        <v>0</v>
      </c>
      <c r="E16" s="16">
        <f>IF(ISBLANK(Rezultati!H10),"",Rezultati!H10)</f>
        <v>5</v>
      </c>
      <c r="F16" s="16">
        <f>IF(ISBLANK(Rezultati!J10),"",Rezultati!J10)</f>
        <v>2</v>
      </c>
      <c r="G16" s="16">
        <f>IF(ISBLANK(Rezultati!K10),"",Rezultati!K10)</f>
        <v>10</v>
      </c>
      <c r="H16" s="68">
        <f>IF(ISBLANK(Rezultati!L10),"",Rezultati!L10)</f>
        <v>24</v>
      </c>
      <c r="I16" s="69" t="str">
        <f t="shared" si="1"/>
        <v>F</v>
      </c>
      <c r="J16" s="18"/>
      <c r="K16" s="18"/>
    </row>
    <row r="17" spans="1:11" ht="12.75">
      <c r="A17" s="64" t="str">
        <f>IF(ISBLANK(Rezultati!B11),"",Rezultati!B11)</f>
        <v>90/2018</v>
      </c>
      <c r="B17" s="65" t="str">
        <f>IF(ISBLANK(Rezultati!C11),"",Rezultati!C11)</f>
        <v>Vladimir Jovović</v>
      </c>
      <c r="C17" s="67">
        <f>IF(ISBLANK(Rezultati!D11),"",Rezultati!D11)</f>
        <v>5</v>
      </c>
      <c r="D17" s="16">
        <f>IF(ISBLANK(Rezultati!G11),"",Rezultati!G11)</f>
        <v>7</v>
      </c>
      <c r="E17" s="16">
        <f>IF(ISBLANK(Rezultati!H11),"",Rezultati!H11)</f>
        <v>18</v>
      </c>
      <c r="F17" s="16">
        <f>IF(ISBLANK(Rezultati!J11),"",Rezultati!J11)</f>
        <v>0</v>
      </c>
      <c r="G17" s="16">
        <f>IF(ISBLANK(Rezultati!K11),"",Rezultati!K11)</f>
        <v>8</v>
      </c>
      <c r="H17" s="68">
        <f>IF(ISBLANK(Rezultati!L11),"",Rezultati!L11)</f>
        <v>36</v>
      </c>
      <c r="I17" s="69" t="str">
        <f t="shared" si="1"/>
        <v>F</v>
      </c>
      <c r="J17" s="18"/>
      <c r="K17" s="18"/>
    </row>
    <row r="18" spans="1:11" ht="12.75">
      <c r="A18" s="64" t="str">
        <f>IF(ISBLANK(Rezultati!B12),"",Rezultati!B12)</f>
        <v>95/2018</v>
      </c>
      <c r="B18" s="65" t="str">
        <f>IF(ISBLANK(Rezultati!C12),"",Rezultati!C12)</f>
        <v>Srđan Lajović</v>
      </c>
      <c r="C18" s="67">
        <f>IF(ISBLANK(Rezultati!D12),"",Rezultati!D12)</f>
        <v>5</v>
      </c>
      <c r="D18" s="16">
        <f>IF(ISBLANK(Rezultati!G12),"",Rezultati!G12)</f>
        <v>9</v>
      </c>
      <c r="E18" s="16">
        <f>IF(ISBLANK(Rezultati!H12),"",Rezultati!H12)</f>
        <v>21</v>
      </c>
      <c r="F18" s="16">
        <f>IF(ISBLANK(Rezultati!J12),"",Rezultati!J12)</f>
      </c>
      <c r="G18" s="16">
        <f>IF(ISBLANK(Rezultati!K12),"",Rezultati!K12)</f>
        <v>3</v>
      </c>
      <c r="H18" s="68">
        <f>IF(ISBLANK(Rezultati!L12),"",Rezultati!L12)</f>
        <v>34</v>
      </c>
      <c r="I18" s="69" t="str">
        <f t="shared" si="1"/>
        <v>F</v>
      </c>
      <c r="J18" s="18"/>
      <c r="K18" s="18"/>
    </row>
    <row r="19" spans="1:11" ht="12.75">
      <c r="A19" s="64" t="str">
        <f>IF(ISBLANK(Rezultati!B13),"",Rezultati!B13)</f>
        <v>103/2018</v>
      </c>
      <c r="B19" s="65" t="str">
        <f>IF(ISBLANK(Rezultati!C13),"",Rezultati!C13)</f>
        <v>Vladimir Šljivančanin</v>
      </c>
      <c r="C19" s="67">
        <f>IF(ISBLANK(Rezultati!D13),"",Rezultati!D13)</f>
        <v>5</v>
      </c>
      <c r="D19" s="16">
        <f>IF(ISBLANK(Rezultati!G13),"",Rezultati!G13)</f>
        <v>8</v>
      </c>
      <c r="E19" s="16">
        <f>IF(ISBLANK(Rezultati!H13),"",Rezultati!H13)</f>
        <v>11</v>
      </c>
      <c r="F19" s="16">
        <f>IF(ISBLANK(Rezultati!J13),"",Rezultati!J13)</f>
        <v>15</v>
      </c>
      <c r="G19" s="16">
        <f>IF(ISBLANK(Rezultati!K13),"",Rezultati!K13)</f>
      </c>
      <c r="H19" s="68">
        <f>IF(ISBLANK(Rezultati!L13),"",Rezultati!L13)</f>
        <v>36</v>
      </c>
      <c r="I19" s="69" t="str">
        <f t="shared" si="1"/>
        <v>F</v>
      </c>
      <c r="J19" s="18"/>
      <c r="K19" s="18"/>
    </row>
    <row r="20" spans="1:11" ht="12.75">
      <c r="A20" s="64" t="str">
        <f>IF(ISBLANK(Rezultati!B14),"",Rezultati!B14)</f>
        <v>110/2018</v>
      </c>
      <c r="B20" s="65" t="str">
        <f>IF(ISBLANK(Rezultati!C14),"",Rezultati!C14)</f>
        <v>Kenan Grbović</v>
      </c>
      <c r="C20" s="67">
        <f>IF(ISBLANK(Rezultati!D14),"",Rezultati!D14)</f>
      </c>
      <c r="D20" s="16">
        <f>IF(ISBLANK(Rezultati!G14),"",Rezultati!G14)</f>
        <v>31</v>
      </c>
      <c r="E20" s="16">
        <f>IF(ISBLANK(Rezultati!H14),"",Rezultati!H14)</f>
      </c>
      <c r="F20" s="16">
        <f>IF(ISBLANK(Rezultati!J14),"",Rezultati!J14)</f>
        <v>5</v>
      </c>
      <c r="G20" s="16">
        <f>IF(ISBLANK(Rezultati!K14),"",Rezultati!K14)</f>
        <v>4</v>
      </c>
      <c r="H20" s="68">
        <f>IF(ISBLANK(Rezultati!L14),"",Rezultati!L14)</f>
        <v>41</v>
      </c>
      <c r="I20" s="69" t="str">
        <f t="shared" si="1"/>
        <v>F</v>
      </c>
      <c r="J20" s="18"/>
      <c r="K20" s="18"/>
    </row>
    <row r="21" spans="1:11" ht="12.75">
      <c r="A21" s="64" t="str">
        <f>IF(ISBLANK(Rezultati!B15),"",Rezultati!B15)</f>
        <v>113/2018</v>
      </c>
      <c r="B21" s="65" t="str">
        <f>IF(ISBLANK(Rezultati!C15),"",Rezultati!C15)</f>
        <v>Lazar Delić</v>
      </c>
      <c r="C21" s="67">
        <f>IF(ISBLANK(Rezultati!D15),"",Rezultati!D15)</f>
        <v>5</v>
      </c>
      <c r="D21" s="16">
        <f>IF(ISBLANK(Rezultati!G15),"",Rezultati!G15)</f>
        <v>14</v>
      </c>
      <c r="E21" s="16">
        <f>IF(ISBLANK(Rezultati!H15),"",Rezultati!H15)</f>
        <v>7</v>
      </c>
      <c r="F21" s="16">
        <f>IF(ISBLANK(Rezultati!J15),"",Rezultati!J15)</f>
        <v>17</v>
      </c>
      <c r="G21" s="16">
        <f>IF(ISBLANK(Rezultati!K15),"",Rezultati!K15)</f>
        <v>4</v>
      </c>
      <c r="H21" s="68">
        <f>IF(ISBLANK(Rezultati!L15),"",Rezultati!L15)</f>
        <v>43</v>
      </c>
      <c r="I21" s="69" t="str">
        <f t="shared" si="1"/>
        <v>F</v>
      </c>
      <c r="J21" s="18"/>
      <c r="K21" s="18"/>
    </row>
    <row r="22" spans="1:11" ht="12.75">
      <c r="A22" s="64" t="str">
        <f>IF(ISBLANK(Rezultati!B16),"",Rezultati!B16)</f>
        <v>116/2018</v>
      </c>
      <c r="B22" s="65" t="str">
        <f>IF(ISBLANK(Rezultati!C16),"",Rezultati!C16)</f>
        <v>Miljan Golubović</v>
      </c>
      <c r="C22" s="67">
        <f>IF(ISBLANK(Rezultati!D16),"",Rezultati!D16)</f>
        <v>5</v>
      </c>
      <c r="D22" s="16">
        <f>IF(ISBLANK(Rezultati!G16),"",Rezultati!G16)</f>
        <v>6</v>
      </c>
      <c r="E22" s="16">
        <f>IF(ISBLANK(Rezultati!H16),"",Rezultati!H16)</f>
        <v>8</v>
      </c>
      <c r="F22" s="16">
        <f>IF(ISBLANK(Rezultati!J16),"",Rezultati!J16)</f>
        <v>10</v>
      </c>
      <c r="G22" s="16">
        <f>IF(ISBLANK(Rezultati!K16),"",Rezultati!K16)</f>
        <v>6</v>
      </c>
      <c r="H22" s="68">
        <f>IF(ISBLANK(Rezultati!L16),"",Rezultati!L16)</f>
        <v>36</v>
      </c>
      <c r="I22" s="69" t="str">
        <f t="shared" si="1"/>
        <v>F</v>
      </c>
      <c r="J22" s="18"/>
      <c r="K22" s="18"/>
    </row>
    <row r="23" spans="1:11" ht="12.75">
      <c r="A23" s="64" t="str">
        <f>IF(ISBLANK(Rezultati!B17),"",Rezultati!B17)</f>
        <v>118/2018</v>
      </c>
      <c r="B23" s="65" t="str">
        <f>IF(ISBLANK(Rezultati!C17),"",Rezultati!C17)</f>
        <v>Kristina Smolović</v>
      </c>
      <c r="C23" s="67">
        <f>IF(ISBLANK(Rezultati!D17),"",Rezultati!D17)</f>
      </c>
      <c r="D23" s="16">
        <f>IF(ISBLANK(Rezultati!G17),"",Rezultati!G17)</f>
        <v>3</v>
      </c>
      <c r="E23" s="16">
        <f>IF(ISBLANK(Rezultati!H17),"",Rezultati!H17)</f>
        <v>0</v>
      </c>
      <c r="F23" s="16">
        <f>IF(ISBLANK(Rezultati!J17),"",Rezultati!J17)</f>
        <v>0</v>
      </c>
      <c r="G23" s="16">
        <f>IF(ISBLANK(Rezultati!K17),"",Rezultati!K17)</f>
      </c>
      <c r="H23" s="68">
        <f>IF(ISBLANK(Rezultati!L17),"",Rezultati!L17)</f>
        <v>8</v>
      </c>
      <c r="I23" s="69" t="str">
        <f t="shared" si="1"/>
        <v>F</v>
      </c>
      <c r="J23" s="18"/>
      <c r="K23" s="18"/>
    </row>
    <row r="24" spans="1:11" ht="12.75">
      <c r="A24" s="64" t="str">
        <f>IF(ISBLANK(Rezultati!B18),"",Rezultati!B18)</f>
        <v>119/2018</v>
      </c>
      <c r="B24" s="65" t="str">
        <f>IF(ISBLANK(Rezultati!C18),"",Rezultati!C18)</f>
        <v>Vladan Tomašević</v>
      </c>
      <c r="C24" s="67">
        <f>IF(ISBLANK(Rezultati!D18),"",Rezultati!D18)</f>
      </c>
      <c r="D24" s="16">
        <f>IF(ISBLANK(Rezultati!G18),"",Rezultati!G18)</f>
      </c>
      <c r="E24" s="16">
        <f>IF(ISBLANK(Rezultati!H18),"",Rezultati!H18)</f>
        <v>24</v>
      </c>
      <c r="F24" s="16">
        <f>IF(ISBLANK(Rezultati!J18),"",Rezultati!J18)</f>
        <v>12</v>
      </c>
      <c r="G24" s="16">
        <f>IF(ISBLANK(Rezultati!K18),"",Rezultati!K18)</f>
        <v>13</v>
      </c>
      <c r="H24" s="68">
        <f>IF(ISBLANK(Rezultati!L18),"",Rezultati!L18)</f>
        <v>41</v>
      </c>
      <c r="I24" s="69" t="str">
        <f t="shared" si="1"/>
        <v>F</v>
      </c>
      <c r="J24" s="18"/>
      <c r="K24" s="18"/>
    </row>
    <row r="25" spans="1:11" ht="12.75">
      <c r="A25" s="64" t="str">
        <f>IF(ISBLANK(Rezultati!B19),"",Rezultati!B19)</f>
        <v>123/2018</v>
      </c>
      <c r="B25" s="65" t="str">
        <f>IF(ISBLANK(Rezultati!C19),"",Rezultati!C19)</f>
        <v>Anđela Đurišić</v>
      </c>
      <c r="C25" s="67">
        <f>IF(ISBLANK(Rezultati!D19),"",Rezultati!D19)</f>
        <v>5</v>
      </c>
      <c r="D25" s="16">
        <f>IF(ISBLANK(Rezultati!G19),"",Rezultati!G19)</f>
        <v>0</v>
      </c>
      <c r="E25" s="16">
        <f>IF(ISBLANK(Rezultati!H19),"",Rezultati!H19)</f>
        <v>13</v>
      </c>
      <c r="F25" s="16">
        <f>IF(ISBLANK(Rezultati!J19),"",Rezultati!J19)</f>
        <v>24</v>
      </c>
      <c r="G25" s="16">
        <f>IF(ISBLANK(Rezultati!K19),"",Rezultati!K19)</f>
        <v>1</v>
      </c>
      <c r="H25" s="68">
        <f>IF(ISBLANK(Rezultati!L19),"",Rezultati!L19)</f>
        <v>40</v>
      </c>
      <c r="I25" s="69" t="str">
        <f t="shared" si="1"/>
        <v>F</v>
      </c>
      <c r="J25" s="18"/>
      <c r="K25" s="18"/>
    </row>
    <row r="26" spans="1:11" ht="12.75">
      <c r="A26" s="64" t="str">
        <f>IF(ISBLANK(Rezultati!B20),"",Rezultati!B20)</f>
        <v>125/2018</v>
      </c>
      <c r="B26" s="65" t="str">
        <f>IF(ISBLANK(Rezultati!C20),"",Rezultati!C20)</f>
        <v>Bogdan Mijušković</v>
      </c>
      <c r="C26" s="67">
        <f>IF(ISBLANK(Rezultati!D20),"",Rezultati!D20)</f>
        <v>5</v>
      </c>
      <c r="D26" s="16">
        <f>IF(ISBLANK(Rezultati!G20),"",Rezultati!G20)</f>
      </c>
      <c r="E26" s="16">
        <f>IF(ISBLANK(Rezultati!H20),"",Rezultati!H20)</f>
        <v>9</v>
      </c>
      <c r="F26" s="16">
        <f>IF(ISBLANK(Rezultati!J20),"",Rezultati!J20)</f>
      </c>
      <c r="G26" s="16">
        <f>IF(ISBLANK(Rezultati!K20),"",Rezultati!K20)</f>
      </c>
      <c r="H26" s="68">
        <f>IF(ISBLANK(Rezultati!L20),"",Rezultati!L20)</f>
        <v>18</v>
      </c>
      <c r="I26" s="69" t="str">
        <f t="shared" si="1"/>
        <v>F</v>
      </c>
      <c r="J26" s="18"/>
      <c r="K26" s="18"/>
    </row>
    <row r="27" spans="1:11" ht="12.75">
      <c r="A27" s="64" t="str">
        <f>IF(ISBLANK(Rezultati!B21),"",Rezultati!B21)</f>
        <v>128/2018</v>
      </c>
      <c r="B27" s="65" t="str">
        <f>IF(ISBLANK(Rezultati!C21),"",Rezultati!C21)</f>
        <v>Danilo Ćupić</v>
      </c>
      <c r="C27" s="67">
        <f>IF(ISBLANK(Rezultati!D21),"",Rezultati!D21)</f>
      </c>
      <c r="D27" s="16">
        <f>IF(ISBLANK(Rezultati!G21),"",Rezultati!G21)</f>
        <v>21</v>
      </c>
      <c r="E27" s="16">
        <f>IF(ISBLANK(Rezultati!H21),"",Rezultati!H21)</f>
      </c>
      <c r="F27" s="16">
        <f>IF(ISBLANK(Rezultati!J21),"",Rezultati!J21)</f>
        <v>15</v>
      </c>
      <c r="G27" s="16">
        <f>IF(ISBLANK(Rezultati!K21),"",Rezultati!K21)</f>
        <v>5</v>
      </c>
      <c r="H27" s="68">
        <f>IF(ISBLANK(Rezultati!L21),"",Rezultati!L21)</f>
        <v>41</v>
      </c>
      <c r="I27" s="69" t="str">
        <f t="shared" si="1"/>
        <v>F</v>
      </c>
      <c r="J27" s="18"/>
      <c r="K27" s="18"/>
    </row>
    <row r="28" spans="1:11" ht="12.75">
      <c r="A28" s="64" t="str">
        <f>IF(ISBLANK(Rezultati!B22),"",Rezultati!B22)</f>
        <v>124/2017</v>
      </c>
      <c r="B28" s="65" t="str">
        <f>IF(ISBLANK(Rezultati!C22),"",Rezultati!C22)</f>
        <v>Radoje Mojašević</v>
      </c>
      <c r="C28" s="67">
        <f>IF(ISBLANK(Rezultati!D22),"",Rezultati!D22)</f>
        <v>5</v>
      </c>
      <c r="D28" s="16">
        <f>IF(ISBLANK(Rezultati!G22),"",Rezultati!G22)</f>
      </c>
      <c r="E28" s="16">
        <f>IF(ISBLANK(Rezultati!H22),"",Rezultati!H22)</f>
        <v>9</v>
      </c>
      <c r="F28" s="16">
        <f>IF(ISBLANK(Rezultati!J22),"",Rezultati!J22)</f>
        <v>9</v>
      </c>
      <c r="G28" s="16">
        <f>IF(ISBLANK(Rezultati!K22),"",Rezultati!K22)</f>
      </c>
      <c r="H28" s="68">
        <f>IF(ISBLANK(Rezultati!L22),"",Rezultati!L22)</f>
        <v>23</v>
      </c>
      <c r="I28" s="69" t="str">
        <f>IF(H28=0,"-",IF(H28&lt;50,"F",IF(H28&lt;60,"E",IF(H28&lt;70,"D",IF(H28&lt;80,"C",IF(H28&lt;90,"B","A"))))))</f>
        <v>F</v>
      </c>
      <c r="J28" s="18"/>
      <c r="K28" s="18"/>
    </row>
    <row r="29" spans="1:11" ht="12.75">
      <c r="A29" s="76"/>
      <c r="B29" s="77"/>
      <c r="C29" s="75"/>
      <c r="D29" s="82"/>
      <c r="E29" s="82"/>
      <c r="F29" s="82"/>
      <c r="G29" s="82"/>
      <c r="H29" s="83"/>
      <c r="I29" s="84"/>
      <c r="J29" s="18"/>
      <c r="K29" s="18"/>
    </row>
    <row r="30" spans="1:11" ht="12.75">
      <c r="A30" s="79"/>
      <c r="B30" s="79"/>
      <c r="C30" s="75"/>
      <c r="D30" s="82"/>
      <c r="E30" s="82"/>
      <c r="F30" s="82"/>
      <c r="G30" s="82"/>
      <c r="H30" s="83"/>
      <c r="I30" s="84"/>
      <c r="J30" s="18"/>
      <c r="K30" s="18"/>
    </row>
    <row r="31" spans="1:11" ht="13.5" thickBot="1">
      <c r="A31" s="79"/>
      <c r="B31" s="79"/>
      <c r="C31" s="75"/>
      <c r="D31" s="82"/>
      <c r="E31" s="82"/>
      <c r="F31" s="86"/>
      <c r="G31" s="86"/>
      <c r="H31" s="87"/>
      <c r="I31" s="88"/>
      <c r="J31" s="18"/>
      <c r="K31" s="18"/>
    </row>
    <row r="32" spans="1:11" ht="12.75">
      <c r="A32" s="79"/>
      <c r="B32" s="79"/>
      <c r="C32" s="75"/>
      <c r="D32" s="82"/>
      <c r="E32" s="82"/>
      <c r="F32" s="41"/>
      <c r="G32" s="82"/>
      <c r="H32" s="83"/>
      <c r="I32" s="84"/>
      <c r="J32" s="18"/>
      <c r="K32" s="18"/>
    </row>
    <row r="33" spans="1:11" ht="12.75">
      <c r="A33" s="79"/>
      <c r="B33" s="79"/>
      <c r="C33" s="75"/>
      <c r="D33" s="82"/>
      <c r="E33" s="82"/>
      <c r="F33" s="82"/>
      <c r="G33" s="82"/>
      <c r="H33" s="83"/>
      <c r="I33" s="84"/>
      <c r="J33" s="18"/>
      <c r="K33" s="18"/>
    </row>
    <row r="34" spans="1:11" ht="12.75">
      <c r="A34" s="78"/>
      <c r="B34" s="78"/>
      <c r="C34" s="75"/>
      <c r="D34" s="82"/>
      <c r="E34" s="82"/>
      <c r="F34" s="82"/>
      <c r="G34" s="82"/>
      <c r="H34" s="83"/>
      <c r="I34" s="84"/>
      <c r="J34" s="18"/>
      <c r="K34" s="18"/>
    </row>
    <row r="35" spans="1:11" ht="12.75">
      <c r="A35" s="79"/>
      <c r="B35" s="79"/>
      <c r="C35" s="75"/>
      <c r="D35" s="82"/>
      <c r="E35" s="82"/>
      <c r="F35" s="82"/>
      <c r="G35" s="82"/>
      <c r="H35" s="83"/>
      <c r="I35" s="84"/>
      <c r="J35" s="18"/>
      <c r="K35" s="18"/>
    </row>
    <row r="36" spans="1:11" ht="12.75">
      <c r="A36" s="79"/>
      <c r="B36" s="79"/>
      <c r="C36" s="75"/>
      <c r="D36" s="82"/>
      <c r="E36" s="82"/>
      <c r="F36" s="82"/>
      <c r="G36" s="82"/>
      <c r="H36" s="83"/>
      <c r="I36" s="84"/>
      <c r="J36" s="18"/>
      <c r="K36" s="18"/>
    </row>
    <row r="37" spans="1:11" ht="12.75">
      <c r="A37" s="79"/>
      <c r="B37" s="79"/>
      <c r="C37" s="75"/>
      <c r="D37" s="82"/>
      <c r="E37" s="82"/>
      <c r="F37" s="82"/>
      <c r="G37" s="82"/>
      <c r="H37" s="83"/>
      <c r="I37" s="84"/>
      <c r="J37" s="18"/>
      <c r="K37" s="18"/>
    </row>
    <row r="38" spans="1:11" ht="12.75">
      <c r="A38" s="79"/>
      <c r="B38" s="79"/>
      <c r="C38" s="75"/>
      <c r="D38" s="82"/>
      <c r="E38" s="82"/>
      <c r="F38" s="82"/>
      <c r="G38" s="82"/>
      <c r="H38" s="83"/>
      <c r="I38" s="84"/>
      <c r="J38" s="18"/>
      <c r="K38" s="18"/>
    </row>
    <row r="39" spans="1:11" ht="12.75">
      <c r="A39" s="79"/>
      <c r="B39" s="79"/>
      <c r="C39" s="75"/>
      <c r="D39" s="82"/>
      <c r="E39" s="82"/>
      <c r="F39" s="82"/>
      <c r="G39" s="82"/>
      <c r="H39" s="83"/>
      <c r="I39" s="84"/>
      <c r="J39" s="18"/>
      <c r="K39" s="18"/>
    </row>
    <row r="40" spans="1:11" ht="12.75">
      <c r="A40" s="79"/>
      <c r="B40" s="79"/>
      <c r="C40" s="75"/>
      <c r="D40" s="82"/>
      <c r="E40" s="82"/>
      <c r="F40" s="82"/>
      <c r="G40" s="82"/>
      <c r="H40" s="83"/>
      <c r="I40" s="84"/>
      <c r="J40" s="18"/>
      <c r="K40" s="18"/>
    </row>
    <row r="41" spans="1:11" ht="12.75">
      <c r="A41" s="79"/>
      <c r="B41" s="79"/>
      <c r="C41" s="75"/>
      <c r="D41" s="82"/>
      <c r="E41" s="82"/>
      <c r="F41" s="82"/>
      <c r="G41" s="82"/>
      <c r="H41" s="83"/>
      <c r="I41" s="84"/>
      <c r="J41" s="18"/>
      <c r="K41" s="18"/>
    </row>
    <row r="42" spans="1:11" ht="12.75">
      <c r="A42" s="79"/>
      <c r="B42" s="79"/>
      <c r="C42" s="75"/>
      <c r="D42" s="82"/>
      <c r="E42" s="82"/>
      <c r="F42" s="82"/>
      <c r="G42" s="82"/>
      <c r="H42" s="83"/>
      <c r="I42" s="84"/>
      <c r="J42" s="18"/>
      <c r="K42" s="18"/>
    </row>
    <row r="43" spans="1:9" ht="12.75">
      <c r="A43" s="79"/>
      <c r="B43" s="79"/>
      <c r="C43" s="75"/>
      <c r="D43" s="82"/>
      <c r="E43" s="82"/>
      <c r="F43" s="82"/>
      <c r="G43" s="82"/>
      <c r="H43" s="83"/>
      <c r="I43" s="84"/>
    </row>
    <row r="44" spans="1:9" ht="12.75">
      <c r="A44" s="79"/>
      <c r="B44" s="79"/>
      <c r="C44" s="75"/>
      <c r="D44" s="82"/>
      <c r="E44" s="82"/>
      <c r="F44" s="82"/>
      <c r="G44" s="82"/>
      <c r="H44" s="83"/>
      <c r="I44" s="84"/>
    </row>
    <row r="45" spans="1:9" ht="12.75">
      <c r="A45" s="85"/>
      <c r="B45" s="18"/>
      <c r="C45" s="18"/>
      <c r="D45" s="17"/>
      <c r="E45" s="17"/>
      <c r="F45" s="17"/>
      <c r="G45" s="17"/>
      <c r="H45" s="18"/>
      <c r="I45" s="18"/>
    </row>
    <row r="46" spans="1:9" ht="12.75">
      <c r="A46" s="85"/>
      <c r="B46" s="18"/>
      <c r="C46" s="18"/>
      <c r="D46" s="17"/>
      <c r="E46" s="17"/>
      <c r="F46" s="17"/>
      <c r="G46" s="17"/>
      <c r="H46" s="18"/>
      <c r="I46" s="18"/>
    </row>
    <row r="47" spans="1:9" ht="12.75">
      <c r="A47" s="85"/>
      <c r="B47" s="18"/>
      <c r="C47" s="18"/>
      <c r="D47" s="17"/>
      <c r="E47" s="17"/>
      <c r="F47" s="17"/>
      <c r="G47" s="17"/>
      <c r="H47" s="18"/>
      <c r="I47" s="18"/>
    </row>
    <row r="48" spans="6:8" ht="12.75">
      <c r="F48" s="17"/>
      <c r="G48" s="17"/>
      <c r="H48" s="18"/>
    </row>
    <row r="49" spans="6:8" ht="12.75">
      <c r="F49" s="17"/>
      <c r="G49" s="17"/>
      <c r="H49" s="18"/>
    </row>
    <row r="50" spans="6:8" ht="12.75">
      <c r="F50" s="17"/>
      <c r="G50" s="17"/>
      <c r="H50" s="18"/>
    </row>
    <row r="51" spans="6:8" ht="12.75">
      <c r="F51" s="41"/>
      <c r="G51" s="41"/>
      <c r="H51" s="42"/>
    </row>
    <row r="52" spans="7:8" ht="12.75">
      <c r="G52" s="41"/>
      <c r="H52" s="42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35.710937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3" t="s">
        <v>7</v>
      </c>
      <c r="B1" s="44"/>
      <c r="C1" s="45"/>
      <c r="D1" s="46"/>
      <c r="E1" s="47"/>
      <c r="F1" s="4"/>
    </row>
    <row r="2" spans="1:5" s="5" customFormat="1" ht="14.25">
      <c r="A2" s="48"/>
      <c r="B2" s="49"/>
      <c r="C2" s="50"/>
      <c r="D2" s="51"/>
      <c r="E2" s="52"/>
    </row>
    <row r="3" spans="1:5" s="5" customFormat="1" ht="15">
      <c r="A3" s="48" t="s">
        <v>80</v>
      </c>
      <c r="B3" s="49"/>
      <c r="C3" s="51"/>
      <c r="D3" s="51"/>
      <c r="E3" s="52"/>
    </row>
    <row r="4" spans="1:5" s="5" customFormat="1" ht="15">
      <c r="A4" s="48" t="s">
        <v>17</v>
      </c>
      <c r="B4" s="49"/>
      <c r="C4" s="51" t="s">
        <v>82</v>
      </c>
      <c r="D4" s="51"/>
      <c r="E4" s="52"/>
    </row>
    <row r="5" spans="1:6" s="5" customFormat="1" ht="15">
      <c r="A5" s="48" t="s">
        <v>81</v>
      </c>
      <c r="B5" s="49"/>
      <c r="C5" s="51" t="s">
        <v>43</v>
      </c>
      <c r="D5" s="51"/>
      <c r="E5" s="52"/>
      <c r="F5" s="22"/>
    </row>
    <row r="6" spans="1:6" s="5" customFormat="1" ht="15.75" thickBot="1">
      <c r="A6" s="53"/>
      <c r="B6" s="54"/>
      <c r="C6" s="55"/>
      <c r="D6" s="56"/>
      <c r="E6" s="57"/>
      <c r="F6" s="21"/>
    </row>
    <row r="7" spans="1:5" s="6" customFormat="1" ht="12.75" customHeight="1" thickBot="1">
      <c r="A7" s="111" t="s">
        <v>8</v>
      </c>
      <c r="B7" s="114" t="s">
        <v>13</v>
      </c>
      <c r="C7" s="115" t="s">
        <v>9</v>
      </c>
      <c r="D7" s="116"/>
      <c r="E7" s="109" t="s">
        <v>10</v>
      </c>
    </row>
    <row r="8" spans="1:5" s="7" customFormat="1" ht="12.75" customHeight="1">
      <c r="A8" s="112"/>
      <c r="B8" s="112"/>
      <c r="C8" s="109" t="s">
        <v>11</v>
      </c>
      <c r="D8" s="109" t="s">
        <v>12</v>
      </c>
      <c r="E8" s="110"/>
    </row>
    <row r="9" spans="1:5" s="7" customFormat="1" ht="13.5" customHeight="1">
      <c r="A9" s="113"/>
      <c r="B9" s="113"/>
      <c r="C9" s="110"/>
      <c r="D9" s="110"/>
      <c r="E9" s="110"/>
    </row>
    <row r="10" spans="1:6" ht="12.75">
      <c r="A10" s="64" t="str">
        <f>IF(ISBLANK(Rezultati!B2),"",Rezultati!B2)</f>
        <v>12/2018</v>
      </c>
      <c r="B10" s="65" t="str">
        <f>IF(ISBLANK(Rezultati!C2),"",Rezultati!C2)</f>
        <v>Jasmina Banda</v>
      </c>
      <c r="C10" s="74">
        <f>Rezultati!I2</f>
        <v>7</v>
      </c>
      <c r="D10" s="74">
        <f>IF(Rezultati!K2,Rezultati!K2,Rezultati!J2)</f>
        <v>0</v>
      </c>
      <c r="E10" s="90" t="str">
        <f>Evidencija!I8</f>
        <v>F</v>
      </c>
      <c r="F10" s="9"/>
    </row>
    <row r="11" spans="1:6" ht="12.75">
      <c r="A11" s="64" t="str">
        <f>IF(ISBLANK(Rezultati!B3),"",Rezultati!B3)</f>
        <v>13/2018</v>
      </c>
      <c r="B11" s="65" t="str">
        <f>IF(ISBLANK(Rezultati!C3),"",Rezultati!C3)</f>
        <v>Adela Kolić</v>
      </c>
      <c r="C11" s="74">
        <f>Rezultati!I3</f>
        <v>7</v>
      </c>
      <c r="D11" s="74">
        <f>IF(Rezultati!K3,Rezultati!K3,Rezultati!J3)</f>
        <v>0</v>
      </c>
      <c r="E11" s="90" t="str">
        <f>Evidencija!I9</f>
        <v>F</v>
      </c>
      <c r="F11" s="9"/>
    </row>
    <row r="12" spans="1:6" ht="12.75">
      <c r="A12" s="64" t="str">
        <f>IF(ISBLANK(Rezultati!B4),"",Rezultati!B4)</f>
        <v>19/2018</v>
      </c>
      <c r="B12" s="65" t="str">
        <f>IF(ISBLANK(Rezultati!C4),"",Rezultati!C4)</f>
        <v>Anica Spasojević</v>
      </c>
      <c r="C12" s="74">
        <f>Rezultati!I4</f>
        <v>0</v>
      </c>
      <c r="D12" s="74">
        <f>IF(Rezultati!K4,Rezultati!K4,Rezultati!J4)</f>
        <v>0</v>
      </c>
      <c r="E12" s="90" t="str">
        <f>Evidencija!I10</f>
        <v>-</v>
      </c>
      <c r="F12" s="9"/>
    </row>
    <row r="13" spans="1:6" ht="12.75">
      <c r="A13" s="64" t="str">
        <f>IF(ISBLANK(Rezultati!B5),"",Rezultati!B5)</f>
        <v>24/2018</v>
      </c>
      <c r="B13" s="65" t="str">
        <f>IF(ISBLANK(Rezultati!C5),"",Rezultati!C5)</f>
        <v>Božidar Babić</v>
      </c>
      <c r="C13" s="74">
        <f>Rezultati!I5</f>
        <v>25</v>
      </c>
      <c r="D13" s="74">
        <f>IF(Rezultati!K5,Rezultati!K5,Rezultati!J5)</f>
        <v>9</v>
      </c>
      <c r="E13" s="90" t="str">
        <f>Evidencija!I11</f>
        <v>F</v>
      </c>
      <c r="F13" s="9"/>
    </row>
    <row r="14" spans="1:6" ht="12.75">
      <c r="A14" s="64" t="str">
        <f>IF(ISBLANK(Rezultati!B6),"",Rezultati!B6)</f>
        <v>28/2018</v>
      </c>
      <c r="B14" s="65" t="str">
        <f>IF(ISBLANK(Rezultati!C6),"",Rezultati!C6)</f>
        <v>Božidar Milošević</v>
      </c>
      <c r="C14" s="74">
        <f>Rezultati!I6</f>
        <v>30</v>
      </c>
      <c r="D14" s="74">
        <f>IF(Rezultati!K6,Rezultati!K6,Rezultati!J6)</f>
        <v>7</v>
      </c>
      <c r="E14" s="90" t="str">
        <f>Evidencija!I12</f>
        <v>F</v>
      </c>
      <c r="F14" s="9"/>
    </row>
    <row r="15" spans="1:6" ht="12.75">
      <c r="A15" s="64" t="str">
        <f>IF(ISBLANK(Rezultati!B7),"",Rezultati!B7)</f>
        <v>59/2018</v>
      </c>
      <c r="B15" s="65" t="str">
        <f>IF(ISBLANK(Rezultati!C7),"",Rezultati!C7)</f>
        <v>Miljan Aković</v>
      </c>
      <c r="C15" s="74">
        <f>Rezultati!I7</f>
        <v>23</v>
      </c>
      <c r="D15" s="74">
        <f>IF(Rezultati!K7,Rezultati!K7,Rezultati!J7)</f>
        <v>8</v>
      </c>
      <c r="E15" s="90" t="str">
        <f>Evidencija!I13</f>
        <v>F</v>
      </c>
      <c r="F15" s="10"/>
    </row>
    <row r="16" spans="1:6" ht="12.75">
      <c r="A16" s="64" t="str">
        <f>IF(ISBLANK(Rezultati!B8),"",Rezultati!B8)</f>
        <v>69/2018</v>
      </c>
      <c r="B16" s="65" t="str">
        <f>IF(ISBLANK(Rezultati!C8),"",Rezultati!C8)</f>
        <v>Goran Unger</v>
      </c>
      <c r="C16" s="74">
        <f>Rezultati!I8</f>
        <v>21</v>
      </c>
      <c r="D16" s="74">
        <f>IF(Rezultati!K8,Rezultati!K8,Rezultati!J8)</f>
        <v>6</v>
      </c>
      <c r="E16" s="90" t="str">
        <f>Evidencija!I14</f>
        <v>F</v>
      </c>
      <c r="F16" s="10"/>
    </row>
    <row r="17" spans="1:6" ht="12.75">
      <c r="A17" s="64" t="str">
        <f>IF(ISBLANK(Rezultati!B9),"",Rezultati!B9)</f>
        <v>72/2018</v>
      </c>
      <c r="B17" s="65" t="str">
        <f>IF(ISBLANK(Rezultati!C9),"",Rezultati!C9)</f>
        <v>Danijela Vulović</v>
      </c>
      <c r="C17" s="74">
        <f>Rezultati!I9</f>
        <v>30</v>
      </c>
      <c r="D17" s="74">
        <f>IF(Rezultati!K9,Rezultati!K9,Rezultati!J9)</f>
        <v>10</v>
      </c>
      <c r="E17" s="90" t="str">
        <f>Evidencija!I15</f>
        <v>F</v>
      </c>
      <c r="F17" s="10"/>
    </row>
    <row r="18" spans="1:6" ht="12.75">
      <c r="A18" s="64" t="str">
        <f>IF(ISBLANK(Rezultati!B10),"",Rezultati!B10)</f>
        <v>74/2018</v>
      </c>
      <c r="B18" s="65" t="str">
        <f>IF(ISBLANK(Rezultati!C10),"",Rezultati!C10)</f>
        <v>Svetlana Korać</v>
      </c>
      <c r="C18" s="74">
        <f>Rezultati!I10</f>
        <v>14</v>
      </c>
      <c r="D18" s="74">
        <f>IF(Rezultati!K10,Rezultati!K10,Rezultati!J10)</f>
        <v>10</v>
      </c>
      <c r="E18" s="90" t="str">
        <f>Evidencija!I16</f>
        <v>F</v>
      </c>
      <c r="F18" s="10"/>
    </row>
    <row r="19" spans="1:6" ht="12.75">
      <c r="A19" s="64" t="str">
        <f>IF(ISBLANK(Rezultati!B11),"",Rezultati!B11)</f>
        <v>90/2018</v>
      </c>
      <c r="B19" s="65" t="str">
        <f>IF(ISBLANK(Rezultati!C11),"",Rezultati!C11)</f>
        <v>Vladimir Jovović</v>
      </c>
      <c r="C19" s="74">
        <f>Rezultati!I11</f>
        <v>28</v>
      </c>
      <c r="D19" s="74">
        <f>IF(Rezultati!K11,Rezultati!K11,Rezultati!J11)</f>
        <v>8</v>
      </c>
      <c r="E19" s="90" t="str">
        <f>Evidencija!I17</f>
        <v>F</v>
      </c>
      <c r="F19" s="10"/>
    </row>
    <row r="20" spans="1:6" ht="12.75">
      <c r="A20" s="64" t="str">
        <f>IF(ISBLANK(Rezultati!B12),"",Rezultati!B12)</f>
        <v>95/2018</v>
      </c>
      <c r="B20" s="65" t="str">
        <f>IF(ISBLANK(Rezultati!C12),"",Rezultati!C12)</f>
        <v>Srđan Lajović</v>
      </c>
      <c r="C20" s="74">
        <f>Rezultati!I12</f>
        <v>31</v>
      </c>
      <c r="D20" s="74">
        <f>IF(Rezultati!K12,Rezultati!K12,Rezultati!J12)</f>
        <v>3</v>
      </c>
      <c r="E20" s="90" t="str">
        <f>Evidencija!I18</f>
        <v>F</v>
      </c>
      <c r="F20" s="10"/>
    </row>
    <row r="21" spans="1:6" ht="12.75">
      <c r="A21" s="64" t="str">
        <f>IF(ISBLANK(Rezultati!B13),"",Rezultati!B13)</f>
        <v>103/2018</v>
      </c>
      <c r="B21" s="65" t="str">
        <f>IF(ISBLANK(Rezultati!C13),"",Rezultati!C13)</f>
        <v>Vladimir Šljivančanin</v>
      </c>
      <c r="C21" s="74">
        <f>Rezultati!I13</f>
        <v>21</v>
      </c>
      <c r="D21" s="74">
        <f>IF(Rezultati!K13,Rezultati!K13,Rezultati!J13)</f>
        <v>15</v>
      </c>
      <c r="E21" s="90" t="str">
        <f>Evidencija!I19</f>
        <v>F</v>
      </c>
      <c r="F21" s="10"/>
    </row>
    <row r="22" spans="1:6" ht="12.75">
      <c r="A22" s="64" t="str">
        <f>IF(ISBLANK(Rezultati!B14),"",Rezultati!B14)</f>
        <v>110/2018</v>
      </c>
      <c r="B22" s="65" t="str">
        <f>IF(ISBLANK(Rezultati!C14),"",Rezultati!C14)</f>
        <v>Kenan Grbović</v>
      </c>
      <c r="C22" s="74">
        <f>Rezultati!I14</f>
        <v>36</v>
      </c>
      <c r="D22" s="74">
        <f>IF(Rezultati!K14,Rezultati!K14,Rezultati!J14)</f>
        <v>4</v>
      </c>
      <c r="E22" s="90" t="str">
        <f>Evidencija!I20</f>
        <v>F</v>
      </c>
      <c r="F22" s="10"/>
    </row>
    <row r="23" spans="1:6" ht="12.75">
      <c r="A23" s="64" t="str">
        <f>IF(ISBLANK(Rezultati!B15),"",Rezultati!B15)</f>
        <v>113/2018</v>
      </c>
      <c r="B23" s="65" t="str">
        <f>IF(ISBLANK(Rezultati!C15),"",Rezultati!C15)</f>
        <v>Lazar Delić</v>
      </c>
      <c r="C23" s="74">
        <f>Rezultati!I15</f>
        <v>17</v>
      </c>
      <c r="D23" s="74">
        <f>IF(Rezultati!K15,Rezultati!K15,Rezultati!J15)</f>
        <v>4</v>
      </c>
      <c r="E23" s="90" t="str">
        <f>Evidencija!I21</f>
        <v>F</v>
      </c>
      <c r="F23" s="10"/>
    </row>
    <row r="24" spans="1:6" ht="12.75">
      <c r="A24" s="64" t="str">
        <f>IF(ISBLANK(Rezultati!B16),"",Rezultati!B16)</f>
        <v>116/2018</v>
      </c>
      <c r="B24" s="65" t="str">
        <f>IF(ISBLANK(Rezultati!C16),"",Rezultati!C16)</f>
        <v>Miljan Golubović</v>
      </c>
      <c r="C24" s="74">
        <f>Rezultati!I16</f>
        <v>18</v>
      </c>
      <c r="D24" s="74">
        <f>IF(Rezultati!K16,Rezultati!K16,Rezultati!J16)</f>
        <v>6</v>
      </c>
      <c r="E24" s="90" t="str">
        <f>Evidencija!I22</f>
        <v>F</v>
      </c>
      <c r="F24" s="10"/>
    </row>
    <row r="25" spans="1:6" ht="12.75">
      <c r="A25" s="64" t="str">
        <f>IF(ISBLANK(Rezultati!B17),"",Rezultati!B17)</f>
        <v>118/2018</v>
      </c>
      <c r="B25" s="65" t="str">
        <f>IF(ISBLANK(Rezultati!C17),"",Rezultati!C17)</f>
        <v>Kristina Smolović</v>
      </c>
      <c r="C25" s="74">
        <f>Rezultati!I17</f>
        <v>8</v>
      </c>
      <c r="D25" s="74">
        <f>IF(Rezultati!K17,Rezultati!K17,Rezultati!J17)</f>
        <v>0</v>
      </c>
      <c r="E25" s="90" t="str">
        <f>Evidencija!I23</f>
        <v>F</v>
      </c>
      <c r="F25" s="10"/>
    </row>
    <row r="26" spans="1:6" ht="12.75">
      <c r="A26" s="64" t="str">
        <f>IF(ISBLANK(Rezultati!B18),"",Rezultati!B18)</f>
        <v>119/2018</v>
      </c>
      <c r="B26" s="65" t="str">
        <f>IF(ISBLANK(Rezultati!C18),"",Rezultati!C18)</f>
        <v>Vladan Tomašević</v>
      </c>
      <c r="C26" s="74">
        <f>Rezultati!I18</f>
        <v>28</v>
      </c>
      <c r="D26" s="74">
        <f>IF(Rezultati!K18,Rezultati!K18,Rezultati!J18)</f>
        <v>13</v>
      </c>
      <c r="E26" s="90" t="str">
        <f>Evidencija!I24</f>
        <v>F</v>
      </c>
      <c r="F26" s="10"/>
    </row>
    <row r="27" spans="1:6" ht="12.75">
      <c r="A27" s="64" t="str">
        <f>IF(ISBLANK(Rezultati!B19),"",Rezultati!B19)</f>
        <v>123/2018</v>
      </c>
      <c r="B27" s="65" t="str">
        <f>IF(ISBLANK(Rezultati!C19),"",Rezultati!C19)</f>
        <v>Anđela Đurišić</v>
      </c>
      <c r="C27" s="74">
        <f>Rezultati!I19</f>
        <v>23</v>
      </c>
      <c r="D27" s="74">
        <f>IF(Rezultati!K19,Rezultati!K19,Rezultati!J19)</f>
        <v>1</v>
      </c>
      <c r="E27" s="90" t="str">
        <f>Evidencija!I25</f>
        <v>F</v>
      </c>
      <c r="F27" s="10"/>
    </row>
    <row r="28" spans="1:6" ht="12.75">
      <c r="A28" s="64" t="str">
        <f>IF(ISBLANK(Rezultati!B20),"",Rezultati!B20)</f>
        <v>125/2018</v>
      </c>
      <c r="B28" s="65" t="str">
        <f>IF(ISBLANK(Rezultati!C20),"",Rezultati!C20)</f>
        <v>Bogdan Mijušković</v>
      </c>
      <c r="C28" s="74">
        <f>Rezultati!I20</f>
        <v>18</v>
      </c>
      <c r="D28" s="74">
        <f>IF(Rezultati!K20,Rezultati!K20,Rezultati!J20)</f>
        <v>0</v>
      </c>
      <c r="E28" s="90" t="str">
        <f>Evidencija!I26</f>
        <v>F</v>
      </c>
      <c r="F28" s="25"/>
    </row>
    <row r="29" spans="1:6" ht="12.75">
      <c r="A29" s="64" t="str">
        <f>IF(ISBLANK(Rezultati!B21),"",Rezultati!B21)</f>
        <v>128/2018</v>
      </c>
      <c r="B29" s="65" t="str">
        <f>IF(ISBLANK(Rezultati!C21),"",Rezultati!C21)</f>
        <v>Danilo Ćupić</v>
      </c>
      <c r="C29" s="74">
        <f>Rezultati!I21</f>
        <v>26</v>
      </c>
      <c r="D29" s="74">
        <f>IF(Rezultati!K21,Rezultati!K21,Rezultati!J21)</f>
        <v>5</v>
      </c>
      <c r="E29" s="90" t="str">
        <f>Evidencija!I27</f>
        <v>F</v>
      </c>
      <c r="F29" s="25"/>
    </row>
    <row r="30" spans="1:6" ht="12.75">
      <c r="A30" s="64" t="str">
        <f>IF(ISBLANK(Rezultati!B22),"",Rezultati!B22)</f>
        <v>124/2017</v>
      </c>
      <c r="B30" s="65" t="str">
        <f>IF(ISBLANK(Rezultati!C22),"",Rezultati!C22)</f>
        <v>Radoje Mojašević</v>
      </c>
      <c r="C30" s="74">
        <f>Rezultati!I22</f>
        <v>14</v>
      </c>
      <c r="D30" s="74">
        <f>IF(Rezultati!K22,Rezultati!K22,Rezultati!J22)</f>
        <v>9</v>
      </c>
      <c r="E30" s="90" t="str">
        <f>Evidencija!I28</f>
        <v>F</v>
      </c>
      <c r="F30" s="25"/>
    </row>
    <row r="31" ht="12.75">
      <c r="F31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Aldin</cp:lastModifiedBy>
  <cp:lastPrinted>2018-11-09T08:25:53Z</cp:lastPrinted>
  <dcterms:created xsi:type="dcterms:W3CDTF">2009-11-01T12:11:22Z</dcterms:created>
  <dcterms:modified xsi:type="dcterms:W3CDTF">2019-09-03T08:17:38Z</dcterms:modified>
  <cp:category/>
  <cp:version/>
  <cp:contentType/>
  <cp:contentStatus/>
</cp:coreProperties>
</file>