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8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<sst xmlns="http://schemas.openxmlformats.org/spreadsheetml/2006/main" count="826" uniqueCount="330">
  <si>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</si>
  <si>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</si>
  <si>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</si>
  <si>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</si>
  <si>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</si>
  <si>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</si>
  <si>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</si>
  <si>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</si>
  <si>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</si>
  <si>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</si>
  <si>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</si>
  <si>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</si>
  <si>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</si>
  <si>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</si>
  <si>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</si>
  <si>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</si>
  <si>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</si>
  <si>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</si>
  <si>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</si>
  <si>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</si>
  <si>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</si>
  <si>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</si>
  <si>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</si>
  <si>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</si>
  <si>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</si>
  <si>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</si>
  <si>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</si>
  <si>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</si>
  <si>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</si>
  <si>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</si>
  <si>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</si>
  <si>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</si>
  <si>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</si>
  <si>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</si>
  <si>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</si>
  <si>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</si>
  <si>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</si>
  <si>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</si>
  <si>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</si>
  <si>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</si>
  <si>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</si>
  <si>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</si>
  <si>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</si>
  <si>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</si>
  <si>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</si>
  <si>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</si>
  <si>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</si>
  <si>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</si>
  <si>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</si>
  <si>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</si>
  <si>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</si>
  <si>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</si>
  <si>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</si>
  <si>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</si>
  <si>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</si>
  <si>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</si>
  <si>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</si>
  <si>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</si>
  <si>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</si>
  <si>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</si>
  <si>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</si>
  <si>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</si>
  <si>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</si>
  <si>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</si>
  <si>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</si>
  <si>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</si>
  <si>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</si>
  <si>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</si>
  <si>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</si>
  <si>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</si>
  <si>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</si>
  <si>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</si>
  <si>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</si>
  <si>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</si>
  <si>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</si>
  <si>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</si>
  <si>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</si>
  <si>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</si>
  <si>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</si>
  <si>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</si>
  <si>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</si>
  <si>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</si>
  <si>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</si>
  <si>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</si>
  <si>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</si>
  <si>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</si>
  <si>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</si>
  <si>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</si>
  <si>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</si>
  <si>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</si>
  <si>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</si>
  <si>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</si>
  <si>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</si>
  <si>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</si>
  <si>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</si>
  <si>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</si>
  <si>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</si>
  <si>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</si>
  <si>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</si>
  <si>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</si>
  <si>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</si>
  <si>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</si>
  <si>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</si>
  <si>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</si>
  <si>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</si>
  <si>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</si>
  <si>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</si>
  <si>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</si>
  <si>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</si>
  <si>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</si>
  <si>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</si>
  <si>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</si>
  <si>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</si>
  <si>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</si>
  <si>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</si>
  <si>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</si>
  <si>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</si>
  <si>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</si>
  <si>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</si>
  <si>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</si>
  <si>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</si>
  <si>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</si>
  <si>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</si>
  <si>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</si>
  <si>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</si>
  <si>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</si>
  <si>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</si>
  <si>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</si>
  <si>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</si>
  <si>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</si>
  <si>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</si>
  <si>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</si>
  <si>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</si>
  <si>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</si>
  <si>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</si>
  <si>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</si>
  <si>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</si>
  <si>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</si>
  <si>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</si>
  <si>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</si>
  <si>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</si>
  <si>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</si>
  <si>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</si>
  <si>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</si>
  <si>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</si>
  <si>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</si>
  <si>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</si>
  <si>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</si>
  <si>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</si>
  <si>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</si>
  <si>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</si>
  <si>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</si>
  <si>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</si>
  <si>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</si>
  <si>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</si>
  <si>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</si>
  <si>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</si>
  <si>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</si>
  <si>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</si>
  <si>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</si>
  <si>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</si>
  <si>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</si>
  <si>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</si>
  <si>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</si>
  <si>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</si>
  <si>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</si>
  <si>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</si>
  <si>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</si>
  <si>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</si>
  <si>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</si>
  <si>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</si>
  <si>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</si>
  <si>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</si>
  <si>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</si>
  <si>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</si>
  <si>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</si>
  <si>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</si>
  <si>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</si>
  <si>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</si>
  <si>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</si>
  <si>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</si>
  <si>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</si>
  <si>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</si>
  <si>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</si>
  <si>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</si>
  <si>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</si>
  <si>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</si>
  <si>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</si>
  <si>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</si>
  <si>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</si>
  <si>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</si>
  <si>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</si>
  <si>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</si>
  <si>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</si>
  <si>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</si>
  <si>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</si>
  <si>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</si>
  <si>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</si>
  <si>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</si>
  <si>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</si>
  <si>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</si>
  <si>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</si>
  <si>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</si>
  <si>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</si>
  <si>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</si>
  <si>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</si>
  <si>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</si>
  <si>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</si>
  <si>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</si>
  <si>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</si>
  <si>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</si>
  <si>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</si>
  <si>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</si>
  <si>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</si>
  <si>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</si>
  <si>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</si>
  <si>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</si>
  <si>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</si>
  <si>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</si>
  <si>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</si>
  <si>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</si>
  <si>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</si>
  <si>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</si>
  <si>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</si>
  <si>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</si>
  <si>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</si>
  <si>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</si>
  <si>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</si>
  <si>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</si>
  <si>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</si>
  <si>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</si>
  <si>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</si>
  <si>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</si>
  <si>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</si>
  <si>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</si>
  <si>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</si>
  <si>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</si>
  <si>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</si>
  <si>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</si>
  <si>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</si>
  <si>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</si>
  <si>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</si>
  <si>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</si>
  <si>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</si>
  <si>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</si>
  <si>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</si>
  <si>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</si>
  <si>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</si>
  <si>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</si>
  <si>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</si>
  <si>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</si>
  <si>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</si>
  <si>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</si>
  <si>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</si>
  <si>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</si>
  <si>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</si>
  <si>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</si>
  <si>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</si>
  <si>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</si>
  <si>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</si>
  <si>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</si>
  <si>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</si>
  <si>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</si>
  <si>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</si>
  <si>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</si>
  <si>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</si>
  <si>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</si>
  <si>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</si>
  <si>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</si>
  <si>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</si>
  <si>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</si>
  <si>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</si>
  <si>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</si>
  <si>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</si>
  <si>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</si>
  <si>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</si>
  <si>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</si>
  <si>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</si>
  <si>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</si>
  <si>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</si>
  <si>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</si>
  <si>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</si>
  <si>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</si>
  <si>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</si>
  <si>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</si>
  <si>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</si>
  <si>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</si>
  <si>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</si>
  <si>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</si>
  <si>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</si>
  <si>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</si>
  <si>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</si>
  <si>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</si>
  <si>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</si>
  <si>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</si>
  <si>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</si>
  <si>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</si>
  <si>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</si>
  <si>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</si>
  <si>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</si>
  <si>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</si>
  <si>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</si>
  <si>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</si>
  <si>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</si>
  <si>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</si>
  <si>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</si>
  <si>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</si>
  <si>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</si>
  <si>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</si>
  <si>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</si>
  <si>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</si>
  <si>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</si>
  <si>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</si>
  <si>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</si>
  <si>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</si>
  <si>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</si>
  <si>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</si>
  <si>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</si>
  <si>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</si>
  <si>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</si>
  <si>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</si>
  <si>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</si>
  <si>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</si>
  <si>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</si>
  <si>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</si>
  <si>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</si>
  <si>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</si>
  <si>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</si>
  <si>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</si>
  <si>
    <t>Uslovno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</si>
</sst>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25</v>
      </c>
      <c r="E12" s="71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  <c r="T1" s="186"/>
      <c r="U1" s="186"/>
    </row>
    <row r="2" spans="1:21" ht="12.75">
      <c r="A2" s="187" t="s">
        <v>93</v>
      </c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191" t="s">
        <v>94</v>
      </c>
      <c r="P2" s="192"/>
      <c r="Q2" s="192"/>
      <c r="R2" s="193"/>
      <c r="S2" s="193"/>
      <c r="T2" s="193"/>
      <c r="U2" s="194"/>
    </row>
    <row r="3" spans="1:21" ht="21" customHeight="1">
      <c r="A3" s="195" t="s">
        <v>54</v>
      </c>
      <c r="B3" s="195"/>
      <c r="C3" s="195"/>
      <c r="D3" s="196" t="s">
        <v>95</v>
      </c>
      <c r="E3" s="196"/>
      <c r="F3" s="196"/>
      <c r="G3" s="196"/>
      <c r="H3" s="197" t="s">
        <v>49</v>
      </c>
      <c r="I3" s="197"/>
      <c r="J3" s="197"/>
      <c r="K3" s="197"/>
      <c r="L3" s="197"/>
      <c r="M3" s="197"/>
      <c r="N3" s="197"/>
      <c r="O3" s="197"/>
      <c r="P3" s="197"/>
      <c r="Q3" s="198" t="s">
        <v>226</v>
      </c>
      <c r="R3" s="198"/>
      <c r="S3" s="198"/>
      <c r="T3" s="198"/>
      <c r="U3" s="198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99" t="s">
        <v>1</v>
      </c>
      <c r="B5" s="202" t="s">
        <v>2</v>
      </c>
      <c r="C5" s="205" t="s">
        <v>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 t="s">
        <v>4</v>
      </c>
      <c r="U5" s="208" t="s">
        <v>5</v>
      </c>
    </row>
    <row r="6" spans="1:21" ht="21" customHeight="1">
      <c r="A6" s="200"/>
      <c r="B6" s="203"/>
      <c r="C6" s="87"/>
      <c r="D6" s="210" t="s">
        <v>6</v>
      </c>
      <c r="E6" s="210"/>
      <c r="F6" s="210"/>
      <c r="G6" s="210"/>
      <c r="H6" s="210"/>
      <c r="I6" s="210" t="s">
        <v>7</v>
      </c>
      <c r="J6" s="210"/>
      <c r="K6" s="210"/>
      <c r="L6" s="210" t="s">
        <v>8</v>
      </c>
      <c r="M6" s="210"/>
      <c r="N6" s="210"/>
      <c r="O6" s="210" t="s">
        <v>9</v>
      </c>
      <c r="P6" s="210"/>
      <c r="Q6" s="210"/>
      <c r="R6" s="210" t="s">
        <v>10</v>
      </c>
      <c r="S6" s="210"/>
      <c r="T6" s="206"/>
      <c r="U6" s="208"/>
    </row>
    <row r="7" spans="1:21" ht="21" customHeight="1" thickBot="1">
      <c r="A7" s="201"/>
      <c r="B7" s="204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207"/>
      <c r="U7" s="209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 t="s">
        <v>329</v>
      </c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 t="s">
        <v>329</v>
      </c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 t="s">
        <v>329</v>
      </c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93</v>
      </c>
      <c r="B2" s="153"/>
      <c r="C2" s="153"/>
      <c r="D2" s="153"/>
      <c r="E2" s="153"/>
      <c r="F2" s="153"/>
    </row>
    <row r="3" spans="1:6" ht="27" customHeight="1">
      <c r="A3" s="154" t="s">
        <v>94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96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4" t="s">
        <v>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2.5" customHeight="1">
      <c r="A3" s="234" t="s">
        <v>29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3" t="s">
        <v>112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pans="1:19" ht="18.75" customHeight="1">
      <c r="A7" s="223" t="str">
        <f>CONCATENATE("Semestar: II(drugi)/VI(šesti), akademska ",MY!Q2," godina")</f>
        <v>Semestar: II(drugi)/VI(šesti), akademska 2019/20 godina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4" t="s">
        <v>30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7" t="s">
        <v>32</v>
      </c>
      <c r="B15" s="212" t="s">
        <v>33</v>
      </c>
      <c r="C15" s="231" t="s">
        <v>34</v>
      </c>
      <c r="D15" s="215" t="s">
        <v>35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15" t="s">
        <v>36</v>
      </c>
      <c r="Q15" s="216"/>
      <c r="R15" s="216"/>
      <c r="S15" s="235"/>
    </row>
    <row r="16" spans="1:19" ht="15.75" customHeight="1">
      <c r="A16" s="228"/>
      <c r="B16" s="213"/>
      <c r="C16" s="232"/>
      <c r="D16" s="236" t="s">
        <v>37</v>
      </c>
      <c r="E16" s="221"/>
      <c r="F16" s="220" t="s">
        <v>38</v>
      </c>
      <c r="G16" s="221"/>
      <c r="H16" s="220" t="s">
        <v>39</v>
      </c>
      <c r="I16" s="221"/>
      <c r="J16" s="220" t="s">
        <v>40</v>
      </c>
      <c r="K16" s="221"/>
      <c r="L16" s="220" t="s">
        <v>41</v>
      </c>
      <c r="M16" s="221"/>
      <c r="N16" s="220" t="s">
        <v>42</v>
      </c>
      <c r="O16" s="237"/>
      <c r="P16" s="225" t="s">
        <v>43</v>
      </c>
      <c r="Q16" s="230"/>
      <c r="R16" s="225" t="s">
        <v>44</v>
      </c>
      <c r="S16" s="226"/>
    </row>
    <row r="17" spans="1:19" ht="23.25" customHeight="1" thickBot="1">
      <c r="A17" s="229"/>
      <c r="B17" s="214"/>
      <c r="C17" s="23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10</v>
      </c>
      <c r="K20" s="38">
        <f>IF($C20=0,0,J20*100/$C20)</f>
        <v>52.63157894736842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1</v>
      </c>
      <c r="O20" s="105">
        <f>IF($C20=0,0,N20*100/$C20)</f>
        <v>5.2631578947368425</v>
      </c>
      <c r="P20" s="38">
        <f>SUM(D20,F20,H20,J20,L20)</f>
        <v>18</v>
      </c>
      <c r="Q20" s="105">
        <f>IF(C20=0,0,P20*100/($P20+$R20))</f>
        <v>94.73684210526316</v>
      </c>
      <c r="R20" s="38">
        <f>N20</f>
        <v>1</v>
      </c>
      <c r="S20" s="39">
        <f>IF(C20=0,0,R20*100/($P20+$R20))</f>
        <v>5.2631578947368425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9" t="s">
        <v>46</v>
      </c>
      <c r="E24" s="219"/>
      <c r="F24" s="219"/>
      <c r="G24" s="219"/>
      <c r="H24" s="219"/>
      <c r="I24" s="219"/>
      <c r="J24" s="72"/>
      <c r="K24" s="72"/>
      <c r="L24" s="72"/>
      <c r="M24" s="72"/>
      <c r="N24" s="219" t="s">
        <v>47</v>
      </c>
      <c r="O24" s="219"/>
      <c r="P24" s="219"/>
      <c r="Q24" s="219"/>
      <c r="R24" s="72"/>
    </row>
    <row r="25" spans="1:18" ht="12.75">
      <c r="A25" s="218" t="str">
        <f>CONCATENATE("Podgorica,   jun 20",RIGHT(MY!Q2,2),". god.")</f>
        <v>Podgorica,   jun 2020. god.</v>
      </c>
      <c r="B25" s="218"/>
      <c r="D25" s="219"/>
      <c r="E25" s="219"/>
      <c r="F25" s="219"/>
      <c r="G25" s="219"/>
      <c r="H25" s="219"/>
      <c r="I25" s="219"/>
      <c r="J25" s="72"/>
      <c r="K25" s="72"/>
      <c r="L25" s="72"/>
      <c r="M25" s="72"/>
      <c r="N25" s="219"/>
      <c r="O25" s="219"/>
      <c r="P25" s="219"/>
      <c r="Q25" s="219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22" t="s">
        <v>78</v>
      </c>
      <c r="N27" s="222"/>
      <c r="O27" s="222"/>
      <c r="P27" s="222"/>
      <c r="Q27" s="222"/>
      <c r="R27" s="222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F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X25" sqref="X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51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 t="s">
        <v>329</v>
      </c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 t="s">
        <v>329</v>
      </c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51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X28" sqref="X28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52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54</v>
      </c>
      <c r="B3" s="178"/>
      <c r="C3" s="178"/>
      <c r="D3" s="179" t="s">
        <v>50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226</v>
      </c>
      <c r="R3" s="182"/>
      <c r="S3" s="182"/>
      <c r="T3" s="182"/>
      <c r="U3" s="182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/>
      <c r="Q12" s="57"/>
      <c r="R12" s="55"/>
      <c r="S12" s="50"/>
      <c r="T12" s="50">
        <f t="shared" si="0"/>
        <v>25</v>
      </c>
      <c r="U12" s="50" t="str">
        <f t="shared" si="1"/>
        <v>F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 t="s">
        <v>329</v>
      </c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2020-06-10T11:03:35Z</dcterms:modified>
  <cp:category/>
  <cp:version/>
  <cp:contentType/>
  <cp:contentStatus/>
</cp:coreProperties>
</file>