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'A-smjer'!$4:$6</definedName>
    <definedName name="_xlnm.Print_Titles" localSheetId="1">'B-smjer'!$4:$6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W8" i="6" l="1"/>
  <c r="W9" i="6"/>
  <c r="W10" i="6"/>
  <c r="W7" i="6"/>
  <c r="W8" i="8"/>
  <c r="W9" i="8"/>
  <c r="W10" i="8"/>
  <c r="W11" i="8"/>
  <c r="W12" i="8"/>
  <c r="W13" i="8"/>
  <c r="W14" i="8"/>
  <c r="W15" i="8"/>
  <c r="W16" i="8"/>
  <c r="W17" i="8"/>
  <c r="W18" i="8"/>
  <c r="W7" i="8"/>
  <c r="C9" i="11" l="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8" i="11"/>
  <c r="A9" i="7" l="1"/>
  <c r="B9" i="7"/>
  <c r="C9" i="7"/>
  <c r="D9" i="7"/>
  <c r="E9" i="7"/>
  <c r="A10" i="7"/>
  <c r="B10" i="7"/>
  <c r="C10" i="7"/>
  <c r="D10" i="7"/>
  <c r="E10" i="7"/>
  <c r="A11" i="7"/>
  <c r="B11" i="7"/>
  <c r="C11" i="7"/>
  <c r="D11" i="7"/>
  <c r="E11" i="7"/>
  <c r="A12" i="7"/>
  <c r="B12" i="7"/>
  <c r="C12" i="7"/>
  <c r="D12" i="7"/>
  <c r="E12" i="7"/>
  <c r="A13" i="7"/>
  <c r="B13" i="7"/>
  <c r="C13" i="7"/>
  <c r="D13" i="7"/>
  <c r="E13" i="7"/>
  <c r="A14" i="7"/>
  <c r="B14" i="7"/>
  <c r="C14" i="7"/>
  <c r="D14" i="7"/>
  <c r="E14" i="7"/>
  <c r="E8" i="7"/>
  <c r="D8" i="7"/>
  <c r="B8" i="7"/>
  <c r="A8" i="7"/>
  <c r="C8" i="7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8" i="11"/>
  <c r="A9" i="11"/>
  <c r="B9" i="11"/>
  <c r="A10" i="11"/>
  <c r="B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8" i="11"/>
  <c r="B8" i="11"/>
</calcChain>
</file>

<file path=xl/sharedStrings.xml><?xml version="1.0" encoding="utf-8"?>
<sst xmlns="http://schemas.openxmlformats.org/spreadsheetml/2006/main" count="127" uniqueCount="72">
  <si>
    <t>III</t>
  </si>
  <si>
    <t>II</t>
  </si>
  <si>
    <t>I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</si>
  <si>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</si>
  <si>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</si>
  <si>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</si>
  <si>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</si>
  <si>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</si>
  <si>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</si>
  <si>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</si>
  <si>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</si>
  <si>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</si>
  <si>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</si>
  <si>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</si>
  <si>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</si>
  <si>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</si>
  <si>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</si>
  <si>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</si>
  <si>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</si>
  <si>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</si>
  <si>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</si>
  <si>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</si>
  <si>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</si>
  <si>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</si>
  <si>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</si>
  <si>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PREDMET: Algebra 1</t>
  </si>
  <si>
    <t>Broj ECTS kredita
6</t>
  </si>
  <si>
    <t>BROJ ECTS KREDITA: 6</t>
  </si>
  <si>
    <t>STUDIJSKI PROGRAM: Matematika i računarske nauke</t>
  </si>
  <si>
    <t>23/20</t>
  </si>
  <si>
    <t>Nemanja Kovačević</t>
  </si>
  <si>
    <t>1/18</t>
  </si>
  <si>
    <t>Anđela Zečević</t>
  </si>
  <si>
    <t>704/16</t>
  </si>
  <si>
    <t>Milica Obradović</t>
  </si>
  <si>
    <t>T</t>
  </si>
  <si>
    <t>Z</t>
  </si>
  <si>
    <t>PT</t>
  </si>
  <si>
    <t>PZ</t>
  </si>
  <si>
    <t>1/19</t>
  </si>
  <si>
    <t>Matija Bojanić</t>
  </si>
  <si>
    <t>2/18</t>
  </si>
  <si>
    <t>Aleksandar Lazarević</t>
  </si>
  <si>
    <t>22/18</t>
  </si>
  <si>
    <t>Dajla Šabović</t>
  </si>
  <si>
    <t>26/18</t>
  </si>
  <si>
    <t>Jelena Hajduković</t>
  </si>
  <si>
    <t>27/18</t>
  </si>
  <si>
    <t>Jovana Cerović</t>
  </si>
  <si>
    <t>39/18</t>
  </si>
  <si>
    <t>Petar Janković</t>
  </si>
  <si>
    <t>38/16</t>
  </si>
  <si>
    <t>Bogdan Rakonjac</t>
  </si>
  <si>
    <t>7032/16</t>
  </si>
  <si>
    <t>Marija Rakonjac</t>
  </si>
  <si>
    <r>
      <rPr>
        <sz val="10"/>
        <rFont val="Arial"/>
        <family val="2"/>
      </rPr>
      <t xml:space="preserve">NASTAVNIK: </t>
    </r>
    <r>
      <rPr>
        <sz val="11"/>
        <rFont val="Arial"/>
        <family val="2"/>
      </rPr>
      <t>Sanja Rašović-Jančić</t>
    </r>
  </si>
  <si>
    <r>
      <t xml:space="preserve">
NASTAVNIK: </t>
    </r>
    <r>
      <rPr>
        <sz val="11"/>
        <rFont val="Arial"/>
        <family val="2"/>
      </rPr>
      <t>Sanja Rašović-Jančić</t>
    </r>
  </si>
  <si>
    <r>
      <t xml:space="preserve">SARADNIK: </t>
    </r>
    <r>
      <rPr>
        <sz val="11"/>
        <rFont val="Arial"/>
        <family val="2"/>
      </rPr>
      <t>Anton Đokaj</t>
    </r>
  </si>
  <si>
    <t>8/20</t>
  </si>
  <si>
    <t>Bekir Ramdedović</t>
  </si>
  <si>
    <t>10/20</t>
  </si>
  <si>
    <t>Monika Novaković</t>
  </si>
  <si>
    <t>37/20</t>
  </si>
  <si>
    <t>Raduša Damjanović</t>
  </si>
  <si>
    <t>13/19</t>
  </si>
  <si>
    <t>Nikolina Petranović</t>
  </si>
  <si>
    <t>Marko Gogić</t>
  </si>
  <si>
    <t>Aktivnost</t>
  </si>
  <si>
    <t>S1T</t>
  </si>
  <si>
    <t>S1Z</t>
  </si>
  <si>
    <t>S2T</t>
  </si>
  <si>
    <t>S2Z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</si>
</sst>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8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0" xfId="42" applyBorder="1" applyAlignment="1">
      <alignment horizontal="center" vertical="center"/>
    </xf>
    <xf numFmtId="0" fontId="18" fillId="0" borderId="24" xfId="42" applyBorder="1"/>
    <xf numFmtId="2" fontId="18" fillId="0" borderId="0" xfId="42" applyNumberFormat="1"/>
    <xf numFmtId="0" fontId="42" fillId="0" borderId="23" xfId="0" applyFont="1" applyBorder="1" applyAlignment="1">
      <alignment vertical="center"/>
    </xf>
    <xf numFmtId="49" fontId="0" fillId="0" borderId="22" xfId="0" applyNumberFormat="1" applyBorder="1"/>
    <xf numFmtId="0" fontId="0" fillId="0" borderId="25" xfId="0" applyBorder="1"/>
    <xf numFmtId="164" fontId="18" fillId="0" borderId="19" xfId="42" applyNumberFormat="1" applyFont="1" applyFill="1" applyBorder="1" applyAlignment="1">
      <alignment horizontal="center"/>
    </xf>
    <xf numFmtId="2" fontId="18" fillId="0" borderId="10" xfId="42" applyNumberFormat="1" applyBorder="1"/>
    <xf numFmtId="2" fontId="18" fillId="0" borderId="0" xfId="42" applyNumberFormat="1" applyAlignment="1">
      <alignment horizontal="center"/>
    </xf>
    <xf numFmtId="164" fontId="42" fillId="0" borderId="19" xfId="0" applyNumberFormat="1" applyFont="1" applyBorder="1" applyAlignment="1">
      <alignment horizontal="center" vertical="center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0" fontId="0" fillId="0" borderId="0" xfId="42" applyFont="1"/>
    <xf numFmtId="0" fontId="21" fillId="0" borderId="28" xfId="42" applyFont="1" applyBorder="1" applyAlignment="1">
      <alignment horizontal="center" vertic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0" applyNumberFormat="1" applyFont="1" applyFill="1" applyBorder="1" applyAlignment="1">
      <alignment horizontal="center"/>
    </xf>
    <xf numFmtId="0" fontId="43" fillId="0" borderId="23" xfId="44" applyFill="1" applyBorder="1"/>
    <xf numFmtId="164" fontId="18" fillId="34" borderId="12" xfId="42" applyNumberFormat="1" applyFont="1" applyFill="1" applyBorder="1" applyAlignment="1">
      <alignment horizontal="center"/>
    </xf>
    <xf numFmtId="0" fontId="38" fillId="0" borderId="12" xfId="0" applyNumberFormat="1" applyFont="1" applyBorder="1" applyAlignment="1">
      <alignment horizontal="center" wrapText="1"/>
    </xf>
    <xf numFmtId="0" fontId="18" fillId="0" borderId="10" xfId="42" applyBorder="1" applyAlignment="1">
      <alignment horizontal="center"/>
    </xf>
    <xf numFmtId="0" fontId="37" fillId="0" borderId="12" xfId="0" applyNumberFormat="1" applyFont="1" applyBorder="1" applyAlignment="1">
      <alignment horizontal="center" wrapText="1"/>
    </xf>
    <xf numFmtId="49" fontId="0" fillId="0" borderId="26" xfId="0" applyNumberFormat="1" applyBorder="1"/>
    <xf numFmtId="164" fontId="21" fillId="34" borderId="10" xfId="42" applyNumberFormat="1" applyFont="1" applyFill="1" applyBorder="1" applyAlignment="1">
      <alignment horizontal="center"/>
    </xf>
    <xf numFmtId="0" fontId="42" fillId="0" borderId="19" xfId="0" applyNumberFormat="1" applyFont="1" applyBorder="1" applyAlignment="1">
      <alignment horizontal="center" vertical="center"/>
    </xf>
    <xf numFmtId="0" fontId="21" fillId="0" borderId="10" xfId="42" applyNumberFormat="1" applyFont="1" applyBorder="1" applyAlignment="1">
      <alignment horizontal="center"/>
    </xf>
    <xf numFmtId="0" fontId="18" fillId="0" borderId="12" xfId="42" applyNumberFormat="1" applyBorder="1"/>
    <xf numFmtId="0" fontId="29" fillId="0" borderId="27" xfId="42" applyFont="1" applyBorder="1" applyAlignment="1">
      <alignment horizontal="left" vertical="center"/>
    </xf>
    <xf numFmtId="0" fontId="29" fillId="0" borderId="29" xfId="42" applyFont="1" applyBorder="1" applyAlignment="1">
      <alignment horizontal="left" vertical="center"/>
    </xf>
    <xf numFmtId="0" fontId="27" fillId="0" borderId="29" xfId="42" applyFont="1" applyBorder="1" applyAlignment="1">
      <alignment vertical="center"/>
    </xf>
    <xf numFmtId="0" fontId="27" fillId="0" borderId="27" xfId="42" applyFont="1" applyBorder="1" applyAlignment="1">
      <alignment vertical="center"/>
    </xf>
    <xf numFmtId="0" fontId="18" fillId="0" borderId="27" xfId="42" applyFont="1" applyBorder="1" applyAlignment="1">
      <alignment horizontal="left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27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27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18" fillId="0" borderId="13" xfId="42" applyFont="1" applyBorder="1" applyAlignment="1">
      <alignment horizontal="left" wrapText="1"/>
    </xf>
    <xf numFmtId="0" fontId="18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27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0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27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27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5" fillId="0" borderId="29" xfId="42" applyFont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9" fillId="0" borderId="10" xfId="42" applyFont="1" applyBorder="1" applyAlignment="1">
      <alignment horizontal="left" vertical="center"/>
    </xf>
    <xf numFmtId="0" fontId="29" fillId="0" borderId="31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1" xfId="42" applyFont="1" applyBorder="1" applyAlignment="1" applyProtection="1">
      <alignment horizontal="left" vertical="center"/>
      <protection locked="0"/>
    </xf>
    <xf numFmtId="0" fontId="18" fillId="0" borderId="29" xfId="42" applyFont="1" applyBorder="1" applyAlignment="1">
      <alignment vertical="center"/>
    </xf>
    <xf numFmtId="0" fontId="18" fillId="0" borderId="27" xfId="42" applyFont="1" applyBorder="1" applyAlignment="1">
      <alignment vertical="center"/>
    </xf>
    <xf numFmtId="0" fontId="18" fillId="0" borderId="30" xfId="42" applyFont="1" applyBorder="1" applyAlignment="1">
      <alignment vertical="center"/>
    </xf>
    <xf numFmtId="0" fontId="24" fillId="0" borderId="29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0" fontId="24" fillId="0" borderId="30" xfId="42" applyFont="1" applyBorder="1" applyAlignment="1">
      <alignment horizontal="center" vertical="center" wrapText="1"/>
    </xf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1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31" xfId="42" applyFont="1" applyBorder="1" applyAlignment="1">
      <alignment horizontal="center" vertical="center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N9" sqref="N9"/>
    </sheetView>
  </sheetViews>
  <sheetFormatPr defaultRowHeight="12.75" x14ac:dyDescent="0.2"/>
  <cols>
    <col min="1" max="1" width="10.28515625" style="15" customWidth="1"/>
    <col min="2" max="2" width="27.7109375" style="1" customWidth="1"/>
    <col min="3" max="3" width="8.42578125" style="3" customWidth="1"/>
    <col min="4" max="6" width="5.7109375" style="1" customWidth="1"/>
    <col min="7" max="8" width="5.7109375" style="3" customWidth="1"/>
    <col min="9" max="22" width="5.7109375" style="1" customWidth="1"/>
    <col min="23" max="23" width="7.42578125" style="1" customWidth="1"/>
    <col min="24" max="24" width="5.85546875" style="1" customWidth="1"/>
    <col min="25" max="16384" width="9.140625" style="1"/>
  </cols>
  <sheetData>
    <row r="1" spans="1:25" ht="23.25" customHeight="1" x14ac:dyDescent="0.2">
      <c r="A1" s="46" t="s">
        <v>13</v>
      </c>
      <c r="B1" s="47"/>
      <c r="C1" s="47"/>
      <c r="D1" s="47"/>
      <c r="E1" s="47"/>
      <c r="F1" s="47"/>
      <c r="G1" s="47"/>
      <c r="H1" s="47"/>
      <c r="I1" s="47"/>
      <c r="J1" s="48"/>
      <c r="K1" s="48"/>
      <c r="L1" s="48"/>
      <c r="M1" s="48"/>
      <c r="N1" s="47"/>
      <c r="O1" s="48"/>
      <c r="P1" s="48"/>
      <c r="Q1" s="49"/>
      <c r="R1" s="41"/>
      <c r="S1" s="41"/>
      <c r="T1" s="41"/>
      <c r="U1" s="41"/>
      <c r="V1" s="50" t="s">
        <v>12</v>
      </c>
      <c r="W1" s="51"/>
      <c r="X1" s="52"/>
    </row>
    <row r="2" spans="1:25" x14ac:dyDescent="0.2">
      <c r="A2" s="53" t="s">
        <v>11</v>
      </c>
      <c r="B2" s="54"/>
      <c r="C2" s="54"/>
      <c r="D2" s="54"/>
      <c r="E2" s="54"/>
      <c r="F2" s="54"/>
      <c r="G2" s="55" t="s">
        <v>21</v>
      </c>
      <c r="H2" s="56"/>
      <c r="I2" s="56"/>
      <c r="J2" s="57"/>
      <c r="K2" s="57"/>
      <c r="L2" s="57"/>
      <c r="M2" s="57"/>
      <c r="N2" s="56"/>
      <c r="O2" s="57"/>
      <c r="P2" s="57"/>
      <c r="Q2" s="56"/>
      <c r="R2" s="57"/>
      <c r="S2" s="57"/>
      <c r="T2" s="57"/>
      <c r="U2" s="57"/>
      <c r="V2" s="56"/>
      <c r="W2" s="56"/>
      <c r="X2" s="58"/>
    </row>
    <row r="3" spans="1:25" ht="21" customHeight="1" x14ac:dyDescent="0.2">
      <c r="A3" s="65" t="s">
        <v>25</v>
      </c>
      <c r="B3" s="66"/>
      <c r="C3" s="67"/>
      <c r="D3" s="59" t="s">
        <v>56</v>
      </c>
      <c r="E3" s="59"/>
      <c r="F3" s="59"/>
      <c r="G3" s="59"/>
      <c r="H3" s="59"/>
      <c r="I3" s="60"/>
      <c r="J3" s="45"/>
      <c r="K3" s="45"/>
      <c r="L3" s="45"/>
      <c r="M3" s="45"/>
      <c r="N3" s="61" t="s">
        <v>57</v>
      </c>
      <c r="O3" s="62"/>
      <c r="P3" s="62"/>
      <c r="Q3" s="63"/>
      <c r="R3" s="62"/>
      <c r="S3" s="62"/>
      <c r="T3" s="62"/>
      <c r="U3" s="62"/>
      <c r="V3" s="63"/>
      <c r="W3" s="63"/>
      <c r="X3" s="64"/>
    </row>
    <row r="4" spans="1:25" ht="21" customHeight="1" x14ac:dyDescent="0.2">
      <c r="A4" s="71" t="s">
        <v>10</v>
      </c>
      <c r="B4" s="73" t="s">
        <v>9</v>
      </c>
      <c r="C4" s="75" t="s">
        <v>8</v>
      </c>
      <c r="D4" s="76"/>
      <c r="E4" s="76"/>
      <c r="F4" s="76"/>
      <c r="G4" s="76"/>
      <c r="H4" s="76"/>
      <c r="I4" s="76"/>
      <c r="J4" s="77"/>
      <c r="K4" s="77"/>
      <c r="L4" s="77"/>
      <c r="M4" s="77"/>
      <c r="N4" s="76"/>
      <c r="O4" s="77"/>
      <c r="P4" s="77"/>
      <c r="Q4" s="76"/>
      <c r="R4" s="77"/>
      <c r="S4" s="77"/>
      <c r="T4" s="77"/>
      <c r="U4" s="77"/>
      <c r="V4" s="78"/>
      <c r="W4" s="86" t="s">
        <v>7</v>
      </c>
      <c r="X4" s="68" t="s">
        <v>6</v>
      </c>
    </row>
    <row r="5" spans="1:25" ht="21" customHeight="1" x14ac:dyDescent="0.2">
      <c r="A5" s="72"/>
      <c r="B5" s="74"/>
      <c r="C5" s="13"/>
      <c r="D5" s="79" t="s">
        <v>67</v>
      </c>
      <c r="E5" s="80"/>
      <c r="F5" s="81"/>
      <c r="G5" s="82" t="s">
        <v>5</v>
      </c>
      <c r="H5" s="83"/>
      <c r="I5" s="83"/>
      <c r="J5" s="84"/>
      <c r="K5" s="84"/>
      <c r="L5" s="84"/>
      <c r="M5" s="84"/>
      <c r="N5" s="85"/>
      <c r="O5" s="89" t="s">
        <v>4</v>
      </c>
      <c r="P5" s="84"/>
      <c r="Q5" s="84"/>
      <c r="R5" s="84"/>
      <c r="S5" s="84"/>
      <c r="T5" s="84"/>
      <c r="U5" s="84"/>
      <c r="V5" s="90"/>
      <c r="W5" s="87"/>
      <c r="X5" s="69"/>
    </row>
    <row r="6" spans="1:25" ht="21" customHeight="1" thickBot="1" x14ac:dyDescent="0.25">
      <c r="A6" s="72"/>
      <c r="B6" s="74"/>
      <c r="C6" s="10" t="s">
        <v>3</v>
      </c>
      <c r="D6" s="11" t="s">
        <v>2</v>
      </c>
      <c r="E6" s="11" t="s">
        <v>1</v>
      </c>
      <c r="F6" s="11" t="s">
        <v>0</v>
      </c>
      <c r="G6" s="11" t="s">
        <v>35</v>
      </c>
      <c r="H6" s="11" t="s">
        <v>36</v>
      </c>
      <c r="I6" s="11" t="s">
        <v>37</v>
      </c>
      <c r="J6" s="11" t="s">
        <v>38</v>
      </c>
      <c r="K6" s="28" t="s">
        <v>68</v>
      </c>
      <c r="L6" s="28" t="s">
        <v>69</v>
      </c>
      <c r="M6" s="28" t="s">
        <v>70</v>
      </c>
      <c r="N6" s="11" t="s">
        <v>71</v>
      </c>
      <c r="O6" s="28" t="s">
        <v>35</v>
      </c>
      <c r="P6" s="28" t="s">
        <v>36</v>
      </c>
      <c r="Q6" s="11" t="s">
        <v>37</v>
      </c>
      <c r="R6" s="11" t="s">
        <v>38</v>
      </c>
      <c r="S6" s="28" t="s">
        <v>68</v>
      </c>
      <c r="T6" s="28" t="s">
        <v>69</v>
      </c>
      <c r="U6" s="28" t="s">
        <v>70</v>
      </c>
      <c r="V6" s="11" t="s">
        <v>71</v>
      </c>
      <c r="W6" s="88"/>
      <c r="X6" s="70"/>
    </row>
    <row r="7" spans="1:25" ht="16.5" thickTop="1" thickBot="1" x14ac:dyDescent="0.3">
      <c r="A7" s="17" t="s">
        <v>29</v>
      </c>
      <c r="B7" s="36" t="s">
        <v>30</v>
      </c>
      <c r="C7" s="18"/>
      <c r="D7" s="34"/>
      <c r="E7" s="12"/>
      <c r="F7" s="12"/>
      <c r="G7" s="24"/>
      <c r="H7" s="24"/>
      <c r="I7" s="30"/>
      <c r="J7" s="29"/>
      <c r="K7" s="30"/>
      <c r="L7" s="30"/>
      <c r="M7" s="30"/>
      <c r="N7" s="29"/>
      <c r="O7" s="29"/>
      <c r="P7" s="29"/>
      <c r="Q7" s="19"/>
      <c r="R7" s="19"/>
      <c r="S7" s="19"/>
      <c r="T7" s="19"/>
      <c r="U7" s="19"/>
      <c r="V7" s="19"/>
      <c r="W7" s="32">
        <f>MAX(MAX(G7,I7)+MAX(H7,J7),MAX(K7,M7)+MAX(L7,N7))+MAX(MAX(O7,Q7)+MAX(R7,P7),MAX(S7,U7)+MAX(T7,V7))+D7</f>
        <v>0</v>
      </c>
      <c r="X7" s="26"/>
      <c r="Y7" s="27"/>
    </row>
    <row r="8" spans="1:25" ht="16.5" thickTop="1" thickBot="1" x14ac:dyDescent="0.3">
      <c r="A8" s="17" t="s">
        <v>64</v>
      </c>
      <c r="B8" s="36" t="s">
        <v>66</v>
      </c>
      <c r="C8" s="18"/>
      <c r="D8" s="34"/>
      <c r="E8" s="12"/>
      <c r="F8" s="12"/>
      <c r="G8" s="22">
        <v>5</v>
      </c>
      <c r="H8" s="24">
        <v>0</v>
      </c>
      <c r="I8" s="30">
        <v>6.5</v>
      </c>
      <c r="J8" s="29">
        <v>1</v>
      </c>
      <c r="K8" s="30">
        <v>10</v>
      </c>
      <c r="L8" s="30">
        <v>3.5</v>
      </c>
      <c r="M8" s="30"/>
      <c r="N8" s="29"/>
      <c r="O8" s="29"/>
      <c r="P8" s="29"/>
      <c r="Q8" s="19">
        <v>7</v>
      </c>
      <c r="R8" s="19"/>
      <c r="S8" s="19">
        <v>2.5</v>
      </c>
      <c r="T8" s="19">
        <v>0</v>
      </c>
      <c r="U8" s="19"/>
      <c r="V8" s="19"/>
      <c r="W8" s="32">
        <f t="shared" ref="W8:W10" si="0">MAX(MAX(G8,I8)+MAX(H8,J8),MAX(K8,M8)+MAX(L8,N8))+MAX(MAX(O8,Q8)+MAX(R8,P8),MAX(S8,U8)+MAX(T8,V8))+D8</f>
        <v>20.5</v>
      </c>
      <c r="X8" s="26"/>
    </row>
    <row r="9" spans="1:25" ht="16.5" thickTop="1" thickBot="1" x14ac:dyDescent="0.3">
      <c r="A9" s="17" t="s">
        <v>31</v>
      </c>
      <c r="B9" s="36" t="s">
        <v>32</v>
      </c>
      <c r="C9" s="18"/>
      <c r="D9" s="34"/>
      <c r="E9" s="12"/>
      <c r="F9" s="12"/>
      <c r="G9" s="22">
        <v>11</v>
      </c>
      <c r="H9" s="22">
        <v>0</v>
      </c>
      <c r="I9" s="30">
        <v>13</v>
      </c>
      <c r="J9" s="29">
        <v>2.5</v>
      </c>
      <c r="K9" s="30">
        <v>14</v>
      </c>
      <c r="L9" s="30">
        <v>7</v>
      </c>
      <c r="M9" s="30">
        <v>9.5</v>
      </c>
      <c r="N9" s="29">
        <v>0</v>
      </c>
      <c r="O9" s="29"/>
      <c r="P9" s="29"/>
      <c r="Q9" s="19"/>
      <c r="R9" s="19"/>
      <c r="S9" s="19"/>
      <c r="T9" s="19"/>
      <c r="U9" s="19">
        <v>11</v>
      </c>
      <c r="V9" s="19">
        <v>0</v>
      </c>
      <c r="W9" s="32">
        <f t="shared" si="0"/>
        <v>32</v>
      </c>
      <c r="X9" s="26"/>
    </row>
    <row r="10" spans="1:25" ht="16.5" thickTop="1" thickBot="1" x14ac:dyDescent="0.3">
      <c r="A10" s="17" t="s">
        <v>33</v>
      </c>
      <c r="B10" s="36" t="s">
        <v>34</v>
      </c>
      <c r="C10" s="18"/>
      <c r="D10" s="34"/>
      <c r="E10" s="12"/>
      <c r="F10" s="12"/>
      <c r="G10" s="22">
        <v>4.5</v>
      </c>
      <c r="H10" s="22">
        <v>1.5</v>
      </c>
      <c r="I10" s="30"/>
      <c r="J10" s="29"/>
      <c r="K10" s="30"/>
      <c r="L10" s="30"/>
      <c r="M10" s="30"/>
      <c r="N10" s="29"/>
      <c r="O10" s="29"/>
      <c r="P10" s="29"/>
      <c r="Q10" s="19"/>
      <c r="R10" s="19"/>
      <c r="S10" s="19"/>
      <c r="T10" s="19"/>
      <c r="U10" s="19"/>
      <c r="V10" s="19"/>
      <c r="W10" s="32">
        <f t="shared" si="0"/>
        <v>6</v>
      </c>
      <c r="X10" s="26"/>
    </row>
    <row r="11" spans="1:25" ht="13.5" thickTop="1" x14ac:dyDescent="0.2">
      <c r="A11" s="1"/>
    </row>
    <row r="12" spans="1:25" x14ac:dyDescent="0.2">
      <c r="A12" s="1"/>
    </row>
    <row r="13" spans="1:25" x14ac:dyDescent="0.2">
      <c r="A13" s="1"/>
    </row>
    <row r="14" spans="1:25" x14ac:dyDescent="0.2">
      <c r="A14" s="1"/>
    </row>
    <row r="15" spans="1:25" x14ac:dyDescent="0.2">
      <c r="A15" s="1"/>
    </row>
    <row r="16" spans="1:25" x14ac:dyDescent="0.2">
      <c r="A16" s="1"/>
    </row>
    <row r="17" spans="1:1" x14ac:dyDescent="0.2">
      <c r="A17" s="1"/>
    </row>
    <row r="18" spans="1:1" x14ac:dyDescent="0.2">
      <c r="A18" s="1"/>
    </row>
  </sheetData>
  <sheetProtection selectLockedCells="1" selectUnlockedCells="1"/>
  <mergeCells count="15">
    <mergeCell ref="X4:X6"/>
    <mergeCell ref="A4:A6"/>
    <mergeCell ref="B4:B6"/>
    <mergeCell ref="C4:V4"/>
    <mergeCell ref="D5:F5"/>
    <mergeCell ref="G5:N5"/>
    <mergeCell ref="W4:W6"/>
    <mergeCell ref="O5:V5"/>
    <mergeCell ref="A1:Q1"/>
    <mergeCell ref="V1:X1"/>
    <mergeCell ref="A2:F2"/>
    <mergeCell ref="G2:X2"/>
    <mergeCell ref="D3:I3"/>
    <mergeCell ref="N3:X3"/>
    <mergeCell ref="A3:C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workbookViewId="0">
      <selection activeCell="H15" sqref="H15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3.85546875" style="1" customWidth="1"/>
    <col min="5" max="5" width="4.28515625" style="1" customWidth="1"/>
    <col min="6" max="6" width="3.85546875" style="1" customWidth="1"/>
    <col min="7" max="8" width="5.42578125" style="3" customWidth="1"/>
    <col min="9" max="16" width="5.42578125" style="1" customWidth="1"/>
    <col min="17" max="21" width="8.42578125" style="1" customWidth="1"/>
    <col min="22" max="22" width="9.140625" style="1"/>
    <col min="23" max="23" width="7.42578125" style="1" customWidth="1"/>
    <col min="24" max="24" width="5.85546875" style="1" customWidth="1"/>
    <col min="25" max="16384" width="9.140625" style="1"/>
  </cols>
  <sheetData>
    <row r="1" spans="1:24" ht="23.25" customHeight="1" x14ac:dyDescent="0.2">
      <c r="A1" s="91" t="s">
        <v>13</v>
      </c>
      <c r="B1" s="91"/>
      <c r="C1" s="91"/>
      <c r="D1" s="91"/>
      <c r="E1" s="91"/>
      <c r="F1" s="91"/>
      <c r="G1" s="91"/>
      <c r="H1" s="91"/>
      <c r="I1" s="91"/>
      <c r="J1" s="92"/>
      <c r="K1" s="92"/>
      <c r="L1" s="92"/>
      <c r="M1" s="92"/>
      <c r="N1" s="91"/>
      <c r="O1" s="92"/>
      <c r="P1" s="92"/>
      <c r="Q1" s="91"/>
      <c r="R1" s="42"/>
      <c r="S1" s="42"/>
      <c r="T1" s="42"/>
      <c r="U1" s="42"/>
      <c r="V1" s="50" t="s">
        <v>12</v>
      </c>
      <c r="W1" s="93"/>
      <c r="X1" s="94"/>
    </row>
    <row r="2" spans="1:24" x14ac:dyDescent="0.2">
      <c r="A2" s="95" t="s">
        <v>24</v>
      </c>
      <c r="B2" s="95"/>
      <c r="C2" s="95"/>
      <c r="D2" s="95"/>
      <c r="E2" s="95"/>
      <c r="F2" s="95"/>
      <c r="G2" s="96" t="s">
        <v>21</v>
      </c>
      <c r="H2" s="96"/>
      <c r="I2" s="96"/>
      <c r="J2" s="97"/>
      <c r="K2" s="97"/>
      <c r="L2" s="97"/>
      <c r="M2" s="97"/>
      <c r="N2" s="96"/>
      <c r="O2" s="97"/>
      <c r="P2" s="97"/>
      <c r="Q2" s="96"/>
      <c r="R2" s="97"/>
      <c r="S2" s="97"/>
      <c r="T2" s="97"/>
      <c r="U2" s="97"/>
      <c r="V2" s="96"/>
      <c r="W2" s="96"/>
      <c r="X2" s="96"/>
    </row>
    <row r="3" spans="1:24" ht="30.75" customHeight="1" x14ac:dyDescent="0.2">
      <c r="A3" s="43" t="s">
        <v>25</v>
      </c>
      <c r="B3" s="44"/>
      <c r="C3" s="102" t="s">
        <v>26</v>
      </c>
      <c r="D3" s="102"/>
      <c r="E3" s="102"/>
      <c r="F3" s="103"/>
      <c r="G3" s="101" t="s">
        <v>55</v>
      </c>
      <c r="H3" s="102"/>
      <c r="I3" s="102"/>
      <c r="J3" s="102"/>
      <c r="K3" s="102"/>
      <c r="L3" s="102"/>
      <c r="M3" s="103"/>
      <c r="N3" s="98" t="s">
        <v>23</v>
      </c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4" ht="21" customHeight="1" thickBot="1" x14ac:dyDescent="0.25">
      <c r="A4" s="104" t="s">
        <v>10</v>
      </c>
      <c r="B4" s="106" t="s">
        <v>9</v>
      </c>
      <c r="C4" s="107" t="s">
        <v>8</v>
      </c>
      <c r="D4" s="107"/>
      <c r="E4" s="107"/>
      <c r="F4" s="107"/>
      <c r="G4" s="107"/>
      <c r="H4" s="107"/>
      <c r="I4" s="107"/>
      <c r="J4" s="108"/>
      <c r="K4" s="108"/>
      <c r="L4" s="108"/>
      <c r="M4" s="108"/>
      <c r="N4" s="107"/>
      <c r="O4" s="108"/>
      <c r="P4" s="108"/>
      <c r="Q4" s="107"/>
      <c r="R4" s="108"/>
      <c r="S4" s="108"/>
      <c r="T4" s="108"/>
      <c r="U4" s="108"/>
      <c r="V4" s="107"/>
      <c r="W4" s="109" t="s">
        <v>7</v>
      </c>
      <c r="X4" s="110" t="s">
        <v>6</v>
      </c>
    </row>
    <row r="5" spans="1:24" ht="21" customHeight="1" thickTop="1" thickBot="1" x14ac:dyDescent="0.25">
      <c r="A5" s="104"/>
      <c r="B5" s="106"/>
      <c r="C5" s="2"/>
      <c r="D5" s="111" t="s">
        <v>67</v>
      </c>
      <c r="E5" s="111"/>
      <c r="F5" s="111"/>
      <c r="G5" s="111" t="s">
        <v>5</v>
      </c>
      <c r="H5" s="111"/>
      <c r="I5" s="111"/>
      <c r="J5" s="112"/>
      <c r="K5" s="112"/>
      <c r="L5" s="112"/>
      <c r="M5" s="112"/>
      <c r="N5" s="111"/>
      <c r="O5" s="89" t="s">
        <v>4</v>
      </c>
      <c r="P5" s="84"/>
      <c r="Q5" s="84"/>
      <c r="R5" s="84"/>
      <c r="S5" s="84"/>
      <c r="T5" s="84"/>
      <c r="U5" s="84"/>
      <c r="V5" s="90"/>
      <c r="W5" s="109"/>
      <c r="X5" s="110"/>
    </row>
    <row r="6" spans="1:24" ht="21" customHeight="1" thickTop="1" thickBot="1" x14ac:dyDescent="0.25">
      <c r="A6" s="105"/>
      <c r="B6" s="73"/>
      <c r="C6" s="10" t="s">
        <v>3</v>
      </c>
      <c r="D6" s="11" t="s">
        <v>2</v>
      </c>
      <c r="E6" s="11" t="s">
        <v>1</v>
      </c>
      <c r="F6" s="11" t="s">
        <v>0</v>
      </c>
      <c r="G6" s="11" t="s">
        <v>35</v>
      </c>
      <c r="H6" s="11" t="s">
        <v>36</v>
      </c>
      <c r="I6" s="11" t="s">
        <v>37</v>
      </c>
      <c r="J6" s="11" t="s">
        <v>38</v>
      </c>
      <c r="K6" s="28" t="s">
        <v>68</v>
      </c>
      <c r="L6" s="28" t="s">
        <v>69</v>
      </c>
      <c r="M6" s="28" t="s">
        <v>70</v>
      </c>
      <c r="N6" s="11" t="s">
        <v>71</v>
      </c>
      <c r="O6" s="28" t="s">
        <v>35</v>
      </c>
      <c r="P6" s="28" t="s">
        <v>36</v>
      </c>
      <c r="Q6" s="11" t="s">
        <v>37</v>
      </c>
      <c r="R6" s="28" t="s">
        <v>38</v>
      </c>
      <c r="S6" s="28" t="s">
        <v>68</v>
      </c>
      <c r="T6" s="28" t="s">
        <v>69</v>
      </c>
      <c r="U6" s="28" t="s">
        <v>70</v>
      </c>
      <c r="V6" s="11" t="s">
        <v>71</v>
      </c>
      <c r="W6" s="86"/>
      <c r="X6" s="68"/>
    </row>
    <row r="7" spans="1:24" ht="16.5" thickTop="1" thickBot="1" x14ac:dyDescent="0.3">
      <c r="A7" s="31" t="s">
        <v>58</v>
      </c>
      <c r="B7" s="16" t="s">
        <v>59</v>
      </c>
      <c r="C7" s="14"/>
      <c r="D7" s="33"/>
      <c r="E7" s="40"/>
      <c r="F7" s="20"/>
      <c r="G7" s="24">
        <v>7</v>
      </c>
      <c r="H7" s="24">
        <v>8</v>
      </c>
      <c r="I7" s="30">
        <v>16</v>
      </c>
      <c r="J7" s="29">
        <v>8</v>
      </c>
      <c r="K7" s="30"/>
      <c r="L7" s="30"/>
      <c r="M7" s="30"/>
      <c r="N7" s="29"/>
      <c r="O7" s="29">
        <v>2</v>
      </c>
      <c r="P7" s="29">
        <v>1.5</v>
      </c>
      <c r="Q7" s="19"/>
      <c r="R7" s="19"/>
      <c r="S7" s="19"/>
      <c r="T7" s="19"/>
      <c r="U7" s="19">
        <v>9.5</v>
      </c>
      <c r="V7" s="19">
        <v>5</v>
      </c>
      <c r="W7" s="23">
        <f>MAX(MAX(G7,I7)+MAX(H7,J7),MAX(K7,M7)+MAX(L7,N7))+MAX(MAX(O7,Q7)+MAX(R7,P7),MAX(S7,U7)+MAX(T7,V7))+D7</f>
        <v>38.5</v>
      </c>
      <c r="X7" s="26"/>
    </row>
    <row r="8" spans="1:24" ht="16.5" thickTop="1" thickBot="1" x14ac:dyDescent="0.3">
      <c r="A8" s="31" t="s">
        <v>60</v>
      </c>
      <c r="B8" s="16" t="s">
        <v>61</v>
      </c>
      <c r="C8" s="14"/>
      <c r="D8" s="33"/>
      <c r="E8" s="40"/>
      <c r="F8" s="20"/>
      <c r="G8" s="22">
        <v>0.5</v>
      </c>
      <c r="H8" s="22">
        <v>5.5</v>
      </c>
      <c r="I8" s="30">
        <v>7</v>
      </c>
      <c r="J8" s="29">
        <v>6.5</v>
      </c>
      <c r="K8" s="30"/>
      <c r="L8" s="30"/>
      <c r="M8" s="30"/>
      <c r="N8" s="29"/>
      <c r="O8" s="29"/>
      <c r="P8" s="29"/>
      <c r="Q8" s="19"/>
      <c r="R8" s="19"/>
      <c r="S8" s="19"/>
      <c r="T8" s="19"/>
      <c r="U8" s="19"/>
      <c r="V8" s="19"/>
      <c r="W8" s="23">
        <f t="shared" ref="W8:W18" si="0">MAX(MAX(G8,I8)+MAX(H8,J8),MAX(K8,M8)+MAX(L8,N8))+MAX(MAX(O8,Q8)+MAX(R8,P8),MAX(S8,U8)+MAX(T8,V8))+D8</f>
        <v>13.5</v>
      </c>
      <c r="X8" s="26"/>
    </row>
    <row r="9" spans="1:24" ht="16.5" thickTop="1" thickBot="1" x14ac:dyDescent="0.3">
      <c r="A9" s="31" t="s">
        <v>62</v>
      </c>
      <c r="B9" s="16" t="s">
        <v>63</v>
      </c>
      <c r="C9" s="14"/>
      <c r="D9" s="35"/>
      <c r="E9" s="40"/>
      <c r="F9" s="20"/>
      <c r="G9" s="22">
        <v>0.5</v>
      </c>
      <c r="H9" s="22">
        <v>10</v>
      </c>
      <c r="I9" s="30">
        <v>10</v>
      </c>
      <c r="J9" s="29">
        <v>5</v>
      </c>
      <c r="K9" s="30"/>
      <c r="L9" s="30"/>
      <c r="M9" s="30"/>
      <c r="N9" s="29"/>
      <c r="O9" s="29"/>
      <c r="P9" s="29"/>
      <c r="Q9" s="19"/>
      <c r="R9" s="19"/>
      <c r="S9" s="19">
        <v>9</v>
      </c>
      <c r="T9" s="19">
        <v>1.5</v>
      </c>
      <c r="U9" s="19">
        <v>10</v>
      </c>
      <c r="V9" s="19">
        <v>3.5</v>
      </c>
      <c r="W9" s="23">
        <f t="shared" si="0"/>
        <v>33.5</v>
      </c>
      <c r="X9" s="37"/>
    </row>
    <row r="10" spans="1:24" ht="16.5" thickTop="1" thickBot="1" x14ac:dyDescent="0.3">
      <c r="A10" s="31" t="s">
        <v>39</v>
      </c>
      <c r="B10" s="16" t="s">
        <v>40</v>
      </c>
      <c r="C10" s="14"/>
      <c r="D10" s="35"/>
      <c r="E10" s="40"/>
      <c r="F10" s="20"/>
      <c r="G10" s="22"/>
      <c r="H10" s="22"/>
      <c r="I10" s="30">
        <v>9.5</v>
      </c>
      <c r="J10" s="29">
        <v>9</v>
      </c>
      <c r="K10" s="30"/>
      <c r="L10" s="30"/>
      <c r="M10" s="30"/>
      <c r="N10" s="29"/>
      <c r="O10" s="29"/>
      <c r="P10" s="29"/>
      <c r="Q10" s="19">
        <v>1</v>
      </c>
      <c r="R10" s="19"/>
      <c r="S10" s="19"/>
      <c r="T10" s="19"/>
      <c r="U10" s="19"/>
      <c r="V10" s="19"/>
      <c r="W10" s="23">
        <f t="shared" si="0"/>
        <v>19.5</v>
      </c>
      <c r="X10" s="26"/>
    </row>
    <row r="11" spans="1:24" ht="16.5" thickTop="1" thickBot="1" x14ac:dyDescent="0.3">
      <c r="A11" s="31" t="s">
        <v>64</v>
      </c>
      <c r="B11" s="16" t="s">
        <v>65</v>
      </c>
      <c r="C11" s="14"/>
      <c r="D11" s="35"/>
      <c r="E11" s="40"/>
      <c r="F11" s="20"/>
      <c r="G11" s="22">
        <v>2</v>
      </c>
      <c r="H11" s="22">
        <v>4.5</v>
      </c>
      <c r="I11" s="30">
        <v>12</v>
      </c>
      <c r="J11" s="29">
        <v>3</v>
      </c>
      <c r="K11" s="30"/>
      <c r="L11" s="30"/>
      <c r="M11" s="30"/>
      <c r="N11" s="29"/>
      <c r="O11" s="29">
        <v>9</v>
      </c>
      <c r="P11" s="29"/>
      <c r="Q11" s="19">
        <v>13</v>
      </c>
      <c r="R11" s="19"/>
      <c r="S11" s="19"/>
      <c r="T11" s="19"/>
      <c r="U11" s="19"/>
      <c r="V11" s="19"/>
      <c r="W11" s="23">
        <f t="shared" si="0"/>
        <v>29.5</v>
      </c>
      <c r="X11" s="26"/>
    </row>
    <row r="12" spans="1:24" ht="16.5" thickTop="1" thickBot="1" x14ac:dyDescent="0.3">
      <c r="A12" s="31" t="s">
        <v>41</v>
      </c>
      <c r="B12" s="16" t="s">
        <v>42</v>
      </c>
      <c r="C12" s="14"/>
      <c r="D12" s="33">
        <v>1</v>
      </c>
      <c r="E12" s="40"/>
      <c r="F12" s="20"/>
      <c r="G12" s="24">
        <v>17</v>
      </c>
      <c r="H12" s="24">
        <v>6.5</v>
      </c>
      <c r="I12" s="30"/>
      <c r="J12" s="29"/>
      <c r="K12" s="30"/>
      <c r="L12" s="30"/>
      <c r="M12" s="30"/>
      <c r="N12" s="29"/>
      <c r="O12" s="29"/>
      <c r="P12" s="29"/>
      <c r="Q12" s="19"/>
      <c r="R12" s="19"/>
      <c r="S12" s="19"/>
      <c r="T12" s="19"/>
      <c r="U12" s="19"/>
      <c r="V12" s="19"/>
      <c r="W12" s="23">
        <f t="shared" si="0"/>
        <v>24.5</v>
      </c>
      <c r="X12" s="26"/>
    </row>
    <row r="13" spans="1:24" ht="16.5" thickTop="1" thickBot="1" x14ac:dyDescent="0.3">
      <c r="A13" s="31" t="s">
        <v>43</v>
      </c>
      <c r="B13" s="16" t="s">
        <v>44</v>
      </c>
      <c r="C13" s="14"/>
      <c r="D13" s="33"/>
      <c r="E13" s="40"/>
      <c r="F13" s="20"/>
      <c r="G13" s="22"/>
      <c r="H13" s="22"/>
      <c r="I13" s="30">
        <v>1.5</v>
      </c>
      <c r="J13" s="29">
        <v>0</v>
      </c>
      <c r="K13" s="30"/>
      <c r="L13" s="30"/>
      <c r="M13" s="30"/>
      <c r="N13" s="29"/>
      <c r="O13" s="29"/>
      <c r="P13" s="29"/>
      <c r="Q13" s="19"/>
      <c r="R13" s="19"/>
      <c r="S13" s="19"/>
      <c r="T13" s="19"/>
      <c r="U13" s="19"/>
      <c r="V13" s="19"/>
      <c r="W13" s="23">
        <f t="shared" si="0"/>
        <v>1.5</v>
      </c>
      <c r="X13" s="26"/>
    </row>
    <row r="14" spans="1:24" ht="16.5" thickTop="1" thickBot="1" x14ac:dyDescent="0.3">
      <c r="A14" s="31" t="s">
        <v>45</v>
      </c>
      <c r="B14" s="16" t="s">
        <v>46</v>
      </c>
      <c r="C14" s="14"/>
      <c r="D14" s="35"/>
      <c r="E14" s="40"/>
      <c r="F14" s="20"/>
      <c r="G14" s="22"/>
      <c r="H14" s="22"/>
      <c r="I14" s="30"/>
      <c r="J14" s="29"/>
      <c r="K14" s="30"/>
      <c r="L14" s="30"/>
      <c r="M14" s="30"/>
      <c r="N14" s="29"/>
      <c r="O14" s="29"/>
      <c r="P14" s="29"/>
      <c r="Q14" s="19"/>
      <c r="R14" s="19"/>
      <c r="S14" s="19"/>
      <c r="T14" s="19"/>
      <c r="U14" s="19"/>
      <c r="V14" s="19"/>
      <c r="W14" s="23">
        <f t="shared" si="0"/>
        <v>0</v>
      </c>
      <c r="X14" s="26"/>
    </row>
    <row r="15" spans="1:24" ht="16.5" thickTop="1" thickBot="1" x14ac:dyDescent="0.3">
      <c r="A15" s="31" t="s">
        <v>47</v>
      </c>
      <c r="B15" s="16" t="s">
        <v>48</v>
      </c>
      <c r="C15" s="14"/>
      <c r="D15" s="35"/>
      <c r="E15" s="40"/>
      <c r="F15" s="20"/>
      <c r="G15" s="22">
        <v>16.5</v>
      </c>
      <c r="H15" s="22">
        <v>1.5</v>
      </c>
      <c r="I15" s="30">
        <v>14.5</v>
      </c>
      <c r="J15" s="29">
        <v>4</v>
      </c>
      <c r="K15" s="30"/>
      <c r="L15" s="30"/>
      <c r="M15" s="30">
        <v>0</v>
      </c>
      <c r="N15" s="29">
        <v>2</v>
      </c>
      <c r="O15" s="29">
        <v>5</v>
      </c>
      <c r="P15" s="29"/>
      <c r="Q15" s="19">
        <v>7</v>
      </c>
      <c r="R15" s="19"/>
      <c r="S15" s="19">
        <v>14.5</v>
      </c>
      <c r="T15" s="19">
        <v>0</v>
      </c>
      <c r="U15" s="19">
        <v>13</v>
      </c>
      <c r="V15" s="19">
        <v>4.5</v>
      </c>
      <c r="W15" s="23">
        <f t="shared" si="0"/>
        <v>39.5</v>
      </c>
      <c r="X15" s="26"/>
    </row>
    <row r="16" spans="1:24" ht="16.5" thickTop="1" thickBot="1" x14ac:dyDescent="0.3">
      <c r="A16" s="31" t="s">
        <v>49</v>
      </c>
      <c r="B16" s="16" t="s">
        <v>50</v>
      </c>
      <c r="C16" s="14"/>
      <c r="D16" s="35"/>
      <c r="E16" s="40"/>
      <c r="F16" s="20"/>
      <c r="G16" s="22">
        <v>9</v>
      </c>
      <c r="H16" s="22">
        <v>0</v>
      </c>
      <c r="I16" s="30">
        <v>0</v>
      </c>
      <c r="J16" s="29">
        <v>1.5</v>
      </c>
      <c r="K16" s="30"/>
      <c r="L16" s="30"/>
      <c r="M16" s="30"/>
      <c r="N16" s="29"/>
      <c r="O16" s="29"/>
      <c r="P16" s="29"/>
      <c r="Q16" s="19"/>
      <c r="R16" s="19"/>
      <c r="S16" s="19"/>
      <c r="T16" s="19"/>
      <c r="U16" s="19"/>
      <c r="V16" s="19"/>
      <c r="W16" s="23">
        <f t="shared" si="0"/>
        <v>10.5</v>
      </c>
      <c r="X16" s="26"/>
    </row>
    <row r="17" spans="1:24" ht="16.5" thickTop="1" thickBot="1" x14ac:dyDescent="0.3">
      <c r="A17" s="31" t="s">
        <v>51</v>
      </c>
      <c r="B17" s="16" t="s">
        <v>52</v>
      </c>
      <c r="C17" s="14"/>
      <c r="D17" s="33"/>
      <c r="E17" s="40"/>
      <c r="F17" s="20"/>
      <c r="G17" s="22">
        <v>2.5</v>
      </c>
      <c r="H17" s="22">
        <v>4</v>
      </c>
      <c r="I17" s="30">
        <v>1</v>
      </c>
      <c r="J17" s="29">
        <v>1</v>
      </c>
      <c r="K17" s="30"/>
      <c r="L17" s="30"/>
      <c r="M17" s="30"/>
      <c r="N17" s="29"/>
      <c r="O17" s="29"/>
      <c r="P17" s="29"/>
      <c r="Q17" s="19"/>
      <c r="R17" s="19"/>
      <c r="S17" s="19"/>
      <c r="T17" s="19"/>
      <c r="U17" s="19"/>
      <c r="V17" s="19"/>
      <c r="W17" s="23">
        <f t="shared" si="0"/>
        <v>6.5</v>
      </c>
      <c r="X17" s="26"/>
    </row>
    <row r="18" spans="1:24" ht="16.5" thickTop="1" thickBot="1" x14ac:dyDescent="0.3">
      <c r="A18" s="31" t="s">
        <v>53</v>
      </c>
      <c r="B18" s="16" t="s">
        <v>54</v>
      </c>
      <c r="C18" s="14"/>
      <c r="D18" s="35"/>
      <c r="E18" s="40"/>
      <c r="F18" s="20"/>
      <c r="G18" s="22">
        <v>0</v>
      </c>
      <c r="H18" s="22">
        <v>5</v>
      </c>
      <c r="I18" s="30">
        <v>7.5</v>
      </c>
      <c r="J18" s="29">
        <v>0</v>
      </c>
      <c r="K18" s="30"/>
      <c r="L18" s="30"/>
      <c r="M18" s="30"/>
      <c r="N18" s="29"/>
      <c r="O18" s="29"/>
      <c r="P18" s="29"/>
      <c r="Q18" s="19"/>
      <c r="R18" s="19"/>
      <c r="S18" s="19"/>
      <c r="T18" s="19"/>
      <c r="U18" s="19"/>
      <c r="V18" s="19"/>
      <c r="W18" s="23">
        <f t="shared" si="0"/>
        <v>12.5</v>
      </c>
      <c r="X18" s="26"/>
    </row>
    <row r="19" spans="1:24" ht="13.5" thickTop="1" x14ac:dyDescent="0.2">
      <c r="D19" s="15"/>
      <c r="E19" s="15"/>
      <c r="F19" s="15"/>
      <c r="G19" s="21"/>
      <c r="H19" s="21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</sheetData>
  <sheetProtection selectLockedCells="1" selectUnlockedCells="1"/>
  <mergeCells count="15">
    <mergeCell ref="A4:A6"/>
    <mergeCell ref="B4:B6"/>
    <mergeCell ref="C4:V4"/>
    <mergeCell ref="W4:W6"/>
    <mergeCell ref="X4:X6"/>
    <mergeCell ref="D5:F5"/>
    <mergeCell ref="G5:N5"/>
    <mergeCell ref="O5:V5"/>
    <mergeCell ref="A1:Q1"/>
    <mergeCell ref="V1:X1"/>
    <mergeCell ref="A2:F2"/>
    <mergeCell ref="G2:X2"/>
    <mergeCell ref="N3:X3"/>
    <mergeCell ref="G3:M3"/>
    <mergeCell ref="C3:F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65" workbookViewId="0">
      <selection activeCell="H10" sqref="H10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7" t="s">
        <v>20</v>
      </c>
      <c r="B1" s="118"/>
      <c r="C1" s="118"/>
      <c r="D1" s="119"/>
      <c r="E1" s="9" t="s">
        <v>19</v>
      </c>
    </row>
    <row r="2" spans="1:5" ht="17.25" customHeight="1" x14ac:dyDescent="0.25">
      <c r="A2" s="120" t="s">
        <v>11</v>
      </c>
      <c r="B2" s="121"/>
      <c r="C2" s="121"/>
      <c r="D2" s="121"/>
      <c r="E2" s="122"/>
    </row>
    <row r="3" spans="1:5" ht="27" customHeight="1" x14ac:dyDescent="0.2">
      <c r="A3" s="123" t="s">
        <v>22</v>
      </c>
      <c r="B3" s="124"/>
      <c r="C3" s="125"/>
      <c r="D3" s="125"/>
      <c r="E3" s="126"/>
    </row>
    <row r="4" spans="1:5" ht="17.25" customHeight="1" x14ac:dyDescent="0.2">
      <c r="A4" s="127" t="s">
        <v>25</v>
      </c>
      <c r="B4" s="127"/>
      <c r="C4" s="127" t="s">
        <v>27</v>
      </c>
      <c r="D4" s="127"/>
      <c r="E4" s="127"/>
    </row>
    <row r="5" spans="1:5" ht="4.5" customHeight="1" x14ac:dyDescent="0.25">
      <c r="A5" s="116"/>
      <c r="B5" s="116"/>
      <c r="C5" s="116"/>
      <c r="D5" s="116"/>
      <c r="E5" s="116"/>
    </row>
    <row r="6" spans="1:5" s="5" customFormat="1" ht="25.5" customHeight="1" thickBot="1" x14ac:dyDescent="0.3">
      <c r="A6" s="113" t="s">
        <v>10</v>
      </c>
      <c r="B6" s="114" t="s">
        <v>18</v>
      </c>
      <c r="C6" s="115" t="s">
        <v>17</v>
      </c>
      <c r="D6" s="115"/>
      <c r="E6" s="114" t="s">
        <v>16</v>
      </c>
    </row>
    <row r="7" spans="1:5" s="5" customFormat="1" ht="42" customHeight="1" thickTop="1" thickBot="1" x14ac:dyDescent="0.3">
      <c r="A7" s="113"/>
      <c r="B7" s="114"/>
      <c r="C7" s="7" t="s">
        <v>15</v>
      </c>
      <c r="D7" s="6" t="s">
        <v>14</v>
      </c>
      <c r="E7" s="114"/>
    </row>
    <row r="8" spans="1:5" ht="12.75" customHeight="1" thickTop="1" thickBot="1" x14ac:dyDescent="0.3">
      <c r="A8" s="17" t="e">
        <f>'A-smjer'!#REF!</f>
        <v>#REF!</v>
      </c>
      <c r="B8" s="36" t="e">
        <f>'A-smjer'!#REF!</f>
        <v>#REF!</v>
      </c>
      <c r="C8" s="38" t="e">
        <f>MAX('A-smjer'!#REF!,'A-smjer'!#REF!)+MAX('A-smjer'!#REF!,'A-smjer'!#REF!)+'A-smjer'!#REF!</f>
        <v>#REF!</v>
      </c>
      <c r="D8" s="38" t="e">
        <f>MAX('A-smjer'!#REF!,'A-smjer'!#REF!)+MAX('A-smjer'!#REF!,'A-smjer'!#REF!)</f>
        <v>#REF!</v>
      </c>
      <c r="E8" s="39" t="e">
        <f>'A-smjer'!#REF!</f>
        <v>#REF!</v>
      </c>
    </row>
    <row r="9" spans="1:5" ht="12.75" customHeight="1" thickTop="1" thickBot="1" x14ac:dyDescent="0.3">
      <c r="A9" s="17" t="str">
        <f>'A-smjer'!A7</f>
        <v>23/20</v>
      </c>
      <c r="B9" s="36" t="str">
        <f>'A-smjer'!B7</f>
        <v>Nemanja Kovačević</v>
      </c>
      <c r="C9" s="38">
        <f>MAX('A-smjer'!G7,'A-smjer'!I7)+MAX('A-smjer'!H7,'A-smjer'!N7)+'A-smjer'!D7</f>
        <v>0</v>
      </c>
      <c r="D9" s="38">
        <f>MAX('A-smjer'!O7,'A-smjer'!Q7)+MAX('A-smjer'!P7,'A-smjer'!V7)</f>
        <v>0</v>
      </c>
      <c r="E9" s="39">
        <f>'A-smjer'!X7</f>
        <v>0</v>
      </c>
    </row>
    <row r="10" spans="1:5" ht="12.75" customHeight="1" thickTop="1" thickBot="1" x14ac:dyDescent="0.3">
      <c r="A10" s="17" t="str">
        <f>'A-smjer'!A8</f>
        <v>13/19</v>
      </c>
      <c r="B10" s="36" t="str">
        <f>'A-smjer'!B8</f>
        <v>Marko Gogić</v>
      </c>
      <c r="C10" s="38">
        <f>MAX('A-smjer'!G8,'A-smjer'!I8)+MAX('A-smjer'!H8,'A-smjer'!N8)+'A-smjer'!D8</f>
        <v>6.5</v>
      </c>
      <c r="D10" s="38">
        <f>MAX('A-smjer'!O8,'A-smjer'!Q8)+MAX('A-smjer'!P8,'A-smjer'!V8)</f>
        <v>7</v>
      </c>
      <c r="E10" s="39">
        <f>'A-smjer'!X8</f>
        <v>0</v>
      </c>
    </row>
    <row r="11" spans="1:5" ht="12.75" customHeight="1" thickTop="1" thickBot="1" x14ac:dyDescent="0.3">
      <c r="A11" s="17" t="str">
        <f>'A-smjer'!A9</f>
        <v>1/18</v>
      </c>
      <c r="B11" s="36" t="str">
        <f>'A-smjer'!B9</f>
        <v>Anđela Zečević</v>
      </c>
      <c r="C11" s="38">
        <f>MAX('A-smjer'!G9,'A-smjer'!I9)+MAX('A-smjer'!H9,'A-smjer'!N9)+'A-smjer'!D9</f>
        <v>13</v>
      </c>
      <c r="D11" s="38">
        <f>MAX('A-smjer'!O9,'A-smjer'!Q9)+MAX('A-smjer'!P9,'A-smjer'!V9)</f>
        <v>0</v>
      </c>
      <c r="E11" s="39">
        <f>'A-smjer'!X9</f>
        <v>0</v>
      </c>
    </row>
    <row r="12" spans="1:5" ht="12.75" customHeight="1" thickTop="1" thickBot="1" x14ac:dyDescent="0.3">
      <c r="A12" s="17" t="e">
        <f>'A-smjer'!#REF!</f>
        <v>#REF!</v>
      </c>
      <c r="B12" s="36" t="e">
        <f>'A-smjer'!#REF!</f>
        <v>#REF!</v>
      </c>
      <c r="C12" s="38" t="e">
        <f>MAX('A-smjer'!#REF!,'A-smjer'!#REF!)+MAX('A-smjer'!#REF!,'A-smjer'!#REF!)+'A-smjer'!#REF!</f>
        <v>#REF!</v>
      </c>
      <c r="D12" s="38" t="e">
        <f>MAX('A-smjer'!#REF!,'A-smjer'!#REF!)+MAX('A-smjer'!#REF!,'A-smjer'!#REF!)</f>
        <v>#REF!</v>
      </c>
      <c r="E12" s="39" t="e">
        <f>'A-smjer'!#REF!</f>
        <v>#REF!</v>
      </c>
    </row>
    <row r="13" spans="1:5" ht="12.75" customHeight="1" thickTop="1" thickBot="1" x14ac:dyDescent="0.3">
      <c r="A13" s="17" t="e">
        <f>'A-smjer'!#REF!</f>
        <v>#REF!</v>
      </c>
      <c r="B13" s="36" t="e">
        <f>'A-smjer'!#REF!</f>
        <v>#REF!</v>
      </c>
      <c r="C13" s="38" t="e">
        <f>MAX('A-smjer'!#REF!,'A-smjer'!#REF!)+MAX('A-smjer'!#REF!,'A-smjer'!#REF!)+'A-smjer'!#REF!</f>
        <v>#REF!</v>
      </c>
      <c r="D13" s="38" t="e">
        <f>MAX('A-smjer'!#REF!,'A-smjer'!#REF!)+MAX('A-smjer'!#REF!,'A-smjer'!#REF!)</f>
        <v>#REF!</v>
      </c>
      <c r="E13" s="39" t="e">
        <f>'A-smjer'!#REF!</f>
        <v>#REF!</v>
      </c>
    </row>
    <row r="14" spans="1:5" ht="12.75" customHeight="1" thickTop="1" thickBot="1" x14ac:dyDescent="0.3">
      <c r="A14" s="17" t="str">
        <f>'A-smjer'!A10</f>
        <v>704/16</v>
      </c>
      <c r="B14" s="36" t="str">
        <f>'A-smjer'!B10</f>
        <v>Milica Obradović</v>
      </c>
      <c r="C14" s="38">
        <f>MAX('A-smjer'!G10,'A-smjer'!I10)+MAX('A-smjer'!H10,'A-smjer'!N10)+'A-smjer'!D10</f>
        <v>6</v>
      </c>
      <c r="D14" s="38">
        <f>MAX('A-smjer'!O10,'A-smjer'!Q10)+MAX('A-smjer'!P10,'A-smjer'!V10)</f>
        <v>0</v>
      </c>
      <c r="E14" s="39">
        <f>'A-smjer'!X10</f>
        <v>0</v>
      </c>
    </row>
    <row r="1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65" workbookViewId="0">
      <selection activeCell="C10" sqref="C10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7" t="s">
        <v>20</v>
      </c>
      <c r="B1" s="118"/>
      <c r="C1" s="118"/>
      <c r="D1" s="119"/>
      <c r="E1" s="9" t="s">
        <v>19</v>
      </c>
    </row>
    <row r="2" spans="1:5" ht="17.25" customHeight="1" x14ac:dyDescent="0.25">
      <c r="A2" s="120" t="s">
        <v>28</v>
      </c>
      <c r="B2" s="121"/>
      <c r="C2" s="121"/>
      <c r="D2" s="121"/>
      <c r="E2" s="122"/>
    </row>
    <row r="3" spans="1:5" ht="27" customHeight="1" x14ac:dyDescent="0.2">
      <c r="A3" s="123" t="s">
        <v>22</v>
      </c>
      <c r="B3" s="124"/>
      <c r="C3" s="125"/>
      <c r="D3" s="125"/>
      <c r="E3" s="126"/>
    </row>
    <row r="4" spans="1:5" ht="17.25" customHeight="1" x14ac:dyDescent="0.2">
      <c r="A4" s="127" t="s">
        <v>25</v>
      </c>
      <c r="B4" s="127"/>
      <c r="C4" s="127" t="s">
        <v>27</v>
      </c>
      <c r="D4" s="127"/>
      <c r="E4" s="127"/>
    </row>
    <row r="5" spans="1:5" ht="4.5" customHeight="1" x14ac:dyDescent="0.25">
      <c r="A5" s="116"/>
      <c r="B5" s="116"/>
      <c r="C5" s="116"/>
      <c r="D5" s="116"/>
      <c r="E5" s="116"/>
    </row>
    <row r="6" spans="1:5" s="5" customFormat="1" ht="25.5" customHeight="1" thickBot="1" x14ac:dyDescent="0.3">
      <c r="A6" s="113" t="s">
        <v>10</v>
      </c>
      <c r="B6" s="114" t="s">
        <v>18</v>
      </c>
      <c r="C6" s="115" t="s">
        <v>17</v>
      </c>
      <c r="D6" s="115"/>
      <c r="E6" s="114" t="s">
        <v>16</v>
      </c>
    </row>
    <row r="7" spans="1:5" s="5" customFormat="1" ht="42" customHeight="1" thickTop="1" thickBot="1" x14ac:dyDescent="0.3">
      <c r="A7" s="113"/>
      <c r="B7" s="114"/>
      <c r="C7" s="7" t="s">
        <v>15</v>
      </c>
      <c r="D7" s="6" t="s">
        <v>14</v>
      </c>
      <c r="E7" s="114"/>
    </row>
    <row r="8" spans="1:5" ht="12.75" customHeight="1" thickTop="1" thickBot="1" x14ac:dyDescent="0.3">
      <c r="A8" s="31" t="e">
        <f>'B-smjer'!#REF!</f>
        <v>#REF!</v>
      </c>
      <c r="B8" s="16" t="e">
        <f>'B-smjer'!#REF!</f>
        <v>#REF!</v>
      </c>
      <c r="C8" s="22" t="e">
        <f>MAX('B-smjer'!#REF!,'B-smjer'!#REF!)+MAX('B-smjer'!#REF!,'B-smjer'!#REF!)+'B-smjer'!#REF!+'B-smjer'!#REF!</f>
        <v>#REF!</v>
      </c>
      <c r="D8" s="22" t="e">
        <f>MAX('B-smjer'!#REF!,'B-smjer'!#REF!)+MAX('B-smjer'!#REF!,'B-smjer'!#REF!)</f>
        <v>#REF!</v>
      </c>
      <c r="E8" s="25" t="e">
        <f>'B-smjer'!#REF!</f>
        <v>#REF!</v>
      </c>
    </row>
    <row r="9" spans="1:5" ht="12.75" customHeight="1" thickTop="1" thickBot="1" x14ac:dyDescent="0.3">
      <c r="A9" s="31" t="e">
        <f>'B-smjer'!#REF!</f>
        <v>#REF!</v>
      </c>
      <c r="B9" s="16" t="e">
        <f>'B-smjer'!#REF!</f>
        <v>#REF!</v>
      </c>
      <c r="C9" s="22" t="e">
        <f>MAX('B-smjer'!#REF!,'B-smjer'!#REF!)+MAX('B-smjer'!#REF!,'B-smjer'!#REF!)+'B-smjer'!#REF!+'B-smjer'!#REF!</f>
        <v>#REF!</v>
      </c>
      <c r="D9" s="22" t="e">
        <f>MAX('B-smjer'!#REF!,'B-smjer'!#REF!)+MAX('B-smjer'!#REF!,'B-smjer'!#REF!)</f>
        <v>#REF!</v>
      </c>
      <c r="E9" s="25" t="e">
        <f>'B-smjer'!#REF!</f>
        <v>#REF!</v>
      </c>
    </row>
    <row r="10" spans="1:5" ht="12.75" customHeight="1" thickTop="1" thickBot="1" x14ac:dyDescent="0.3">
      <c r="A10" s="31" t="e">
        <f>'B-smjer'!#REF!</f>
        <v>#REF!</v>
      </c>
      <c r="B10" s="16" t="e">
        <f>'B-smjer'!#REF!</f>
        <v>#REF!</v>
      </c>
      <c r="C10" s="22" t="e">
        <f>MAX('B-smjer'!#REF!,'B-smjer'!#REF!)+MAX('B-smjer'!#REF!,'B-smjer'!#REF!)+'B-smjer'!#REF!+'B-smjer'!#REF!</f>
        <v>#REF!</v>
      </c>
      <c r="D10" s="22" t="e">
        <f>MAX('B-smjer'!#REF!,'B-smjer'!#REF!)+MAX('B-smjer'!#REF!,'B-smjer'!#REF!)</f>
        <v>#REF!</v>
      </c>
      <c r="E10" s="25" t="e">
        <f>'B-smjer'!#REF!</f>
        <v>#REF!</v>
      </c>
    </row>
    <row r="11" spans="1:5" ht="12.75" customHeight="1" thickTop="1" thickBot="1" x14ac:dyDescent="0.3">
      <c r="A11" s="31" t="e">
        <f>'B-smjer'!#REF!</f>
        <v>#REF!</v>
      </c>
      <c r="B11" s="16" t="e">
        <f>'B-smjer'!#REF!</f>
        <v>#REF!</v>
      </c>
      <c r="C11" s="22" t="e">
        <f>MAX('B-smjer'!#REF!,'B-smjer'!#REF!)+MAX('B-smjer'!#REF!,'B-smjer'!#REF!)+'B-smjer'!#REF!+'B-smjer'!#REF!</f>
        <v>#REF!</v>
      </c>
      <c r="D11" s="22" t="e">
        <f>MAX('B-smjer'!#REF!,'B-smjer'!#REF!)+MAX('B-smjer'!#REF!,'B-smjer'!#REF!)</f>
        <v>#REF!</v>
      </c>
      <c r="E11" s="25" t="e">
        <f>'B-smjer'!#REF!</f>
        <v>#REF!</v>
      </c>
    </row>
    <row r="12" spans="1:5" ht="12.75" customHeight="1" thickTop="1" thickBot="1" x14ac:dyDescent="0.3">
      <c r="A12" s="31" t="e">
        <f>'B-smjer'!#REF!</f>
        <v>#REF!</v>
      </c>
      <c r="B12" s="16" t="e">
        <f>'B-smjer'!#REF!</f>
        <v>#REF!</v>
      </c>
      <c r="C12" s="22" t="e">
        <f>MAX('B-smjer'!#REF!,'B-smjer'!#REF!)+MAX('B-smjer'!#REF!,'B-smjer'!#REF!)+'B-smjer'!#REF!+'B-smjer'!#REF!</f>
        <v>#REF!</v>
      </c>
      <c r="D12" s="22" t="e">
        <f>MAX('B-smjer'!#REF!,'B-smjer'!#REF!)+MAX('B-smjer'!#REF!,'B-smjer'!#REF!)</f>
        <v>#REF!</v>
      </c>
      <c r="E12" s="25" t="e">
        <f>'B-smjer'!#REF!</f>
        <v>#REF!</v>
      </c>
    </row>
    <row r="13" spans="1:5" ht="12.75" customHeight="1" thickTop="1" thickBot="1" x14ac:dyDescent="0.3">
      <c r="A13" s="31" t="e">
        <f>'B-smjer'!#REF!</f>
        <v>#REF!</v>
      </c>
      <c r="B13" s="16" t="e">
        <f>'B-smjer'!#REF!</f>
        <v>#REF!</v>
      </c>
      <c r="C13" s="22" t="e">
        <f>MAX('B-smjer'!#REF!,'B-smjer'!#REF!)+MAX('B-smjer'!#REF!,'B-smjer'!#REF!)+'B-smjer'!#REF!+'B-smjer'!#REF!</f>
        <v>#REF!</v>
      </c>
      <c r="D13" s="22" t="e">
        <f>MAX('B-smjer'!#REF!,'B-smjer'!#REF!)+MAX('B-smjer'!#REF!,'B-smjer'!#REF!)</f>
        <v>#REF!</v>
      </c>
      <c r="E13" s="25" t="e">
        <f>'B-smjer'!#REF!</f>
        <v>#REF!</v>
      </c>
    </row>
    <row r="14" spans="1:5" ht="12.75" customHeight="1" thickTop="1" thickBot="1" x14ac:dyDescent="0.3">
      <c r="A14" s="31" t="str">
        <f>'B-smjer'!A7</f>
        <v>8/20</v>
      </c>
      <c r="B14" s="16" t="str">
        <f>'B-smjer'!B7</f>
        <v>Bekir Ramdedović</v>
      </c>
      <c r="C14" s="22">
        <f>MAX('B-smjer'!H7,'B-smjer'!N7)+MAX('B-smjer'!G7,'B-smjer'!I7)+'B-smjer'!D7+'B-smjer'!E7</f>
        <v>24</v>
      </c>
      <c r="D14" s="22">
        <f>MAX('B-smjer'!O7,'B-smjer'!Q7)+MAX('B-smjer'!P7,'B-smjer'!V7)</f>
        <v>7</v>
      </c>
      <c r="E14" s="25">
        <f>'B-smjer'!X7</f>
        <v>0</v>
      </c>
    </row>
    <row r="15" spans="1:5" ht="12.75" customHeight="1" thickTop="1" thickBot="1" x14ac:dyDescent="0.3">
      <c r="A15" s="31" t="str">
        <f>'B-smjer'!A8</f>
        <v>10/20</v>
      </c>
      <c r="B15" s="16" t="str">
        <f>'B-smjer'!B8</f>
        <v>Monika Novaković</v>
      </c>
      <c r="C15" s="22">
        <f>MAX('B-smjer'!H8,'B-smjer'!N8)+MAX('B-smjer'!G8,'B-smjer'!I8)+'B-smjer'!D8+'B-smjer'!E8</f>
        <v>12.5</v>
      </c>
      <c r="D15" s="22">
        <f>MAX('B-smjer'!O8,'B-smjer'!Q8)+MAX('B-smjer'!P8,'B-smjer'!V8)</f>
        <v>0</v>
      </c>
      <c r="E15" s="25">
        <f>'B-smjer'!X8</f>
        <v>0</v>
      </c>
    </row>
    <row r="16" spans="1:5" ht="12.75" customHeight="1" thickTop="1" thickBot="1" x14ac:dyDescent="0.3">
      <c r="A16" s="31" t="e">
        <f>'B-smjer'!#REF!</f>
        <v>#REF!</v>
      </c>
      <c r="B16" s="16" t="e">
        <f>'B-smjer'!#REF!</f>
        <v>#REF!</v>
      </c>
      <c r="C16" s="22" t="e">
        <f>MAX('B-smjer'!#REF!,'B-smjer'!#REF!)+MAX('B-smjer'!#REF!,'B-smjer'!#REF!)+'B-smjer'!#REF!+'B-smjer'!#REF!</f>
        <v>#REF!</v>
      </c>
      <c r="D16" s="22" t="e">
        <f>MAX('B-smjer'!#REF!,'B-smjer'!#REF!)+MAX('B-smjer'!#REF!,'B-smjer'!#REF!)</f>
        <v>#REF!</v>
      </c>
      <c r="E16" s="25" t="e">
        <f>'B-smjer'!#REF!</f>
        <v>#REF!</v>
      </c>
    </row>
    <row r="17" spans="1:5" ht="12.75" customHeight="1" thickTop="1" thickBot="1" x14ac:dyDescent="0.3">
      <c r="A17" s="31" t="e">
        <f>'B-smjer'!#REF!</f>
        <v>#REF!</v>
      </c>
      <c r="B17" s="16" t="e">
        <f>'B-smjer'!#REF!</f>
        <v>#REF!</v>
      </c>
      <c r="C17" s="22" t="e">
        <f>MAX('B-smjer'!#REF!,'B-smjer'!#REF!)+MAX('B-smjer'!#REF!,'B-smjer'!#REF!)+'B-smjer'!#REF!+'B-smjer'!#REF!</f>
        <v>#REF!</v>
      </c>
      <c r="D17" s="22" t="e">
        <f>MAX('B-smjer'!#REF!,'B-smjer'!#REF!)+MAX('B-smjer'!#REF!,'B-smjer'!#REF!)</f>
        <v>#REF!</v>
      </c>
      <c r="E17" s="25" t="e">
        <f>'B-smjer'!#REF!</f>
        <v>#REF!</v>
      </c>
    </row>
    <row r="18" spans="1:5" ht="12.75" customHeight="1" thickTop="1" thickBot="1" x14ac:dyDescent="0.3">
      <c r="A18" s="31" t="str">
        <f>'B-smjer'!A9</f>
        <v>37/20</v>
      </c>
      <c r="B18" s="16" t="str">
        <f>'B-smjer'!B9</f>
        <v>Raduša Damjanović</v>
      </c>
      <c r="C18" s="22">
        <f>MAX('B-smjer'!H9,'B-smjer'!N9)+MAX('B-smjer'!G9,'B-smjer'!I9)+'B-smjer'!D9+'B-smjer'!E9</f>
        <v>20</v>
      </c>
      <c r="D18" s="22">
        <f>MAX('B-smjer'!O9,'B-smjer'!Q9)+MAX('B-smjer'!P9,'B-smjer'!V9)</f>
        <v>3.5</v>
      </c>
      <c r="E18" s="25">
        <f>'B-smjer'!X9</f>
        <v>0</v>
      </c>
    </row>
    <row r="19" spans="1:5" ht="12.75" customHeight="1" thickTop="1" thickBot="1" x14ac:dyDescent="0.3">
      <c r="A19" s="31" t="str">
        <f>'B-smjer'!A10</f>
        <v>1/19</v>
      </c>
      <c r="B19" s="16" t="str">
        <f>'B-smjer'!B10</f>
        <v>Matija Bojanić</v>
      </c>
      <c r="C19" s="22">
        <f>MAX('B-smjer'!H10,'B-smjer'!N10)+MAX('B-smjer'!G10,'B-smjer'!I10)+'B-smjer'!D10+'B-smjer'!E10</f>
        <v>9.5</v>
      </c>
      <c r="D19" s="22">
        <f>MAX('B-smjer'!O10,'B-smjer'!Q10)+MAX('B-smjer'!P10,'B-smjer'!V10)</f>
        <v>1</v>
      </c>
      <c r="E19" s="25">
        <f>'B-smjer'!X10</f>
        <v>0</v>
      </c>
    </row>
    <row r="20" spans="1:5" ht="12.75" customHeight="1" thickTop="1" thickBot="1" x14ac:dyDescent="0.3">
      <c r="A20" s="31" t="e">
        <f>'B-smjer'!#REF!</f>
        <v>#REF!</v>
      </c>
      <c r="B20" s="16" t="e">
        <f>'B-smjer'!#REF!</f>
        <v>#REF!</v>
      </c>
      <c r="C20" s="22" t="e">
        <f>MAX('B-smjer'!#REF!,'B-smjer'!#REF!)+MAX('B-smjer'!#REF!,'B-smjer'!#REF!)+'B-smjer'!#REF!+'B-smjer'!#REF!</f>
        <v>#REF!</v>
      </c>
      <c r="D20" s="22" t="e">
        <f>MAX('B-smjer'!#REF!,'B-smjer'!#REF!)+MAX('B-smjer'!#REF!,'B-smjer'!#REF!)</f>
        <v>#REF!</v>
      </c>
      <c r="E20" s="25" t="e">
        <f>'B-smjer'!#REF!</f>
        <v>#REF!</v>
      </c>
    </row>
    <row r="21" spans="1:5" ht="12.75" customHeight="1" thickTop="1" thickBot="1" x14ac:dyDescent="0.3">
      <c r="A21" s="31" t="str">
        <f>'B-smjer'!A11</f>
        <v>13/19</v>
      </c>
      <c r="B21" s="16" t="str">
        <f>'B-smjer'!B11</f>
        <v>Nikolina Petranović</v>
      </c>
      <c r="C21" s="22">
        <f>MAX('B-smjer'!H11,'B-smjer'!N11)+MAX('B-smjer'!G11,'B-smjer'!I11)+'B-smjer'!D11+'B-smjer'!E11</f>
        <v>16.5</v>
      </c>
      <c r="D21" s="22">
        <f>MAX('B-smjer'!O11,'B-smjer'!Q11)+MAX('B-smjer'!P11,'B-smjer'!V11)</f>
        <v>13</v>
      </c>
      <c r="E21" s="25">
        <f>'B-smjer'!X11</f>
        <v>0</v>
      </c>
    </row>
    <row r="22" spans="1:5" ht="12.75" customHeight="1" thickTop="1" thickBot="1" x14ac:dyDescent="0.3">
      <c r="A22" s="31" t="e">
        <f>'B-smjer'!#REF!</f>
        <v>#REF!</v>
      </c>
      <c r="B22" s="16" t="e">
        <f>'B-smjer'!#REF!</f>
        <v>#REF!</v>
      </c>
      <c r="C22" s="22" t="e">
        <f>MAX('B-smjer'!#REF!,'B-smjer'!#REF!)+MAX('B-smjer'!#REF!,'B-smjer'!#REF!)+'B-smjer'!#REF!+'B-smjer'!#REF!</f>
        <v>#REF!</v>
      </c>
      <c r="D22" s="22" t="e">
        <f>MAX('B-smjer'!#REF!,'B-smjer'!#REF!)+MAX('B-smjer'!#REF!,'B-smjer'!#REF!)</f>
        <v>#REF!</v>
      </c>
      <c r="E22" s="25" t="e">
        <f>'B-smjer'!#REF!</f>
        <v>#REF!</v>
      </c>
    </row>
    <row r="23" spans="1:5" ht="12.75" customHeight="1" thickTop="1" thickBot="1" x14ac:dyDescent="0.3">
      <c r="A23" s="31" t="e">
        <f>'B-smjer'!#REF!</f>
        <v>#REF!</v>
      </c>
      <c r="B23" s="16" t="e">
        <f>'B-smjer'!#REF!</f>
        <v>#REF!</v>
      </c>
      <c r="C23" s="22" t="e">
        <f>MAX('B-smjer'!#REF!,'B-smjer'!#REF!)+MAX('B-smjer'!#REF!,'B-smjer'!#REF!)+'B-smjer'!#REF!+'B-smjer'!#REF!</f>
        <v>#REF!</v>
      </c>
      <c r="D23" s="22" t="e">
        <f>MAX('B-smjer'!#REF!,'B-smjer'!#REF!)+MAX('B-smjer'!#REF!,'B-smjer'!#REF!)</f>
        <v>#REF!</v>
      </c>
      <c r="E23" s="25" t="e">
        <f>'B-smjer'!#REF!</f>
        <v>#REF!</v>
      </c>
    </row>
    <row r="24" spans="1:5" ht="12.75" customHeight="1" thickTop="1" thickBot="1" x14ac:dyDescent="0.3">
      <c r="A24" s="31" t="e">
        <f>'B-smjer'!#REF!</f>
        <v>#REF!</v>
      </c>
      <c r="B24" s="16" t="e">
        <f>'B-smjer'!#REF!</f>
        <v>#REF!</v>
      </c>
      <c r="C24" s="22" t="e">
        <f>MAX('B-smjer'!#REF!,'B-smjer'!#REF!)+MAX('B-smjer'!#REF!,'B-smjer'!#REF!)+'B-smjer'!#REF!+'B-smjer'!#REF!</f>
        <v>#REF!</v>
      </c>
      <c r="D24" s="22" t="e">
        <f>MAX('B-smjer'!#REF!,'B-smjer'!#REF!)+MAX('B-smjer'!#REF!,'B-smjer'!#REF!)</f>
        <v>#REF!</v>
      </c>
      <c r="E24" s="25" t="e">
        <f>'B-smjer'!#REF!</f>
        <v>#REF!</v>
      </c>
    </row>
    <row r="25" spans="1:5" ht="12.75" customHeight="1" thickTop="1" thickBot="1" x14ac:dyDescent="0.3">
      <c r="A25" s="31" t="str">
        <f>'B-smjer'!A12</f>
        <v>2/18</v>
      </c>
      <c r="B25" s="16" t="str">
        <f>'B-smjer'!B12</f>
        <v>Aleksandar Lazarević</v>
      </c>
      <c r="C25" s="22">
        <f>MAX('B-smjer'!H12,'B-smjer'!N12)+MAX('B-smjer'!G12,'B-smjer'!I12)+'B-smjer'!D12+'B-smjer'!E12</f>
        <v>24.5</v>
      </c>
      <c r="D25" s="22">
        <f>MAX('B-smjer'!O12,'B-smjer'!Q12)+MAX('B-smjer'!P12,'B-smjer'!V12)</f>
        <v>0</v>
      </c>
      <c r="E25" s="25">
        <f>'B-smjer'!X12</f>
        <v>0</v>
      </c>
    </row>
    <row r="26" spans="1:5" ht="12.75" customHeight="1" thickTop="1" thickBot="1" x14ac:dyDescent="0.3">
      <c r="A26" s="31" t="str">
        <f>'B-smjer'!A13</f>
        <v>22/18</v>
      </c>
      <c r="B26" s="16" t="str">
        <f>'B-smjer'!B13</f>
        <v>Dajla Šabović</v>
      </c>
      <c r="C26" s="22">
        <f>MAX('B-smjer'!H13,'B-smjer'!N13)+MAX('B-smjer'!G13,'B-smjer'!I13)+'B-smjer'!D13+'B-smjer'!E13</f>
        <v>1.5</v>
      </c>
      <c r="D26" s="22">
        <f>MAX('B-smjer'!O13,'B-smjer'!Q13)+MAX('B-smjer'!P13,'B-smjer'!V13)</f>
        <v>0</v>
      </c>
      <c r="E26" s="25">
        <f>'B-smjer'!X13</f>
        <v>0</v>
      </c>
    </row>
    <row r="27" spans="1:5" ht="12.75" customHeight="1" thickTop="1" thickBot="1" x14ac:dyDescent="0.3">
      <c r="A27" s="31" t="str">
        <f>'B-smjer'!A14</f>
        <v>26/18</v>
      </c>
      <c r="B27" s="16" t="str">
        <f>'B-smjer'!B14</f>
        <v>Jelena Hajduković</v>
      </c>
      <c r="C27" s="22">
        <f>MAX('B-smjer'!H14,'B-smjer'!N14)+MAX('B-smjer'!G14,'B-smjer'!I14)+'B-smjer'!D14+'B-smjer'!E14</f>
        <v>0</v>
      </c>
      <c r="D27" s="22">
        <f>MAX('B-smjer'!O14,'B-smjer'!Q14)+MAX('B-smjer'!P14,'B-smjer'!V14)</f>
        <v>0</v>
      </c>
      <c r="E27" s="25">
        <f>'B-smjer'!X14</f>
        <v>0</v>
      </c>
    </row>
    <row r="28" spans="1:5" ht="12.75" customHeight="1" thickTop="1" thickBot="1" x14ac:dyDescent="0.3">
      <c r="A28" s="31" t="str">
        <f>'B-smjer'!A15</f>
        <v>27/18</v>
      </c>
      <c r="B28" s="16" t="str">
        <f>'B-smjer'!B15</f>
        <v>Jovana Cerović</v>
      </c>
      <c r="C28" s="22">
        <f>MAX('B-smjer'!H15,'B-smjer'!N15)+MAX('B-smjer'!G15,'B-smjer'!I15)+'B-smjer'!D15+'B-smjer'!E15</f>
        <v>18.5</v>
      </c>
      <c r="D28" s="22">
        <f>MAX('B-smjer'!O15,'B-smjer'!Q15)+MAX('B-smjer'!P15,'B-smjer'!V15)</f>
        <v>11.5</v>
      </c>
      <c r="E28" s="25">
        <f>'B-smjer'!X15</f>
        <v>0</v>
      </c>
    </row>
    <row r="29" spans="1:5" ht="12.75" customHeight="1" thickTop="1" thickBot="1" x14ac:dyDescent="0.3">
      <c r="A29" s="31" t="e">
        <f>'B-smjer'!#REF!</f>
        <v>#REF!</v>
      </c>
      <c r="B29" s="16" t="e">
        <f>'B-smjer'!#REF!</f>
        <v>#REF!</v>
      </c>
      <c r="C29" s="22" t="e">
        <f>MAX('B-smjer'!#REF!,'B-smjer'!#REF!)+MAX('B-smjer'!#REF!,'B-smjer'!#REF!)+'B-smjer'!#REF!+'B-smjer'!#REF!</f>
        <v>#REF!</v>
      </c>
      <c r="D29" s="22" t="e">
        <f>MAX('B-smjer'!#REF!,'B-smjer'!#REF!)+MAX('B-smjer'!#REF!,'B-smjer'!#REF!)</f>
        <v>#REF!</v>
      </c>
      <c r="E29" s="25" t="e">
        <f>'B-smjer'!#REF!</f>
        <v>#REF!</v>
      </c>
    </row>
    <row r="30" spans="1:5" ht="12.75" customHeight="1" thickTop="1" thickBot="1" x14ac:dyDescent="0.3">
      <c r="A30" s="31" t="str">
        <f>'B-smjer'!A16</f>
        <v>39/18</v>
      </c>
      <c r="B30" s="16" t="str">
        <f>'B-smjer'!B16</f>
        <v>Petar Janković</v>
      </c>
      <c r="C30" s="22">
        <f>MAX('B-smjer'!H16,'B-smjer'!N16)+MAX('B-smjer'!G16,'B-smjer'!I16)+'B-smjer'!D16+'B-smjer'!E16</f>
        <v>9</v>
      </c>
      <c r="D30" s="22">
        <f>MAX('B-smjer'!O16,'B-smjer'!Q16)+MAX('B-smjer'!P16,'B-smjer'!V16)</f>
        <v>0</v>
      </c>
      <c r="E30" s="25">
        <f>'B-smjer'!X16</f>
        <v>0</v>
      </c>
    </row>
    <row r="31" spans="1:5" ht="12.75" customHeight="1" thickTop="1" thickBot="1" x14ac:dyDescent="0.3">
      <c r="A31" s="31" t="e">
        <f>'B-smjer'!#REF!</f>
        <v>#REF!</v>
      </c>
      <c r="B31" s="16" t="e">
        <f>'B-smjer'!#REF!</f>
        <v>#REF!</v>
      </c>
      <c r="C31" s="22" t="e">
        <f>MAX('B-smjer'!#REF!,'B-smjer'!#REF!)+MAX('B-smjer'!#REF!,'B-smjer'!#REF!)+'B-smjer'!#REF!+'B-smjer'!#REF!</f>
        <v>#REF!</v>
      </c>
      <c r="D31" s="22" t="e">
        <f>MAX('B-smjer'!#REF!,'B-smjer'!#REF!)+MAX('B-smjer'!#REF!,'B-smjer'!#REF!)</f>
        <v>#REF!</v>
      </c>
      <c r="E31" s="25" t="e">
        <f>'B-smjer'!#REF!</f>
        <v>#REF!</v>
      </c>
    </row>
    <row r="32" spans="1:5" ht="12.75" customHeight="1" thickTop="1" thickBot="1" x14ac:dyDescent="0.3">
      <c r="A32" s="31" t="str">
        <f>'B-smjer'!A17</f>
        <v>38/16</v>
      </c>
      <c r="B32" s="16" t="str">
        <f>'B-smjer'!B17</f>
        <v>Bogdan Rakonjac</v>
      </c>
      <c r="C32" s="22">
        <f>MAX('B-smjer'!H17,'B-smjer'!N17)+MAX('B-smjer'!G17,'B-smjer'!I17)+'B-smjer'!D17+'B-smjer'!E17</f>
        <v>6.5</v>
      </c>
      <c r="D32" s="22">
        <f>MAX('B-smjer'!O17,'B-smjer'!Q17)+MAX('B-smjer'!P17,'B-smjer'!V17)</f>
        <v>0</v>
      </c>
      <c r="E32" s="25">
        <f>'B-smjer'!X17</f>
        <v>0</v>
      </c>
    </row>
    <row r="33" spans="1:5" ht="12.75" customHeight="1" thickTop="1" thickBot="1" x14ac:dyDescent="0.3">
      <c r="A33" s="31" t="e">
        <f>'B-smjer'!#REF!</f>
        <v>#REF!</v>
      </c>
      <c r="B33" s="16" t="e">
        <f>'B-smjer'!#REF!</f>
        <v>#REF!</v>
      </c>
      <c r="C33" s="22" t="e">
        <f>MAX('B-smjer'!#REF!,'B-smjer'!#REF!)+MAX('B-smjer'!#REF!,'B-smjer'!#REF!)+'B-smjer'!#REF!+'B-smjer'!#REF!</f>
        <v>#REF!</v>
      </c>
      <c r="D33" s="22" t="e">
        <f>MAX('B-smjer'!#REF!,'B-smjer'!#REF!)+MAX('B-smjer'!#REF!,'B-smjer'!#REF!)</f>
        <v>#REF!</v>
      </c>
      <c r="E33" s="25" t="e">
        <f>'B-smjer'!#REF!</f>
        <v>#REF!</v>
      </c>
    </row>
    <row r="34" spans="1:5" ht="12.75" customHeight="1" thickTop="1" thickBot="1" x14ac:dyDescent="0.3">
      <c r="A34" s="31" t="str">
        <f>'B-smjer'!A18</f>
        <v>7032/16</v>
      </c>
      <c r="B34" s="16" t="str">
        <f>'B-smjer'!B18</f>
        <v>Marija Rakonjac</v>
      </c>
      <c r="C34" s="22">
        <f>MAX('B-smjer'!H18,'B-smjer'!N18)+MAX('B-smjer'!G18,'B-smjer'!I18)+'B-smjer'!D18+'B-smjer'!E18</f>
        <v>12.5</v>
      </c>
      <c r="D34" s="22">
        <f>MAX('B-smjer'!O18,'B-smjer'!Q18)+MAX('B-smjer'!P18,'B-smjer'!V18)</f>
        <v>0</v>
      </c>
      <c r="E34" s="25">
        <f>'B-smjer'!X18</f>
        <v>0</v>
      </c>
    </row>
    <row r="35" spans="1:5" ht="12.75" customHeight="1" thickTop="1" thickBot="1" x14ac:dyDescent="0.3">
      <c r="A35" s="31" t="e">
        <f>'B-smjer'!#REF!</f>
        <v>#REF!</v>
      </c>
      <c r="B35" s="16" t="e">
        <f>'B-smjer'!#REF!</f>
        <v>#REF!</v>
      </c>
      <c r="C35" s="22" t="e">
        <f>MAX('B-smjer'!#REF!,'B-smjer'!#REF!)+MAX('B-smjer'!#REF!,'B-smjer'!#REF!)+'B-smjer'!#REF!+'B-smjer'!#REF!</f>
        <v>#REF!</v>
      </c>
      <c r="D35" s="22" t="e">
        <f>MAX('B-smjer'!#REF!,'B-smjer'!#REF!)+MAX('B-smjer'!#REF!,'B-smjer'!#REF!)</f>
        <v>#REF!</v>
      </c>
      <c r="E35" s="25" t="e">
        <f>'B-smjer'!#REF!</f>
        <v>#REF!</v>
      </c>
    </row>
    <row r="36" spans="1:5" ht="12.75" customHeight="1" thickTop="1" thickBot="1" x14ac:dyDescent="0.3">
      <c r="A36" s="31" t="e">
        <f>'B-smjer'!#REF!</f>
        <v>#REF!</v>
      </c>
      <c r="B36" s="16" t="e">
        <f>'B-smjer'!#REF!</f>
        <v>#REF!</v>
      </c>
      <c r="C36" s="22" t="e">
        <f>MAX('B-smjer'!#REF!,'B-smjer'!#REF!)+MAX('B-smjer'!#REF!,'B-smjer'!#REF!)+'B-smjer'!#REF!+'B-smjer'!#REF!</f>
        <v>#REF!</v>
      </c>
      <c r="D36" s="22" t="e">
        <f>MAX('B-smjer'!#REF!,'B-smjer'!#REF!)+MAX('B-smjer'!#REF!,'B-smjer'!#REF!)</f>
        <v>#REF!</v>
      </c>
      <c r="E36" s="25" t="e">
        <f>'B-smjer'!#REF!</f>
        <v>#REF!</v>
      </c>
    </row>
    <row r="37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2022-09-21T20:24:23Z</dcterms:modified>
</cp:coreProperties>
</file>