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<sst xmlns="http://schemas.openxmlformats.org/spreadsheetml/2006/main" count="388" uniqueCount="248">
  <si>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</si>
  <si>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</si>
  <si>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</si>
  <si>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</si>
  <si>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</si>
  <si>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</si>
  <si>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</si>
  <si>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</si>
  <si>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</si>
  <si>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</si>
  <si>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</si>
  <si>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</si>
  <si>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</si>
  <si>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</si>
  <si>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</si>
  <si>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</si>
  <si>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</si>
  <si>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</si>
  <si>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</si>
  <si>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</si>
  <si>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</si>
  <si>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</si>
  <si>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</si>
  <si>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</si>
  <si>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</si>
  <si>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</si>
  <si>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</si>
  <si>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</si>
  <si>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</si>
  <si>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</si>
  <si>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</si>
  <si>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</si>
  <si>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</si>
  <si>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</si>
  <si>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</si>
  <si>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</si>
  <si>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</si>
  <si>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</si>
  <si>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</si>
  <si>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</si>
  <si>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</si>
  <si>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</si>
  <si>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</si>
  <si>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</si>
  <si>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Nikolina</t>
  </si>
  <si>
    <t>5</t>
  </si>
  <si>
    <t>Vuko</t>
  </si>
  <si>
    <t>Popović</t>
  </si>
  <si>
    <t>8</t>
  </si>
  <si>
    <t>Stefan</t>
  </si>
  <si>
    <t>12</t>
  </si>
  <si>
    <t>Marko</t>
  </si>
  <si>
    <t>15</t>
  </si>
  <si>
    <t>22</t>
  </si>
  <si>
    <t>Miloš</t>
  </si>
  <si>
    <t>27</t>
  </si>
  <si>
    <t>29</t>
  </si>
  <si>
    <t>32</t>
  </si>
  <si>
    <t>33</t>
  </si>
  <si>
    <t>Sara</t>
  </si>
  <si>
    <t>36</t>
  </si>
  <si>
    <t>Nikoleta</t>
  </si>
  <si>
    <t>Đurišić</t>
  </si>
  <si>
    <t>38</t>
  </si>
  <si>
    <t>Boris</t>
  </si>
  <si>
    <t>Jovanović</t>
  </si>
  <si>
    <t>40</t>
  </si>
  <si>
    <t>41</t>
  </si>
  <si>
    <t>Šarić</t>
  </si>
  <si>
    <t>44</t>
  </si>
  <si>
    <t>Milena</t>
  </si>
  <si>
    <t>Bošković</t>
  </si>
  <si>
    <t>48</t>
  </si>
  <si>
    <t>Balša</t>
  </si>
  <si>
    <t>50</t>
  </si>
  <si>
    <t>59</t>
  </si>
  <si>
    <t>Nikola</t>
  </si>
  <si>
    <t>Milić</t>
  </si>
  <si>
    <t>63</t>
  </si>
  <si>
    <t>82</t>
  </si>
  <si>
    <t>Ašanin</t>
  </si>
  <si>
    <t>Šuškavčević</t>
  </si>
  <si>
    <t>Bojan</t>
  </si>
  <si>
    <t>92</t>
  </si>
  <si>
    <t>Luka</t>
  </si>
  <si>
    <t>2016</t>
  </si>
  <si>
    <t>Matović</t>
  </si>
  <si>
    <t>Dragana</t>
  </si>
  <si>
    <t>31</t>
  </si>
  <si>
    <t>Obrad</t>
  </si>
  <si>
    <t>Peđa</t>
  </si>
  <si>
    <t>Zečević</t>
  </si>
  <si>
    <t>Čuljković</t>
  </si>
  <si>
    <t>Jovana</t>
  </si>
  <si>
    <t>Dobrašinović</t>
  </si>
  <si>
    <t>61</t>
  </si>
  <si>
    <t>Andrija</t>
  </si>
  <si>
    <t>Pajović</t>
  </si>
  <si>
    <t>70</t>
  </si>
  <si>
    <t>Jovan</t>
  </si>
  <si>
    <t>Aligrudić</t>
  </si>
  <si>
    <t>97</t>
  </si>
  <si>
    <t>Ivan</t>
  </si>
  <si>
    <t>9057</t>
  </si>
  <si>
    <t>Jelena</t>
  </si>
  <si>
    <t>Prelević</t>
  </si>
  <si>
    <t>10</t>
  </si>
  <si>
    <t>2015</t>
  </si>
  <si>
    <t>Miodrag</t>
  </si>
  <si>
    <t>Bakić</t>
  </si>
  <si>
    <t>Aleksić</t>
  </si>
  <si>
    <t>Milica</t>
  </si>
  <si>
    <t>Grbović</t>
  </si>
  <si>
    <t>78</t>
  </si>
  <si>
    <t>Mirjana</t>
  </si>
  <si>
    <t>79</t>
  </si>
  <si>
    <t>Janketić</t>
  </si>
  <si>
    <t>Nebojša</t>
  </si>
  <si>
    <t>Kljajić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</si>
  <si>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</si>
  <si>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</si>
  <si>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</si>
  <si>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</si>
  <si>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</si>
  <si>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</si>
  <si>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</si>
  <si>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</si>
  <si>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</si>
  <si>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</si>
  <si>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</si>
  <si>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</si>
  <si>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</si>
  <si>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</si>
  <si>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</si>
  <si>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</si>
  <si>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</si>
  <si>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</si>
  <si>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</si>
  <si>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</si>
  <si>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</si>
  <si>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</si>
  <si>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</si>
  <si>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</si>
  <si>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</si>
  <si>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</si>
  <si>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</si>
  <si>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</si>
  <si>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</si>
  <si>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</si>
  <si>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</si>
  <si>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</si>
  <si>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</si>
  <si>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</si>
  <si>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</si>
  <si>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</si>
  <si>
    <t>1</t>
  </si>
  <si>
    <t>2018</t>
  </si>
  <si>
    <t>Maksim</t>
  </si>
  <si>
    <t>Kontić</t>
  </si>
  <si>
    <t>Elmir</t>
  </si>
  <si>
    <t>Bučan</t>
  </si>
  <si>
    <t>Balević</t>
  </si>
  <si>
    <t>Nedović</t>
  </si>
  <si>
    <t>Konatar</t>
  </si>
  <si>
    <t>Ljumović</t>
  </si>
  <si>
    <t>Kusovac</t>
  </si>
  <si>
    <t>Samardžić</t>
  </si>
  <si>
    <t>26</t>
  </si>
  <si>
    <t>Mia</t>
  </si>
  <si>
    <t>Dubak</t>
  </si>
  <si>
    <t>Savić</t>
  </si>
  <si>
    <t>Kovačević</t>
  </si>
  <si>
    <t>Fatić</t>
  </si>
  <si>
    <t>37</t>
  </si>
  <si>
    <t>Adžić</t>
  </si>
  <si>
    <t>Semir</t>
  </si>
  <si>
    <t>Kardović</t>
  </si>
  <si>
    <t>47</t>
  </si>
  <si>
    <t>Eva Stella</t>
  </si>
  <si>
    <t>Lekić</t>
  </si>
  <si>
    <t>Lazar</t>
  </si>
  <si>
    <t>54</t>
  </si>
  <si>
    <t>Danilo</t>
  </si>
  <si>
    <t>Živković</t>
  </si>
  <si>
    <t>55</t>
  </si>
  <si>
    <t>Anka</t>
  </si>
  <si>
    <t>Bojović</t>
  </si>
  <si>
    <t>57</t>
  </si>
  <si>
    <t>Knežević</t>
  </si>
  <si>
    <t>Pavle</t>
  </si>
  <si>
    <t>Saveljić</t>
  </si>
  <si>
    <t>68</t>
  </si>
  <si>
    <t>Anastasija</t>
  </si>
  <si>
    <t>Bubanja</t>
  </si>
  <si>
    <t>Barbara</t>
  </si>
  <si>
    <t>73</t>
  </si>
  <si>
    <t>83</t>
  </si>
  <si>
    <t>Otašević</t>
  </si>
  <si>
    <t>Miličić</t>
  </si>
  <si>
    <t>93</t>
  </si>
  <si>
    <t>Sanja</t>
  </si>
  <si>
    <t>Lagator</t>
  </si>
  <si>
    <t>Aleksandra</t>
  </si>
  <si>
    <t>Zeković</t>
  </si>
  <si>
    <t>21</t>
  </si>
  <si>
    <t>Simo</t>
  </si>
  <si>
    <t>Milenković</t>
  </si>
  <si>
    <t>28</t>
  </si>
  <si>
    <t>Raičević</t>
  </si>
  <si>
    <t>46</t>
  </si>
  <si>
    <t>51</t>
  </si>
  <si>
    <t>62</t>
  </si>
  <si>
    <t>Jovović</t>
  </si>
  <si>
    <t>72</t>
  </si>
  <si>
    <t>Mikonja</t>
  </si>
  <si>
    <t>Mrkić</t>
  </si>
  <si>
    <t>Šumić</t>
  </si>
  <si>
    <t>86</t>
  </si>
  <si>
    <t>Irena</t>
  </si>
  <si>
    <t>Mudreša</t>
  </si>
  <si>
    <t>Natalija</t>
  </si>
  <si>
    <t>Dragović</t>
  </si>
  <si>
    <t>Mujović</t>
  </si>
  <si>
    <t>19</t>
  </si>
  <si>
    <t>Miroslav</t>
  </si>
  <si>
    <t>Radović</t>
  </si>
  <si>
    <t>Tomislav</t>
  </si>
  <si>
    <t>Papović</t>
  </si>
  <si>
    <t>Dragan</t>
  </si>
  <si>
    <t>7033</t>
  </si>
  <si>
    <t>7083</t>
  </si>
  <si>
    <t>Dušević</t>
  </si>
  <si>
    <t>7091</t>
  </si>
  <si>
    <t>Minja</t>
  </si>
  <si>
    <t>Pavlović</t>
  </si>
  <si>
    <t>Vučetić</t>
  </si>
  <si>
    <t>Bogavac</t>
  </si>
  <si>
    <t>Žarko</t>
  </si>
  <si>
    <t>99</t>
  </si>
  <si>
    <t>Ružica</t>
  </si>
  <si>
    <t>Anđela</t>
  </si>
  <si>
    <t>18</t>
  </si>
  <si>
    <t>Milanka</t>
  </si>
  <si>
    <t>KOL [40]</t>
  </si>
  <si>
    <t>POP_KOL [40]</t>
  </si>
  <si>
    <t>K [40]</t>
  </si>
  <si>
    <t>ISPIT [60]</t>
  </si>
  <si>
    <t>POP_ISPIT [60]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</si>
</sst>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0" fillId="0" borderId="28" xfId="0" applyFill="1" applyBorder="1" applyAlignment="1">
      <alignment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213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Fill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3" t="s">
        <v>21</v>
      </c>
      <c r="B1" s="104" t="s">
        <v>0</v>
      </c>
      <c r="C1" s="103" t="s">
        <v>13</v>
      </c>
      <c r="D1" s="103" t="s">
        <v>243</v>
      </c>
      <c r="E1" s="103" t="s">
        <v>244</v>
      </c>
      <c r="F1" s="103" t="s">
        <v>245</v>
      </c>
      <c r="G1" s="103" t="s">
        <v>246</v>
      </c>
      <c r="H1" s="103" t="s">
        <v>247</v>
      </c>
      <c r="I1" s="103" t="s">
        <v>34</v>
      </c>
      <c r="J1" s="103" t="s">
        <v>24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77">
        <v>1</v>
      </c>
      <c r="B2" s="120" t="str">
        <f>Sheet1!B2</f>
        <v>1/2018</v>
      </c>
      <c r="C2" s="120" t="str">
        <f>Sheet1!E2&amp;" "&amp;Sheet1!F2</f>
        <v>Maksim Kontić</v>
      </c>
      <c r="D2" s="99">
        <v>35</v>
      </c>
      <c r="E2" s="77"/>
      <c r="F2" s="77">
        <f>IF(E2,E2,D2)</f>
        <v>35</v>
      </c>
      <c r="G2" s="100"/>
      <c r="H2" s="101"/>
      <c r="I2" s="101">
        <f>F2+IF(H2,H2,G2)</f>
        <v>35</v>
      </c>
      <c r="J2" s="102" t="str">
        <f>IF(I2&gt;=90,"A",IF(I2&gt;=80,"B",IF(I2&gt;=70,"C",IF(I2&gt;=60,"D",IF(I2&gt;=50,"E","F")))))</f>
        <v>F</v>
      </c>
      <c r="K2" s="24"/>
      <c r="L2" s="91"/>
      <c r="M2" s="91"/>
      <c r="N2" s="94"/>
      <c r="O2" s="24"/>
      <c r="P2" s="24"/>
      <c r="Q2" s="91"/>
      <c r="R2" s="91"/>
      <c r="S2" s="94"/>
      <c r="T2" s="25"/>
    </row>
    <row r="3" spans="1:20" ht="12.75">
      <c r="A3" s="72">
        <f>A2+1</f>
        <v>2</v>
      </c>
      <c r="B3" s="120" t="str">
        <f>Sheet1!B3</f>
        <v>3/2018</v>
      </c>
      <c r="C3" s="120" t="str">
        <f>Sheet1!E3&amp;" "&amp;Sheet1!F3</f>
        <v>Elmir Bučan</v>
      </c>
      <c r="D3" s="23">
        <v>4</v>
      </c>
      <c r="E3" s="72"/>
      <c r="F3" s="77">
        <f aca="true" t="shared" si="0" ref="F3:F66">IF(E3,E3,D3)</f>
        <v>4</v>
      </c>
      <c r="G3" s="75"/>
      <c r="H3" s="75"/>
      <c r="I3" s="101">
        <f aca="true" t="shared" si="1" ref="I3:I66">F3+IF(H3,H3,G3)</f>
        <v>4</v>
      </c>
      <c r="J3" s="102" t="str">
        <f aca="true" t="shared" si="2" ref="J3:J66">IF(I3&gt;=90,"A",IF(I3&gt;=80,"B",IF(I3&gt;=70,"C",IF(I3&gt;=60,"D",IF(I3&gt;=50,"E","F")))))</f>
        <v>F</v>
      </c>
      <c r="K3" s="24"/>
      <c r="L3" s="32"/>
      <c r="M3" s="95"/>
      <c r="N3" s="24"/>
      <c r="O3" s="24"/>
      <c r="P3" s="24"/>
      <c r="Q3" s="32"/>
      <c r="R3" s="95"/>
      <c r="S3" s="24"/>
      <c r="T3" s="25"/>
    </row>
    <row r="4" spans="1:20" ht="12.75">
      <c r="A4" s="72">
        <f aca="true" t="shared" si="3" ref="A4:A67">A3+1</f>
        <v>3</v>
      </c>
      <c r="B4" s="120" t="str">
        <f>Sheet1!B4</f>
        <v>4/2018</v>
      </c>
      <c r="C4" s="120" t="str">
        <f>Sheet1!E4&amp;" "&amp;Sheet1!F4</f>
        <v>Andrija Balević</v>
      </c>
      <c r="D4" s="23">
        <v>18</v>
      </c>
      <c r="E4" s="72"/>
      <c r="F4" s="77">
        <f t="shared" si="0"/>
        <v>18</v>
      </c>
      <c r="G4" s="75"/>
      <c r="H4" s="75"/>
      <c r="I4" s="101">
        <f t="shared" si="1"/>
        <v>18</v>
      </c>
      <c r="J4" s="102" t="str">
        <f t="shared" si="2"/>
        <v>F</v>
      </c>
      <c r="K4" s="24"/>
      <c r="L4" s="32"/>
      <c r="M4" s="96"/>
      <c r="N4" s="96"/>
      <c r="O4" s="24"/>
      <c r="P4" s="30"/>
      <c r="Q4" s="32"/>
      <c r="R4" s="24"/>
      <c r="S4" s="96"/>
      <c r="T4" s="25"/>
    </row>
    <row r="5" spans="1:20" ht="12.75">
      <c r="A5" s="72">
        <f t="shared" si="3"/>
        <v>4</v>
      </c>
      <c r="B5" s="120" t="str">
        <f>Sheet1!B5</f>
        <v>5/2018</v>
      </c>
      <c r="C5" s="120" t="str">
        <f>Sheet1!E5&amp;" "&amp;Sheet1!F5</f>
        <v>Miloš Nedović</v>
      </c>
      <c r="D5" s="23">
        <v>23</v>
      </c>
      <c r="E5" s="72"/>
      <c r="F5" s="77">
        <f t="shared" si="0"/>
        <v>23</v>
      </c>
      <c r="G5" s="75"/>
      <c r="H5" s="134"/>
      <c r="I5" s="101">
        <f t="shared" si="1"/>
        <v>23</v>
      </c>
      <c r="J5" s="102" t="str">
        <f t="shared" si="2"/>
        <v>F</v>
      </c>
      <c r="K5" s="24"/>
      <c r="L5" s="32"/>
      <c r="M5" s="95"/>
      <c r="N5" s="96"/>
      <c r="O5" s="24"/>
      <c r="P5" s="30"/>
      <c r="Q5" s="32"/>
      <c r="R5" s="24"/>
      <c r="S5" s="96"/>
      <c r="T5" s="25"/>
    </row>
    <row r="6" spans="1:20" ht="12.75">
      <c r="A6" s="72">
        <f t="shared" si="3"/>
        <v>5</v>
      </c>
      <c r="B6" s="120" t="str">
        <f>Sheet1!B6</f>
        <v>8/2018</v>
      </c>
      <c r="C6" s="120" t="str">
        <f>Sheet1!E6&amp;" "&amp;Sheet1!F6</f>
        <v>Aleksandar Konatar</v>
      </c>
      <c r="D6" s="23">
        <v>0</v>
      </c>
      <c r="E6" s="72"/>
      <c r="F6" s="77">
        <f t="shared" si="0"/>
        <v>0</v>
      </c>
      <c r="G6" s="75"/>
      <c r="H6" s="35"/>
      <c r="I6" s="101">
        <f t="shared" si="1"/>
        <v>0</v>
      </c>
      <c r="J6" s="102" t="str">
        <f t="shared" si="2"/>
        <v>F</v>
      </c>
      <c r="K6" s="24"/>
      <c r="L6" s="32"/>
      <c r="M6" s="96"/>
      <c r="N6" s="96"/>
      <c r="O6" s="24"/>
      <c r="P6" s="24"/>
      <c r="Q6" s="32"/>
      <c r="R6" s="24"/>
      <c r="S6" s="96"/>
      <c r="T6" s="25"/>
    </row>
    <row r="7" spans="1:20" ht="12.75">
      <c r="A7" s="72">
        <f t="shared" si="3"/>
        <v>6</v>
      </c>
      <c r="B7" s="120" t="str">
        <f>Sheet1!B7</f>
        <v>11/2018</v>
      </c>
      <c r="C7" s="120" t="str">
        <f>Sheet1!E7&amp;" "&amp;Sheet1!F7</f>
        <v>Balša Ljumović</v>
      </c>
      <c r="D7" s="33">
        <v>8</v>
      </c>
      <c r="E7" s="72"/>
      <c r="F7" s="77">
        <f t="shared" si="0"/>
        <v>8</v>
      </c>
      <c r="G7" s="75"/>
      <c r="H7" s="75"/>
      <c r="I7" s="101">
        <f t="shared" si="1"/>
        <v>8</v>
      </c>
      <c r="J7" s="102" t="str">
        <f t="shared" si="2"/>
        <v>F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2">
        <f t="shared" si="3"/>
        <v>7</v>
      </c>
      <c r="B8" s="120" t="str">
        <f>Sheet1!B8</f>
        <v>12/2018</v>
      </c>
      <c r="C8" s="120" t="str">
        <f>Sheet1!E8&amp;" "&amp;Sheet1!F8</f>
        <v>Luka Kusovac</v>
      </c>
      <c r="D8" s="23"/>
      <c r="E8" s="72"/>
      <c r="F8" s="77">
        <f t="shared" si="0"/>
        <v>0</v>
      </c>
      <c r="G8" s="75"/>
      <c r="H8" s="75"/>
      <c r="I8" s="101">
        <f t="shared" si="1"/>
        <v>0</v>
      </c>
      <c r="J8" s="102" t="str">
        <f t="shared" si="2"/>
        <v>F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2">
        <f t="shared" si="3"/>
        <v>8</v>
      </c>
      <c r="B9" s="120" t="str">
        <f>Sheet1!B9</f>
        <v>25/2018</v>
      </c>
      <c r="C9" s="120" t="str">
        <f>Sheet1!E9&amp;" "&amp;Sheet1!F9</f>
        <v>Jelena Samardžić</v>
      </c>
      <c r="D9" s="23">
        <v>23</v>
      </c>
      <c r="E9" s="72"/>
      <c r="F9" s="77">
        <f t="shared" si="0"/>
        <v>23</v>
      </c>
      <c r="G9" s="35"/>
      <c r="H9" s="75"/>
      <c r="I9" s="101">
        <f t="shared" si="1"/>
        <v>23</v>
      </c>
      <c r="J9" s="102" t="str">
        <f t="shared" si="2"/>
        <v>F</v>
      </c>
      <c r="K9" s="24"/>
      <c r="L9" s="83"/>
      <c r="M9" s="24"/>
      <c r="N9" s="24"/>
      <c r="O9" s="24"/>
      <c r="P9" s="24"/>
      <c r="Q9" s="30"/>
      <c r="R9" s="24"/>
      <c r="S9" s="25"/>
      <c r="T9" s="25"/>
    </row>
    <row r="10" spans="1:20" ht="12.75">
      <c r="A10" s="72">
        <f t="shared" si="3"/>
        <v>9</v>
      </c>
      <c r="B10" s="120" t="str">
        <f>Sheet1!B10</f>
        <v>26/2018</v>
      </c>
      <c r="C10" s="120" t="str">
        <f>Sheet1!E10&amp;" "&amp;Sheet1!F10</f>
        <v>Mia Dubak</v>
      </c>
      <c r="D10" s="23"/>
      <c r="E10" s="72"/>
      <c r="F10" s="77">
        <f t="shared" si="0"/>
        <v>0</v>
      </c>
      <c r="G10" s="75"/>
      <c r="H10" s="130"/>
      <c r="I10" s="101">
        <f t="shared" si="1"/>
        <v>0</v>
      </c>
      <c r="J10" s="102" t="str">
        <f t="shared" si="2"/>
        <v>F</v>
      </c>
      <c r="K10" s="24"/>
      <c r="L10" s="91"/>
      <c r="M10" s="91"/>
      <c r="N10" s="94"/>
      <c r="O10" s="24"/>
      <c r="P10" s="24"/>
      <c r="Q10" s="30"/>
      <c r="R10" s="85"/>
      <c r="S10" s="25"/>
      <c r="T10" s="25"/>
    </row>
    <row r="11" spans="1:20" ht="12.75">
      <c r="A11" s="72">
        <f t="shared" si="3"/>
        <v>10</v>
      </c>
      <c r="B11" s="120" t="str">
        <f>Sheet1!B11</f>
        <v>27/2018</v>
      </c>
      <c r="C11" s="120" t="str">
        <f>Sheet1!E11&amp;" "&amp;Sheet1!F11</f>
        <v>Aleksandar Savić</v>
      </c>
      <c r="D11" s="33">
        <v>26</v>
      </c>
      <c r="E11" s="132"/>
      <c r="F11" s="77">
        <f t="shared" si="0"/>
        <v>26</v>
      </c>
      <c r="G11" s="35"/>
      <c r="H11" s="75"/>
      <c r="I11" s="101">
        <f t="shared" si="1"/>
        <v>26</v>
      </c>
      <c r="J11" s="102" t="str">
        <f t="shared" si="2"/>
        <v>F</v>
      </c>
      <c r="K11" s="24"/>
      <c r="L11" s="32"/>
      <c r="M11" s="30"/>
      <c r="N11" s="24"/>
      <c r="O11" s="24"/>
      <c r="P11" s="30"/>
      <c r="Q11" s="30"/>
      <c r="R11" s="85"/>
      <c r="S11" s="25"/>
      <c r="T11" s="25"/>
    </row>
    <row r="12" spans="1:20" ht="12.75">
      <c r="A12" s="72">
        <f t="shared" si="3"/>
        <v>11</v>
      </c>
      <c r="B12" s="120" t="str">
        <f>Sheet1!B12</f>
        <v>30/2018</v>
      </c>
      <c r="C12" s="120" t="str">
        <f>Sheet1!E12&amp;" "&amp;Sheet1!F12</f>
        <v>Milica Kovačević</v>
      </c>
      <c r="D12" s="23">
        <v>22</v>
      </c>
      <c r="E12" s="72"/>
      <c r="F12" s="77">
        <f t="shared" si="0"/>
        <v>22</v>
      </c>
      <c r="G12" s="75"/>
      <c r="H12" s="75"/>
      <c r="I12" s="101">
        <f t="shared" si="1"/>
        <v>22</v>
      </c>
      <c r="J12" s="102" t="str">
        <f t="shared" si="2"/>
        <v>F</v>
      </c>
      <c r="K12" s="24"/>
      <c r="L12" s="32"/>
      <c r="M12" s="24"/>
      <c r="N12" s="96"/>
      <c r="O12" s="24"/>
      <c r="P12" s="24"/>
      <c r="Q12" s="30"/>
      <c r="R12" s="85"/>
      <c r="S12" s="25"/>
      <c r="T12" s="25"/>
    </row>
    <row r="13" spans="1:20" ht="12.75">
      <c r="A13" s="72">
        <f t="shared" si="3"/>
        <v>12</v>
      </c>
      <c r="B13" s="120" t="str">
        <f>Sheet1!B13</f>
        <v>31/2018</v>
      </c>
      <c r="C13" s="120" t="str">
        <f>Sheet1!E13&amp;" "&amp;Sheet1!F13</f>
        <v>Nikolina Fatić</v>
      </c>
      <c r="D13" s="23"/>
      <c r="E13" s="72"/>
      <c r="F13" s="77">
        <f t="shared" si="0"/>
        <v>0</v>
      </c>
      <c r="G13" s="75"/>
      <c r="H13" s="75"/>
      <c r="I13" s="101">
        <f t="shared" si="1"/>
        <v>0</v>
      </c>
      <c r="J13" s="102" t="str">
        <f t="shared" si="2"/>
        <v>F</v>
      </c>
      <c r="K13" s="24"/>
      <c r="L13" s="32"/>
      <c r="M13" s="24"/>
      <c r="N13" s="96"/>
      <c r="O13" s="24"/>
      <c r="P13" s="24"/>
      <c r="Q13" s="30"/>
      <c r="R13" s="85"/>
      <c r="S13" s="30"/>
      <c r="T13" s="25"/>
    </row>
    <row r="14" spans="1:20" ht="12.75">
      <c r="A14" s="72">
        <f t="shared" si="3"/>
        <v>13</v>
      </c>
      <c r="B14" s="120" t="str">
        <f>Sheet1!B14</f>
        <v>37/2018</v>
      </c>
      <c r="C14" s="120" t="str">
        <f>Sheet1!E14&amp;" "&amp;Sheet1!F14</f>
        <v>Ivan Adžić</v>
      </c>
      <c r="D14" s="23">
        <v>25</v>
      </c>
      <c r="E14" s="72"/>
      <c r="F14" s="77">
        <f t="shared" si="0"/>
        <v>25</v>
      </c>
      <c r="G14" s="75"/>
      <c r="H14" s="75"/>
      <c r="I14" s="101">
        <f t="shared" si="1"/>
        <v>25</v>
      </c>
      <c r="J14" s="102" t="str">
        <f t="shared" si="2"/>
        <v>F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72">
        <f t="shared" si="3"/>
        <v>14</v>
      </c>
      <c r="B15" s="120" t="str">
        <f>Sheet1!B15</f>
        <v>38/2018</v>
      </c>
      <c r="C15" s="120" t="str">
        <f>Sheet1!E15&amp;" "&amp;Sheet1!F15</f>
        <v>Petar Milić</v>
      </c>
      <c r="D15" s="23">
        <v>8</v>
      </c>
      <c r="E15" s="72"/>
      <c r="F15" s="77">
        <f t="shared" si="0"/>
        <v>8</v>
      </c>
      <c r="G15" s="75"/>
      <c r="H15" s="75"/>
      <c r="I15" s="101">
        <f t="shared" si="1"/>
        <v>8</v>
      </c>
      <c r="J15" s="102" t="str">
        <f t="shared" si="2"/>
        <v>F</v>
      </c>
      <c r="K15" s="24"/>
      <c r="L15" s="24"/>
      <c r="M15" s="24"/>
      <c r="N15" s="24"/>
      <c r="O15" s="24"/>
      <c r="P15" s="24"/>
      <c r="Q15" s="30"/>
      <c r="R15" s="85"/>
      <c r="S15" s="25"/>
      <c r="T15" s="25"/>
    </row>
    <row r="16" spans="1:20" ht="12.75">
      <c r="A16" s="72">
        <f t="shared" si="3"/>
        <v>15</v>
      </c>
      <c r="B16" s="120" t="str">
        <f>Sheet1!B16</f>
        <v>41/2018</v>
      </c>
      <c r="C16" s="120" t="str">
        <f>Sheet1!E16&amp;" "&amp;Sheet1!F16</f>
        <v>Semir Kardović</v>
      </c>
      <c r="D16" s="23">
        <v>25</v>
      </c>
      <c r="E16" s="72"/>
      <c r="F16" s="77">
        <f t="shared" si="0"/>
        <v>25</v>
      </c>
      <c r="G16" s="75"/>
      <c r="H16" s="75"/>
      <c r="I16" s="101">
        <f t="shared" si="1"/>
        <v>25</v>
      </c>
      <c r="J16" s="102" t="str">
        <f t="shared" si="2"/>
        <v>F</v>
      </c>
      <c r="K16" s="24"/>
      <c r="L16" s="24"/>
      <c r="M16" s="24"/>
      <c r="N16" s="24"/>
      <c r="O16" s="24"/>
      <c r="P16" s="24"/>
      <c r="Q16" s="30"/>
      <c r="R16" s="85"/>
      <c r="S16" s="25"/>
      <c r="T16" s="25"/>
    </row>
    <row r="17" spans="1:20" ht="12.75">
      <c r="A17" s="72">
        <f t="shared" si="3"/>
        <v>16</v>
      </c>
      <c r="B17" s="120" t="str">
        <f>Sheet1!B17</f>
        <v>47/2018</v>
      </c>
      <c r="C17" s="120" t="str">
        <f>Sheet1!E17&amp;" "&amp;Sheet1!F17</f>
        <v>Eva Stella Lekić</v>
      </c>
      <c r="D17" s="33"/>
      <c r="E17" s="72"/>
      <c r="F17" s="77">
        <f t="shared" si="0"/>
        <v>0</v>
      </c>
      <c r="G17" s="75"/>
      <c r="H17" s="75"/>
      <c r="I17" s="101">
        <f t="shared" si="1"/>
        <v>0</v>
      </c>
      <c r="J17" s="102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2">
        <f t="shared" si="3"/>
        <v>17</v>
      </c>
      <c r="B18" s="120" t="str">
        <f>Sheet1!B18</f>
        <v>48/2018</v>
      </c>
      <c r="C18" s="120" t="str">
        <f>Sheet1!E18&amp;" "&amp;Sheet1!F18</f>
        <v>Lazar Ašanin</v>
      </c>
      <c r="D18" s="23">
        <v>27</v>
      </c>
      <c r="E18" s="72"/>
      <c r="F18" s="77">
        <f t="shared" si="0"/>
        <v>27</v>
      </c>
      <c r="G18" s="75"/>
      <c r="H18" s="75"/>
      <c r="I18" s="101">
        <f t="shared" si="1"/>
        <v>27</v>
      </c>
      <c r="J18" s="102" t="str">
        <f t="shared" si="2"/>
        <v>F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2">
        <f t="shared" si="3"/>
        <v>18</v>
      </c>
      <c r="B19" s="120" t="str">
        <f>Sheet1!B19</f>
        <v>54/2018</v>
      </c>
      <c r="C19" s="120" t="str">
        <f>Sheet1!E19&amp;" "&amp;Sheet1!F19</f>
        <v>Danilo Živković</v>
      </c>
      <c r="D19" s="23">
        <v>23</v>
      </c>
      <c r="E19" s="72"/>
      <c r="F19" s="77">
        <f t="shared" si="0"/>
        <v>23</v>
      </c>
      <c r="G19" s="75"/>
      <c r="H19" s="75"/>
      <c r="I19" s="101">
        <f t="shared" si="1"/>
        <v>23</v>
      </c>
      <c r="J19" s="102" t="str">
        <f t="shared" si="2"/>
        <v>F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2">
        <f t="shared" si="3"/>
        <v>19</v>
      </c>
      <c r="B20" s="120" t="str">
        <f>Sheet1!B20</f>
        <v>55/2018</v>
      </c>
      <c r="C20" s="120" t="str">
        <f>Sheet1!E20&amp;" "&amp;Sheet1!F20</f>
        <v>Anka Bojović</v>
      </c>
      <c r="D20" s="23"/>
      <c r="E20" s="72"/>
      <c r="F20" s="77">
        <f t="shared" si="0"/>
        <v>0</v>
      </c>
      <c r="G20" s="75"/>
      <c r="H20" s="131"/>
      <c r="I20" s="101">
        <f t="shared" si="1"/>
        <v>0</v>
      </c>
      <c r="J20" s="102" t="str">
        <f t="shared" si="2"/>
        <v>F</v>
      </c>
      <c r="K20" s="24"/>
      <c r="L20" s="91"/>
      <c r="M20" s="91"/>
      <c r="N20" s="94"/>
      <c r="O20" s="24"/>
      <c r="P20" s="30"/>
      <c r="Q20" s="30"/>
      <c r="R20" s="85"/>
      <c r="S20" s="25"/>
      <c r="T20" s="25"/>
    </row>
    <row r="21" spans="1:20" ht="12.75">
      <c r="A21" s="72">
        <f t="shared" si="3"/>
        <v>20</v>
      </c>
      <c r="B21" s="120" t="str">
        <f>Sheet1!B21</f>
        <v>57/2018</v>
      </c>
      <c r="C21" s="120" t="str">
        <f>Sheet1!E21&amp;" "&amp;Sheet1!F21</f>
        <v>Miloš Knežević</v>
      </c>
      <c r="D21" s="23"/>
      <c r="E21" s="72"/>
      <c r="F21" s="77">
        <f t="shared" si="0"/>
        <v>0</v>
      </c>
      <c r="G21" s="75"/>
      <c r="H21" s="75"/>
      <c r="I21" s="101">
        <f t="shared" si="1"/>
        <v>0</v>
      </c>
      <c r="J21" s="102" t="str">
        <f t="shared" si="2"/>
        <v>F</v>
      </c>
      <c r="K21" s="24"/>
      <c r="L21" s="32"/>
      <c r="M21" s="95"/>
      <c r="N21" s="24"/>
      <c r="O21" s="24"/>
      <c r="P21" s="24"/>
      <c r="Q21" s="30"/>
      <c r="R21" s="85"/>
      <c r="S21" s="25"/>
      <c r="T21" s="25"/>
    </row>
    <row r="22" spans="1:20" ht="12.75">
      <c r="A22" s="72">
        <f t="shared" si="3"/>
        <v>21</v>
      </c>
      <c r="B22" s="120" t="str">
        <f>Sheet1!B22</f>
        <v>59/2018</v>
      </c>
      <c r="C22" s="120" t="str">
        <f>Sheet1!E22&amp;" "&amp;Sheet1!F22</f>
        <v>Pavle Saveljić</v>
      </c>
      <c r="D22" s="23"/>
      <c r="E22" s="72"/>
      <c r="F22" s="77">
        <f t="shared" si="0"/>
        <v>0</v>
      </c>
      <c r="G22" s="35"/>
      <c r="H22" s="133"/>
      <c r="I22" s="101">
        <f t="shared" si="1"/>
        <v>0</v>
      </c>
      <c r="J22" s="102" t="str">
        <f t="shared" si="2"/>
        <v>F</v>
      </c>
      <c r="K22" s="24"/>
      <c r="L22" s="32"/>
      <c r="M22" s="96"/>
      <c r="N22" s="96"/>
      <c r="O22" s="24"/>
      <c r="P22" s="24"/>
      <c r="Q22" s="30"/>
      <c r="R22" s="85"/>
      <c r="S22" s="25"/>
      <c r="T22" s="25"/>
    </row>
    <row r="23" spans="1:20" ht="12.75">
      <c r="A23" s="72">
        <f t="shared" si="3"/>
        <v>22</v>
      </c>
      <c r="B23" s="120" t="str">
        <f>Sheet1!B23</f>
        <v>68/2018</v>
      </c>
      <c r="C23" s="120" t="str">
        <f>Sheet1!E23&amp;" "&amp;Sheet1!F23</f>
        <v>Anastasija Bubanja</v>
      </c>
      <c r="D23" s="23">
        <v>17</v>
      </c>
      <c r="E23" s="72"/>
      <c r="F23" s="77">
        <f t="shared" si="0"/>
        <v>17</v>
      </c>
      <c r="G23" s="34"/>
      <c r="H23" s="75"/>
      <c r="I23" s="101">
        <f t="shared" si="1"/>
        <v>17</v>
      </c>
      <c r="J23" s="102" t="str">
        <f t="shared" si="2"/>
        <v>F</v>
      </c>
      <c r="K23" s="24"/>
      <c r="L23" s="32"/>
      <c r="M23" s="95"/>
      <c r="N23" s="96"/>
      <c r="O23" s="30"/>
      <c r="P23" s="30"/>
      <c r="Q23" s="30"/>
      <c r="R23" s="85"/>
      <c r="S23" s="25"/>
      <c r="T23" s="25"/>
    </row>
    <row r="24" spans="1:20" ht="12.75">
      <c r="A24" s="72">
        <f t="shared" si="3"/>
        <v>23</v>
      </c>
      <c r="B24" s="120" t="str">
        <f>Sheet1!B24</f>
        <v>70/2018</v>
      </c>
      <c r="C24" s="120" t="str">
        <f>Sheet1!E24&amp;" "&amp;Sheet1!F24</f>
        <v>Barbara Šuškavčević</v>
      </c>
      <c r="D24" s="23">
        <v>25</v>
      </c>
      <c r="E24" s="72"/>
      <c r="F24" s="77">
        <f t="shared" si="0"/>
        <v>25</v>
      </c>
      <c r="G24" s="75"/>
      <c r="H24" s="75"/>
      <c r="I24" s="101">
        <f t="shared" si="1"/>
        <v>25</v>
      </c>
      <c r="J24" s="102" t="str">
        <f t="shared" si="2"/>
        <v>F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72">
        <f t="shared" si="3"/>
        <v>24</v>
      </c>
      <c r="B25" s="120" t="str">
        <f>Sheet1!B25</f>
        <v>73/2018</v>
      </c>
      <c r="C25" s="120" t="str">
        <f>Sheet1!E25&amp;" "&amp;Sheet1!F25</f>
        <v>Sara Šarić</v>
      </c>
      <c r="D25" s="33">
        <v>11</v>
      </c>
      <c r="E25" s="72"/>
      <c r="F25" s="77">
        <f t="shared" si="0"/>
        <v>11</v>
      </c>
      <c r="G25" s="75"/>
      <c r="H25" s="75"/>
      <c r="I25" s="101">
        <f t="shared" si="1"/>
        <v>11</v>
      </c>
      <c r="J25" s="102" t="str">
        <f t="shared" si="2"/>
        <v>F</v>
      </c>
      <c r="K25" s="24"/>
      <c r="L25" s="24"/>
      <c r="M25" s="24"/>
      <c r="N25" s="24"/>
      <c r="O25" s="24"/>
      <c r="P25" s="24"/>
      <c r="Q25" s="30"/>
      <c r="R25" s="85"/>
      <c r="S25" s="25"/>
      <c r="T25" s="25"/>
    </row>
    <row r="26" spans="1:20" ht="12.75">
      <c r="A26" s="72">
        <f t="shared" si="3"/>
        <v>25</v>
      </c>
      <c r="B26" s="120" t="str">
        <f>Sheet1!B26</f>
        <v>82/2018</v>
      </c>
      <c r="C26" s="120" t="str">
        <f>Sheet1!E26&amp;" "&amp;Sheet1!F26</f>
        <v>Balša Marković</v>
      </c>
      <c r="D26" s="23"/>
      <c r="E26" s="72"/>
      <c r="F26" s="77">
        <f t="shared" si="0"/>
        <v>0</v>
      </c>
      <c r="G26" s="75"/>
      <c r="H26" s="75"/>
      <c r="I26" s="101">
        <f t="shared" si="1"/>
        <v>0</v>
      </c>
      <c r="J26" s="102" t="str">
        <f t="shared" si="2"/>
        <v>F</v>
      </c>
      <c r="K26" s="24"/>
      <c r="L26" s="24"/>
      <c r="M26" s="24"/>
      <c r="N26" s="24"/>
      <c r="O26" s="24"/>
      <c r="P26" s="30"/>
      <c r="Q26" s="30"/>
      <c r="R26" s="85"/>
      <c r="S26" s="25"/>
      <c r="T26" s="25"/>
    </row>
    <row r="27" spans="1:20" ht="12.75">
      <c r="A27" s="72">
        <f t="shared" si="3"/>
        <v>26</v>
      </c>
      <c r="B27" s="120" t="str">
        <f>Sheet1!B27</f>
        <v>83/2018</v>
      </c>
      <c r="C27" s="120" t="str">
        <f>Sheet1!E27&amp;" "&amp;Sheet1!F27</f>
        <v>Nikola Otašević</v>
      </c>
      <c r="D27" s="23"/>
      <c r="E27" s="72"/>
      <c r="F27" s="77">
        <f t="shared" si="0"/>
        <v>0</v>
      </c>
      <c r="G27" s="75"/>
      <c r="H27" s="131"/>
      <c r="I27" s="101">
        <f t="shared" si="1"/>
        <v>0</v>
      </c>
      <c r="J27" s="102" t="str">
        <f t="shared" si="2"/>
        <v>F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2">
        <f t="shared" si="3"/>
        <v>27</v>
      </c>
      <c r="B28" s="120" t="str">
        <f>Sheet1!B28</f>
        <v>92/2018</v>
      </c>
      <c r="C28" s="120" t="str">
        <f>Sheet1!E28&amp;" "&amp;Sheet1!F28</f>
        <v>Jovana Miličić</v>
      </c>
      <c r="D28" s="23"/>
      <c r="E28" s="72"/>
      <c r="F28" s="77">
        <f t="shared" si="0"/>
        <v>0</v>
      </c>
      <c r="G28" s="75"/>
      <c r="H28" s="34"/>
      <c r="I28" s="101">
        <f t="shared" si="1"/>
        <v>0</v>
      </c>
      <c r="J28" s="102" t="str">
        <f t="shared" si="2"/>
        <v>F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2">
        <f t="shared" si="3"/>
        <v>28</v>
      </c>
      <c r="B29" s="120" t="str">
        <f>Sheet1!B29</f>
        <v>93/2018</v>
      </c>
      <c r="C29" s="120" t="str">
        <f>Sheet1!E29&amp;" "&amp;Sheet1!F29</f>
        <v>Sanja Lagator</v>
      </c>
      <c r="D29" s="23"/>
      <c r="E29" s="72"/>
      <c r="F29" s="77">
        <f t="shared" si="0"/>
        <v>0</v>
      </c>
      <c r="G29" s="75"/>
      <c r="H29" s="134"/>
      <c r="I29" s="101">
        <f t="shared" si="1"/>
        <v>0</v>
      </c>
      <c r="J29" s="102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20" t="str">
        <f>Sheet1!B30</f>
        <v>97/2018</v>
      </c>
      <c r="C30" s="120" t="str">
        <f>Sheet1!E30&amp;" "&amp;Sheet1!F30</f>
        <v>Aleksandra Zeković</v>
      </c>
      <c r="D30" s="33">
        <v>18</v>
      </c>
      <c r="E30" s="72"/>
      <c r="F30" s="77">
        <f t="shared" si="0"/>
        <v>18</v>
      </c>
      <c r="G30" s="75"/>
      <c r="H30" s="75"/>
      <c r="I30" s="101">
        <f t="shared" si="1"/>
        <v>18</v>
      </c>
      <c r="J30" s="102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2">
        <f t="shared" si="3"/>
        <v>30</v>
      </c>
      <c r="B31" s="120" t="str">
        <f>Sheet1!B31</f>
        <v>21/2017</v>
      </c>
      <c r="C31" s="120" t="str">
        <f>Sheet1!E31&amp;" "&amp;Sheet1!F31</f>
        <v>Simo Milenković</v>
      </c>
      <c r="D31" s="33">
        <v>15</v>
      </c>
      <c r="E31" s="72"/>
      <c r="F31" s="77">
        <f t="shared" si="0"/>
        <v>15</v>
      </c>
      <c r="G31" s="75"/>
      <c r="H31" s="75"/>
      <c r="I31" s="101">
        <f t="shared" si="1"/>
        <v>15</v>
      </c>
      <c r="J31" s="102" t="str">
        <f t="shared" si="2"/>
        <v>F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2">
        <f t="shared" si="3"/>
        <v>31</v>
      </c>
      <c r="B32" s="120" t="str">
        <f>Sheet1!B32</f>
        <v>28/2017</v>
      </c>
      <c r="C32" s="120" t="str">
        <f>Sheet1!E32&amp;" "&amp;Sheet1!F32</f>
        <v>Stefan Raičević</v>
      </c>
      <c r="D32" s="23">
        <v>7</v>
      </c>
      <c r="E32" s="72"/>
      <c r="F32" s="77">
        <f t="shared" si="0"/>
        <v>7</v>
      </c>
      <c r="G32" s="75"/>
      <c r="H32" s="75"/>
      <c r="I32" s="101">
        <f t="shared" si="1"/>
        <v>7</v>
      </c>
      <c r="J32" s="102" t="str">
        <f t="shared" si="2"/>
        <v>F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2">
        <f t="shared" si="3"/>
        <v>32</v>
      </c>
      <c r="B33" s="120" t="str">
        <f>Sheet1!B33</f>
        <v>36/2017</v>
      </c>
      <c r="C33" s="120" t="str">
        <f>Sheet1!E33&amp;" "&amp;Sheet1!F33</f>
        <v>Nikoleta Đurišić</v>
      </c>
      <c r="D33" s="23">
        <v>6</v>
      </c>
      <c r="E33" s="72"/>
      <c r="F33" s="77">
        <f t="shared" si="0"/>
        <v>6</v>
      </c>
      <c r="G33" s="75"/>
      <c r="H33" s="75"/>
      <c r="I33" s="101">
        <f t="shared" si="1"/>
        <v>6</v>
      </c>
      <c r="J33" s="102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2">
        <f t="shared" si="3"/>
        <v>33</v>
      </c>
      <c r="B34" s="120" t="str">
        <f>Sheet1!B34</f>
        <v>46/2017</v>
      </c>
      <c r="C34" s="120" t="str">
        <f>Sheet1!E34&amp;" "&amp;Sheet1!F34</f>
        <v>Aleksandar Miličić</v>
      </c>
      <c r="D34" s="23">
        <v>8</v>
      </c>
      <c r="E34" s="72"/>
      <c r="F34" s="77">
        <f t="shared" si="0"/>
        <v>8</v>
      </c>
      <c r="G34" s="75"/>
      <c r="H34" s="75"/>
      <c r="I34" s="101">
        <f t="shared" si="1"/>
        <v>8</v>
      </c>
      <c r="J34" s="102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20" t="str">
        <f>Sheet1!B35</f>
        <v>51/2017</v>
      </c>
      <c r="C35" s="120" t="str">
        <f>Sheet1!E35&amp;" "&amp;Sheet1!F35</f>
        <v>Bojan Todorović</v>
      </c>
      <c r="D35" s="23">
        <v>20</v>
      </c>
      <c r="E35" s="72"/>
      <c r="F35" s="77">
        <f t="shared" si="0"/>
        <v>20</v>
      </c>
      <c r="G35" s="75"/>
      <c r="H35" s="75"/>
      <c r="I35" s="101">
        <f t="shared" si="1"/>
        <v>20</v>
      </c>
      <c r="J35" s="102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20" t="str">
        <f>Sheet1!B36</f>
        <v>62/2017</v>
      </c>
      <c r="C36" s="120" t="str">
        <f>Sheet1!E36&amp;" "&amp;Sheet1!F36</f>
        <v>Nikola Jovović</v>
      </c>
      <c r="D36" s="23"/>
      <c r="E36" s="72"/>
      <c r="F36" s="77">
        <f t="shared" si="0"/>
        <v>0</v>
      </c>
      <c r="G36" s="75"/>
      <c r="H36" s="131"/>
      <c r="I36" s="101">
        <f t="shared" si="1"/>
        <v>0</v>
      </c>
      <c r="J36" s="102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2">
        <f t="shared" si="3"/>
        <v>36</v>
      </c>
      <c r="B37" s="120" t="str">
        <f>Sheet1!B37</f>
        <v>72/2017</v>
      </c>
      <c r="C37" s="120" t="str">
        <f>Sheet1!E37&amp;" "&amp;Sheet1!F37</f>
        <v>Mikonja Mrkić</v>
      </c>
      <c r="D37" s="23">
        <v>24</v>
      </c>
      <c r="E37" s="72"/>
      <c r="F37" s="77">
        <f t="shared" si="0"/>
        <v>24</v>
      </c>
      <c r="G37" s="75"/>
      <c r="H37" s="75"/>
      <c r="I37" s="101">
        <f t="shared" si="1"/>
        <v>24</v>
      </c>
      <c r="J37" s="102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2">
        <f t="shared" si="3"/>
        <v>37</v>
      </c>
      <c r="B38" s="120" t="str">
        <f>Sheet1!B38</f>
        <v>78/2017</v>
      </c>
      <c r="C38" s="120" t="str">
        <f>Sheet1!E38&amp;" "&amp;Sheet1!F38</f>
        <v>Dragana Šumić</v>
      </c>
      <c r="D38" s="23">
        <v>13</v>
      </c>
      <c r="E38" s="72"/>
      <c r="F38" s="77">
        <f t="shared" si="0"/>
        <v>13</v>
      </c>
      <c r="G38" s="75"/>
      <c r="H38" s="131"/>
      <c r="I38" s="101">
        <f t="shared" si="1"/>
        <v>13</v>
      </c>
      <c r="J38" s="102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20" t="str">
        <f>Sheet1!B39</f>
        <v>86/2017</v>
      </c>
      <c r="C39" s="120" t="str">
        <f>Sheet1!E39&amp;" "&amp;Sheet1!F39</f>
        <v>Irena Mudreša</v>
      </c>
      <c r="D39" s="23">
        <v>0</v>
      </c>
      <c r="E39" s="72"/>
      <c r="F39" s="77">
        <f t="shared" si="0"/>
        <v>0</v>
      </c>
      <c r="G39" s="75"/>
      <c r="H39" s="131"/>
      <c r="I39" s="101">
        <f t="shared" si="1"/>
        <v>0</v>
      </c>
      <c r="J39" s="102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20" t="str">
        <f>Sheet1!B40</f>
        <v>98/2017</v>
      </c>
      <c r="C40" s="120" t="str">
        <f>Sheet1!E40&amp;" "&amp;Sheet1!F40</f>
        <v>Natalija Dragović</v>
      </c>
      <c r="D40" s="23">
        <v>6</v>
      </c>
      <c r="E40" s="72"/>
      <c r="F40" s="77">
        <f t="shared" si="0"/>
        <v>6</v>
      </c>
      <c r="G40" s="35"/>
      <c r="H40" s="75"/>
      <c r="I40" s="101">
        <f t="shared" si="1"/>
        <v>6</v>
      </c>
      <c r="J40" s="102" t="str">
        <f t="shared" si="2"/>
        <v>F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20" t="str">
        <f>Sheet1!B41</f>
        <v>8/2016</v>
      </c>
      <c r="C41" s="120" t="str">
        <f>Sheet1!E41&amp;" "&amp;Sheet1!F41</f>
        <v>Luka Mujović</v>
      </c>
      <c r="D41" s="23">
        <v>13</v>
      </c>
      <c r="E41" s="72"/>
      <c r="F41" s="77">
        <f t="shared" si="0"/>
        <v>13</v>
      </c>
      <c r="G41" s="75"/>
      <c r="H41" s="131"/>
      <c r="I41" s="101">
        <f t="shared" si="1"/>
        <v>13</v>
      </c>
      <c r="J41" s="102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20" t="str">
        <f>Sheet1!B42</f>
        <v>19/2016</v>
      </c>
      <c r="C42" s="120" t="str">
        <f>Sheet1!E42&amp;" "&amp;Sheet1!F42</f>
        <v>Miroslav Radović</v>
      </c>
      <c r="D42" s="23">
        <v>25</v>
      </c>
      <c r="E42" s="72"/>
      <c r="F42" s="77">
        <f t="shared" si="0"/>
        <v>25</v>
      </c>
      <c r="G42" s="75"/>
      <c r="H42" s="75"/>
      <c r="I42" s="101">
        <f t="shared" si="1"/>
        <v>25</v>
      </c>
      <c r="J42" s="102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20" t="str">
        <f>Sheet1!B43</f>
        <v>31/2016</v>
      </c>
      <c r="C43" s="120" t="str">
        <f>Sheet1!E43&amp;" "&amp;Sheet1!F43</f>
        <v>Obrad Jovanović</v>
      </c>
      <c r="D43" s="23"/>
      <c r="E43" s="72"/>
      <c r="F43" s="77">
        <f t="shared" si="0"/>
        <v>0</v>
      </c>
      <c r="G43" s="75"/>
      <c r="H43" s="75"/>
      <c r="I43" s="101">
        <f t="shared" si="1"/>
        <v>0</v>
      </c>
      <c r="J43" s="102" t="str">
        <f t="shared" si="2"/>
        <v>F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2">
        <f t="shared" si="3"/>
        <v>43</v>
      </c>
      <c r="B44" s="120" t="str">
        <f>Sheet1!B44</f>
        <v>33/2016</v>
      </c>
      <c r="C44" s="120" t="str">
        <f>Sheet1!E44&amp;" "&amp;Sheet1!F44</f>
        <v>Peđa Zečević</v>
      </c>
      <c r="D44" s="23">
        <v>13</v>
      </c>
      <c r="E44" s="72"/>
      <c r="F44" s="77">
        <f t="shared" si="0"/>
        <v>13</v>
      </c>
      <c r="G44" s="75"/>
      <c r="H44" s="75"/>
      <c r="I44" s="101">
        <f t="shared" si="1"/>
        <v>13</v>
      </c>
      <c r="J44" s="102" t="str">
        <f t="shared" si="2"/>
        <v>F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20" t="str">
        <f>Sheet1!B45</f>
        <v>40/2016</v>
      </c>
      <c r="C45" s="120" t="str">
        <f>Sheet1!E45&amp;" "&amp;Sheet1!F45</f>
        <v>Tomislav Papović</v>
      </c>
      <c r="D45" s="23"/>
      <c r="E45" s="72"/>
      <c r="F45" s="77">
        <f t="shared" si="0"/>
        <v>0</v>
      </c>
      <c r="G45" s="75"/>
      <c r="H45" s="75"/>
      <c r="I45" s="101">
        <f t="shared" si="1"/>
        <v>0</v>
      </c>
      <c r="J45" s="102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2">
        <f t="shared" si="3"/>
        <v>45</v>
      </c>
      <c r="B46" s="120" t="str">
        <f>Sheet1!B46</f>
        <v>48/2016</v>
      </c>
      <c r="C46" s="120" t="str">
        <f>Sheet1!E46&amp;" "&amp;Sheet1!F46</f>
        <v>Nikola Dobrašinović</v>
      </c>
      <c r="D46" s="23"/>
      <c r="E46" s="72"/>
      <c r="F46" s="77">
        <f t="shared" si="0"/>
        <v>0</v>
      </c>
      <c r="G46" s="75"/>
      <c r="H46" s="75"/>
      <c r="I46" s="101">
        <f t="shared" si="1"/>
        <v>0</v>
      </c>
      <c r="J46" s="102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20" t="str">
        <f>Sheet1!B47</f>
        <v>61/2016</v>
      </c>
      <c r="C47" s="120" t="str">
        <f>Sheet1!E47&amp;" "&amp;Sheet1!F47</f>
        <v>Marko Bošković</v>
      </c>
      <c r="D47" s="23">
        <v>6</v>
      </c>
      <c r="E47" s="72"/>
      <c r="F47" s="77">
        <f t="shared" si="0"/>
        <v>6</v>
      </c>
      <c r="G47" s="75"/>
      <c r="H47" s="131"/>
      <c r="I47" s="101">
        <f t="shared" si="1"/>
        <v>6</v>
      </c>
      <c r="J47" s="102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20" t="str">
        <f>Sheet1!B48</f>
        <v>63/2016</v>
      </c>
      <c r="C48" s="120" t="str">
        <f>Sheet1!E48&amp;" "&amp;Sheet1!F48</f>
        <v>Andrija Pajović</v>
      </c>
      <c r="D48" s="23"/>
      <c r="E48" s="72"/>
      <c r="F48" s="77">
        <f t="shared" si="0"/>
        <v>0</v>
      </c>
      <c r="G48" s="75"/>
      <c r="H48" s="35"/>
      <c r="I48" s="101">
        <f t="shared" si="1"/>
        <v>0</v>
      </c>
      <c r="J48" s="102" t="str">
        <f t="shared" si="2"/>
        <v>F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20" t="str">
        <f>Sheet1!B49</f>
        <v>70/2016</v>
      </c>
      <c r="C49" s="120" t="str">
        <f>Sheet1!E49&amp;" "&amp;Sheet1!F49</f>
        <v>Jovan Aligrudić</v>
      </c>
      <c r="D49" s="33">
        <v>25</v>
      </c>
      <c r="E49" s="72"/>
      <c r="F49" s="77">
        <f t="shared" si="0"/>
        <v>25</v>
      </c>
      <c r="G49" s="75"/>
      <c r="H49" s="35"/>
      <c r="I49" s="101">
        <f t="shared" si="1"/>
        <v>25</v>
      </c>
      <c r="J49" s="102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20" t="str">
        <f>Sheet1!B50</f>
        <v>74/2016</v>
      </c>
      <c r="C50" s="120" t="str">
        <f>Sheet1!E50&amp;" "&amp;Sheet1!F50</f>
        <v>Dragan Đurović</v>
      </c>
      <c r="D50" s="23">
        <v>0</v>
      </c>
      <c r="E50" s="132"/>
      <c r="F50" s="77">
        <f t="shared" si="0"/>
        <v>0</v>
      </c>
      <c r="G50" s="75"/>
      <c r="H50" s="134"/>
      <c r="I50" s="101">
        <f t="shared" si="1"/>
        <v>0</v>
      </c>
      <c r="J50" s="102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20" t="str">
        <f>Sheet1!B51</f>
        <v>97/2016</v>
      </c>
      <c r="C51" s="120" t="str">
        <f>Sheet1!E51&amp;" "&amp;Sheet1!F51</f>
        <v>Ivan Matović</v>
      </c>
      <c r="D51" s="23">
        <v>0</v>
      </c>
      <c r="E51" s="72"/>
      <c r="F51" s="77">
        <f t="shared" si="0"/>
        <v>0</v>
      </c>
      <c r="G51" s="35"/>
      <c r="H51" s="75"/>
      <c r="I51" s="101">
        <f t="shared" si="1"/>
        <v>0</v>
      </c>
      <c r="J51" s="102" t="str">
        <f t="shared" si="2"/>
        <v>F</v>
      </c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72">
        <f t="shared" si="3"/>
        <v>51</v>
      </c>
      <c r="B52" s="120" t="str">
        <f>Sheet1!B52</f>
        <v>7033/2016</v>
      </c>
      <c r="C52" s="120" t="str">
        <f>Sheet1!E52&amp;" "&amp;Sheet1!F52</f>
        <v>Peđa Zečević</v>
      </c>
      <c r="D52" s="23"/>
      <c r="E52" s="72"/>
      <c r="F52" s="77">
        <f t="shared" si="0"/>
        <v>0</v>
      </c>
      <c r="G52" s="75"/>
      <c r="H52" s="75"/>
      <c r="I52" s="101">
        <f t="shared" si="1"/>
        <v>0</v>
      </c>
      <c r="J52" s="102" t="str">
        <f t="shared" si="2"/>
        <v>F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20" t="str">
        <f>Sheet1!B53</f>
        <v>7083/2016</v>
      </c>
      <c r="C53" s="120" t="str">
        <f>Sheet1!E53&amp;" "&amp;Sheet1!F53</f>
        <v>Ivan Dušević</v>
      </c>
      <c r="D53" s="23">
        <v>17</v>
      </c>
      <c r="E53" s="72"/>
      <c r="F53" s="77">
        <f t="shared" si="0"/>
        <v>17</v>
      </c>
      <c r="G53" s="75"/>
      <c r="H53" s="75"/>
      <c r="I53" s="101">
        <f t="shared" si="1"/>
        <v>17</v>
      </c>
      <c r="J53" s="102" t="str">
        <f t="shared" si="2"/>
        <v>F</v>
      </c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72">
        <f t="shared" si="3"/>
        <v>53</v>
      </c>
      <c r="B54" s="120" t="str">
        <f>Sheet1!B54</f>
        <v>7091/2016</v>
      </c>
      <c r="C54" s="120" t="str">
        <f>Sheet1!E54&amp;" "&amp;Sheet1!F54</f>
        <v>Minja Pavlović</v>
      </c>
      <c r="D54" s="23">
        <v>0</v>
      </c>
      <c r="E54" s="36"/>
      <c r="F54" s="77">
        <f t="shared" si="0"/>
        <v>0</v>
      </c>
      <c r="G54" s="75"/>
      <c r="H54" s="75"/>
      <c r="I54" s="101">
        <f t="shared" si="1"/>
        <v>0</v>
      </c>
      <c r="J54" s="102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20" t="str">
        <f>Sheet1!B55</f>
        <v>9057/2016</v>
      </c>
      <c r="C55" s="120" t="str">
        <f>Sheet1!E55&amp;" "&amp;Sheet1!F55</f>
        <v>Jelena Prelević</v>
      </c>
      <c r="D55" s="33"/>
      <c r="E55" s="132"/>
      <c r="F55" s="77">
        <f t="shared" si="0"/>
        <v>0</v>
      </c>
      <c r="G55" s="75"/>
      <c r="H55" s="75"/>
      <c r="I55" s="101">
        <f t="shared" si="1"/>
        <v>0</v>
      </c>
      <c r="J55" s="102" t="str">
        <f t="shared" si="2"/>
        <v>F</v>
      </c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72">
        <f t="shared" si="3"/>
        <v>55</v>
      </c>
      <c r="B56" s="120" t="str">
        <f>Sheet1!B56</f>
        <v>10/2015</v>
      </c>
      <c r="C56" s="120" t="str">
        <f>Sheet1!E56&amp;" "&amp;Sheet1!F56</f>
        <v>Miodrag Bakić</v>
      </c>
      <c r="D56" s="23">
        <v>6</v>
      </c>
      <c r="E56" s="72"/>
      <c r="F56" s="77">
        <f t="shared" si="0"/>
        <v>6</v>
      </c>
      <c r="G56" s="75"/>
      <c r="H56" s="35"/>
      <c r="I56" s="101">
        <f t="shared" si="1"/>
        <v>6</v>
      </c>
      <c r="J56" s="102" t="str">
        <f t="shared" si="2"/>
        <v>F</v>
      </c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20" t="str">
        <f>Sheet1!B57</f>
        <v>15/2015</v>
      </c>
      <c r="C57" s="120" t="str">
        <f>Sheet1!E57&amp;" "&amp;Sheet1!F57</f>
        <v>Miloš Vučetić</v>
      </c>
      <c r="D57" s="23"/>
      <c r="E57" s="72"/>
      <c r="F57" s="77">
        <f t="shared" si="0"/>
        <v>0</v>
      </c>
      <c r="G57" s="75"/>
      <c r="H57" s="75"/>
      <c r="I57" s="101">
        <f t="shared" si="1"/>
        <v>0</v>
      </c>
      <c r="J57" s="102" t="str">
        <f t="shared" si="2"/>
        <v>F</v>
      </c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72">
        <f t="shared" si="3"/>
        <v>57</v>
      </c>
      <c r="B58" s="120" t="str">
        <f>Sheet1!B58</f>
        <v>27/2015</v>
      </c>
      <c r="C58" s="120" t="str">
        <f>Sheet1!E58&amp;" "&amp;Sheet1!F58</f>
        <v>Andrija Aleksić</v>
      </c>
      <c r="D58" s="23">
        <v>25</v>
      </c>
      <c r="E58" s="72"/>
      <c r="F58" s="77">
        <f t="shared" si="0"/>
        <v>25</v>
      </c>
      <c r="G58" s="75"/>
      <c r="H58" s="75"/>
      <c r="I58" s="101">
        <f t="shared" si="1"/>
        <v>25</v>
      </c>
      <c r="J58" s="102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20" t="str">
        <f>Sheet1!B59</f>
        <v>29/2015</v>
      </c>
      <c r="C59" s="120" t="str">
        <f>Sheet1!E59&amp;" "&amp;Sheet1!F59</f>
        <v>Milica Grbović</v>
      </c>
      <c r="D59" s="23">
        <v>16</v>
      </c>
      <c r="E59" s="132"/>
      <c r="F59" s="77">
        <f t="shared" si="0"/>
        <v>16</v>
      </c>
      <c r="G59" s="75"/>
      <c r="H59" s="75"/>
      <c r="I59" s="101">
        <f t="shared" si="1"/>
        <v>16</v>
      </c>
      <c r="J59" s="102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20" t="str">
        <f>Sheet1!B60</f>
        <v>38/2015</v>
      </c>
      <c r="C60" s="120" t="str">
        <f>Sheet1!E60&amp;" "&amp;Sheet1!F60</f>
        <v>Milena Bogavac</v>
      </c>
      <c r="D60" s="23"/>
      <c r="E60" s="72"/>
      <c r="F60" s="77">
        <f t="shared" si="0"/>
        <v>0</v>
      </c>
      <c r="G60" s="35"/>
      <c r="H60" s="75"/>
      <c r="I60" s="101">
        <f t="shared" si="1"/>
        <v>0</v>
      </c>
      <c r="J60" s="102" t="str">
        <f t="shared" si="2"/>
        <v>F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20" t="str">
        <f>Sheet1!B61</f>
        <v>46/2015</v>
      </c>
      <c r="C61" s="120" t="str">
        <f>Sheet1!E61&amp;" "&amp;Sheet1!F61</f>
        <v>Žarko Radović</v>
      </c>
      <c r="D61" s="23">
        <v>23</v>
      </c>
      <c r="E61" s="72"/>
      <c r="F61" s="77">
        <f t="shared" si="0"/>
        <v>23</v>
      </c>
      <c r="G61" s="75"/>
      <c r="H61" s="75"/>
      <c r="I61" s="101">
        <f t="shared" si="1"/>
        <v>23</v>
      </c>
      <c r="J61" s="102" t="str">
        <f t="shared" si="2"/>
        <v>F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20" t="str">
        <f>Sheet1!B62</f>
        <v>50/2015</v>
      </c>
      <c r="C62" s="120" t="str">
        <f>Sheet1!E62&amp;" "&amp;Sheet1!F62</f>
        <v>Vuko Prelević</v>
      </c>
      <c r="D62" s="23"/>
      <c r="E62" s="72"/>
      <c r="F62" s="77">
        <f t="shared" si="0"/>
        <v>0</v>
      </c>
      <c r="G62" s="35"/>
      <c r="H62" s="75"/>
      <c r="I62" s="101">
        <f t="shared" si="1"/>
        <v>0</v>
      </c>
      <c r="J62" s="102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20" t="str">
        <f>Sheet1!B63</f>
        <v>78/2015</v>
      </c>
      <c r="C63" s="120" t="str">
        <f>Sheet1!E63&amp;" "&amp;Sheet1!F63</f>
        <v>Mirjana Čuljković</v>
      </c>
      <c r="D63" s="23">
        <v>24</v>
      </c>
      <c r="E63" s="72"/>
      <c r="F63" s="77">
        <f t="shared" si="0"/>
        <v>24</v>
      </c>
      <c r="G63" s="35"/>
      <c r="H63" s="75"/>
      <c r="I63" s="101">
        <f t="shared" si="1"/>
        <v>24</v>
      </c>
      <c r="J63" s="102" t="str">
        <f t="shared" si="2"/>
        <v>F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20" t="str">
        <f>Sheet1!B64</f>
        <v>79/2015</v>
      </c>
      <c r="C64" s="120" t="str">
        <f>Sheet1!E64&amp;" "&amp;Sheet1!F64</f>
        <v>Jelena Janketić</v>
      </c>
      <c r="D64" s="23">
        <v>25</v>
      </c>
      <c r="E64" s="72"/>
      <c r="F64" s="77">
        <f t="shared" si="0"/>
        <v>25</v>
      </c>
      <c r="G64" s="75"/>
      <c r="H64" s="75"/>
      <c r="I64" s="101">
        <f t="shared" si="1"/>
        <v>25</v>
      </c>
      <c r="J64" s="102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20" t="str">
        <f>Sheet1!B65</f>
        <v>97/2015</v>
      </c>
      <c r="C65" s="120" t="str">
        <f>Sheet1!E65&amp;" "&amp;Sheet1!F65</f>
        <v>Nebojša Kljajić</v>
      </c>
      <c r="D65" s="33"/>
      <c r="E65" s="72"/>
      <c r="F65" s="77">
        <f t="shared" si="0"/>
        <v>0</v>
      </c>
      <c r="G65" s="75"/>
      <c r="H65" s="75"/>
      <c r="I65" s="101">
        <f t="shared" si="1"/>
        <v>0</v>
      </c>
      <c r="J65" s="102" t="str">
        <f t="shared" si="2"/>
        <v>F</v>
      </c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72">
        <f t="shared" si="3"/>
        <v>65</v>
      </c>
      <c r="B66" s="120" t="str">
        <f>Sheet1!B66</f>
        <v>99/2015</v>
      </c>
      <c r="C66" s="120" t="str">
        <f>Sheet1!E66&amp;" "&amp;Sheet1!F66</f>
        <v>Ružica Čuljković</v>
      </c>
      <c r="D66" s="23">
        <v>20</v>
      </c>
      <c r="E66" s="72"/>
      <c r="F66" s="77">
        <f t="shared" si="0"/>
        <v>20</v>
      </c>
      <c r="G66" s="75"/>
      <c r="H66" s="75"/>
      <c r="I66" s="101">
        <f t="shared" si="1"/>
        <v>20</v>
      </c>
      <c r="J66" s="102" t="str">
        <f t="shared" si="2"/>
        <v>F</v>
      </c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72">
        <f t="shared" si="3"/>
        <v>66</v>
      </c>
      <c r="B67" s="120" t="str">
        <f>Sheet1!B67</f>
        <v>9058/2015</v>
      </c>
      <c r="C67" s="120" t="str">
        <f>Sheet1!E67&amp;" "&amp;Sheet1!F67</f>
        <v>Nikola Pejović</v>
      </c>
      <c r="D67" s="23">
        <v>20</v>
      </c>
      <c r="E67" s="72"/>
      <c r="F67" s="77">
        <f aca="true" t="shared" si="4" ref="F67:F86">IF(E67,E67,D67)</f>
        <v>20</v>
      </c>
      <c r="G67" s="75"/>
      <c r="H67" s="75"/>
      <c r="I67" s="101">
        <f aca="true" t="shared" si="5" ref="I67:I86">F67+IF(H67,H67,G67)</f>
        <v>20</v>
      </c>
      <c r="J67" s="102" t="str">
        <f aca="true" t="shared" si="6" ref="J67:J86">IF(I67&gt;=90,"A",IF(I67&gt;=80,"B",IF(I67&gt;=70,"C",IF(I67&gt;=60,"D",IF(I67&gt;=50,"E","F")))))</f>
        <v>F</v>
      </c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72">
        <f>A67+1</f>
        <v>67</v>
      </c>
      <c r="B68" s="120" t="str">
        <f>Sheet1!B68</f>
        <v>11/2014</v>
      </c>
      <c r="C68" s="120" t="str">
        <f>Sheet1!E68&amp;" "&amp;Sheet1!F68</f>
        <v>Anđela Nedović</v>
      </c>
      <c r="D68" s="23">
        <v>8</v>
      </c>
      <c r="E68" s="72"/>
      <c r="F68" s="77">
        <f t="shared" si="4"/>
        <v>8</v>
      </c>
      <c r="G68" s="75"/>
      <c r="H68" s="75"/>
      <c r="I68" s="101">
        <f t="shared" si="5"/>
        <v>8</v>
      </c>
      <c r="J68" s="102" t="str">
        <f t="shared" si="6"/>
        <v>F</v>
      </c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72">
        <f>A68+1</f>
        <v>68</v>
      </c>
      <c r="B69" s="120" t="str">
        <f>Sheet1!B69</f>
        <v>18/2014</v>
      </c>
      <c r="C69" s="120" t="str">
        <f>Sheet1!E69&amp;" "&amp;Sheet1!F69</f>
        <v>Milanka Pejović</v>
      </c>
      <c r="D69" s="23">
        <v>8</v>
      </c>
      <c r="E69" s="72"/>
      <c r="F69" s="77">
        <f t="shared" si="4"/>
        <v>8</v>
      </c>
      <c r="G69" s="75"/>
      <c r="H69" s="75"/>
      <c r="I69" s="101">
        <f t="shared" si="5"/>
        <v>8</v>
      </c>
      <c r="J69" s="102" t="str">
        <f t="shared" si="6"/>
        <v>F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20" t="str">
        <f>Sheet1!B70</f>
        <v>25/2014</v>
      </c>
      <c r="C70" s="120" t="str">
        <f>Sheet1!E70&amp;" "&amp;Sheet1!F70</f>
        <v>Stefan Todorović</v>
      </c>
      <c r="D70" s="23"/>
      <c r="E70" s="72"/>
      <c r="F70" s="77">
        <f t="shared" si="4"/>
        <v>0</v>
      </c>
      <c r="G70" s="75"/>
      <c r="H70" s="75"/>
      <c r="I70" s="101">
        <f t="shared" si="5"/>
        <v>0</v>
      </c>
      <c r="J70" s="102" t="str">
        <f t="shared" si="6"/>
        <v>F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 aca="true" t="shared" si="7" ref="A71:A86">A70+1</f>
        <v>70</v>
      </c>
      <c r="B71" s="120" t="str">
        <f>Sheet1!B71</f>
        <v>27/2014</v>
      </c>
      <c r="C71" s="120" t="str">
        <f>Sheet1!E71&amp;" "&amp;Sheet1!F71</f>
        <v>Nikola Marković</v>
      </c>
      <c r="D71" s="23"/>
      <c r="E71" s="72"/>
      <c r="F71" s="77">
        <f t="shared" si="4"/>
        <v>0</v>
      </c>
      <c r="G71" s="75"/>
      <c r="H71" s="75"/>
      <c r="I71" s="101">
        <f t="shared" si="5"/>
        <v>0</v>
      </c>
      <c r="J71" s="102" t="str">
        <f t="shared" si="6"/>
        <v>F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 t="shared" si="7"/>
        <v>71</v>
      </c>
      <c r="B72" s="120" t="str">
        <f>Sheet1!B72</f>
        <v>30/2014</v>
      </c>
      <c r="C72" s="120" t="str">
        <f>Sheet1!E72&amp;" "&amp;Sheet1!F72</f>
        <v>Aleksandar Blagojević</v>
      </c>
      <c r="D72" s="23">
        <v>6</v>
      </c>
      <c r="E72" s="72"/>
      <c r="F72" s="77">
        <f t="shared" si="4"/>
        <v>6</v>
      </c>
      <c r="G72" s="75"/>
      <c r="H72" s="75"/>
      <c r="I72" s="101">
        <f t="shared" si="5"/>
        <v>6</v>
      </c>
      <c r="J72" s="102" t="str">
        <f t="shared" si="6"/>
        <v>F</v>
      </c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72">
        <f t="shared" si="7"/>
        <v>72</v>
      </c>
      <c r="B73" s="120" t="str">
        <f>Sheet1!B73</f>
        <v>32/2014</v>
      </c>
      <c r="C73" s="120" t="str">
        <f>Sheet1!E73&amp;" "&amp;Sheet1!F73</f>
        <v>Nebojša Popović</v>
      </c>
      <c r="D73" s="23"/>
      <c r="E73" s="72"/>
      <c r="F73" s="77">
        <f t="shared" si="4"/>
        <v>0</v>
      </c>
      <c r="G73" s="75"/>
      <c r="H73" s="75"/>
      <c r="I73" s="101">
        <f t="shared" si="5"/>
        <v>0</v>
      </c>
      <c r="J73" s="102" t="str">
        <f t="shared" si="6"/>
        <v>F</v>
      </c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72">
        <f t="shared" si="7"/>
        <v>73</v>
      </c>
      <c r="B74" s="120" t="str">
        <f>Sheet1!B74</f>
        <v>62/2014</v>
      </c>
      <c r="C74" s="120" t="str">
        <f>Sheet1!E74&amp;" "&amp;Sheet1!F74</f>
        <v>Aleksandra Bubanja</v>
      </c>
      <c r="D74" s="23"/>
      <c r="E74" s="72"/>
      <c r="F74" s="77">
        <f t="shared" si="4"/>
        <v>0</v>
      </c>
      <c r="G74" s="75"/>
      <c r="H74" s="75"/>
      <c r="I74" s="101">
        <f t="shared" si="5"/>
        <v>0</v>
      </c>
      <c r="J74" s="102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20" t="str">
        <f>Sheet1!B75</f>
        <v>74/2014</v>
      </c>
      <c r="C75" s="120" t="str">
        <f>Sheet1!E75&amp;" "&amp;Sheet1!F75</f>
        <v>Petar Pavićević</v>
      </c>
      <c r="D75" s="23"/>
      <c r="E75" s="72"/>
      <c r="F75" s="77">
        <f t="shared" si="4"/>
        <v>0</v>
      </c>
      <c r="G75" s="75"/>
      <c r="H75" s="134"/>
      <c r="I75" s="101">
        <f t="shared" si="5"/>
        <v>0</v>
      </c>
      <c r="J75" s="102" t="str">
        <f t="shared" si="6"/>
        <v>F</v>
      </c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72">
        <f t="shared" si="7"/>
        <v>75</v>
      </c>
      <c r="B76" s="120" t="str">
        <f>Sheet1!B76</f>
        <v>79/2014</v>
      </c>
      <c r="C76" s="120" t="str">
        <f>Sheet1!E76&amp;" "&amp;Sheet1!F76</f>
        <v>Miloš Kadić</v>
      </c>
      <c r="D76" s="23">
        <v>28</v>
      </c>
      <c r="E76" s="72"/>
      <c r="F76" s="77">
        <f t="shared" si="4"/>
        <v>28</v>
      </c>
      <c r="G76" s="75"/>
      <c r="H76" s="75"/>
      <c r="I76" s="101">
        <f t="shared" si="5"/>
        <v>28</v>
      </c>
      <c r="J76" s="102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20" t="str">
        <f>Sheet1!B77</f>
        <v>98/2014</v>
      </c>
      <c r="C77" s="120" t="str">
        <f>Sheet1!E77&amp;" "&amp;Sheet1!F77</f>
        <v>Bekir Salković</v>
      </c>
      <c r="D77" s="23">
        <v>0</v>
      </c>
      <c r="E77" s="72"/>
      <c r="F77" s="77">
        <f t="shared" si="4"/>
        <v>0</v>
      </c>
      <c r="G77" s="75"/>
      <c r="H77" s="35"/>
      <c r="I77" s="101">
        <f t="shared" si="5"/>
        <v>0</v>
      </c>
      <c r="J77" s="102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20" t="str">
        <f>Sheet1!B78</f>
        <v>9075/2014</v>
      </c>
      <c r="C78" s="120" t="str">
        <f>Sheet1!E78&amp;" "&amp;Sheet1!F78</f>
        <v>Boris Grgurević</v>
      </c>
      <c r="D78" s="23">
        <v>20</v>
      </c>
      <c r="E78" s="72"/>
      <c r="F78" s="77">
        <f t="shared" si="4"/>
        <v>20</v>
      </c>
      <c r="G78" s="75"/>
      <c r="H78" s="75"/>
      <c r="I78" s="101">
        <f t="shared" si="5"/>
        <v>20</v>
      </c>
      <c r="J78" s="102" t="str">
        <f t="shared" si="6"/>
        <v>F</v>
      </c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72">
        <f t="shared" si="7"/>
        <v>78</v>
      </c>
      <c r="B79" s="120" t="str">
        <f>Sheet1!B79</f>
        <v>9096/2013</v>
      </c>
      <c r="C79" s="120" t="str">
        <f>Sheet1!E79&amp;" "&amp;Sheet1!F79</f>
        <v>Luka Đurović</v>
      </c>
      <c r="D79" s="23">
        <v>2</v>
      </c>
      <c r="E79" s="72"/>
      <c r="F79" s="77">
        <f t="shared" si="4"/>
        <v>2</v>
      </c>
      <c r="G79" s="75"/>
      <c r="H79" s="75"/>
      <c r="I79" s="101">
        <f t="shared" si="5"/>
        <v>2</v>
      </c>
      <c r="J79" s="102" t="str">
        <f t="shared" si="6"/>
        <v>F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20" t="str">
        <f>Sheet1!B80</f>
        <v>4/2011</v>
      </c>
      <c r="C80" s="120" t="str">
        <f>Sheet1!E80&amp;" "&amp;Sheet1!F80</f>
        <v>Emir Kuloglija</v>
      </c>
      <c r="D80" s="23"/>
      <c r="E80" s="72"/>
      <c r="F80" s="77">
        <f t="shared" si="4"/>
        <v>0</v>
      </c>
      <c r="G80" s="75"/>
      <c r="H80" s="75"/>
      <c r="I80" s="101">
        <f t="shared" si="5"/>
        <v>0</v>
      </c>
      <c r="J80" s="102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20" t="str">
        <f>Sheet1!B81</f>
        <v>20/2011</v>
      </c>
      <c r="C81" s="120" t="str">
        <f>Sheet1!E81&amp;" "&amp;Sheet1!F81</f>
        <v>Nebojša Maraš</v>
      </c>
      <c r="D81" s="33">
        <v>0</v>
      </c>
      <c r="E81" s="72"/>
      <c r="F81" s="77">
        <f t="shared" si="4"/>
        <v>0</v>
      </c>
      <c r="G81" s="75"/>
      <c r="H81" s="134"/>
      <c r="I81" s="101">
        <f t="shared" si="5"/>
        <v>0</v>
      </c>
      <c r="J81" s="102" t="str">
        <f t="shared" si="6"/>
        <v>F</v>
      </c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72">
        <f t="shared" si="7"/>
        <v>81</v>
      </c>
      <c r="B82" s="120" t="str">
        <f>Sheet1!B82</f>
        <v>100/2011</v>
      </c>
      <c r="C82" s="120" t="str">
        <f>Sheet1!E82&amp;" "&amp;Sheet1!F82</f>
        <v>Dijana Joković</v>
      </c>
      <c r="D82" s="23"/>
      <c r="E82" s="72"/>
      <c r="F82" s="77">
        <f t="shared" si="4"/>
        <v>0</v>
      </c>
      <c r="G82" s="35"/>
      <c r="H82" s="75"/>
      <c r="I82" s="101">
        <f t="shared" si="5"/>
        <v>0</v>
      </c>
      <c r="J82" s="102" t="str">
        <f t="shared" si="6"/>
        <v>F</v>
      </c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72">
        <f t="shared" si="7"/>
        <v>82</v>
      </c>
      <c r="B83" s="120" t="str">
        <f>Sheet1!B83</f>
        <v>100/2011</v>
      </c>
      <c r="C83" s="120" t="str">
        <f>Sheet1!E83&amp;" "&amp;Sheet1!F83</f>
        <v>Dijana Joković</v>
      </c>
      <c r="D83" s="23"/>
      <c r="E83" s="72"/>
      <c r="F83" s="77">
        <f t="shared" si="4"/>
        <v>0</v>
      </c>
      <c r="G83" s="75"/>
      <c r="H83" s="75"/>
      <c r="I83" s="101">
        <f t="shared" si="5"/>
        <v>0</v>
      </c>
      <c r="J83" s="102" t="str">
        <f t="shared" si="6"/>
        <v>F</v>
      </c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72">
        <f t="shared" si="7"/>
        <v>83</v>
      </c>
      <c r="B84" s="120" t="str">
        <f>Sheet1!B84</f>
        <v>44/2010</v>
      </c>
      <c r="C84" s="120" t="str">
        <f>Sheet1!E84&amp;" "&amp;Sheet1!F84</f>
        <v>Mirko Dvožak</v>
      </c>
      <c r="D84" s="23"/>
      <c r="E84" s="72"/>
      <c r="F84" s="77">
        <f t="shared" si="4"/>
        <v>0</v>
      </c>
      <c r="G84" s="75"/>
      <c r="H84" s="75"/>
      <c r="I84" s="101">
        <f t="shared" si="5"/>
        <v>0</v>
      </c>
      <c r="J84" s="102" t="str">
        <f t="shared" si="6"/>
        <v>F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20" t="str">
        <f>Sheet1!B85</f>
        <v>63/2010</v>
      </c>
      <c r="C85" s="120" t="str">
        <f>Sheet1!E85&amp;" "&amp;Sheet1!F85</f>
        <v>Boban Dedić</v>
      </c>
      <c r="D85" s="23"/>
      <c r="E85" s="72"/>
      <c r="F85" s="77">
        <f t="shared" si="4"/>
        <v>0</v>
      </c>
      <c r="G85" s="75"/>
      <c r="H85" s="75"/>
      <c r="I85" s="101">
        <f t="shared" si="5"/>
        <v>0</v>
      </c>
      <c r="J85" s="102" t="str">
        <f t="shared" si="6"/>
        <v>F</v>
      </c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24" t="str">
        <f>Sheet1!B86</f>
        <v>22/2005</v>
      </c>
      <c r="C86" s="124" t="str">
        <f>Sheet1!E86&amp;" "&amp;Sheet1!F86</f>
        <v>Sandra Simonović</v>
      </c>
      <c r="D86" s="23"/>
      <c r="E86" s="72"/>
      <c r="F86" s="77">
        <f t="shared" si="4"/>
        <v>0</v>
      </c>
      <c r="G86" s="75"/>
      <c r="H86" s="75"/>
      <c r="I86" s="101">
        <f t="shared" si="5"/>
        <v>0</v>
      </c>
      <c r="J86" s="102" t="str">
        <f t="shared" si="6"/>
        <v>F</v>
      </c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2"/>
      <c r="B87" s="25"/>
      <c r="C87" s="25" t="str">
        <f>Sheet1!E87&amp;" "&amp;Sheet1!F87</f>
        <v> </v>
      </c>
      <c r="D87" s="28"/>
      <c r="E87" s="92"/>
      <c r="F87" s="92"/>
      <c r="G87" s="86"/>
      <c r="H87" s="86"/>
      <c r="I87" s="86"/>
      <c r="J87" s="93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2"/>
      <c r="B88" s="25"/>
      <c r="C88" s="25"/>
      <c r="D88" s="28"/>
      <c r="E88" s="92"/>
      <c r="F88" s="92"/>
      <c r="G88" s="86"/>
      <c r="H88" s="86"/>
      <c r="I88" s="86"/>
      <c r="J88" s="93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2"/>
      <c r="B89" s="25"/>
      <c r="C89" s="25"/>
      <c r="D89" s="28"/>
      <c r="E89" s="92"/>
      <c r="F89" s="92"/>
      <c r="G89" s="125"/>
      <c r="H89" s="86"/>
      <c r="I89" s="86"/>
      <c r="J89" s="93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2"/>
      <c r="B90" s="25"/>
      <c r="C90" s="25"/>
      <c r="D90" s="28"/>
      <c r="E90" s="92"/>
      <c r="F90" s="92"/>
      <c r="G90" s="86"/>
      <c r="H90" s="86"/>
      <c r="I90" s="86"/>
      <c r="J90" s="93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2"/>
      <c r="B91" s="98"/>
      <c r="C91" s="98"/>
      <c r="D91" s="92"/>
      <c r="E91" s="76"/>
      <c r="F91" s="76"/>
      <c r="G91" s="92"/>
      <c r="H91" s="97"/>
      <c r="I91" s="76"/>
      <c r="J91" s="86"/>
      <c r="K91" s="93"/>
      <c r="L91" s="87"/>
      <c r="M91" s="16"/>
      <c r="N91" s="16"/>
      <c r="O91" s="16"/>
      <c r="P91" s="16"/>
      <c r="Q91" s="16"/>
      <c r="R91" s="71"/>
      <c r="S91" s="69"/>
      <c r="T91" s="70"/>
      <c r="U91" s="16"/>
      <c r="V91" s="16"/>
    </row>
    <row r="92" spans="1:22" ht="15.75">
      <c r="A92" s="92"/>
      <c r="B92" s="98"/>
      <c r="C92" s="98"/>
      <c r="D92" s="92"/>
      <c r="E92" s="76"/>
      <c r="F92" s="76"/>
      <c r="G92" s="92"/>
      <c r="H92" s="97"/>
      <c r="I92" s="76"/>
      <c r="J92" s="86"/>
      <c r="K92" s="93"/>
      <c r="L92" s="87"/>
      <c r="M92" s="16"/>
      <c r="N92" s="16"/>
      <c r="O92" s="16"/>
      <c r="P92" s="16"/>
      <c r="Q92" s="16"/>
      <c r="R92" s="71"/>
      <c r="S92" s="69"/>
      <c r="T92" s="70"/>
      <c r="U92" s="16"/>
      <c r="V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4"/>
      <c r="M94" s="16"/>
      <c r="N94" s="16"/>
      <c r="O94" s="16"/>
      <c r="P94" s="16"/>
      <c r="Q94" s="16"/>
      <c r="R94" s="68"/>
      <c r="S94" s="69"/>
      <c r="T94" s="70"/>
      <c r="U94" s="16"/>
      <c r="V94" s="16"/>
    </row>
    <row r="95" spans="1:22" ht="15.75">
      <c r="A95" s="16"/>
      <c r="B95" s="88"/>
      <c r="C95" s="88"/>
      <c r="D95" s="27"/>
      <c r="E95" s="16"/>
      <c r="F95" s="16"/>
      <c r="G95" s="16"/>
      <c r="H95" s="89"/>
      <c r="I95" s="16"/>
      <c r="J95" s="16"/>
      <c r="K95" s="16"/>
      <c r="L95" s="84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16"/>
      <c r="B96" s="88"/>
      <c r="C96" s="88"/>
      <c r="D96" s="27"/>
      <c r="E96" s="16"/>
      <c r="F96" s="16"/>
      <c r="G96" s="16"/>
      <c r="H96" s="90"/>
      <c r="I96" s="16"/>
      <c r="J96" s="16"/>
      <c r="K96" s="16"/>
      <c r="L96" s="84"/>
      <c r="M96" s="16"/>
      <c r="N96" s="16"/>
      <c r="O96" s="16"/>
      <c r="P96" s="16"/>
      <c r="Q96" s="16"/>
      <c r="R96" s="71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16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2.75">
      <c r="A98" s="16"/>
      <c r="B98" s="88"/>
      <c r="C98" s="88"/>
      <c r="D98" s="27"/>
      <c r="E98" s="16"/>
      <c r="F98" s="16"/>
      <c r="G98" s="16"/>
      <c r="H98" s="16"/>
      <c r="I98" s="16"/>
      <c r="J98" s="16"/>
      <c r="K98" s="16"/>
      <c r="L98" s="84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3:22" ht="12.75">
      <c r="C99" s="1"/>
      <c r="L99" s="26"/>
      <c r="R99" s="16"/>
      <c r="S99" s="16"/>
      <c r="T99" s="16"/>
      <c r="U99" s="16"/>
      <c r="V99" s="16"/>
    </row>
    <row r="100" spans="3:22" ht="12.75">
      <c r="C100" s="1"/>
      <c r="L100" s="26"/>
      <c r="R100" s="16"/>
      <c r="S100" s="16"/>
      <c r="T100" s="16"/>
      <c r="U100" s="16"/>
      <c r="V100" s="16"/>
    </row>
    <row r="101" spans="3:22" ht="12.75">
      <c r="C101" s="1"/>
      <c r="L101" s="26"/>
      <c r="U101" s="16"/>
      <c r="V101" s="16"/>
    </row>
    <row r="102" spans="3:12" ht="12.75">
      <c r="C102" s="1"/>
      <c r="L102" s="26"/>
    </row>
    <row r="103" spans="3:12" ht="12.75">
      <c r="C103" s="1"/>
      <c r="L103" s="2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3" sqref="A93:H9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2" t="s">
        <v>1</v>
      </c>
      <c r="B1" s="143"/>
      <c r="C1" s="143"/>
      <c r="D1" s="143"/>
      <c r="E1" s="143"/>
      <c r="F1" s="143"/>
      <c r="G1" s="135"/>
      <c r="H1" s="136"/>
      <c r="I1" s="18"/>
      <c r="J1" s="18"/>
    </row>
    <row r="2" spans="1:10" ht="15">
      <c r="A2" s="37" t="s">
        <v>2</v>
      </c>
      <c r="B2" s="18"/>
      <c r="C2" s="42" t="s">
        <v>18</v>
      </c>
      <c r="D2" s="17"/>
      <c r="E2" s="38" t="s">
        <v>3</v>
      </c>
      <c r="F2" s="66" t="s">
        <v>4</v>
      </c>
      <c r="G2" s="108"/>
      <c r="H2" s="39"/>
      <c r="I2" s="18"/>
      <c r="J2" s="18"/>
    </row>
    <row r="3" spans="1:10" ht="15">
      <c r="A3" s="43" t="s">
        <v>29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17</v>
      </c>
      <c r="B5" s="19"/>
      <c r="C5" s="109" t="s">
        <v>28</v>
      </c>
      <c r="D5" s="110"/>
      <c r="E5" s="110"/>
      <c r="F5" s="110"/>
      <c r="G5" s="139" t="s">
        <v>15</v>
      </c>
      <c r="H5" s="139" t="s">
        <v>5</v>
      </c>
      <c r="I5" s="18"/>
    </row>
    <row r="6" spans="1:9" ht="13.5" thickBot="1">
      <c r="A6" s="67" t="s">
        <v>6</v>
      </c>
      <c r="B6" s="20" t="s">
        <v>13</v>
      </c>
      <c r="C6" s="137" t="s">
        <v>25</v>
      </c>
      <c r="D6" s="141"/>
      <c r="E6" s="137" t="s">
        <v>14</v>
      </c>
      <c r="F6" s="138"/>
      <c r="G6" s="140"/>
      <c r="H6" s="140"/>
      <c r="I6" s="18"/>
    </row>
    <row r="7" spans="1:9" ht="12.75">
      <c r="A7" s="111"/>
      <c r="B7" s="112"/>
      <c r="C7" s="113" t="s">
        <v>22</v>
      </c>
      <c r="D7" s="114" t="s">
        <v>23</v>
      </c>
      <c r="E7" s="113" t="s">
        <v>26</v>
      </c>
      <c r="F7" s="115" t="s">
        <v>27</v>
      </c>
      <c r="G7" s="140"/>
      <c r="H7" s="140"/>
      <c r="I7" s="18"/>
    </row>
    <row r="8" spans="1:9" ht="12.75">
      <c r="A8" s="73" t="str">
        <f>IF(ISBLANK(Rezultati!B2),"",Rezultati!B2)</f>
        <v>1/2018</v>
      </c>
      <c r="B8" s="74" t="str">
        <f>IF(ISBLANK(Rezultati!C2),"",Rezultati!C2)</f>
        <v>Maksim Kontić</v>
      </c>
      <c r="C8" s="116">
        <f>IF(ISBLANK(Rezultati!D2),"",Rezultati!D2)</f>
        <v>35</v>
      </c>
      <c r="D8" s="116">
        <f>IF(ISBLANK(Rezultati!E2),"",Rezultati!E2)</f>
      </c>
      <c r="E8" s="116">
        <f>IF(ISBLANK(Rezultati!G2),"",Rezultati!G2)</f>
      </c>
      <c r="F8" s="116">
        <f>IF(ISBLANK(Rezultati!H2),"",Rezultati!H2)</f>
      </c>
      <c r="G8" s="116">
        <f>IF(ISBLANK(Rezultati!I2),"",Rezultati!I2)</f>
        <v>35</v>
      </c>
      <c r="H8" s="117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3" t="str">
        <f>IF(ISBLANK(Rezultati!B3),"",Rezultati!B3)</f>
        <v>3/2018</v>
      </c>
      <c r="B9" s="74" t="str">
        <f>IF(ISBLANK(Rezultati!C3),"",Rezultati!C3)</f>
        <v>Elmir Bučan</v>
      </c>
      <c r="C9" s="116">
        <f>IF(ISBLANK(Rezultati!D3),"",Rezultati!D3)</f>
        <v>4</v>
      </c>
      <c r="D9" s="116">
        <f>IF(ISBLANK(Rezultati!E3),"",Rezultati!E3)</f>
      </c>
      <c r="E9" s="116">
        <f>IF(ISBLANK(Rezultati!G3),"",Rezultati!G3)</f>
      </c>
      <c r="F9" s="116">
        <f>IF(ISBLANK(Rezultati!H3),"",Rezultati!H3)</f>
      </c>
      <c r="G9" s="116">
        <f>IF(ISBLANK(Rezultati!I3),"",Rezultati!I3)</f>
        <v>4</v>
      </c>
      <c r="H9" s="117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73" t="str">
        <f>IF(ISBLANK(Rezultati!B4),"",Rezultati!B4)</f>
        <v>4/2018</v>
      </c>
      <c r="B10" s="74" t="str">
        <f>IF(ISBLANK(Rezultati!C4),"",Rezultati!C4)</f>
        <v>Andrija Balević</v>
      </c>
      <c r="C10" s="116">
        <f>IF(ISBLANK(Rezultati!D4),"",Rezultati!D4)</f>
        <v>18</v>
      </c>
      <c r="D10" s="116">
        <f>IF(ISBLANK(Rezultati!E4),"",Rezultati!E4)</f>
      </c>
      <c r="E10" s="116">
        <f>IF(ISBLANK(Rezultati!G4),"",Rezultati!G4)</f>
      </c>
      <c r="F10" s="116">
        <f>IF(ISBLANK(Rezultati!H4),"",Rezultati!H4)</f>
      </c>
      <c r="G10" s="116">
        <f>IF(ISBLANK(Rezultati!I4),"",Rezultati!I4)</f>
        <v>18</v>
      </c>
      <c r="H10" s="117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3" t="str">
        <f>IF(ISBLANK(Rezultati!B5),"",Rezultati!B5)</f>
        <v>5/2018</v>
      </c>
      <c r="B11" s="74" t="str">
        <f>IF(ISBLANK(Rezultati!C5),"",Rezultati!C5)</f>
        <v>Miloš Nedović</v>
      </c>
      <c r="C11" s="116">
        <f>IF(ISBLANK(Rezultati!D5),"",Rezultati!D5)</f>
        <v>23</v>
      </c>
      <c r="D11" s="116">
        <f>IF(ISBLANK(Rezultati!E5),"",Rezultati!E5)</f>
      </c>
      <c r="E11" s="116">
        <f>IF(ISBLANK(Rezultati!G5),"",Rezultati!G5)</f>
      </c>
      <c r="F11" s="116">
        <f>IF(ISBLANK(Rezultati!H5),"",Rezultati!H5)</f>
      </c>
      <c r="G11" s="116">
        <f>IF(ISBLANK(Rezultati!I5),"",Rezultati!I5)</f>
        <v>23</v>
      </c>
      <c r="H11" s="117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3" t="str">
        <f>IF(ISBLANK(Rezultati!B6),"",Rezultati!B6)</f>
        <v>8/2018</v>
      </c>
      <c r="B12" s="74" t="str">
        <f>IF(ISBLANK(Rezultati!C6),"",Rezultati!C6)</f>
        <v>Aleksandar Konatar</v>
      </c>
      <c r="C12" s="116">
        <f>IF(ISBLANK(Rezultati!D6),"",Rezultati!D6)</f>
        <v>0</v>
      </c>
      <c r="D12" s="116">
        <f>IF(ISBLANK(Rezultati!E6),"",Rezultati!E6)</f>
      </c>
      <c r="E12" s="116">
        <f>IF(ISBLANK(Rezultati!G6),"",Rezultati!G6)</f>
      </c>
      <c r="F12" s="116">
        <f>IF(ISBLANK(Rezultati!H6),"",Rezultati!H6)</f>
      </c>
      <c r="G12" s="116">
        <f>IF(ISBLANK(Rezultati!I6),"",Rezultati!I6)</f>
        <v>0</v>
      </c>
      <c r="H12" s="117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73" t="str">
        <f>IF(ISBLANK(Rezultati!B7),"",Rezultati!B7)</f>
        <v>11/2018</v>
      </c>
      <c r="B13" s="74" t="str">
        <f>IF(ISBLANK(Rezultati!C7),"",Rezultati!C7)</f>
        <v>Balša Ljumović</v>
      </c>
      <c r="C13" s="116">
        <f>IF(ISBLANK(Rezultati!D7),"",Rezultati!D7)</f>
        <v>8</v>
      </c>
      <c r="D13" s="116">
        <f>IF(ISBLANK(Rezultati!E7),"",Rezultati!E7)</f>
      </c>
      <c r="E13" s="116">
        <f>IF(ISBLANK(Rezultati!G7),"",Rezultati!G7)</f>
      </c>
      <c r="F13" s="116">
        <f>IF(ISBLANK(Rezultati!H7),"",Rezultati!H7)</f>
      </c>
      <c r="G13" s="116">
        <f>IF(ISBLANK(Rezultati!I7),"",Rezultati!I7)</f>
        <v>8</v>
      </c>
      <c r="H13" s="117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73" t="str">
        <f>IF(ISBLANK(Rezultati!B8),"",Rezultati!B8)</f>
        <v>12/2018</v>
      </c>
      <c r="B14" s="74" t="str">
        <f>IF(ISBLANK(Rezultati!C8),"",Rezultati!C8)</f>
        <v>Luka Kusovac</v>
      </c>
      <c r="C14" s="116">
        <f>IF(ISBLANK(Rezultati!D8),"",Rezultati!D8)</f>
      </c>
      <c r="D14" s="116">
        <f>IF(ISBLANK(Rezultati!E8),"",Rezultati!E8)</f>
      </c>
      <c r="E14" s="116">
        <f>IF(ISBLANK(Rezultati!G8),"",Rezultati!G8)</f>
      </c>
      <c r="F14" s="116">
        <f>IF(ISBLANK(Rezultati!H8),"",Rezultati!H8)</f>
      </c>
      <c r="G14" s="116">
        <f>IF(ISBLANK(Rezultati!I8),"",Rezultati!I8)</f>
        <v>0</v>
      </c>
      <c r="H14" s="117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73" t="str">
        <f>IF(ISBLANK(Rezultati!B9),"",Rezultati!B9)</f>
        <v>25/2018</v>
      </c>
      <c r="B15" s="74" t="str">
        <f>IF(ISBLANK(Rezultati!C9),"",Rezultati!C9)</f>
        <v>Jelena Samardžić</v>
      </c>
      <c r="C15" s="116">
        <f>IF(ISBLANK(Rezultati!D9),"",Rezultati!D9)</f>
        <v>23</v>
      </c>
      <c r="D15" s="116">
        <f>IF(ISBLANK(Rezultati!E9),"",Rezultati!E9)</f>
      </c>
      <c r="E15" s="116">
        <f>IF(ISBLANK(Rezultati!G9),"",Rezultati!G9)</f>
      </c>
      <c r="F15" s="116">
        <f>IF(ISBLANK(Rezultati!H9),"",Rezultati!H9)</f>
      </c>
      <c r="G15" s="116">
        <f>IF(ISBLANK(Rezultati!I9),"",Rezultati!I9)</f>
        <v>23</v>
      </c>
      <c r="H15" s="117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73" t="str">
        <f>IF(ISBLANK(Rezultati!B10),"",Rezultati!B10)</f>
        <v>26/2018</v>
      </c>
      <c r="B16" s="74" t="str">
        <f>IF(ISBLANK(Rezultati!C10),"",Rezultati!C10)</f>
        <v>Mia Dubak</v>
      </c>
      <c r="C16" s="116">
        <f>IF(ISBLANK(Rezultati!D10),"",Rezultati!D10)</f>
      </c>
      <c r="D16" s="116">
        <f>IF(ISBLANK(Rezultati!E10),"",Rezultati!E10)</f>
      </c>
      <c r="E16" s="116">
        <f>IF(ISBLANK(Rezultati!G10),"",Rezultati!G10)</f>
      </c>
      <c r="F16" s="116">
        <f>IF(ISBLANK(Rezultati!H10),"",Rezultati!H10)</f>
      </c>
      <c r="G16" s="116">
        <f>IF(ISBLANK(Rezultati!I10),"",Rezultati!I10)</f>
        <v>0</v>
      </c>
      <c r="H16" s="117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73" t="str">
        <f>IF(ISBLANK(Rezultati!B11),"",Rezultati!B11)</f>
        <v>27/2018</v>
      </c>
      <c r="B17" s="74" t="str">
        <f>IF(ISBLANK(Rezultati!C11),"",Rezultati!C11)</f>
        <v>Aleksandar Savić</v>
      </c>
      <c r="C17" s="116">
        <f>IF(ISBLANK(Rezultati!D11),"",Rezultati!D11)</f>
        <v>26</v>
      </c>
      <c r="D17" s="116">
        <f>IF(ISBLANK(Rezultati!E11),"",Rezultati!E11)</f>
      </c>
      <c r="E17" s="116">
        <f>IF(ISBLANK(Rezultati!G11),"",Rezultati!G11)</f>
      </c>
      <c r="F17" s="116">
        <f>IF(ISBLANK(Rezultati!H11),"",Rezultati!H11)</f>
      </c>
      <c r="G17" s="116">
        <f>IF(ISBLANK(Rezultati!I11),"",Rezultati!I11)</f>
        <v>26</v>
      </c>
      <c r="H17" s="117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3" t="str">
        <f>IF(ISBLANK(Rezultati!B12),"",Rezultati!B12)</f>
        <v>30/2018</v>
      </c>
      <c r="B18" s="74" t="str">
        <f>IF(ISBLANK(Rezultati!C12),"",Rezultati!C12)</f>
        <v>Milica Kovačević</v>
      </c>
      <c r="C18" s="116">
        <f>IF(ISBLANK(Rezultati!D12),"",Rezultati!D12)</f>
        <v>22</v>
      </c>
      <c r="D18" s="116">
        <f>IF(ISBLANK(Rezultati!E12),"",Rezultati!E12)</f>
      </c>
      <c r="E18" s="116">
        <f>IF(ISBLANK(Rezultati!G12),"",Rezultati!G12)</f>
      </c>
      <c r="F18" s="116">
        <f>IF(ISBLANK(Rezultati!H12),"",Rezultati!H12)</f>
      </c>
      <c r="G18" s="116">
        <f>IF(ISBLANK(Rezultati!I12),"",Rezultati!I12)</f>
        <v>22</v>
      </c>
      <c r="H18" s="117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3" t="str">
        <f>IF(ISBLANK(Rezultati!B13),"",Rezultati!B13)</f>
        <v>31/2018</v>
      </c>
      <c r="B19" s="74" t="str">
        <f>IF(ISBLANK(Rezultati!C13),"",Rezultati!C13)</f>
        <v>Nikolina Fatić</v>
      </c>
      <c r="C19" s="116">
        <f>IF(ISBLANK(Rezultati!D13),"",Rezultati!D13)</f>
      </c>
      <c r="D19" s="116">
        <f>IF(ISBLANK(Rezultati!E13),"",Rezultati!E13)</f>
      </c>
      <c r="E19" s="116">
        <f>IF(ISBLANK(Rezultati!G13),"",Rezultati!G13)</f>
      </c>
      <c r="F19" s="116">
        <f>IF(ISBLANK(Rezultati!H13),"",Rezultati!H13)</f>
      </c>
      <c r="G19" s="116">
        <f>IF(ISBLANK(Rezultati!I13),"",Rezultati!I13)</f>
        <v>0</v>
      </c>
      <c r="H19" s="117" t="str">
        <f>IF(Rezultati!I13&lt;50,"F",IF(Rezultati!I13&lt;60,"E",IF(Rezultati!I13&lt;70,"D",IF(Rezultati!I13&lt;80,"C",IF(Rezultati!I13&lt;90,"B","A")))))</f>
        <v>F</v>
      </c>
      <c r="I19" s="18"/>
    </row>
    <row r="20" spans="1:9" ht="12.75">
      <c r="A20" s="73" t="str">
        <f>IF(ISBLANK(Rezultati!B14),"",Rezultati!B14)</f>
        <v>37/2018</v>
      </c>
      <c r="B20" s="74" t="str">
        <f>IF(ISBLANK(Rezultati!C14),"",Rezultati!C14)</f>
        <v>Ivan Adžić</v>
      </c>
      <c r="C20" s="116">
        <f>IF(ISBLANK(Rezultati!D14),"",Rezultati!D14)</f>
        <v>25</v>
      </c>
      <c r="D20" s="116">
        <f>IF(ISBLANK(Rezultati!E14),"",Rezultati!E14)</f>
      </c>
      <c r="E20" s="116">
        <f>IF(ISBLANK(Rezultati!G14),"",Rezultati!G14)</f>
      </c>
      <c r="F20" s="116">
        <f>IF(ISBLANK(Rezultati!H14),"",Rezultati!H14)</f>
      </c>
      <c r="G20" s="116">
        <f>IF(ISBLANK(Rezultati!I14),"",Rezultati!I14)</f>
        <v>25</v>
      </c>
      <c r="H20" s="117" t="str">
        <f>IF(Rezultati!I14&lt;50,"F",IF(Rezultati!I14&lt;60,"E",IF(Rezultati!I14&lt;70,"D",IF(Rezultati!I14&lt;80,"C",IF(Rezultati!I14&lt;90,"B","A")))))</f>
        <v>F</v>
      </c>
      <c r="I20" s="18"/>
    </row>
    <row r="21" spans="1:9" ht="12.75">
      <c r="A21" s="73" t="str">
        <f>IF(ISBLANK(Rezultati!B15),"",Rezultati!B15)</f>
        <v>38/2018</v>
      </c>
      <c r="B21" s="74" t="str">
        <f>IF(ISBLANK(Rezultati!C15),"",Rezultati!C15)</f>
        <v>Petar Milić</v>
      </c>
      <c r="C21" s="116">
        <f>IF(ISBLANK(Rezultati!D15),"",Rezultati!D15)</f>
        <v>8</v>
      </c>
      <c r="D21" s="116">
        <f>IF(ISBLANK(Rezultati!E15),"",Rezultati!E15)</f>
      </c>
      <c r="E21" s="116">
        <f>IF(ISBLANK(Rezultati!G15),"",Rezultati!G15)</f>
      </c>
      <c r="F21" s="116">
        <f>IF(ISBLANK(Rezultati!H15),"",Rezultati!H15)</f>
      </c>
      <c r="G21" s="116">
        <f>IF(ISBLANK(Rezultati!I15),"",Rezultati!I15)</f>
        <v>8</v>
      </c>
      <c r="H21" s="117" t="str">
        <f>IF(Rezultati!I15&lt;50,"F",IF(Rezultati!I15&lt;60,"E",IF(Rezultati!I15&lt;70,"D",IF(Rezultati!I15&lt;80,"C",IF(Rezultati!I15&lt;90,"B","A")))))</f>
        <v>F</v>
      </c>
      <c r="I21" s="18"/>
    </row>
    <row r="22" spans="1:9" ht="12.75">
      <c r="A22" s="73" t="str">
        <f>IF(ISBLANK(Rezultati!B16),"",Rezultati!B16)</f>
        <v>41/2018</v>
      </c>
      <c r="B22" s="74" t="str">
        <f>IF(ISBLANK(Rezultati!C16),"",Rezultati!C16)</f>
        <v>Semir Kardović</v>
      </c>
      <c r="C22" s="116">
        <f>IF(ISBLANK(Rezultati!D16),"",Rezultati!D16)</f>
        <v>25</v>
      </c>
      <c r="D22" s="116">
        <f>IF(ISBLANK(Rezultati!E16),"",Rezultati!E16)</f>
      </c>
      <c r="E22" s="116">
        <f>IF(ISBLANK(Rezultati!G16),"",Rezultati!G16)</f>
      </c>
      <c r="F22" s="116">
        <f>IF(ISBLANK(Rezultati!H16),"",Rezultati!H16)</f>
      </c>
      <c r="G22" s="116">
        <f>IF(ISBLANK(Rezultati!I16),"",Rezultati!I16)</f>
        <v>25</v>
      </c>
      <c r="H22" s="117" t="str">
        <f>IF(Rezultati!I16&lt;50,"F",IF(Rezultati!I16&lt;60,"E",IF(Rezultati!I16&lt;70,"D",IF(Rezultati!I16&lt;80,"C",IF(Rezultati!I16&lt;90,"B","A")))))</f>
        <v>F</v>
      </c>
      <c r="I22" s="18"/>
    </row>
    <row r="23" spans="1:9" ht="12.75">
      <c r="A23" s="73" t="str">
        <f>IF(ISBLANK(Rezultati!B17),"",Rezultati!B17)</f>
        <v>47/2018</v>
      </c>
      <c r="B23" s="74" t="str">
        <f>IF(ISBLANK(Rezultati!C17),"",Rezultati!C17)</f>
        <v>Eva Stella Lekić</v>
      </c>
      <c r="C23" s="116">
        <f>IF(ISBLANK(Rezultati!D17),"",Rezultati!D17)</f>
      </c>
      <c r="D23" s="116">
        <f>IF(ISBLANK(Rezultati!E17),"",Rezultati!E17)</f>
      </c>
      <c r="E23" s="116">
        <f>IF(ISBLANK(Rezultati!G17),"",Rezultati!G17)</f>
      </c>
      <c r="F23" s="116">
        <f>IF(ISBLANK(Rezultati!H17),"",Rezultati!H17)</f>
      </c>
      <c r="G23" s="116">
        <f>IF(ISBLANK(Rezultati!I17),"",Rezultati!I17)</f>
        <v>0</v>
      </c>
      <c r="H23" s="117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3" t="str">
        <f>IF(ISBLANK(Rezultati!B18),"",Rezultati!B18)</f>
        <v>48/2018</v>
      </c>
      <c r="B24" s="74" t="str">
        <f>IF(ISBLANK(Rezultati!C18),"",Rezultati!C18)</f>
        <v>Lazar Ašanin</v>
      </c>
      <c r="C24" s="116">
        <f>IF(ISBLANK(Rezultati!D18),"",Rezultati!D18)</f>
        <v>27</v>
      </c>
      <c r="D24" s="116">
        <f>IF(ISBLANK(Rezultati!E18),"",Rezultati!E18)</f>
      </c>
      <c r="E24" s="116">
        <f>IF(ISBLANK(Rezultati!G18),"",Rezultati!G18)</f>
      </c>
      <c r="F24" s="116">
        <f>IF(ISBLANK(Rezultati!H18),"",Rezultati!H18)</f>
      </c>
      <c r="G24" s="116">
        <f>IF(ISBLANK(Rezultati!I18),"",Rezultati!I18)</f>
        <v>27</v>
      </c>
      <c r="H24" s="117" t="str">
        <f>IF(Rezultati!I18&lt;50,"F",IF(Rezultati!I18&lt;60,"E",IF(Rezultati!I18&lt;70,"D",IF(Rezultati!I18&lt;80,"C",IF(Rezultati!I18&lt;90,"B","A")))))</f>
        <v>F</v>
      </c>
      <c r="I24" s="18"/>
    </row>
    <row r="25" spans="1:9" ht="12.75">
      <c r="A25" s="73" t="str">
        <f>IF(ISBLANK(Rezultati!B19),"",Rezultati!B19)</f>
        <v>54/2018</v>
      </c>
      <c r="B25" s="74" t="str">
        <f>IF(ISBLANK(Rezultati!C19),"",Rezultati!C19)</f>
        <v>Danilo Živković</v>
      </c>
      <c r="C25" s="116">
        <f>IF(ISBLANK(Rezultati!D19),"",Rezultati!D19)</f>
        <v>23</v>
      </c>
      <c r="D25" s="116">
        <f>IF(ISBLANK(Rezultati!E19),"",Rezultati!E19)</f>
      </c>
      <c r="E25" s="116">
        <f>IF(ISBLANK(Rezultati!G19),"",Rezultati!G19)</f>
      </c>
      <c r="F25" s="116">
        <f>IF(ISBLANK(Rezultati!H19),"",Rezultati!H19)</f>
      </c>
      <c r="G25" s="116">
        <f>IF(ISBLANK(Rezultati!I19),"",Rezultati!I19)</f>
        <v>23</v>
      </c>
      <c r="H25" s="117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3" t="str">
        <f>IF(ISBLANK(Rezultati!B20),"",Rezultati!B20)</f>
        <v>55/2018</v>
      </c>
      <c r="B26" s="74" t="str">
        <f>IF(ISBLANK(Rezultati!C20),"",Rezultati!C20)</f>
        <v>Anka Bojović</v>
      </c>
      <c r="C26" s="116">
        <f>IF(ISBLANK(Rezultati!D20),"",Rezultati!D20)</f>
      </c>
      <c r="D26" s="116">
        <f>IF(ISBLANK(Rezultati!E20),"",Rezultati!E20)</f>
      </c>
      <c r="E26" s="116">
        <f>IF(ISBLANK(Rezultati!G20),"",Rezultati!G20)</f>
      </c>
      <c r="F26" s="116">
        <f>IF(ISBLANK(Rezultati!H20),"",Rezultati!H20)</f>
      </c>
      <c r="G26" s="116">
        <f>IF(ISBLANK(Rezultati!I20),"",Rezultati!I20)</f>
        <v>0</v>
      </c>
      <c r="H26" s="117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3" t="str">
        <f>IF(ISBLANK(Rezultati!B21),"",Rezultati!B21)</f>
        <v>57/2018</v>
      </c>
      <c r="B27" s="74" t="str">
        <f>IF(ISBLANK(Rezultati!C21),"",Rezultati!C21)</f>
        <v>Miloš Knežević</v>
      </c>
      <c r="C27" s="116">
        <f>IF(ISBLANK(Rezultati!D21),"",Rezultati!D21)</f>
      </c>
      <c r="D27" s="116">
        <f>IF(ISBLANK(Rezultati!E21),"",Rezultati!E21)</f>
      </c>
      <c r="E27" s="116">
        <f>IF(ISBLANK(Rezultati!G21),"",Rezultati!G21)</f>
      </c>
      <c r="F27" s="116">
        <f>IF(ISBLANK(Rezultati!H21),"",Rezultati!H21)</f>
      </c>
      <c r="G27" s="116">
        <f>IF(ISBLANK(Rezultati!I21),"",Rezultati!I21)</f>
        <v>0</v>
      </c>
      <c r="H27" s="117" t="str">
        <f>IF(Rezultati!I21&lt;50,"F",IF(Rezultati!I21&lt;60,"E",IF(Rezultati!I21&lt;70,"D",IF(Rezultati!I21&lt;80,"C",IF(Rezultati!I21&lt;90,"B","A")))))</f>
        <v>F</v>
      </c>
      <c r="I27" s="18"/>
    </row>
    <row r="28" spans="1:9" ht="12.75">
      <c r="A28" s="73" t="str">
        <f>IF(ISBLANK(Rezultati!B22),"",Rezultati!B22)</f>
        <v>59/2018</v>
      </c>
      <c r="B28" s="74" t="str">
        <f>IF(ISBLANK(Rezultati!C22),"",Rezultati!C22)</f>
        <v>Pavle Saveljić</v>
      </c>
      <c r="C28" s="116">
        <f>IF(ISBLANK(Rezultati!D22),"",Rezultati!D22)</f>
      </c>
      <c r="D28" s="116">
        <f>IF(ISBLANK(Rezultati!E22),"",Rezultati!E22)</f>
      </c>
      <c r="E28" s="116">
        <f>IF(ISBLANK(Rezultati!G22),"",Rezultati!G22)</f>
      </c>
      <c r="F28" s="116">
        <f>IF(ISBLANK(Rezultati!H22),"",Rezultati!H22)</f>
      </c>
      <c r="G28" s="116">
        <f>IF(ISBLANK(Rezultati!I22),"",Rezultati!I22)</f>
        <v>0</v>
      </c>
      <c r="H28" s="117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3" t="str">
        <f>IF(ISBLANK(Rezultati!B23),"",Rezultati!B23)</f>
        <v>68/2018</v>
      </c>
      <c r="B29" s="74" t="str">
        <f>IF(ISBLANK(Rezultati!C23),"",Rezultati!C23)</f>
        <v>Anastasija Bubanja</v>
      </c>
      <c r="C29" s="116">
        <f>IF(ISBLANK(Rezultati!D23),"",Rezultati!D23)</f>
        <v>17</v>
      </c>
      <c r="D29" s="116">
        <f>IF(ISBLANK(Rezultati!E23),"",Rezultati!E23)</f>
      </c>
      <c r="E29" s="116">
        <f>IF(ISBLANK(Rezultati!G23),"",Rezultati!G23)</f>
      </c>
      <c r="F29" s="116">
        <f>IF(ISBLANK(Rezultati!H23),"",Rezultati!H23)</f>
      </c>
      <c r="G29" s="116">
        <f>IF(ISBLANK(Rezultati!I23),"",Rezultati!I23)</f>
        <v>17</v>
      </c>
      <c r="H29" s="117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3" t="str">
        <f>IF(ISBLANK(Rezultati!B24),"",Rezultati!B24)</f>
        <v>70/2018</v>
      </c>
      <c r="B30" s="74" t="str">
        <f>IF(ISBLANK(Rezultati!C24),"",Rezultati!C24)</f>
        <v>Barbara Šuškavčević</v>
      </c>
      <c r="C30" s="116">
        <f>IF(ISBLANK(Rezultati!D24),"",Rezultati!D24)</f>
        <v>25</v>
      </c>
      <c r="D30" s="116">
        <f>IF(ISBLANK(Rezultati!E24),"",Rezultati!E24)</f>
      </c>
      <c r="E30" s="116">
        <f>IF(ISBLANK(Rezultati!G24),"",Rezultati!G24)</f>
      </c>
      <c r="F30" s="116">
        <f>IF(ISBLANK(Rezultati!H24),"",Rezultati!H24)</f>
      </c>
      <c r="G30" s="116">
        <f>IF(ISBLANK(Rezultati!I24),"",Rezultati!I24)</f>
        <v>25</v>
      </c>
      <c r="H30" s="117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3" t="str">
        <f>IF(ISBLANK(Rezultati!B25),"",Rezultati!B25)</f>
        <v>73/2018</v>
      </c>
      <c r="B31" s="74" t="str">
        <f>IF(ISBLANK(Rezultati!C25),"",Rezultati!C25)</f>
        <v>Sara Šarić</v>
      </c>
      <c r="C31" s="116">
        <f>IF(ISBLANK(Rezultati!D25),"",Rezultati!D25)</f>
        <v>11</v>
      </c>
      <c r="D31" s="116">
        <f>IF(ISBLANK(Rezultati!E25),"",Rezultati!E25)</f>
      </c>
      <c r="E31" s="116">
        <f>IF(ISBLANK(Rezultati!G25),"",Rezultati!G25)</f>
      </c>
      <c r="F31" s="116">
        <f>IF(ISBLANK(Rezultati!H25),"",Rezultati!H25)</f>
      </c>
      <c r="G31" s="116">
        <f>IF(ISBLANK(Rezultati!I25),"",Rezultati!I25)</f>
        <v>11</v>
      </c>
      <c r="H31" s="117" t="str">
        <f>IF(Rezultati!I25&lt;50,"F",IF(Rezultati!I25&lt;60,"E",IF(Rezultati!I25&lt;70,"D",IF(Rezultati!I25&lt;80,"C",IF(Rezultati!I25&lt;90,"B","A")))))</f>
        <v>F</v>
      </c>
      <c r="I31" s="18"/>
    </row>
    <row r="32" spans="1:9" ht="12.75">
      <c r="A32" s="73" t="str">
        <f>IF(ISBLANK(Rezultati!B26),"",Rezultati!B26)</f>
        <v>82/2018</v>
      </c>
      <c r="B32" s="74" t="str">
        <f>IF(ISBLANK(Rezultati!C26),"",Rezultati!C26)</f>
        <v>Balša Marković</v>
      </c>
      <c r="C32" s="116">
        <f>IF(ISBLANK(Rezultati!D26),"",Rezultati!D26)</f>
      </c>
      <c r="D32" s="116">
        <f>IF(ISBLANK(Rezultati!E26),"",Rezultati!E26)</f>
      </c>
      <c r="E32" s="116">
        <f>IF(ISBLANK(Rezultati!G26),"",Rezultati!G26)</f>
      </c>
      <c r="F32" s="116">
        <f>IF(ISBLANK(Rezultati!H26),"",Rezultati!H26)</f>
      </c>
      <c r="G32" s="116">
        <f>IF(ISBLANK(Rezultati!I26),"",Rezultati!I26)</f>
        <v>0</v>
      </c>
      <c r="H32" s="117" t="str">
        <f>IF(Rezultati!I26&lt;50,"F",IF(Rezultati!I26&lt;60,"E",IF(Rezultati!I26&lt;70,"D",IF(Rezultati!I26&lt;80,"C",IF(Rezultati!I26&lt;90,"B","A")))))</f>
        <v>F</v>
      </c>
      <c r="I32" s="18"/>
    </row>
    <row r="33" spans="1:9" ht="12.75">
      <c r="A33" s="73" t="str">
        <f>IF(ISBLANK(Rezultati!B27),"",Rezultati!B27)</f>
        <v>83/2018</v>
      </c>
      <c r="B33" s="74" t="str">
        <f>IF(ISBLANK(Rezultati!C27),"",Rezultati!C27)</f>
        <v>Nikola Otašević</v>
      </c>
      <c r="C33" s="116">
        <f>IF(ISBLANK(Rezultati!D27),"",Rezultati!D27)</f>
      </c>
      <c r="D33" s="116">
        <f>IF(ISBLANK(Rezultati!E27),"",Rezultati!E27)</f>
      </c>
      <c r="E33" s="116">
        <f>IF(ISBLANK(Rezultati!G27),"",Rezultati!G27)</f>
      </c>
      <c r="F33" s="116">
        <f>IF(ISBLANK(Rezultati!H27),"",Rezultati!H27)</f>
      </c>
      <c r="G33" s="116">
        <f>IF(ISBLANK(Rezultati!I27),"",Rezultati!I27)</f>
        <v>0</v>
      </c>
      <c r="H33" s="117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3" t="str">
        <f>IF(ISBLANK(Rezultati!B28),"",Rezultati!B28)</f>
        <v>92/2018</v>
      </c>
      <c r="B34" s="74" t="str">
        <f>IF(ISBLANK(Rezultati!C28),"",Rezultati!C28)</f>
        <v>Jovana Miličić</v>
      </c>
      <c r="C34" s="116">
        <f>IF(ISBLANK(Rezultati!D28),"",Rezultati!D28)</f>
      </c>
      <c r="D34" s="116">
        <f>IF(ISBLANK(Rezultati!E28),"",Rezultati!E28)</f>
      </c>
      <c r="E34" s="116">
        <f>IF(ISBLANK(Rezultati!G28),"",Rezultati!G28)</f>
      </c>
      <c r="F34" s="116">
        <f>IF(ISBLANK(Rezultati!H28),"",Rezultati!H28)</f>
      </c>
      <c r="G34" s="116">
        <f>IF(ISBLANK(Rezultati!I28),"",Rezultati!I28)</f>
        <v>0</v>
      </c>
      <c r="H34" s="117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3" t="str">
        <f>IF(ISBLANK(Rezultati!B29),"",Rezultati!B29)</f>
        <v>93/2018</v>
      </c>
      <c r="B35" s="74" t="str">
        <f>IF(ISBLANK(Rezultati!C29),"",Rezultati!C29)</f>
        <v>Sanja Lagator</v>
      </c>
      <c r="C35" s="116">
        <f>IF(ISBLANK(Rezultati!D29),"",Rezultati!D29)</f>
      </c>
      <c r="D35" s="116">
        <f>IF(ISBLANK(Rezultati!E29),"",Rezultati!E29)</f>
      </c>
      <c r="E35" s="116">
        <f>IF(ISBLANK(Rezultati!G29),"",Rezultati!G29)</f>
      </c>
      <c r="F35" s="116">
        <f>IF(ISBLANK(Rezultati!H29),"",Rezultati!H29)</f>
      </c>
      <c r="G35" s="116">
        <f>IF(ISBLANK(Rezultati!I29),"",Rezultati!I29)</f>
        <v>0</v>
      </c>
      <c r="H35" s="117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3" t="str">
        <f>IF(ISBLANK(Rezultati!B30),"",Rezultati!B30)</f>
        <v>97/2018</v>
      </c>
      <c r="B36" s="74" t="str">
        <f>IF(ISBLANK(Rezultati!C30),"",Rezultati!C30)</f>
        <v>Aleksandra Zeković</v>
      </c>
      <c r="C36" s="116">
        <f>IF(ISBLANK(Rezultati!D30),"",Rezultati!D30)</f>
        <v>18</v>
      </c>
      <c r="D36" s="116">
        <f>IF(ISBLANK(Rezultati!E30),"",Rezultati!E30)</f>
      </c>
      <c r="E36" s="116">
        <f>IF(ISBLANK(Rezultati!G30),"",Rezultati!G30)</f>
      </c>
      <c r="F36" s="116">
        <f>IF(ISBLANK(Rezultati!H30),"",Rezultati!H30)</f>
      </c>
      <c r="G36" s="116">
        <f>IF(ISBLANK(Rezultati!I30),"",Rezultati!I30)</f>
        <v>18</v>
      </c>
      <c r="H36" s="117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3" t="str">
        <f>IF(ISBLANK(Rezultati!B31),"",Rezultati!B31)</f>
        <v>21/2017</v>
      </c>
      <c r="B37" s="74" t="str">
        <f>IF(ISBLANK(Rezultati!C31),"",Rezultati!C31)</f>
        <v>Simo Milenković</v>
      </c>
      <c r="C37" s="116">
        <f>IF(ISBLANK(Rezultati!D31),"",Rezultati!D31)</f>
        <v>15</v>
      </c>
      <c r="D37" s="116">
        <f>IF(ISBLANK(Rezultati!E31),"",Rezultati!E31)</f>
      </c>
      <c r="E37" s="116">
        <f>IF(ISBLANK(Rezultati!G31),"",Rezultati!G31)</f>
      </c>
      <c r="F37" s="116">
        <f>IF(ISBLANK(Rezultati!H31),"",Rezultati!H31)</f>
      </c>
      <c r="G37" s="116">
        <f>IF(ISBLANK(Rezultati!I31),"",Rezultati!I31)</f>
        <v>15</v>
      </c>
      <c r="H37" s="117" t="str">
        <f>IF(Rezultati!I31&lt;50,"F",IF(Rezultati!I31&lt;60,"E",IF(Rezultati!I31&lt;70,"D",IF(Rezultati!I31&lt;80,"C",IF(Rezultati!I31&lt;90,"B","A")))))</f>
        <v>F</v>
      </c>
      <c r="I37" s="18"/>
    </row>
    <row r="38" spans="1:9" ht="12.75">
      <c r="A38" s="73" t="str">
        <f>IF(ISBLANK(Rezultati!B32),"",Rezultati!B32)</f>
        <v>28/2017</v>
      </c>
      <c r="B38" s="74" t="str">
        <f>IF(ISBLANK(Rezultati!C32),"",Rezultati!C32)</f>
        <v>Stefan Raičević</v>
      </c>
      <c r="C38" s="116">
        <f>IF(ISBLANK(Rezultati!D32),"",Rezultati!D32)</f>
        <v>7</v>
      </c>
      <c r="D38" s="116">
        <f>IF(ISBLANK(Rezultati!E32),"",Rezultati!E32)</f>
      </c>
      <c r="E38" s="116">
        <f>IF(ISBLANK(Rezultati!G32),"",Rezultati!G32)</f>
      </c>
      <c r="F38" s="116">
        <f>IF(ISBLANK(Rezultati!H32),"",Rezultati!H32)</f>
      </c>
      <c r="G38" s="116">
        <f>IF(ISBLANK(Rezultati!I32),"",Rezultati!I32)</f>
        <v>7</v>
      </c>
      <c r="H38" s="117" t="str">
        <f>IF(Rezultati!I32&lt;50,"F",IF(Rezultati!I32&lt;60,"E",IF(Rezultati!I32&lt;70,"D",IF(Rezultati!I32&lt;80,"C",IF(Rezultati!I32&lt;90,"B","A")))))</f>
        <v>F</v>
      </c>
      <c r="I38" s="18"/>
    </row>
    <row r="39" spans="1:9" ht="12.75">
      <c r="A39" s="73" t="str">
        <f>IF(ISBLANK(Rezultati!B33),"",Rezultati!B33)</f>
        <v>36/2017</v>
      </c>
      <c r="B39" s="74" t="str">
        <f>IF(ISBLANK(Rezultati!C33),"",Rezultati!C33)</f>
        <v>Nikoleta Đurišić</v>
      </c>
      <c r="C39" s="116">
        <f>IF(ISBLANK(Rezultati!D33),"",Rezultati!D33)</f>
        <v>6</v>
      </c>
      <c r="D39" s="116">
        <f>IF(ISBLANK(Rezultati!E33),"",Rezultati!E33)</f>
      </c>
      <c r="E39" s="116">
        <f>IF(ISBLANK(Rezultati!G33),"",Rezultati!G33)</f>
      </c>
      <c r="F39" s="116">
        <f>IF(ISBLANK(Rezultati!H33),"",Rezultati!H33)</f>
      </c>
      <c r="G39" s="116">
        <f>IF(ISBLANK(Rezultati!I33),"",Rezultati!I33)</f>
        <v>6</v>
      </c>
      <c r="H39" s="117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3" t="str">
        <f>IF(ISBLANK(Rezultati!B34),"",Rezultati!B34)</f>
        <v>46/2017</v>
      </c>
      <c r="B40" s="74" t="str">
        <f>IF(ISBLANK(Rezultati!C34),"",Rezultati!C34)</f>
        <v>Aleksandar Miličić</v>
      </c>
      <c r="C40" s="116">
        <f>IF(ISBLANK(Rezultati!D34),"",Rezultati!D34)</f>
        <v>8</v>
      </c>
      <c r="D40" s="116">
        <f>IF(ISBLANK(Rezultati!E34),"",Rezultati!E34)</f>
      </c>
      <c r="E40" s="116">
        <f>IF(ISBLANK(Rezultati!G34),"",Rezultati!G34)</f>
      </c>
      <c r="F40" s="116">
        <f>IF(ISBLANK(Rezultati!H34),"",Rezultati!H34)</f>
      </c>
      <c r="G40" s="116">
        <f>IF(ISBLANK(Rezultati!I34),"",Rezultati!I34)</f>
        <v>8</v>
      </c>
      <c r="H40" s="117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3" t="str">
        <f>IF(ISBLANK(Rezultati!B35),"",Rezultati!B35)</f>
        <v>51/2017</v>
      </c>
      <c r="B41" s="74" t="str">
        <f>IF(ISBLANK(Rezultati!C35),"",Rezultati!C35)</f>
        <v>Bojan Todorović</v>
      </c>
      <c r="C41" s="116">
        <f>IF(ISBLANK(Rezultati!D35),"",Rezultati!D35)</f>
        <v>20</v>
      </c>
      <c r="D41" s="116">
        <f>IF(ISBLANK(Rezultati!E35),"",Rezultati!E35)</f>
      </c>
      <c r="E41" s="116">
        <f>IF(ISBLANK(Rezultati!G35),"",Rezultati!G35)</f>
      </c>
      <c r="F41" s="116">
        <f>IF(ISBLANK(Rezultati!H35),"",Rezultati!H35)</f>
      </c>
      <c r="G41" s="116">
        <f>IF(ISBLANK(Rezultati!I35),"",Rezultati!I35)</f>
        <v>20</v>
      </c>
      <c r="H41" s="117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3" t="str">
        <f>IF(ISBLANK(Rezultati!B36),"",Rezultati!B36)</f>
        <v>62/2017</v>
      </c>
      <c r="B42" s="74" t="str">
        <f>IF(ISBLANK(Rezultati!C36),"",Rezultati!C36)</f>
        <v>Nikola Jovović</v>
      </c>
      <c r="C42" s="116">
        <f>IF(ISBLANK(Rezultati!D36),"",Rezultati!D36)</f>
      </c>
      <c r="D42" s="116">
        <f>IF(ISBLANK(Rezultati!E36),"",Rezultati!E36)</f>
      </c>
      <c r="E42" s="116">
        <f>IF(ISBLANK(Rezultati!G36),"",Rezultati!G36)</f>
      </c>
      <c r="F42" s="116">
        <f>IF(ISBLANK(Rezultati!H36),"",Rezultati!H36)</f>
      </c>
      <c r="G42" s="116">
        <f>IF(ISBLANK(Rezultati!I36),"",Rezultati!I36)</f>
        <v>0</v>
      </c>
      <c r="H42" s="117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3" t="str">
        <f>IF(ISBLANK(Rezultati!B37),"",Rezultati!B37)</f>
        <v>72/2017</v>
      </c>
      <c r="B43" s="74" t="str">
        <f>IF(ISBLANK(Rezultati!C37),"",Rezultati!C37)</f>
        <v>Mikonja Mrkić</v>
      </c>
      <c r="C43" s="116">
        <f>IF(ISBLANK(Rezultati!D37),"",Rezultati!D37)</f>
        <v>24</v>
      </c>
      <c r="D43" s="116">
        <f>IF(ISBLANK(Rezultati!E37),"",Rezultati!E37)</f>
      </c>
      <c r="E43" s="116">
        <f>IF(ISBLANK(Rezultati!G37),"",Rezultati!G37)</f>
      </c>
      <c r="F43" s="116">
        <f>IF(ISBLANK(Rezultati!H37),"",Rezultati!H37)</f>
      </c>
      <c r="G43" s="116">
        <f>IF(ISBLANK(Rezultati!I37),"",Rezultati!I37)</f>
        <v>24</v>
      </c>
      <c r="H43" s="117" t="str">
        <f>IF(Rezultati!I37&lt;50,"F",IF(Rezultati!I37&lt;60,"E",IF(Rezultati!I37&lt;70,"D",IF(Rezultati!I37&lt;80,"C",IF(Rezultati!I37&lt;90,"B","A")))))</f>
        <v>F</v>
      </c>
      <c r="I43" s="18"/>
    </row>
    <row r="44" spans="1:9" ht="12.75">
      <c r="A44" s="73" t="str">
        <f>IF(ISBLANK(Rezultati!B38),"",Rezultati!B38)</f>
        <v>78/2017</v>
      </c>
      <c r="B44" s="74" t="str">
        <f>IF(ISBLANK(Rezultati!C38),"",Rezultati!C38)</f>
        <v>Dragana Šumić</v>
      </c>
      <c r="C44" s="116">
        <f>IF(ISBLANK(Rezultati!D38),"",Rezultati!D38)</f>
        <v>13</v>
      </c>
      <c r="D44" s="116">
        <f>IF(ISBLANK(Rezultati!E38),"",Rezultati!E38)</f>
      </c>
      <c r="E44" s="116">
        <f>IF(ISBLANK(Rezultati!G38),"",Rezultati!G38)</f>
      </c>
      <c r="F44" s="116">
        <f>IF(ISBLANK(Rezultati!H38),"",Rezultati!H38)</f>
      </c>
      <c r="G44" s="116">
        <f>IF(ISBLANK(Rezultati!I38),"",Rezultati!I38)</f>
        <v>13</v>
      </c>
      <c r="H44" s="117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3" t="str">
        <f>IF(ISBLANK(Rezultati!B39),"",Rezultati!B39)</f>
        <v>86/2017</v>
      </c>
      <c r="B45" s="74" t="str">
        <f>IF(ISBLANK(Rezultati!C39),"",Rezultati!C39)</f>
        <v>Irena Mudreša</v>
      </c>
      <c r="C45" s="116">
        <f>IF(ISBLANK(Rezultati!D39),"",Rezultati!D39)</f>
        <v>0</v>
      </c>
      <c r="D45" s="116">
        <f>IF(ISBLANK(Rezultati!E39),"",Rezultati!E39)</f>
      </c>
      <c r="E45" s="116">
        <f>IF(ISBLANK(Rezultati!G39),"",Rezultati!G39)</f>
      </c>
      <c r="F45" s="116">
        <f>IF(ISBLANK(Rezultati!H39),"",Rezultati!H39)</f>
      </c>
      <c r="G45" s="116">
        <f>IF(ISBLANK(Rezultati!I39),"",Rezultati!I39)</f>
        <v>0</v>
      </c>
      <c r="H45" s="117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3" t="str">
        <f>IF(ISBLANK(Rezultati!B40),"",Rezultati!B40)</f>
        <v>98/2017</v>
      </c>
      <c r="B46" s="74" t="str">
        <f>IF(ISBLANK(Rezultati!C40),"",Rezultati!C40)</f>
        <v>Natalija Dragović</v>
      </c>
      <c r="C46" s="116">
        <f>IF(ISBLANK(Rezultati!D40),"",Rezultati!D40)</f>
        <v>6</v>
      </c>
      <c r="D46" s="116">
        <f>IF(ISBLANK(Rezultati!E40),"",Rezultati!E40)</f>
      </c>
      <c r="E46" s="116">
        <f>IF(ISBLANK(Rezultati!G40),"",Rezultati!G40)</f>
      </c>
      <c r="F46" s="116">
        <f>IF(ISBLANK(Rezultati!H40),"",Rezultati!H40)</f>
      </c>
      <c r="G46" s="116">
        <f>IF(ISBLANK(Rezultati!I40),"",Rezultati!I40)</f>
        <v>6</v>
      </c>
      <c r="H46" s="117" t="str">
        <f>IF(Rezultati!I40&lt;50,"F",IF(Rezultati!I40&lt;60,"E",IF(Rezultati!I40&lt;70,"D",IF(Rezultati!I40&lt;80,"C",IF(Rezultati!I40&lt;90,"B","A")))))</f>
        <v>F</v>
      </c>
      <c r="I46" s="18"/>
    </row>
    <row r="47" spans="1:9" ht="12.75">
      <c r="A47" s="73" t="str">
        <f>IF(ISBLANK(Rezultati!B41),"",Rezultati!B41)</f>
        <v>8/2016</v>
      </c>
      <c r="B47" s="74" t="str">
        <f>IF(ISBLANK(Rezultati!C41),"",Rezultati!C41)</f>
        <v>Luka Mujović</v>
      </c>
      <c r="C47" s="116">
        <f>IF(ISBLANK(Rezultati!D41),"",Rezultati!D41)</f>
        <v>13</v>
      </c>
      <c r="D47" s="116">
        <f>IF(ISBLANK(Rezultati!E41),"",Rezultati!E41)</f>
      </c>
      <c r="E47" s="116">
        <f>IF(ISBLANK(Rezultati!G41),"",Rezultati!G41)</f>
      </c>
      <c r="F47" s="116">
        <f>IF(ISBLANK(Rezultati!H41),"",Rezultati!H41)</f>
      </c>
      <c r="G47" s="116">
        <f>IF(ISBLANK(Rezultati!I41),"",Rezultati!I41)</f>
        <v>13</v>
      </c>
      <c r="H47" s="117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3" t="str">
        <f>IF(ISBLANK(Rezultati!B42),"",Rezultati!B42)</f>
        <v>19/2016</v>
      </c>
      <c r="B48" s="74" t="str">
        <f>IF(ISBLANK(Rezultati!C42),"",Rezultati!C42)</f>
        <v>Miroslav Radović</v>
      </c>
      <c r="C48" s="116">
        <f>IF(ISBLANK(Rezultati!D42),"",Rezultati!D42)</f>
        <v>25</v>
      </c>
      <c r="D48" s="116">
        <f>IF(ISBLANK(Rezultati!E42),"",Rezultati!E42)</f>
      </c>
      <c r="E48" s="116">
        <f>IF(ISBLANK(Rezultati!G42),"",Rezultati!G42)</f>
      </c>
      <c r="F48" s="116">
        <f>IF(ISBLANK(Rezultati!H42),"",Rezultati!H42)</f>
      </c>
      <c r="G48" s="116">
        <f>IF(ISBLANK(Rezultati!I42),"",Rezultati!I42)</f>
        <v>25</v>
      </c>
      <c r="H48" s="117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3" t="str">
        <f>IF(ISBLANK(Rezultati!B43),"",Rezultati!B43)</f>
        <v>31/2016</v>
      </c>
      <c r="B49" s="74" t="str">
        <f>IF(ISBLANK(Rezultati!C43),"",Rezultati!C43)</f>
        <v>Obrad Jovanović</v>
      </c>
      <c r="C49" s="116">
        <f>IF(ISBLANK(Rezultati!D43),"",Rezultati!D43)</f>
      </c>
      <c r="D49" s="116">
        <f>IF(ISBLANK(Rezultati!E43),"",Rezultati!E43)</f>
      </c>
      <c r="E49" s="116">
        <f>IF(ISBLANK(Rezultati!G43),"",Rezultati!G43)</f>
      </c>
      <c r="F49" s="116">
        <f>IF(ISBLANK(Rezultati!H43),"",Rezultati!H43)</f>
      </c>
      <c r="G49" s="116">
        <f>IF(ISBLANK(Rezultati!I43),"",Rezultati!I43)</f>
        <v>0</v>
      </c>
      <c r="H49" s="117" t="str">
        <f>IF(Rezultati!I43&lt;50,"F",IF(Rezultati!I43&lt;60,"E",IF(Rezultati!I43&lt;70,"D",IF(Rezultati!I43&lt;80,"C",IF(Rezultati!I43&lt;90,"B","A")))))</f>
        <v>F</v>
      </c>
      <c r="I49" s="18"/>
    </row>
    <row r="50" spans="1:9" ht="12.75">
      <c r="A50" s="73" t="str">
        <f>IF(ISBLANK(Rezultati!B44),"",Rezultati!B44)</f>
        <v>33/2016</v>
      </c>
      <c r="B50" s="74" t="str">
        <f>IF(ISBLANK(Rezultati!C44),"",Rezultati!C44)</f>
        <v>Peđa Zečević</v>
      </c>
      <c r="C50" s="116">
        <f>IF(ISBLANK(Rezultati!D44),"",Rezultati!D44)</f>
        <v>13</v>
      </c>
      <c r="D50" s="116">
        <f>IF(ISBLANK(Rezultati!E44),"",Rezultati!E44)</f>
      </c>
      <c r="E50" s="116">
        <f>IF(ISBLANK(Rezultati!G44),"",Rezultati!G44)</f>
      </c>
      <c r="F50" s="116">
        <f>IF(ISBLANK(Rezultati!H44),"",Rezultati!H44)</f>
      </c>
      <c r="G50" s="116">
        <f>IF(ISBLANK(Rezultati!I44),"",Rezultati!I44)</f>
        <v>13</v>
      </c>
      <c r="H50" s="117" t="str">
        <f>IF(Rezultati!I44&lt;50,"F",IF(Rezultati!I44&lt;60,"E",IF(Rezultati!I44&lt;70,"D",IF(Rezultati!I44&lt;80,"C",IF(Rezultati!I44&lt;90,"B","A")))))</f>
        <v>F</v>
      </c>
      <c r="I50" s="18"/>
    </row>
    <row r="51" spans="1:9" ht="12.75">
      <c r="A51" s="73" t="str">
        <f>IF(ISBLANK(Rezultati!B45),"",Rezultati!B45)</f>
        <v>40/2016</v>
      </c>
      <c r="B51" s="74" t="str">
        <f>IF(ISBLANK(Rezultati!C45),"",Rezultati!C45)</f>
        <v>Tomislav Papović</v>
      </c>
      <c r="C51" s="116">
        <f>IF(ISBLANK(Rezultati!D45),"",Rezultati!D45)</f>
      </c>
      <c r="D51" s="116">
        <f>IF(ISBLANK(Rezultati!E45),"",Rezultati!E45)</f>
      </c>
      <c r="E51" s="116">
        <f>IF(ISBLANK(Rezultati!G45),"",Rezultati!G45)</f>
      </c>
      <c r="F51" s="116">
        <f>IF(ISBLANK(Rezultati!H45),"",Rezultati!H45)</f>
      </c>
      <c r="G51" s="116">
        <f>IF(ISBLANK(Rezultati!I45),"",Rezultati!I45)</f>
        <v>0</v>
      </c>
      <c r="H51" s="117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3" t="str">
        <f>IF(ISBLANK(Rezultati!B46),"",Rezultati!B46)</f>
        <v>48/2016</v>
      </c>
      <c r="B52" s="74" t="str">
        <f>IF(ISBLANK(Rezultati!C46),"",Rezultati!C46)</f>
        <v>Nikola Dobrašinović</v>
      </c>
      <c r="C52" s="116">
        <f>IF(ISBLANK(Rezultati!D46),"",Rezultati!D46)</f>
      </c>
      <c r="D52" s="116">
        <f>IF(ISBLANK(Rezultati!E46),"",Rezultati!E46)</f>
      </c>
      <c r="E52" s="116">
        <f>IF(ISBLANK(Rezultati!G46),"",Rezultati!G46)</f>
      </c>
      <c r="F52" s="116">
        <f>IF(ISBLANK(Rezultati!H46),"",Rezultati!H46)</f>
      </c>
      <c r="G52" s="116">
        <f>IF(ISBLANK(Rezultati!I46),"",Rezultati!I46)</f>
        <v>0</v>
      </c>
      <c r="H52" s="117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3" t="str">
        <f>IF(ISBLANK(Rezultati!B47),"",Rezultati!B47)</f>
        <v>61/2016</v>
      </c>
      <c r="B53" s="74" t="str">
        <f>IF(ISBLANK(Rezultati!C47),"",Rezultati!C47)</f>
        <v>Marko Bošković</v>
      </c>
      <c r="C53" s="116">
        <f>IF(ISBLANK(Rezultati!D47),"",Rezultati!D47)</f>
        <v>6</v>
      </c>
      <c r="D53" s="116">
        <f>IF(ISBLANK(Rezultati!E47),"",Rezultati!E47)</f>
      </c>
      <c r="E53" s="116">
        <f>IF(ISBLANK(Rezultati!G47),"",Rezultati!G47)</f>
      </c>
      <c r="F53" s="116">
        <f>IF(ISBLANK(Rezultati!H47),"",Rezultati!H47)</f>
      </c>
      <c r="G53" s="116">
        <f>IF(ISBLANK(Rezultati!I47),"",Rezultati!I47)</f>
        <v>6</v>
      </c>
      <c r="H53" s="117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3" t="str">
        <f>IF(ISBLANK(Rezultati!B48),"",Rezultati!B48)</f>
        <v>63/2016</v>
      </c>
      <c r="B54" s="74" t="str">
        <f>IF(ISBLANK(Rezultati!C48),"",Rezultati!C48)</f>
        <v>Andrija Pajović</v>
      </c>
      <c r="C54" s="116">
        <f>IF(ISBLANK(Rezultati!D48),"",Rezultati!D48)</f>
      </c>
      <c r="D54" s="116">
        <f>IF(ISBLANK(Rezultati!E48),"",Rezultati!E48)</f>
      </c>
      <c r="E54" s="116">
        <f>IF(ISBLANK(Rezultati!G48),"",Rezultati!G48)</f>
      </c>
      <c r="F54" s="116">
        <f>IF(ISBLANK(Rezultati!H48),"",Rezultati!H48)</f>
      </c>
      <c r="G54" s="116">
        <f>IF(ISBLANK(Rezultati!I48),"",Rezultati!I48)</f>
        <v>0</v>
      </c>
      <c r="H54" s="117" t="str">
        <f>IF(Rezultati!I48&lt;50,"F",IF(Rezultati!I48&lt;60,"E",IF(Rezultati!I48&lt;70,"D",IF(Rezultati!I48&lt;80,"C",IF(Rezultati!I48&lt;90,"B","A")))))</f>
        <v>F</v>
      </c>
      <c r="I54" s="18"/>
    </row>
    <row r="55" spans="1:9" ht="12.75">
      <c r="A55" s="73" t="str">
        <f>IF(ISBLANK(Rezultati!B49),"",Rezultati!B49)</f>
        <v>70/2016</v>
      </c>
      <c r="B55" s="74" t="str">
        <f>IF(ISBLANK(Rezultati!C49),"",Rezultati!C49)</f>
        <v>Jovan Aligrudić</v>
      </c>
      <c r="C55" s="116">
        <f>IF(ISBLANK(Rezultati!D49),"",Rezultati!D49)</f>
        <v>25</v>
      </c>
      <c r="D55" s="116">
        <f>IF(ISBLANK(Rezultati!E49),"",Rezultati!E49)</f>
      </c>
      <c r="E55" s="116">
        <f>IF(ISBLANK(Rezultati!G49),"",Rezultati!G49)</f>
      </c>
      <c r="F55" s="116">
        <f>IF(ISBLANK(Rezultati!H49),"",Rezultati!H49)</f>
      </c>
      <c r="G55" s="116">
        <f>IF(ISBLANK(Rezultati!I49),"",Rezultati!I49)</f>
        <v>25</v>
      </c>
      <c r="H55" s="117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3" t="str">
        <f>IF(ISBLANK(Rezultati!B50),"",Rezultati!B50)</f>
        <v>74/2016</v>
      </c>
      <c r="B56" s="74" t="str">
        <f>IF(ISBLANK(Rezultati!C50),"",Rezultati!C50)</f>
        <v>Dragan Đurović</v>
      </c>
      <c r="C56" s="116">
        <f>IF(ISBLANK(Rezultati!D50),"",Rezultati!D50)</f>
        <v>0</v>
      </c>
      <c r="D56" s="116">
        <f>IF(ISBLANK(Rezultati!E50),"",Rezultati!E50)</f>
      </c>
      <c r="E56" s="116">
        <f>IF(ISBLANK(Rezultati!G50),"",Rezultati!G50)</f>
      </c>
      <c r="F56" s="116">
        <f>IF(ISBLANK(Rezultati!H50),"",Rezultati!H50)</f>
      </c>
      <c r="G56" s="116">
        <f>IF(ISBLANK(Rezultati!I50),"",Rezultati!I50)</f>
        <v>0</v>
      </c>
      <c r="H56" s="117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73" t="str">
        <f>IF(ISBLANK(Rezultati!B51),"",Rezultati!B51)</f>
        <v>97/2016</v>
      </c>
      <c r="B57" s="74" t="str">
        <f>IF(ISBLANK(Rezultati!C51),"",Rezultati!C51)</f>
        <v>Ivan Matović</v>
      </c>
      <c r="C57" s="116">
        <f>IF(ISBLANK(Rezultati!D51),"",Rezultati!D51)</f>
        <v>0</v>
      </c>
      <c r="D57" s="116">
        <f>IF(ISBLANK(Rezultati!E51),"",Rezultati!E51)</f>
      </c>
      <c r="E57" s="116">
        <f>IF(ISBLANK(Rezultati!G51),"",Rezultati!G51)</f>
      </c>
      <c r="F57" s="116">
        <f>IF(ISBLANK(Rezultati!H51),"",Rezultati!H51)</f>
      </c>
      <c r="G57" s="116">
        <f>IF(ISBLANK(Rezultati!I51),"",Rezultati!I51)</f>
        <v>0</v>
      </c>
      <c r="H57" s="117" t="str">
        <f>IF(Rezultati!I51&lt;50,"F",IF(Rezultati!I51&lt;60,"E",IF(Rezultati!I51&lt;70,"D",IF(Rezultati!I51&lt;80,"C",IF(Rezultati!I51&lt;90,"B","A")))))</f>
        <v>F</v>
      </c>
      <c r="I57" s="18"/>
    </row>
    <row r="58" spans="1:9" ht="12.75">
      <c r="A58" s="73" t="str">
        <f>IF(ISBLANK(Rezultati!B52),"",Rezultati!B52)</f>
        <v>7033/2016</v>
      </c>
      <c r="B58" s="74" t="str">
        <f>IF(ISBLANK(Rezultati!C52),"",Rezultati!C52)</f>
        <v>Peđa Zečević</v>
      </c>
      <c r="C58" s="116">
        <f>IF(ISBLANK(Rezultati!D52),"",Rezultati!D52)</f>
      </c>
      <c r="D58" s="116">
        <f>IF(ISBLANK(Rezultati!E52),"",Rezultati!E52)</f>
      </c>
      <c r="E58" s="116">
        <f>IF(ISBLANK(Rezultati!G52),"",Rezultati!G52)</f>
      </c>
      <c r="F58" s="116">
        <f>IF(ISBLANK(Rezultati!H52),"",Rezultati!H52)</f>
      </c>
      <c r="G58" s="116">
        <f>IF(ISBLANK(Rezultati!I52),"",Rezultati!I52)</f>
        <v>0</v>
      </c>
      <c r="H58" s="117" t="str">
        <f>IF(Rezultati!I52&lt;50,"F",IF(Rezultati!I52&lt;60,"E",IF(Rezultati!I52&lt;70,"D",IF(Rezultati!I52&lt;80,"C",IF(Rezultati!I52&lt;90,"B","A")))))</f>
        <v>F</v>
      </c>
      <c r="I58" s="18"/>
    </row>
    <row r="59" spans="1:9" ht="12.75">
      <c r="A59" s="73" t="str">
        <f>IF(ISBLANK(Rezultati!B53),"",Rezultati!B53)</f>
        <v>7083/2016</v>
      </c>
      <c r="B59" s="74" t="str">
        <f>IF(ISBLANK(Rezultati!C53),"",Rezultati!C53)</f>
        <v>Ivan Dušević</v>
      </c>
      <c r="C59" s="116">
        <f>IF(ISBLANK(Rezultati!D53),"",Rezultati!D53)</f>
        <v>17</v>
      </c>
      <c r="D59" s="116">
        <f>IF(ISBLANK(Rezultati!E53),"",Rezultati!E53)</f>
      </c>
      <c r="E59" s="116">
        <f>IF(ISBLANK(Rezultati!G53),"",Rezultati!G53)</f>
      </c>
      <c r="F59" s="116">
        <f>IF(ISBLANK(Rezultati!H53),"",Rezultati!H53)</f>
      </c>
      <c r="G59" s="116">
        <f>IF(ISBLANK(Rezultati!I53),"",Rezultati!I53)</f>
        <v>17</v>
      </c>
      <c r="H59" s="117" t="str">
        <f>IF(Rezultati!I53&lt;50,"F",IF(Rezultati!I53&lt;60,"E",IF(Rezultati!I53&lt;70,"D",IF(Rezultati!I53&lt;80,"C",IF(Rezultati!I53&lt;90,"B","A")))))</f>
        <v>F</v>
      </c>
      <c r="I59" s="18"/>
    </row>
    <row r="60" spans="1:9" ht="12.75">
      <c r="A60" s="73" t="str">
        <f>IF(ISBLANK(Rezultati!B54),"",Rezultati!B54)</f>
        <v>7091/2016</v>
      </c>
      <c r="B60" s="74" t="str">
        <f>IF(ISBLANK(Rezultati!C54),"",Rezultati!C54)</f>
        <v>Minja Pavlović</v>
      </c>
      <c r="C60" s="116">
        <f>IF(ISBLANK(Rezultati!D54),"",Rezultati!D54)</f>
        <v>0</v>
      </c>
      <c r="D60" s="116">
        <f>IF(ISBLANK(Rezultati!E54),"",Rezultati!E54)</f>
      </c>
      <c r="E60" s="116">
        <f>IF(ISBLANK(Rezultati!G54),"",Rezultati!G54)</f>
      </c>
      <c r="F60" s="116">
        <f>IF(ISBLANK(Rezultati!H54),"",Rezultati!H54)</f>
      </c>
      <c r="G60" s="116">
        <f>IF(ISBLANK(Rezultati!I54),"",Rezultati!I54)</f>
        <v>0</v>
      </c>
      <c r="H60" s="117" t="str">
        <f>IF(Rezultati!I54&lt;50,"F",IF(Rezultati!I54&lt;60,"E",IF(Rezultati!I54&lt;70,"D",IF(Rezultati!I54&lt;80,"C",IF(Rezultati!I54&lt;90,"B","A")))))</f>
        <v>F</v>
      </c>
      <c r="I60" s="18"/>
    </row>
    <row r="61" spans="1:9" ht="12.75">
      <c r="A61" s="73" t="str">
        <f>IF(ISBLANK(Rezultati!B55),"",Rezultati!B55)</f>
        <v>9057/2016</v>
      </c>
      <c r="B61" s="74" t="str">
        <f>IF(ISBLANK(Rezultati!C55),"",Rezultati!C55)</f>
        <v>Jelena Prelević</v>
      </c>
      <c r="C61" s="116">
        <f>IF(ISBLANK(Rezultati!D55),"",Rezultati!D55)</f>
      </c>
      <c r="D61" s="116">
        <f>IF(ISBLANK(Rezultati!E55),"",Rezultati!E55)</f>
      </c>
      <c r="E61" s="116">
        <f>IF(ISBLANK(Rezultati!G55),"",Rezultati!G55)</f>
      </c>
      <c r="F61" s="116">
        <f>IF(ISBLANK(Rezultati!H55),"",Rezultati!H55)</f>
      </c>
      <c r="G61" s="116">
        <f>IF(ISBLANK(Rezultati!I55),"",Rezultati!I55)</f>
        <v>0</v>
      </c>
      <c r="H61" s="117" t="str">
        <f>IF(Rezultati!I55&lt;50,"F",IF(Rezultati!I55&lt;60,"E",IF(Rezultati!I55&lt;70,"D",IF(Rezultati!I55&lt;80,"C",IF(Rezultati!I55&lt;90,"B","A")))))</f>
        <v>F</v>
      </c>
      <c r="I61" s="18"/>
    </row>
    <row r="62" spans="1:9" ht="12.75">
      <c r="A62" s="73" t="str">
        <f>IF(ISBLANK(Rezultati!B56),"",Rezultati!B56)</f>
        <v>10/2015</v>
      </c>
      <c r="B62" s="74" t="str">
        <f>IF(ISBLANK(Rezultati!C56),"",Rezultati!C56)</f>
        <v>Miodrag Bakić</v>
      </c>
      <c r="C62" s="116">
        <f>IF(ISBLANK(Rezultati!D56),"",Rezultati!D56)</f>
        <v>6</v>
      </c>
      <c r="D62" s="116">
        <f>IF(ISBLANK(Rezultati!E56),"",Rezultati!E56)</f>
      </c>
      <c r="E62" s="116">
        <f>IF(ISBLANK(Rezultati!G56),"",Rezultati!G56)</f>
      </c>
      <c r="F62" s="116">
        <f>IF(ISBLANK(Rezultati!H56),"",Rezultati!H56)</f>
      </c>
      <c r="G62" s="116">
        <f>IF(ISBLANK(Rezultati!I56),"",Rezultati!I56)</f>
        <v>6</v>
      </c>
      <c r="H62" s="117" t="str">
        <f>IF(Rezultati!I56&lt;50,"F",IF(Rezultati!I56&lt;60,"E",IF(Rezultati!I56&lt;70,"D",IF(Rezultati!I56&lt;80,"C",IF(Rezultati!I56&lt;90,"B","A")))))</f>
        <v>F</v>
      </c>
      <c r="I62" s="18"/>
    </row>
    <row r="63" spans="1:9" ht="12.75">
      <c r="A63" s="73" t="str">
        <f>IF(ISBLANK(Rezultati!B57),"",Rezultati!B57)</f>
        <v>15/2015</v>
      </c>
      <c r="B63" s="74" t="str">
        <f>IF(ISBLANK(Rezultati!C57),"",Rezultati!C57)</f>
        <v>Miloš Vučetić</v>
      </c>
      <c r="C63" s="116">
        <f>IF(ISBLANK(Rezultati!D57),"",Rezultati!D57)</f>
      </c>
      <c r="D63" s="116">
        <f>IF(ISBLANK(Rezultati!E57),"",Rezultati!E57)</f>
      </c>
      <c r="E63" s="116">
        <f>IF(ISBLANK(Rezultati!G57),"",Rezultati!G57)</f>
      </c>
      <c r="F63" s="116">
        <f>IF(ISBLANK(Rezultati!H57),"",Rezultati!H57)</f>
      </c>
      <c r="G63" s="116">
        <f>IF(ISBLANK(Rezultati!I57),"",Rezultati!I57)</f>
        <v>0</v>
      </c>
      <c r="H63" s="117" t="str">
        <f>IF(Rezultati!I57&lt;50,"F",IF(Rezultati!I57&lt;60,"E",IF(Rezultati!I57&lt;70,"D",IF(Rezultati!I57&lt;80,"C",IF(Rezultati!I57&lt;90,"B","A")))))</f>
        <v>F</v>
      </c>
      <c r="I63" s="18"/>
    </row>
    <row r="64" spans="1:9" ht="12.75">
      <c r="A64" s="73" t="str">
        <f>IF(ISBLANK(Rezultati!B58),"",Rezultati!B58)</f>
        <v>27/2015</v>
      </c>
      <c r="B64" s="74" t="str">
        <f>IF(ISBLANK(Rezultati!C58),"",Rezultati!C58)</f>
        <v>Andrija Aleksić</v>
      </c>
      <c r="C64" s="116">
        <f>IF(ISBLANK(Rezultati!D58),"",Rezultati!D58)</f>
        <v>25</v>
      </c>
      <c r="D64" s="116">
        <f>IF(ISBLANK(Rezultati!E58),"",Rezultati!E58)</f>
      </c>
      <c r="E64" s="116">
        <f>IF(ISBLANK(Rezultati!G58),"",Rezultati!G58)</f>
      </c>
      <c r="F64" s="116">
        <f>IF(ISBLANK(Rezultati!H58),"",Rezultati!H58)</f>
      </c>
      <c r="G64" s="116">
        <f>IF(ISBLANK(Rezultati!I58),"",Rezultati!I58)</f>
        <v>25</v>
      </c>
      <c r="H64" s="117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3" t="str">
        <f>IF(ISBLANK(Rezultati!B59),"",Rezultati!B59)</f>
        <v>29/2015</v>
      </c>
      <c r="B65" s="74" t="str">
        <f>IF(ISBLANK(Rezultati!C59),"",Rezultati!C59)</f>
        <v>Milica Grbović</v>
      </c>
      <c r="C65" s="116">
        <f>IF(ISBLANK(Rezultati!D59),"",Rezultati!D59)</f>
        <v>16</v>
      </c>
      <c r="D65" s="116">
        <f>IF(ISBLANK(Rezultati!E59),"",Rezultati!E59)</f>
      </c>
      <c r="E65" s="116">
        <f>IF(ISBLANK(Rezultati!G59),"",Rezultati!G59)</f>
      </c>
      <c r="F65" s="116">
        <f>IF(ISBLANK(Rezultati!H59),"",Rezultati!H59)</f>
      </c>
      <c r="G65" s="116">
        <f>IF(ISBLANK(Rezultati!I59),"",Rezultati!I59)</f>
        <v>16</v>
      </c>
      <c r="H65" s="117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3" t="str">
        <f>IF(ISBLANK(Rezultati!B60),"",Rezultati!B60)</f>
        <v>38/2015</v>
      </c>
      <c r="B66" s="74" t="str">
        <f>IF(ISBLANK(Rezultati!C60),"",Rezultati!C60)</f>
        <v>Milena Bogavac</v>
      </c>
      <c r="C66" s="116">
        <f>IF(ISBLANK(Rezultati!D60),"",Rezultati!D60)</f>
      </c>
      <c r="D66" s="116">
        <f>IF(ISBLANK(Rezultati!E60),"",Rezultati!E60)</f>
      </c>
      <c r="E66" s="116">
        <f>IF(ISBLANK(Rezultati!G60),"",Rezultati!G60)</f>
      </c>
      <c r="F66" s="116">
        <f>IF(ISBLANK(Rezultati!H60),"",Rezultati!H60)</f>
      </c>
      <c r="G66" s="116">
        <f>IF(ISBLANK(Rezultati!I60),"",Rezultati!I60)</f>
        <v>0</v>
      </c>
      <c r="H66" s="117" t="str">
        <f>IF(Rezultati!I60&lt;50,"F",IF(Rezultati!I60&lt;60,"E",IF(Rezultati!I60&lt;70,"D",IF(Rezultati!I60&lt;80,"C",IF(Rezultati!I60&lt;90,"B","A")))))</f>
        <v>F</v>
      </c>
      <c r="I66" s="18"/>
    </row>
    <row r="67" spans="1:9" ht="12.75">
      <c r="A67" s="73" t="str">
        <f>IF(ISBLANK(Rezultati!B61),"",Rezultati!B61)</f>
        <v>46/2015</v>
      </c>
      <c r="B67" s="74" t="str">
        <f>IF(ISBLANK(Rezultati!C61),"",Rezultati!C61)</f>
        <v>Žarko Radović</v>
      </c>
      <c r="C67" s="116">
        <f>IF(ISBLANK(Rezultati!D61),"",Rezultati!D61)</f>
        <v>23</v>
      </c>
      <c r="D67" s="116">
        <f>IF(ISBLANK(Rezultati!E61),"",Rezultati!E61)</f>
      </c>
      <c r="E67" s="116">
        <f>IF(ISBLANK(Rezultati!G61),"",Rezultati!G61)</f>
      </c>
      <c r="F67" s="116">
        <f>IF(ISBLANK(Rezultati!H61),"",Rezultati!H61)</f>
      </c>
      <c r="G67" s="116">
        <f>IF(ISBLANK(Rezultati!I61),"",Rezultati!I61)</f>
        <v>23</v>
      </c>
      <c r="H67" s="117" t="str">
        <f>IF(Rezultati!I61&lt;50,"F",IF(Rezultati!I61&lt;60,"E",IF(Rezultati!I61&lt;70,"D",IF(Rezultati!I61&lt;80,"C",IF(Rezultati!I61&lt;90,"B","A")))))</f>
        <v>F</v>
      </c>
      <c r="I67" s="18"/>
    </row>
    <row r="68" spans="1:9" ht="12.75">
      <c r="A68" s="73" t="str">
        <f>IF(ISBLANK(Rezultati!B62),"",Rezultati!B62)</f>
        <v>50/2015</v>
      </c>
      <c r="B68" s="74" t="str">
        <f>IF(ISBLANK(Rezultati!C62),"",Rezultati!C62)</f>
        <v>Vuko Prelević</v>
      </c>
      <c r="C68" s="116">
        <f>IF(ISBLANK(Rezultati!D62),"",Rezultati!D62)</f>
      </c>
      <c r="D68" s="116">
        <f>IF(ISBLANK(Rezultati!E62),"",Rezultati!E62)</f>
      </c>
      <c r="E68" s="116">
        <f>IF(ISBLANK(Rezultati!G62),"",Rezultati!G62)</f>
      </c>
      <c r="F68" s="116">
        <f>IF(ISBLANK(Rezultati!H62),"",Rezultati!H62)</f>
      </c>
      <c r="G68" s="116">
        <f>IF(ISBLANK(Rezultati!I62),"",Rezultati!I62)</f>
        <v>0</v>
      </c>
      <c r="H68" s="117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3" t="str">
        <f>IF(ISBLANK(Rezultati!B63),"",Rezultati!B63)</f>
        <v>78/2015</v>
      </c>
      <c r="B69" s="74" t="str">
        <f>IF(ISBLANK(Rezultati!C63),"",Rezultati!C63)</f>
        <v>Mirjana Čuljković</v>
      </c>
      <c r="C69" s="116">
        <f>IF(ISBLANK(Rezultati!D63),"",Rezultati!D63)</f>
        <v>24</v>
      </c>
      <c r="D69" s="116">
        <f>IF(ISBLANK(Rezultati!E63),"",Rezultati!E63)</f>
      </c>
      <c r="E69" s="116">
        <f>IF(ISBLANK(Rezultati!G63),"",Rezultati!G63)</f>
      </c>
      <c r="F69" s="116">
        <f>IF(ISBLANK(Rezultati!H63),"",Rezultati!H63)</f>
      </c>
      <c r="G69" s="116">
        <f>IF(ISBLANK(Rezultati!I63),"",Rezultati!I63)</f>
        <v>24</v>
      </c>
      <c r="H69" s="117" t="str">
        <f>IF(Rezultati!I63&lt;50,"F",IF(Rezultati!I63&lt;60,"E",IF(Rezultati!I63&lt;70,"D",IF(Rezultati!I63&lt;80,"C",IF(Rezultati!I63&lt;90,"B","A")))))</f>
        <v>F</v>
      </c>
      <c r="I69" s="18"/>
    </row>
    <row r="70" spans="1:9" ht="12.75">
      <c r="A70" s="73" t="str">
        <f>IF(ISBLANK(Rezultati!B64),"",Rezultati!B64)</f>
        <v>79/2015</v>
      </c>
      <c r="B70" s="74" t="str">
        <f>IF(ISBLANK(Rezultati!C64),"",Rezultati!C64)</f>
        <v>Jelena Janketić</v>
      </c>
      <c r="C70" s="116">
        <f>IF(ISBLANK(Rezultati!D64),"",Rezultati!D64)</f>
        <v>25</v>
      </c>
      <c r="D70" s="116">
        <f>IF(ISBLANK(Rezultati!E64),"",Rezultati!E64)</f>
      </c>
      <c r="E70" s="116">
        <f>IF(ISBLANK(Rezultati!G64),"",Rezultati!G64)</f>
      </c>
      <c r="F70" s="116">
        <f>IF(ISBLANK(Rezultati!H64),"",Rezultati!H64)</f>
      </c>
      <c r="G70" s="116">
        <f>IF(ISBLANK(Rezultati!I64),"",Rezultati!I64)</f>
        <v>25</v>
      </c>
      <c r="H70" s="117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3" t="str">
        <f>IF(ISBLANK(Rezultati!B65),"",Rezultati!B65)</f>
        <v>97/2015</v>
      </c>
      <c r="B71" s="74" t="str">
        <f>IF(ISBLANK(Rezultati!C65),"",Rezultati!C65)</f>
        <v>Nebojša Kljajić</v>
      </c>
      <c r="C71" s="116">
        <f>IF(ISBLANK(Rezultati!D65),"",Rezultati!D65)</f>
      </c>
      <c r="D71" s="116">
        <f>IF(ISBLANK(Rezultati!E65),"",Rezultati!E65)</f>
      </c>
      <c r="E71" s="116">
        <f>IF(ISBLANK(Rezultati!G65),"",Rezultati!G65)</f>
      </c>
      <c r="F71" s="116">
        <f>IF(ISBLANK(Rezultati!H65),"",Rezultati!H65)</f>
      </c>
      <c r="G71" s="116">
        <f>IF(ISBLANK(Rezultati!I65),"",Rezultati!I65)</f>
        <v>0</v>
      </c>
      <c r="H71" s="117" t="str">
        <f>IF(Rezultati!I65&lt;50,"F",IF(Rezultati!I65&lt;60,"E",IF(Rezultati!I65&lt;70,"D",IF(Rezultati!I65&lt;80,"C",IF(Rezultati!I65&lt;90,"B","A")))))</f>
        <v>F</v>
      </c>
      <c r="I71" s="18"/>
    </row>
    <row r="72" spans="1:9" ht="12.75">
      <c r="A72" s="73" t="str">
        <f>IF(ISBLANK(Rezultati!B66),"",Rezultati!B66)</f>
        <v>99/2015</v>
      </c>
      <c r="B72" s="74" t="str">
        <f>IF(ISBLANK(Rezultati!C66),"",Rezultati!C66)</f>
        <v>Ružica Čuljković</v>
      </c>
      <c r="C72" s="116">
        <f>IF(ISBLANK(Rezultati!D66),"",Rezultati!D66)</f>
        <v>20</v>
      </c>
      <c r="D72" s="116">
        <f>IF(ISBLANK(Rezultati!E66),"",Rezultati!E66)</f>
      </c>
      <c r="E72" s="116">
        <f>IF(ISBLANK(Rezultati!G66),"",Rezultati!G66)</f>
      </c>
      <c r="F72" s="116">
        <f>IF(ISBLANK(Rezultati!H66),"",Rezultati!H66)</f>
      </c>
      <c r="G72" s="116">
        <f>IF(ISBLANK(Rezultati!I66),"",Rezultati!I66)</f>
        <v>20</v>
      </c>
      <c r="H72" s="117" t="str">
        <f>IF(Rezultati!I66&lt;50,"F",IF(Rezultati!I66&lt;60,"E",IF(Rezultati!I66&lt;70,"D",IF(Rezultati!I66&lt;80,"C",IF(Rezultati!I66&lt;90,"B","A")))))</f>
        <v>F</v>
      </c>
      <c r="I72" s="18"/>
    </row>
    <row r="73" spans="1:9" ht="12.75">
      <c r="A73" s="73" t="str">
        <f>IF(ISBLANK(Rezultati!B67),"",Rezultati!B67)</f>
        <v>9058/2015</v>
      </c>
      <c r="B73" s="74" t="str">
        <f>IF(ISBLANK(Rezultati!C67),"",Rezultati!C67)</f>
        <v>Nikola Pejović</v>
      </c>
      <c r="C73" s="116">
        <f>IF(ISBLANK(Rezultati!D67),"",Rezultati!D67)</f>
        <v>20</v>
      </c>
      <c r="D73" s="116">
        <f>IF(ISBLANK(Rezultati!E67),"",Rezultati!E67)</f>
      </c>
      <c r="E73" s="116">
        <f>IF(ISBLANK(Rezultati!G67),"",Rezultati!G67)</f>
      </c>
      <c r="F73" s="116">
        <f>IF(ISBLANK(Rezultati!H67),"",Rezultati!H67)</f>
      </c>
      <c r="G73" s="116">
        <f>IF(ISBLANK(Rezultati!I67),"",Rezultati!I67)</f>
        <v>20</v>
      </c>
      <c r="H73" s="117" t="str">
        <f>IF(Rezultati!I67&lt;50,"F",IF(Rezultati!I67&lt;60,"E",IF(Rezultati!I67&lt;70,"D",IF(Rezultati!I67&lt;80,"C",IF(Rezultati!I67&lt;90,"B","A")))))</f>
        <v>F</v>
      </c>
      <c r="I73" s="18"/>
    </row>
    <row r="74" spans="1:9" ht="12.75">
      <c r="A74" s="73" t="str">
        <f>IF(ISBLANK(Rezultati!B68),"",Rezultati!B68)</f>
        <v>11/2014</v>
      </c>
      <c r="B74" s="74" t="str">
        <f>IF(ISBLANK(Rezultati!C68),"",Rezultati!C68)</f>
        <v>Anđela Nedović</v>
      </c>
      <c r="C74" s="116">
        <f>IF(ISBLANK(Rezultati!D68),"",Rezultati!D68)</f>
        <v>8</v>
      </c>
      <c r="D74" s="116">
        <f>IF(ISBLANK(Rezultati!E68),"",Rezultati!E68)</f>
      </c>
      <c r="E74" s="116">
        <f>IF(ISBLANK(Rezultati!G68),"",Rezultati!G68)</f>
      </c>
      <c r="F74" s="116">
        <f>IF(ISBLANK(Rezultati!H68),"",Rezultati!H68)</f>
      </c>
      <c r="G74" s="116">
        <f>IF(ISBLANK(Rezultati!I68),"",Rezultati!I68)</f>
        <v>8</v>
      </c>
      <c r="H74" s="117" t="str">
        <f>IF(Rezultati!I68&lt;50,"F",IF(Rezultati!I68&lt;60,"E",IF(Rezultati!I68&lt;70,"D",IF(Rezultati!I68&lt;80,"C",IF(Rezultati!I68&lt;90,"B","A")))))</f>
        <v>F</v>
      </c>
      <c r="I74" s="18"/>
    </row>
    <row r="75" spans="1:9" ht="12.75">
      <c r="A75" s="73" t="str">
        <f>IF(ISBLANK(Rezultati!B69),"",Rezultati!B69)</f>
        <v>18/2014</v>
      </c>
      <c r="B75" s="74" t="str">
        <f>IF(ISBLANK(Rezultati!C69),"",Rezultati!C69)</f>
        <v>Milanka Pejović</v>
      </c>
      <c r="C75" s="116">
        <f>IF(ISBLANK(Rezultati!D69),"",Rezultati!D69)</f>
        <v>8</v>
      </c>
      <c r="D75" s="116">
        <f>IF(ISBLANK(Rezultati!E69),"",Rezultati!E69)</f>
      </c>
      <c r="E75" s="116">
        <f>IF(ISBLANK(Rezultati!G69),"",Rezultati!G69)</f>
      </c>
      <c r="F75" s="116">
        <f>IF(ISBLANK(Rezultati!H69),"",Rezultati!H69)</f>
      </c>
      <c r="G75" s="116">
        <f>IF(ISBLANK(Rezultati!I69),"",Rezultati!I69)</f>
        <v>8</v>
      </c>
      <c r="H75" s="117" t="str">
        <f>IF(Rezultati!I69&lt;50,"F",IF(Rezultati!I69&lt;60,"E",IF(Rezultati!I69&lt;70,"D",IF(Rezultati!I69&lt;80,"C",IF(Rezultati!I69&lt;90,"B","A")))))</f>
        <v>F</v>
      </c>
      <c r="I75" s="18"/>
    </row>
    <row r="76" spans="1:9" ht="12.75">
      <c r="A76" s="73" t="str">
        <f>IF(ISBLANK(Rezultati!B70),"",Rezultati!B70)</f>
        <v>25/2014</v>
      </c>
      <c r="B76" s="74" t="str">
        <f>IF(ISBLANK(Rezultati!C70),"",Rezultati!C70)</f>
        <v>Stefan Todorović</v>
      </c>
      <c r="C76" s="116">
        <f>IF(ISBLANK(Rezultati!D70),"",Rezultati!D70)</f>
      </c>
      <c r="D76" s="116">
        <f>IF(ISBLANK(Rezultati!E70),"",Rezultati!E70)</f>
      </c>
      <c r="E76" s="116">
        <f>IF(ISBLANK(Rezultati!G70),"",Rezultati!G70)</f>
      </c>
      <c r="F76" s="116">
        <f>IF(ISBLANK(Rezultati!H70),"",Rezultati!H70)</f>
      </c>
      <c r="G76" s="116">
        <f>IF(ISBLANK(Rezultati!I70),"",Rezultati!I70)</f>
        <v>0</v>
      </c>
      <c r="H76" s="117" t="str">
        <f>IF(Rezultati!I70&lt;50,"F",IF(Rezultati!I70&lt;60,"E",IF(Rezultati!I70&lt;70,"D",IF(Rezultati!I70&lt;80,"C",IF(Rezultati!I70&lt;90,"B","A")))))</f>
        <v>F</v>
      </c>
      <c r="I76" s="18"/>
    </row>
    <row r="77" spans="1:9" ht="12.75">
      <c r="A77" s="73" t="str">
        <f>IF(ISBLANK(Rezultati!B71),"",Rezultati!B71)</f>
        <v>27/2014</v>
      </c>
      <c r="B77" s="74" t="str">
        <f>IF(ISBLANK(Rezultati!C71),"",Rezultati!C71)</f>
        <v>Nikola Marković</v>
      </c>
      <c r="C77" s="116">
        <f>IF(ISBLANK(Rezultati!D71),"",Rezultati!D71)</f>
      </c>
      <c r="D77" s="116">
        <f>IF(ISBLANK(Rezultati!E71),"",Rezultati!E71)</f>
      </c>
      <c r="E77" s="116">
        <f>IF(ISBLANK(Rezultati!G71),"",Rezultati!G71)</f>
      </c>
      <c r="F77" s="116">
        <f>IF(ISBLANK(Rezultati!H71),"",Rezultati!H71)</f>
      </c>
      <c r="G77" s="116">
        <f>IF(ISBLANK(Rezultati!I71),"",Rezultati!I71)</f>
        <v>0</v>
      </c>
      <c r="H77" s="117" t="str">
        <f>IF(Rezultati!I71&lt;50,"F",IF(Rezultati!I71&lt;60,"E",IF(Rezultati!I71&lt;70,"D",IF(Rezultati!I71&lt;80,"C",IF(Rezultati!I71&lt;90,"B","A")))))</f>
        <v>F</v>
      </c>
      <c r="I77" s="18"/>
    </row>
    <row r="78" spans="1:9" ht="12.75">
      <c r="A78" s="73" t="str">
        <f>IF(ISBLANK(Rezultati!B72),"",Rezultati!B72)</f>
        <v>30/2014</v>
      </c>
      <c r="B78" s="74" t="str">
        <f>IF(ISBLANK(Rezultati!C72),"",Rezultati!C72)</f>
        <v>Aleksandar Blagojević</v>
      </c>
      <c r="C78" s="116">
        <f>IF(ISBLANK(Rezultati!D72),"",Rezultati!D72)</f>
        <v>6</v>
      </c>
      <c r="D78" s="116">
        <f>IF(ISBLANK(Rezultati!E72),"",Rezultati!E72)</f>
      </c>
      <c r="E78" s="116">
        <f>IF(ISBLANK(Rezultati!G72),"",Rezultati!G72)</f>
      </c>
      <c r="F78" s="116">
        <f>IF(ISBLANK(Rezultati!H72),"",Rezultati!H72)</f>
      </c>
      <c r="G78" s="116">
        <f>IF(ISBLANK(Rezultati!I72),"",Rezultati!I72)</f>
        <v>6</v>
      </c>
      <c r="H78" s="117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3" t="str">
        <f>IF(ISBLANK(Rezultati!B73),"",Rezultati!B73)</f>
        <v>32/2014</v>
      </c>
      <c r="B79" s="74" t="str">
        <f>IF(ISBLANK(Rezultati!C73),"",Rezultati!C73)</f>
        <v>Nebojša Popović</v>
      </c>
      <c r="C79" s="116">
        <f>IF(ISBLANK(Rezultati!D73),"",Rezultati!D73)</f>
      </c>
      <c r="D79" s="116">
        <f>IF(ISBLANK(Rezultati!E73),"",Rezultati!E73)</f>
      </c>
      <c r="E79" s="116">
        <f>IF(ISBLANK(Rezultati!G73),"",Rezultati!G73)</f>
      </c>
      <c r="F79" s="116">
        <f>IF(ISBLANK(Rezultati!H73),"",Rezultati!H73)</f>
      </c>
      <c r="G79" s="116">
        <f>IF(ISBLANK(Rezultati!I73),"",Rezultati!I73)</f>
        <v>0</v>
      </c>
      <c r="H79" s="117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3" t="str">
        <f>IF(ISBLANK(Rezultati!B74),"",Rezultati!B74)</f>
        <v>62/2014</v>
      </c>
      <c r="B80" s="74" t="str">
        <f>IF(ISBLANK(Rezultati!C74),"",Rezultati!C74)</f>
        <v>Aleksandra Bubanja</v>
      </c>
      <c r="C80" s="116">
        <f>IF(ISBLANK(Rezultati!D74),"",Rezultati!D74)</f>
      </c>
      <c r="D80" s="116">
        <f>IF(ISBLANK(Rezultati!E74),"",Rezultati!E74)</f>
      </c>
      <c r="E80" s="116">
        <f>IF(ISBLANK(Rezultati!G74),"",Rezultati!G74)</f>
      </c>
      <c r="F80" s="116">
        <f>IF(ISBLANK(Rezultati!H74),"",Rezultati!H74)</f>
      </c>
      <c r="G80" s="116">
        <f>IF(ISBLANK(Rezultati!I74),"",Rezultati!I74)</f>
        <v>0</v>
      </c>
      <c r="H80" s="117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3" t="str">
        <f>IF(ISBLANK(Rezultati!B75),"",Rezultati!B75)</f>
        <v>74/2014</v>
      </c>
      <c r="B81" s="74" t="str">
        <f>IF(ISBLANK(Rezultati!C75),"",Rezultati!C75)</f>
        <v>Petar Pavićević</v>
      </c>
      <c r="C81" s="116">
        <f>IF(ISBLANK(Rezultati!D75),"",Rezultati!D75)</f>
      </c>
      <c r="D81" s="116">
        <f>IF(ISBLANK(Rezultati!E75),"",Rezultati!E75)</f>
      </c>
      <c r="E81" s="116">
        <f>IF(ISBLANK(Rezultati!G75),"",Rezultati!G75)</f>
      </c>
      <c r="F81" s="116">
        <f>IF(ISBLANK(Rezultati!H75),"",Rezultati!H75)</f>
      </c>
      <c r="G81" s="116">
        <f>IF(ISBLANK(Rezultati!I75),"",Rezultati!I75)</f>
        <v>0</v>
      </c>
      <c r="H81" s="117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3" t="str">
        <f>IF(ISBLANK(Rezultati!B76),"",Rezultati!B76)</f>
        <v>79/2014</v>
      </c>
      <c r="B82" s="74" t="str">
        <f>IF(ISBLANK(Rezultati!C76),"",Rezultati!C76)</f>
        <v>Miloš Kadić</v>
      </c>
      <c r="C82" s="116">
        <f>IF(ISBLANK(Rezultati!D76),"",Rezultati!D76)</f>
        <v>28</v>
      </c>
      <c r="D82" s="116">
        <f>IF(ISBLANK(Rezultati!E76),"",Rezultati!E76)</f>
      </c>
      <c r="E82" s="116">
        <f>IF(ISBLANK(Rezultati!G76),"",Rezultati!G76)</f>
      </c>
      <c r="F82" s="116">
        <f>IF(ISBLANK(Rezultati!H76),"",Rezultati!H76)</f>
      </c>
      <c r="G82" s="116">
        <f>IF(ISBLANK(Rezultati!I76),"",Rezultati!I76)</f>
        <v>28</v>
      </c>
      <c r="H82" s="117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3" t="str">
        <f>IF(ISBLANK(Rezultati!B77),"",Rezultati!B77)</f>
        <v>98/2014</v>
      </c>
      <c r="B83" s="74" t="str">
        <f>IF(ISBLANK(Rezultati!C77),"",Rezultati!C77)</f>
        <v>Bekir Salković</v>
      </c>
      <c r="C83" s="116">
        <f>IF(ISBLANK(Rezultati!D77),"",Rezultati!D77)</f>
        <v>0</v>
      </c>
      <c r="D83" s="116">
        <f>IF(ISBLANK(Rezultati!E77),"",Rezultati!E77)</f>
      </c>
      <c r="E83" s="116">
        <f>IF(ISBLANK(Rezultati!G77),"",Rezultati!G77)</f>
      </c>
      <c r="F83" s="116">
        <f>IF(ISBLANK(Rezultati!H77),"",Rezultati!H77)</f>
      </c>
      <c r="G83" s="116">
        <f>IF(ISBLANK(Rezultati!I77),"",Rezultati!I77)</f>
        <v>0</v>
      </c>
      <c r="H83" s="117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3" t="str">
        <f>IF(ISBLANK(Rezultati!B78),"",Rezultati!B78)</f>
        <v>9075/2014</v>
      </c>
      <c r="B84" s="74" t="str">
        <f>IF(ISBLANK(Rezultati!C78),"",Rezultati!C78)</f>
        <v>Boris Grgurević</v>
      </c>
      <c r="C84" s="116">
        <f>IF(ISBLANK(Rezultati!D78),"",Rezultati!D78)</f>
        <v>20</v>
      </c>
      <c r="D84" s="116">
        <f>IF(ISBLANK(Rezultati!E78),"",Rezultati!E78)</f>
      </c>
      <c r="E84" s="116">
        <f>IF(ISBLANK(Rezultati!G78),"",Rezultati!G78)</f>
      </c>
      <c r="F84" s="116">
        <f>IF(ISBLANK(Rezultati!H78),"",Rezultati!H78)</f>
      </c>
      <c r="G84" s="116">
        <f>IF(ISBLANK(Rezultati!I78),"",Rezultati!I78)</f>
        <v>20</v>
      </c>
      <c r="H84" s="117" t="str">
        <f>IF(Rezultati!I78&lt;50,"F",IF(Rezultati!I78&lt;60,"E",IF(Rezultati!I78&lt;70,"D",IF(Rezultati!I78&lt;80,"C",IF(Rezultati!I78&lt;90,"B","A")))))</f>
        <v>F</v>
      </c>
      <c r="I84" s="18"/>
    </row>
    <row r="85" spans="1:9" ht="12.75">
      <c r="A85" s="73" t="str">
        <f>IF(ISBLANK(Rezultati!B79),"",Rezultati!B79)</f>
        <v>9096/2013</v>
      </c>
      <c r="B85" s="74" t="str">
        <f>IF(ISBLANK(Rezultati!C79),"",Rezultati!C79)</f>
        <v>Luka Đurović</v>
      </c>
      <c r="C85" s="116">
        <f>IF(ISBLANK(Rezultati!D79),"",Rezultati!D79)</f>
        <v>2</v>
      </c>
      <c r="D85" s="116">
        <f>IF(ISBLANK(Rezultati!E79),"",Rezultati!E79)</f>
      </c>
      <c r="E85" s="116">
        <f>IF(ISBLANK(Rezultati!G79),"",Rezultati!G79)</f>
      </c>
      <c r="F85" s="116">
        <f>IF(ISBLANK(Rezultati!H79),"",Rezultati!H79)</f>
      </c>
      <c r="G85" s="116">
        <f>IF(ISBLANK(Rezultati!I79),"",Rezultati!I79)</f>
        <v>2</v>
      </c>
      <c r="H85" s="117" t="str">
        <f>IF(Rezultati!I79&lt;50,"F",IF(Rezultati!I79&lt;60,"E",IF(Rezultati!I79&lt;70,"D",IF(Rezultati!I79&lt;80,"C",IF(Rezultati!I79&lt;90,"B","A")))))</f>
        <v>F</v>
      </c>
      <c r="I85" s="18"/>
    </row>
    <row r="86" spans="1:9" ht="12.75">
      <c r="A86" s="73" t="str">
        <f>IF(ISBLANK(Rezultati!B80),"",Rezultati!B80)</f>
        <v>4/2011</v>
      </c>
      <c r="B86" s="74" t="str">
        <f>IF(ISBLANK(Rezultati!C80),"",Rezultati!C80)</f>
        <v>Emir Kuloglija</v>
      </c>
      <c r="C86" s="116">
        <f>IF(ISBLANK(Rezultati!D80),"",Rezultati!D80)</f>
      </c>
      <c r="D86" s="116">
        <f>IF(ISBLANK(Rezultati!E80),"",Rezultati!E80)</f>
      </c>
      <c r="E86" s="116">
        <f>IF(ISBLANK(Rezultati!G80),"",Rezultati!G80)</f>
      </c>
      <c r="F86" s="116">
        <f>IF(ISBLANK(Rezultati!H80),"",Rezultati!H80)</f>
      </c>
      <c r="G86" s="116">
        <f>IF(ISBLANK(Rezultati!I80),"",Rezultati!I80)</f>
        <v>0</v>
      </c>
      <c r="H86" s="117" t="str">
        <f>IF(Rezultati!I80&lt;50,"F",IF(Rezultati!I80&lt;60,"E",IF(Rezultati!I80&lt;70,"D",IF(Rezultati!I80&lt;80,"C",IF(Rezultati!I80&lt;90,"B","A")))))</f>
        <v>F</v>
      </c>
      <c r="I86" s="18"/>
    </row>
    <row r="87" spans="1:9" ht="12.75">
      <c r="A87" s="73" t="str">
        <f>IF(ISBLANK(Rezultati!B81),"",Rezultati!B81)</f>
        <v>20/2011</v>
      </c>
      <c r="B87" s="74" t="str">
        <f>IF(ISBLANK(Rezultati!C81),"",Rezultati!C81)</f>
        <v>Nebojša Maraš</v>
      </c>
      <c r="C87" s="116">
        <f>IF(ISBLANK(Rezultati!D81),"",Rezultati!D81)</f>
        <v>0</v>
      </c>
      <c r="D87" s="116">
        <f>IF(ISBLANK(Rezultati!E81),"",Rezultati!E81)</f>
      </c>
      <c r="E87" s="116">
        <f>IF(ISBLANK(Rezultati!G81),"",Rezultati!G81)</f>
      </c>
      <c r="F87" s="116">
        <f>IF(ISBLANK(Rezultati!H81),"",Rezultati!H81)</f>
      </c>
      <c r="G87" s="116">
        <f>IF(ISBLANK(Rezultati!I81),"",Rezultati!I81)</f>
        <v>0</v>
      </c>
      <c r="H87" s="117" t="str">
        <f>IF(Rezultati!I81&lt;50,"F",IF(Rezultati!I81&lt;60,"E",IF(Rezultati!I81&lt;70,"D",IF(Rezultati!I81&lt;80,"C",IF(Rezultati!I81&lt;90,"B","A")))))</f>
        <v>F</v>
      </c>
      <c r="I87" s="18"/>
    </row>
    <row r="88" spans="1:9" ht="12.75">
      <c r="A88" s="73" t="str">
        <f>IF(ISBLANK(Rezultati!B82),"",Rezultati!B82)</f>
        <v>100/2011</v>
      </c>
      <c r="B88" s="74" t="str">
        <f>IF(ISBLANK(Rezultati!C82),"",Rezultati!C82)</f>
        <v>Dijana Joković</v>
      </c>
      <c r="C88" s="116">
        <f>IF(ISBLANK(Rezultati!D82),"",Rezultati!D82)</f>
      </c>
      <c r="D88" s="116">
        <f>IF(ISBLANK(Rezultati!E82),"",Rezultati!E82)</f>
      </c>
      <c r="E88" s="116">
        <f>IF(ISBLANK(Rezultati!G82),"",Rezultati!G82)</f>
      </c>
      <c r="F88" s="116">
        <f>IF(ISBLANK(Rezultati!H82),"",Rezultati!H82)</f>
      </c>
      <c r="G88" s="116">
        <f>IF(ISBLANK(Rezultati!I82),"",Rezultati!I82)</f>
        <v>0</v>
      </c>
      <c r="H88" s="117" t="str">
        <f>IF(Rezultati!I82&lt;50,"F",IF(Rezultati!I82&lt;60,"E",IF(Rezultati!I82&lt;70,"D",IF(Rezultati!I82&lt;80,"C",IF(Rezultati!I82&lt;90,"B","A")))))</f>
        <v>F</v>
      </c>
      <c r="I88" s="18"/>
    </row>
    <row r="89" spans="1:9" ht="12.75">
      <c r="A89" s="73" t="str">
        <f>IF(ISBLANK(Rezultati!B83),"",Rezultati!B83)</f>
        <v>100/2011</v>
      </c>
      <c r="B89" s="74" t="str">
        <f>IF(ISBLANK(Rezultati!C83),"",Rezultati!C83)</f>
        <v>Dijana Joković</v>
      </c>
      <c r="C89" s="116">
        <f>IF(ISBLANK(Rezultati!D83),"",Rezultati!D83)</f>
      </c>
      <c r="D89" s="116">
        <f>IF(ISBLANK(Rezultati!E83),"",Rezultati!E83)</f>
      </c>
      <c r="E89" s="116">
        <f>IF(ISBLANK(Rezultati!G83),"",Rezultati!G83)</f>
      </c>
      <c r="F89" s="116">
        <f>IF(ISBLANK(Rezultati!H83),"",Rezultati!H83)</f>
      </c>
      <c r="G89" s="116">
        <f>IF(ISBLANK(Rezultati!I83),"",Rezultati!I83)</f>
        <v>0</v>
      </c>
      <c r="H89" s="117" t="str">
        <f>IF(Rezultati!I83&lt;50,"F",IF(Rezultati!I83&lt;60,"E",IF(Rezultati!I83&lt;70,"D",IF(Rezultati!I83&lt;80,"C",IF(Rezultati!I83&lt;90,"B","A")))))</f>
        <v>F</v>
      </c>
      <c r="I89" s="18"/>
    </row>
    <row r="90" spans="1:9" ht="12.75">
      <c r="A90" s="73" t="str">
        <f>IF(ISBLANK(Rezultati!B84),"",Rezultati!B84)</f>
        <v>44/2010</v>
      </c>
      <c r="B90" s="74" t="str">
        <f>IF(ISBLANK(Rezultati!C84),"",Rezultati!C84)</f>
        <v>Mirko Dvožak</v>
      </c>
      <c r="C90" s="116">
        <f>IF(ISBLANK(Rezultati!D84),"",Rezultati!D84)</f>
      </c>
      <c r="D90" s="116">
        <f>IF(ISBLANK(Rezultati!E84),"",Rezultati!E84)</f>
      </c>
      <c r="E90" s="116">
        <f>IF(ISBLANK(Rezultati!G84),"",Rezultati!G84)</f>
      </c>
      <c r="F90" s="116">
        <f>IF(ISBLANK(Rezultati!H84),"",Rezultati!H84)</f>
      </c>
      <c r="G90" s="116">
        <f>IF(ISBLANK(Rezultati!I84),"",Rezultati!I84)</f>
        <v>0</v>
      </c>
      <c r="H90" s="117" t="str">
        <f>IF(Rezultati!I84&lt;50,"F",IF(Rezultati!I84&lt;60,"E",IF(Rezultati!I84&lt;70,"D",IF(Rezultati!I84&lt;80,"C",IF(Rezultati!I84&lt;90,"B","A")))))</f>
        <v>F</v>
      </c>
      <c r="I90" s="18"/>
    </row>
    <row r="91" spans="1:9" ht="12.75">
      <c r="A91" s="73" t="str">
        <f>IF(ISBLANK(Rezultati!B85),"",Rezultati!B85)</f>
        <v>63/2010</v>
      </c>
      <c r="B91" s="74" t="str">
        <f>IF(ISBLANK(Rezultati!C85),"",Rezultati!C85)</f>
        <v>Boban Dedić</v>
      </c>
      <c r="C91" s="116">
        <f>IF(ISBLANK(Rezultati!D85),"",Rezultati!D85)</f>
      </c>
      <c r="D91" s="116">
        <f>IF(ISBLANK(Rezultati!E85),"",Rezultati!E85)</f>
      </c>
      <c r="E91" s="116">
        <f>IF(ISBLANK(Rezultati!G85),"",Rezultati!G85)</f>
      </c>
      <c r="F91" s="116">
        <f>IF(ISBLANK(Rezultati!H85),"",Rezultati!H85)</f>
      </c>
      <c r="G91" s="116">
        <f>IF(ISBLANK(Rezultati!I85),"",Rezultati!I85)</f>
        <v>0</v>
      </c>
      <c r="H91" s="117" t="str">
        <f>IF(Rezultati!I85&lt;50,"F",IF(Rezultati!I85&lt;60,"E",IF(Rezultati!I85&lt;70,"D",IF(Rezultati!I85&lt;80,"C",IF(Rezultati!I85&lt;90,"B","A")))))</f>
        <v>F</v>
      </c>
      <c r="I91" s="18"/>
    </row>
    <row r="92" spans="1:9" ht="12.75">
      <c r="A92" s="73" t="str">
        <f>IF(ISBLANK(Rezultati!B86),"",Rezultati!B86)</f>
        <v>22/2005</v>
      </c>
      <c r="B92" s="74" t="str">
        <f>IF(ISBLANK(Rezultati!C86),"",Rezultati!C86)</f>
        <v>Sandra Simonović</v>
      </c>
      <c r="C92" s="116">
        <f>IF(ISBLANK(Rezultati!D86),"",Rezultati!D86)</f>
      </c>
      <c r="D92" s="116">
        <f>IF(ISBLANK(Rezultati!E86),"",Rezultati!E86)</f>
      </c>
      <c r="E92" s="116">
        <f>IF(ISBLANK(Rezultati!G86),"",Rezultati!G86)</f>
      </c>
      <c r="F92" s="116">
        <f>IF(ISBLANK(Rezultati!H86),"",Rezultati!H86)</f>
      </c>
      <c r="G92" s="116">
        <f>IF(ISBLANK(Rezultati!I86),"",Rezultati!I86)</f>
        <v>0</v>
      </c>
      <c r="H92" s="117" t="str">
        <f>IF(Rezultati!I86&lt;50,"F",IF(Rezultati!I86&lt;60,"E",IF(Rezultati!I86&lt;70,"D",IF(Rezultati!I86&lt;80,"C",IF(Rezultati!I86&lt;90,"B","A")))))</f>
        <v>F</v>
      </c>
      <c r="I92" s="18"/>
    </row>
    <row r="93" spans="6:7" ht="12.75">
      <c r="F93" s="44"/>
      <c r="G93" s="45"/>
    </row>
    <row r="94" spans="6:7" ht="12.75">
      <c r="F94" s="122" t="s">
        <v>35</v>
      </c>
      <c r="G94" s="45"/>
    </row>
    <row r="95" spans="6:7" ht="15.75">
      <c r="F95" s="121"/>
      <c r="G95" s="45"/>
    </row>
    <row r="96" spans="6:7" ht="12.75">
      <c r="F96" s="44"/>
      <c r="G96" s="45"/>
    </row>
    <row r="97" spans="6:8" ht="13.5" thickBot="1">
      <c r="F97" s="46"/>
      <c r="G97" s="47"/>
      <c r="H97" s="79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50" t="s">
        <v>7</v>
      </c>
      <c r="B1" s="51"/>
      <c r="C1" s="52"/>
      <c r="D1" s="53"/>
      <c r="E1" s="53"/>
      <c r="F1" s="54"/>
      <c r="G1" s="4"/>
    </row>
    <row r="2" spans="1:6" s="5" customFormat="1" ht="14.25">
      <c r="A2" s="55"/>
      <c r="B2" s="56"/>
      <c r="C2" s="57"/>
      <c r="D2" s="58"/>
      <c r="E2" s="58"/>
      <c r="F2" s="59"/>
    </row>
    <row r="3" spans="1:6" s="5" customFormat="1" ht="15">
      <c r="A3" s="55" t="s">
        <v>20</v>
      </c>
      <c r="B3" s="56"/>
      <c r="C3" s="58"/>
      <c r="D3" s="58"/>
      <c r="E3" s="58"/>
      <c r="F3" s="59"/>
    </row>
    <row r="4" spans="1:6" s="5" customFormat="1" ht="15">
      <c r="A4" s="55" t="s">
        <v>16</v>
      </c>
      <c r="B4" s="56"/>
      <c r="C4" s="58" t="s">
        <v>19</v>
      </c>
      <c r="D4" s="58"/>
      <c r="E4" s="58"/>
      <c r="F4" s="59"/>
    </row>
    <row r="5" spans="1:7" s="5" customFormat="1" ht="15">
      <c r="A5" s="123" t="s">
        <v>37</v>
      </c>
      <c r="B5" s="118" t="s">
        <v>30</v>
      </c>
      <c r="C5" s="58" t="s">
        <v>31</v>
      </c>
      <c r="D5" s="58"/>
      <c r="E5" s="58"/>
      <c r="F5" s="59"/>
      <c r="G5" s="22"/>
    </row>
    <row r="6" spans="1:7" s="5" customFormat="1" ht="15.75" thickBot="1">
      <c r="A6" s="60"/>
      <c r="B6" s="61"/>
      <c r="C6" s="62"/>
      <c r="D6" s="63"/>
      <c r="E6" s="63"/>
      <c r="F6" s="64"/>
      <c r="G6" s="21"/>
    </row>
    <row r="7" spans="1:6" s="6" customFormat="1" ht="12.75" customHeight="1" thickBot="1">
      <c r="A7" s="147" t="s">
        <v>8</v>
      </c>
      <c r="B7" s="150" t="s">
        <v>13</v>
      </c>
      <c r="C7" s="151" t="s">
        <v>9</v>
      </c>
      <c r="D7" s="152"/>
      <c r="E7" s="153" t="s">
        <v>36</v>
      </c>
      <c r="F7" s="145" t="s">
        <v>10</v>
      </c>
    </row>
    <row r="8" spans="1:6" s="7" customFormat="1" ht="12.75" customHeight="1">
      <c r="A8" s="148"/>
      <c r="B8" s="148"/>
      <c r="C8" s="145" t="s">
        <v>11</v>
      </c>
      <c r="D8" s="145" t="s">
        <v>12</v>
      </c>
      <c r="E8" s="154"/>
      <c r="F8" s="146"/>
    </row>
    <row r="9" spans="1:6" s="7" customFormat="1" ht="13.5" customHeight="1">
      <c r="A9" s="149"/>
      <c r="B9" s="149"/>
      <c r="C9" s="146"/>
      <c r="D9" s="146"/>
      <c r="E9" s="155"/>
      <c r="F9" s="146"/>
    </row>
    <row r="10" spans="1:6" s="8" customFormat="1" ht="13.5" customHeight="1">
      <c r="A10" s="73" t="str">
        <f>IF(ISBLANK(Rezultati!B2),"",Rezultati!B2)</f>
        <v>1/2018</v>
      </c>
      <c r="B10" s="74" t="str">
        <f>IF(ISBLANK(Rezultati!C2),"",Rezultati!C2)</f>
        <v>Maksim Kontić</v>
      </c>
      <c r="C10" s="82">
        <f>Rezultati!F2</f>
        <v>35</v>
      </c>
      <c r="D10" s="82">
        <f>IF(Rezultati!H2,Rezultati!H2,Rezultati!G2)</f>
        <v>0</v>
      </c>
      <c r="E10" s="82">
        <f>Rezultati!I2</f>
        <v>35</v>
      </c>
      <c r="F10" s="107" t="str">
        <f>Rezultati!J2</f>
        <v>F</v>
      </c>
    </row>
    <row r="11" spans="1:7" ht="12.75">
      <c r="A11" s="73" t="str">
        <f>IF(ISBLANK(Rezultati!B3),"",Rezultati!B3)</f>
        <v>3/2018</v>
      </c>
      <c r="B11" s="74" t="str">
        <f>IF(ISBLANK(Rezultati!C3),"",Rezultati!C3)</f>
        <v>Elmir Bučan</v>
      </c>
      <c r="C11" s="82">
        <f>Rezultati!F3</f>
        <v>4</v>
      </c>
      <c r="D11" s="82">
        <f>IF(Rezultati!H3,Rezultati!H3,Rezultati!G3)</f>
        <v>0</v>
      </c>
      <c r="E11" s="82">
        <f>Rezultati!I3</f>
        <v>4</v>
      </c>
      <c r="F11" s="107" t="str">
        <f>Rezultati!J3</f>
        <v>F</v>
      </c>
      <c r="G11" s="9"/>
    </row>
    <row r="12" spans="1:7" ht="12.75">
      <c r="A12" s="73" t="str">
        <f>IF(ISBLANK(Rezultati!B4),"",Rezultati!B4)</f>
        <v>4/2018</v>
      </c>
      <c r="B12" s="74" t="str">
        <f>IF(ISBLANK(Rezultati!C4),"",Rezultati!C4)</f>
        <v>Andrija Balević</v>
      </c>
      <c r="C12" s="82">
        <f>Rezultati!F4</f>
        <v>18</v>
      </c>
      <c r="D12" s="82">
        <f>IF(Rezultati!H4,Rezultati!H4,Rezultati!G4)</f>
        <v>0</v>
      </c>
      <c r="E12" s="82">
        <f>Rezultati!I4</f>
        <v>18</v>
      </c>
      <c r="F12" s="107" t="str">
        <f>Rezultati!J4</f>
        <v>F</v>
      </c>
      <c r="G12" s="9"/>
    </row>
    <row r="13" spans="1:7" ht="12.75">
      <c r="A13" s="73" t="str">
        <f>IF(ISBLANK(Rezultati!B5),"",Rezultati!B5)</f>
        <v>5/2018</v>
      </c>
      <c r="B13" s="74" t="str">
        <f>IF(ISBLANK(Rezultati!C5),"",Rezultati!C5)</f>
        <v>Miloš Nedović</v>
      </c>
      <c r="C13" s="82">
        <f>Rezultati!F5</f>
        <v>23</v>
      </c>
      <c r="D13" s="82">
        <f>IF(Rezultati!H5,Rezultati!H5,Rezultati!G5)</f>
        <v>0</v>
      </c>
      <c r="E13" s="82">
        <f>Rezultati!I5</f>
        <v>23</v>
      </c>
      <c r="F13" s="107" t="str">
        <f>Rezultati!J5</f>
        <v>F</v>
      </c>
      <c r="G13" s="9"/>
    </row>
    <row r="14" spans="1:7" ht="12.75">
      <c r="A14" s="73" t="str">
        <f>IF(ISBLANK(Rezultati!B6),"",Rezultati!B6)</f>
        <v>8/2018</v>
      </c>
      <c r="B14" s="74" t="str">
        <f>IF(ISBLANK(Rezultati!C6),"",Rezultati!C6)</f>
        <v>Aleksandar Konatar</v>
      </c>
      <c r="C14" s="82">
        <f>Rezultati!F6</f>
        <v>0</v>
      </c>
      <c r="D14" s="82">
        <f>IF(Rezultati!H6,Rezultati!H6,Rezultati!G6)</f>
        <v>0</v>
      </c>
      <c r="E14" s="82">
        <f>Rezultati!I6</f>
        <v>0</v>
      </c>
      <c r="F14" s="107" t="str">
        <f>Rezultati!J6</f>
        <v>F</v>
      </c>
      <c r="G14" s="9"/>
    </row>
    <row r="15" spans="1:7" ht="12.75">
      <c r="A15" s="73" t="str">
        <f>IF(ISBLANK(Rezultati!B7),"",Rezultati!B7)</f>
        <v>11/2018</v>
      </c>
      <c r="B15" s="74" t="str">
        <f>IF(ISBLANK(Rezultati!C7),"",Rezultati!C7)</f>
        <v>Balša Ljumović</v>
      </c>
      <c r="C15" s="82">
        <f>Rezultati!F7</f>
        <v>8</v>
      </c>
      <c r="D15" s="82">
        <f>IF(Rezultati!H7,Rezultati!H7,Rezultati!G7)</f>
        <v>0</v>
      </c>
      <c r="E15" s="82">
        <f>Rezultati!I7</f>
        <v>8</v>
      </c>
      <c r="F15" s="107" t="str">
        <f>Rezultati!J7</f>
        <v>F</v>
      </c>
      <c r="G15" s="9"/>
    </row>
    <row r="16" spans="1:7" ht="12.75">
      <c r="A16" s="73" t="str">
        <f>IF(ISBLANK(Rezultati!B8),"",Rezultati!B8)</f>
        <v>12/2018</v>
      </c>
      <c r="B16" s="74" t="str">
        <f>IF(ISBLANK(Rezultati!C8),"",Rezultati!C8)</f>
        <v>Luka Kusovac</v>
      </c>
      <c r="C16" s="82">
        <f>Rezultati!F8</f>
        <v>0</v>
      </c>
      <c r="D16" s="82">
        <f>IF(Rezultati!H8,Rezultati!H8,Rezultati!G8)</f>
        <v>0</v>
      </c>
      <c r="E16" s="82">
        <f>Rezultati!I8</f>
        <v>0</v>
      </c>
      <c r="F16" s="107" t="str">
        <f>Rezultati!J8</f>
        <v>F</v>
      </c>
      <c r="G16" s="9"/>
    </row>
    <row r="17" spans="1:7" ht="12.75">
      <c r="A17" s="73" t="str">
        <f>IF(ISBLANK(Rezultati!B9),"",Rezultati!B9)</f>
        <v>25/2018</v>
      </c>
      <c r="B17" s="74" t="str">
        <f>IF(ISBLANK(Rezultati!C9),"",Rezultati!C9)</f>
        <v>Jelena Samardžić</v>
      </c>
      <c r="C17" s="82">
        <f>Rezultati!F9</f>
        <v>23</v>
      </c>
      <c r="D17" s="82">
        <f>IF(Rezultati!H9,Rezultati!H9,Rezultati!G9)</f>
        <v>0</v>
      </c>
      <c r="E17" s="82">
        <f>Rezultati!I9</f>
        <v>23</v>
      </c>
      <c r="F17" s="107" t="str">
        <f>Rezultati!J9</f>
        <v>F</v>
      </c>
      <c r="G17" s="9"/>
    </row>
    <row r="18" spans="1:7" ht="12.75">
      <c r="A18" s="73" t="str">
        <f>IF(ISBLANK(Rezultati!B10),"",Rezultati!B10)</f>
        <v>26/2018</v>
      </c>
      <c r="B18" s="74" t="str">
        <f>IF(ISBLANK(Rezultati!C10),"",Rezultati!C10)</f>
        <v>Mia Dubak</v>
      </c>
      <c r="C18" s="82">
        <f>Rezultati!F10</f>
        <v>0</v>
      </c>
      <c r="D18" s="82">
        <f>IF(Rezultati!H10,Rezultati!H10,Rezultati!G10)</f>
        <v>0</v>
      </c>
      <c r="E18" s="82">
        <f>Rezultati!I10</f>
        <v>0</v>
      </c>
      <c r="F18" s="107" t="str">
        <f>Rezultati!J10</f>
        <v>F</v>
      </c>
      <c r="G18" s="9"/>
    </row>
    <row r="19" spans="1:7" ht="12.75">
      <c r="A19" s="73" t="str">
        <f>IF(ISBLANK(Rezultati!B11),"",Rezultati!B11)</f>
        <v>27/2018</v>
      </c>
      <c r="B19" s="74" t="str">
        <f>IF(ISBLANK(Rezultati!C11),"",Rezultati!C11)</f>
        <v>Aleksandar Savić</v>
      </c>
      <c r="C19" s="82">
        <f>Rezultati!F11</f>
        <v>26</v>
      </c>
      <c r="D19" s="82">
        <f>IF(Rezultati!H11,Rezultati!H11,Rezultati!G11)</f>
        <v>0</v>
      </c>
      <c r="E19" s="82">
        <f>Rezultati!I11</f>
        <v>26</v>
      </c>
      <c r="F19" s="107" t="str">
        <f>Rezultati!J11</f>
        <v>F</v>
      </c>
      <c r="G19" s="9"/>
    </row>
    <row r="20" spans="1:7" ht="12.75">
      <c r="A20" s="73" t="str">
        <f>IF(ISBLANK(Rezultati!B12),"",Rezultati!B12)</f>
        <v>30/2018</v>
      </c>
      <c r="B20" s="74" t="str">
        <f>IF(ISBLANK(Rezultati!C12),"",Rezultati!C12)</f>
        <v>Milica Kovačević</v>
      </c>
      <c r="C20" s="82">
        <f>Rezultati!F12</f>
        <v>22</v>
      </c>
      <c r="D20" s="82">
        <f>IF(Rezultati!H12,Rezultati!H12,Rezultati!G12)</f>
        <v>0</v>
      </c>
      <c r="E20" s="82">
        <f>Rezultati!I12</f>
        <v>22</v>
      </c>
      <c r="F20" s="107" t="str">
        <f>Rezultati!J12</f>
        <v>F</v>
      </c>
      <c r="G20" s="9"/>
    </row>
    <row r="21" spans="1:7" ht="12.75">
      <c r="A21" s="73" t="str">
        <f>IF(ISBLANK(Rezultati!B13),"",Rezultati!B13)</f>
        <v>31/2018</v>
      </c>
      <c r="B21" s="74" t="str">
        <f>IF(ISBLANK(Rezultati!C13),"",Rezultati!C13)</f>
        <v>Nikolina Fatić</v>
      </c>
      <c r="C21" s="82">
        <f>Rezultati!F13</f>
        <v>0</v>
      </c>
      <c r="D21" s="82">
        <f>IF(Rezultati!H13,Rezultati!H13,Rezultati!G13)</f>
        <v>0</v>
      </c>
      <c r="E21" s="82">
        <f>Rezultati!I13</f>
        <v>0</v>
      </c>
      <c r="F21" s="107" t="str">
        <f>Rezultati!J13</f>
        <v>F</v>
      </c>
      <c r="G21" s="9"/>
    </row>
    <row r="22" spans="1:7" ht="12.75">
      <c r="A22" s="73" t="str">
        <f>IF(ISBLANK(Rezultati!B14),"",Rezultati!B14)</f>
        <v>37/2018</v>
      </c>
      <c r="B22" s="74" t="str">
        <f>IF(ISBLANK(Rezultati!C14),"",Rezultati!C14)</f>
        <v>Ivan Adžić</v>
      </c>
      <c r="C22" s="82">
        <f>Rezultati!F14</f>
        <v>25</v>
      </c>
      <c r="D22" s="82">
        <f>IF(Rezultati!H14,Rezultati!H14,Rezultati!G14)</f>
        <v>0</v>
      </c>
      <c r="E22" s="82">
        <f>Rezultati!I14</f>
        <v>25</v>
      </c>
      <c r="F22" s="107" t="str">
        <f>Rezultati!J14</f>
        <v>F</v>
      </c>
      <c r="G22" s="9"/>
    </row>
    <row r="23" spans="1:7" ht="12.75">
      <c r="A23" s="73" t="str">
        <f>IF(ISBLANK(Rezultati!B15),"",Rezultati!B15)</f>
        <v>38/2018</v>
      </c>
      <c r="B23" s="74" t="str">
        <f>IF(ISBLANK(Rezultati!C15),"",Rezultati!C15)</f>
        <v>Petar Milić</v>
      </c>
      <c r="C23" s="82">
        <f>Rezultati!F15</f>
        <v>8</v>
      </c>
      <c r="D23" s="82">
        <f>IF(Rezultati!H15,Rezultati!H15,Rezultati!G15)</f>
        <v>0</v>
      </c>
      <c r="E23" s="82">
        <f>Rezultati!I15</f>
        <v>8</v>
      </c>
      <c r="F23" s="107" t="str">
        <f>Rezultati!J15</f>
        <v>F</v>
      </c>
      <c r="G23" s="9"/>
    </row>
    <row r="24" spans="1:7" ht="12.75">
      <c r="A24" s="73" t="str">
        <f>IF(ISBLANK(Rezultati!B16),"",Rezultati!B16)</f>
        <v>41/2018</v>
      </c>
      <c r="B24" s="74" t="str">
        <f>IF(ISBLANK(Rezultati!C16),"",Rezultati!C16)</f>
        <v>Semir Kardović</v>
      </c>
      <c r="C24" s="82">
        <f>Rezultati!F16</f>
        <v>25</v>
      </c>
      <c r="D24" s="82">
        <f>IF(Rezultati!H16,Rezultati!H16,Rezultati!G16)</f>
        <v>0</v>
      </c>
      <c r="E24" s="82">
        <f>Rezultati!I16</f>
        <v>25</v>
      </c>
      <c r="F24" s="107" t="str">
        <f>Rezultati!J16</f>
        <v>F</v>
      </c>
      <c r="G24" s="9"/>
    </row>
    <row r="25" spans="1:7" ht="12.75">
      <c r="A25" s="73" t="str">
        <f>IF(ISBLANK(Rezultati!B17),"",Rezultati!B17)</f>
        <v>47/2018</v>
      </c>
      <c r="B25" s="74" t="str">
        <f>IF(ISBLANK(Rezultati!C17),"",Rezultati!C17)</f>
        <v>Eva Stella Lekić</v>
      </c>
      <c r="C25" s="82">
        <f>Rezultati!F17</f>
        <v>0</v>
      </c>
      <c r="D25" s="82">
        <f>IF(Rezultati!H17,Rezultati!H17,Rezultati!G17)</f>
        <v>0</v>
      </c>
      <c r="E25" s="82">
        <f>Rezultati!I17</f>
        <v>0</v>
      </c>
      <c r="F25" s="107" t="str">
        <f>Rezultati!J17</f>
        <v>F</v>
      </c>
      <c r="G25" s="9"/>
    </row>
    <row r="26" spans="1:7" ht="12.75">
      <c r="A26" s="73" t="str">
        <f>IF(ISBLANK(Rezultati!B18),"",Rezultati!B18)</f>
        <v>48/2018</v>
      </c>
      <c r="B26" s="74" t="str">
        <f>IF(ISBLANK(Rezultati!C18),"",Rezultati!C18)</f>
        <v>Lazar Ašanin</v>
      </c>
      <c r="C26" s="82">
        <f>Rezultati!F18</f>
        <v>27</v>
      </c>
      <c r="D26" s="82">
        <f>IF(Rezultati!H18,Rezultati!H18,Rezultati!G18)</f>
        <v>0</v>
      </c>
      <c r="E26" s="82">
        <f>Rezultati!I18</f>
        <v>27</v>
      </c>
      <c r="F26" s="107" t="str">
        <f>Rezultati!J18</f>
        <v>F</v>
      </c>
      <c r="G26" s="9"/>
    </row>
    <row r="27" spans="1:7" ht="12.75">
      <c r="A27" s="73" t="str">
        <f>IF(ISBLANK(Rezultati!B19),"",Rezultati!B19)</f>
        <v>54/2018</v>
      </c>
      <c r="B27" s="74" t="str">
        <f>IF(ISBLANK(Rezultati!C19),"",Rezultati!C19)</f>
        <v>Danilo Živković</v>
      </c>
      <c r="C27" s="82">
        <f>Rezultati!F19</f>
        <v>23</v>
      </c>
      <c r="D27" s="82">
        <f>IF(Rezultati!H19,Rezultati!H19,Rezultati!G19)</f>
        <v>0</v>
      </c>
      <c r="E27" s="82">
        <f>Rezultati!I19</f>
        <v>23</v>
      </c>
      <c r="F27" s="107" t="str">
        <f>Rezultati!J19</f>
        <v>F</v>
      </c>
      <c r="G27" s="9"/>
    </row>
    <row r="28" spans="1:7" ht="12.75">
      <c r="A28" s="73" t="str">
        <f>IF(ISBLANK(Rezultati!B20),"",Rezultati!B20)</f>
        <v>55/2018</v>
      </c>
      <c r="B28" s="74" t="str">
        <f>IF(ISBLANK(Rezultati!C20),"",Rezultati!C20)</f>
        <v>Anka Bojović</v>
      </c>
      <c r="C28" s="82">
        <f>Rezultati!F20</f>
        <v>0</v>
      </c>
      <c r="D28" s="82">
        <f>IF(Rezultati!H20,Rezultati!H20,Rezultati!G20)</f>
        <v>0</v>
      </c>
      <c r="E28" s="82">
        <f>Rezultati!I20</f>
        <v>0</v>
      </c>
      <c r="F28" s="107" t="str">
        <f>Rezultati!J20</f>
        <v>F</v>
      </c>
      <c r="G28" s="9"/>
    </row>
    <row r="29" spans="1:7" ht="12.75">
      <c r="A29" s="73" t="str">
        <f>IF(ISBLANK(Rezultati!B21),"",Rezultati!B21)</f>
        <v>57/2018</v>
      </c>
      <c r="B29" s="74" t="str">
        <f>IF(ISBLANK(Rezultati!C21),"",Rezultati!C21)</f>
        <v>Miloš Knežević</v>
      </c>
      <c r="C29" s="82">
        <f>Rezultati!F21</f>
        <v>0</v>
      </c>
      <c r="D29" s="82">
        <f>IF(Rezultati!H21,Rezultati!H21,Rezultati!G21)</f>
        <v>0</v>
      </c>
      <c r="E29" s="82">
        <f>Rezultati!I21</f>
        <v>0</v>
      </c>
      <c r="F29" s="107" t="str">
        <f>Rezultati!J21</f>
        <v>F</v>
      </c>
      <c r="G29" s="9"/>
    </row>
    <row r="30" spans="1:7" ht="12.75">
      <c r="A30" s="73" t="str">
        <f>IF(ISBLANK(Rezultati!B22),"",Rezultati!B22)</f>
        <v>59/2018</v>
      </c>
      <c r="B30" s="74" t="str">
        <f>IF(ISBLANK(Rezultati!C22),"",Rezultati!C22)</f>
        <v>Pavle Saveljić</v>
      </c>
      <c r="C30" s="82">
        <f>Rezultati!F22</f>
        <v>0</v>
      </c>
      <c r="D30" s="82">
        <f>IF(Rezultati!H22,Rezultati!H22,Rezultati!G22)</f>
        <v>0</v>
      </c>
      <c r="E30" s="82">
        <f>Rezultati!I22</f>
        <v>0</v>
      </c>
      <c r="F30" s="107" t="str">
        <f>Rezultati!J22</f>
        <v>F</v>
      </c>
      <c r="G30" s="9"/>
    </row>
    <row r="31" spans="1:7" ht="12.75">
      <c r="A31" s="73" t="str">
        <f>IF(ISBLANK(Rezultati!B23),"",Rezultati!B23)</f>
        <v>68/2018</v>
      </c>
      <c r="B31" s="74" t="str">
        <f>IF(ISBLANK(Rezultati!C23),"",Rezultati!C23)</f>
        <v>Anastasija Bubanja</v>
      </c>
      <c r="C31" s="82">
        <f>Rezultati!F23</f>
        <v>17</v>
      </c>
      <c r="D31" s="82">
        <f>IF(Rezultati!H23,Rezultati!H23,Rezultati!G23)</f>
        <v>0</v>
      </c>
      <c r="E31" s="82">
        <f>Rezultati!I23</f>
        <v>17</v>
      </c>
      <c r="F31" s="107" t="str">
        <f>Rezultati!J23</f>
        <v>F</v>
      </c>
      <c r="G31" s="9"/>
    </row>
    <row r="32" spans="1:7" ht="12.75">
      <c r="A32" s="73" t="str">
        <f>IF(ISBLANK(Rezultati!B24),"",Rezultati!B24)</f>
        <v>70/2018</v>
      </c>
      <c r="B32" s="74" t="str">
        <f>IF(ISBLANK(Rezultati!C24),"",Rezultati!C24)</f>
        <v>Barbara Šuškavčević</v>
      </c>
      <c r="C32" s="82">
        <f>Rezultati!F24</f>
        <v>25</v>
      </c>
      <c r="D32" s="82">
        <f>IF(Rezultati!H24,Rezultati!H24,Rezultati!G24)</f>
        <v>0</v>
      </c>
      <c r="E32" s="82">
        <f>Rezultati!I24</f>
        <v>25</v>
      </c>
      <c r="F32" s="107" t="str">
        <f>Rezultati!J24</f>
        <v>F</v>
      </c>
      <c r="G32" s="9"/>
    </row>
    <row r="33" spans="1:7" ht="12.75">
      <c r="A33" s="73" t="str">
        <f>IF(ISBLANK(Rezultati!B25),"",Rezultati!B25)</f>
        <v>73/2018</v>
      </c>
      <c r="B33" s="74" t="str">
        <f>IF(ISBLANK(Rezultati!C25),"",Rezultati!C25)</f>
        <v>Sara Šarić</v>
      </c>
      <c r="C33" s="82">
        <f>Rezultati!F25</f>
        <v>11</v>
      </c>
      <c r="D33" s="82">
        <f>IF(Rezultati!H25,Rezultati!H25,Rezultati!G25)</f>
        <v>0</v>
      </c>
      <c r="E33" s="82">
        <f>Rezultati!I25</f>
        <v>11</v>
      </c>
      <c r="F33" s="107" t="str">
        <f>Rezultati!J25</f>
        <v>F</v>
      </c>
      <c r="G33" s="9"/>
    </row>
    <row r="34" spans="1:7" ht="12.75">
      <c r="A34" s="73" t="str">
        <f>IF(ISBLANK(Rezultati!B26),"",Rezultati!B26)</f>
        <v>82/2018</v>
      </c>
      <c r="B34" s="74" t="str">
        <f>IF(ISBLANK(Rezultati!C26),"",Rezultati!C26)</f>
        <v>Balša Marković</v>
      </c>
      <c r="C34" s="82">
        <f>Rezultati!F26</f>
        <v>0</v>
      </c>
      <c r="D34" s="82">
        <f>IF(Rezultati!H26,Rezultati!H26,Rezultati!G26)</f>
        <v>0</v>
      </c>
      <c r="E34" s="82">
        <f>Rezultati!I26</f>
        <v>0</v>
      </c>
      <c r="F34" s="107" t="str">
        <f>Rezultati!J26</f>
        <v>F</v>
      </c>
      <c r="G34" s="9"/>
    </row>
    <row r="35" spans="1:7" ht="12.75">
      <c r="A35" s="73" t="str">
        <f>IF(ISBLANK(Rezultati!B27),"",Rezultati!B27)</f>
        <v>83/2018</v>
      </c>
      <c r="B35" s="74" t="str">
        <f>IF(ISBLANK(Rezultati!C27),"",Rezultati!C27)</f>
        <v>Nikola Otašević</v>
      </c>
      <c r="C35" s="82">
        <f>Rezultati!F27</f>
        <v>0</v>
      </c>
      <c r="D35" s="82">
        <f>IF(Rezultati!H27,Rezultati!H27,Rezultati!G27)</f>
        <v>0</v>
      </c>
      <c r="E35" s="82">
        <f>Rezultati!I27</f>
        <v>0</v>
      </c>
      <c r="F35" s="107" t="str">
        <f>Rezultati!J27</f>
        <v>F</v>
      </c>
      <c r="G35" s="9"/>
    </row>
    <row r="36" spans="1:7" ht="12.75">
      <c r="A36" s="73" t="str">
        <f>IF(ISBLANK(Rezultati!B28),"",Rezultati!B28)</f>
        <v>92/2018</v>
      </c>
      <c r="B36" s="74" t="str">
        <f>IF(ISBLANK(Rezultati!C28),"",Rezultati!C28)</f>
        <v>Jovana Miličić</v>
      </c>
      <c r="C36" s="82">
        <f>Rezultati!F28</f>
        <v>0</v>
      </c>
      <c r="D36" s="82">
        <f>IF(Rezultati!H28,Rezultati!H28,Rezultati!G28)</f>
        <v>0</v>
      </c>
      <c r="E36" s="82">
        <f>Rezultati!I28</f>
        <v>0</v>
      </c>
      <c r="F36" s="107" t="str">
        <f>Rezultati!J28</f>
        <v>F</v>
      </c>
      <c r="G36" s="9"/>
    </row>
    <row r="37" spans="1:7" ht="12.75">
      <c r="A37" s="73" t="str">
        <f>IF(ISBLANK(Rezultati!B29),"",Rezultati!B29)</f>
        <v>93/2018</v>
      </c>
      <c r="B37" s="74" t="str">
        <f>IF(ISBLANK(Rezultati!C29),"",Rezultati!C29)</f>
        <v>Sanja Lagator</v>
      </c>
      <c r="C37" s="82">
        <f>Rezultati!F29</f>
        <v>0</v>
      </c>
      <c r="D37" s="82">
        <f>IF(Rezultati!H29,Rezultati!H29,Rezultati!G29)</f>
        <v>0</v>
      </c>
      <c r="E37" s="82">
        <f>Rezultati!I29</f>
        <v>0</v>
      </c>
      <c r="F37" s="107" t="str">
        <f>Rezultati!J29</f>
        <v>F</v>
      </c>
      <c r="G37" s="9"/>
    </row>
    <row r="38" spans="1:7" ht="12.75">
      <c r="A38" s="73" t="str">
        <f>IF(ISBLANK(Rezultati!B30),"",Rezultati!B30)</f>
        <v>97/2018</v>
      </c>
      <c r="B38" s="74" t="str">
        <f>IF(ISBLANK(Rezultati!C30),"",Rezultati!C30)</f>
        <v>Aleksandra Zeković</v>
      </c>
      <c r="C38" s="82">
        <f>Rezultati!F30</f>
        <v>18</v>
      </c>
      <c r="D38" s="82">
        <f>IF(Rezultati!H30,Rezultati!H30,Rezultati!G30)</f>
        <v>0</v>
      </c>
      <c r="E38" s="82">
        <f>Rezultati!I30</f>
        <v>18</v>
      </c>
      <c r="F38" s="107" t="str">
        <f>Rezultati!J30</f>
        <v>F</v>
      </c>
      <c r="G38" s="9"/>
    </row>
    <row r="39" spans="1:7" ht="12.75">
      <c r="A39" s="73" t="str">
        <f>IF(ISBLANK(Rezultati!B31),"",Rezultati!B31)</f>
        <v>21/2017</v>
      </c>
      <c r="B39" s="74" t="str">
        <f>IF(ISBLANK(Rezultati!C31),"",Rezultati!C31)</f>
        <v>Simo Milenković</v>
      </c>
      <c r="C39" s="82">
        <f>Rezultati!F31</f>
        <v>15</v>
      </c>
      <c r="D39" s="82">
        <f>IF(Rezultati!H31,Rezultati!H31,Rezultati!G31)</f>
        <v>0</v>
      </c>
      <c r="E39" s="82">
        <f>Rezultati!I31</f>
        <v>15</v>
      </c>
      <c r="F39" s="107" t="str">
        <f>Rezultati!J31</f>
        <v>F</v>
      </c>
      <c r="G39" s="9"/>
    </row>
    <row r="40" spans="1:7" ht="12.75">
      <c r="A40" s="73" t="str">
        <f>IF(ISBLANK(Rezultati!B32),"",Rezultati!B32)</f>
        <v>28/2017</v>
      </c>
      <c r="B40" s="74" t="str">
        <f>IF(ISBLANK(Rezultati!C32),"",Rezultati!C32)</f>
        <v>Stefan Raičević</v>
      </c>
      <c r="C40" s="82">
        <f>Rezultati!F32</f>
        <v>7</v>
      </c>
      <c r="D40" s="82">
        <f>IF(Rezultati!H32,Rezultati!H32,Rezultati!G32)</f>
        <v>0</v>
      </c>
      <c r="E40" s="82">
        <f>Rezultati!I32</f>
        <v>7</v>
      </c>
      <c r="F40" s="107" t="str">
        <f>Rezultati!J32</f>
        <v>F</v>
      </c>
      <c r="G40" s="9"/>
    </row>
    <row r="41" spans="1:7" ht="12.75">
      <c r="A41" s="73" t="str">
        <f>IF(ISBLANK(Rezultati!B33),"",Rezultati!B33)</f>
        <v>36/2017</v>
      </c>
      <c r="B41" s="74" t="str">
        <f>IF(ISBLANK(Rezultati!C33),"",Rezultati!C33)</f>
        <v>Nikoleta Đurišić</v>
      </c>
      <c r="C41" s="82">
        <f>Rezultati!F33</f>
        <v>6</v>
      </c>
      <c r="D41" s="82">
        <f>IF(Rezultati!H33,Rezultati!H33,Rezultati!G33)</f>
        <v>0</v>
      </c>
      <c r="E41" s="82">
        <f>Rezultati!I33</f>
        <v>6</v>
      </c>
      <c r="F41" s="107" t="str">
        <f>Rezultati!J33</f>
        <v>F</v>
      </c>
      <c r="G41" s="9"/>
    </row>
    <row r="42" spans="1:7" ht="12.75">
      <c r="A42" s="73" t="str">
        <f>IF(ISBLANK(Rezultati!B34),"",Rezultati!B34)</f>
        <v>46/2017</v>
      </c>
      <c r="B42" s="74" t="str">
        <f>IF(ISBLANK(Rezultati!C34),"",Rezultati!C34)</f>
        <v>Aleksandar Miličić</v>
      </c>
      <c r="C42" s="82">
        <f>Rezultati!F34</f>
        <v>8</v>
      </c>
      <c r="D42" s="82">
        <f>IF(Rezultati!H34,Rezultati!H34,Rezultati!G34)</f>
        <v>0</v>
      </c>
      <c r="E42" s="82">
        <f>Rezultati!I34</f>
        <v>8</v>
      </c>
      <c r="F42" s="107" t="str">
        <f>Rezultati!J34</f>
        <v>F</v>
      </c>
      <c r="G42" s="9"/>
    </row>
    <row r="43" spans="1:7" ht="12.75">
      <c r="A43" s="73" t="str">
        <f>IF(ISBLANK(Rezultati!B35),"",Rezultati!B35)</f>
        <v>51/2017</v>
      </c>
      <c r="B43" s="74" t="str">
        <f>IF(ISBLANK(Rezultati!C35),"",Rezultati!C35)</f>
        <v>Bojan Todorović</v>
      </c>
      <c r="C43" s="82">
        <f>Rezultati!F35</f>
        <v>20</v>
      </c>
      <c r="D43" s="82">
        <f>IF(Rezultati!H35,Rezultati!H35,Rezultati!G35)</f>
        <v>0</v>
      </c>
      <c r="E43" s="82">
        <f>Rezultati!I35</f>
        <v>20</v>
      </c>
      <c r="F43" s="107" t="str">
        <f>Rezultati!J35</f>
        <v>F</v>
      </c>
      <c r="G43" s="9"/>
    </row>
    <row r="44" spans="1:7" ht="12.75">
      <c r="A44" s="73" t="str">
        <f>IF(ISBLANK(Rezultati!B36),"",Rezultati!B36)</f>
        <v>62/2017</v>
      </c>
      <c r="B44" s="74" t="str">
        <f>IF(ISBLANK(Rezultati!C36),"",Rezultati!C36)</f>
        <v>Nikola Jovović</v>
      </c>
      <c r="C44" s="82">
        <f>Rezultati!F36</f>
        <v>0</v>
      </c>
      <c r="D44" s="82">
        <f>IF(Rezultati!H36,Rezultati!H36,Rezultati!G36)</f>
        <v>0</v>
      </c>
      <c r="E44" s="82">
        <f>Rezultati!I36</f>
        <v>0</v>
      </c>
      <c r="F44" s="107" t="str">
        <f>Rezultati!J36</f>
        <v>F</v>
      </c>
      <c r="G44" s="9"/>
    </row>
    <row r="45" spans="1:7" ht="12.75">
      <c r="A45" s="73" t="str">
        <f>IF(ISBLANK(Rezultati!B37),"",Rezultati!B37)</f>
        <v>72/2017</v>
      </c>
      <c r="B45" s="74" t="str">
        <f>IF(ISBLANK(Rezultati!C37),"",Rezultati!C37)</f>
        <v>Mikonja Mrkić</v>
      </c>
      <c r="C45" s="82">
        <f>Rezultati!F37</f>
        <v>24</v>
      </c>
      <c r="D45" s="82">
        <f>IF(Rezultati!H37,Rezultati!H37,Rezultati!G37)</f>
        <v>0</v>
      </c>
      <c r="E45" s="82">
        <f>Rezultati!I37</f>
        <v>24</v>
      </c>
      <c r="F45" s="107" t="str">
        <f>Rezultati!J37</f>
        <v>F</v>
      </c>
      <c r="G45" s="9"/>
    </row>
    <row r="46" spans="1:7" ht="12.75">
      <c r="A46" s="73" t="str">
        <f>IF(ISBLANK(Rezultati!B38),"",Rezultati!B38)</f>
        <v>78/2017</v>
      </c>
      <c r="B46" s="74" t="str">
        <f>IF(ISBLANK(Rezultati!C38),"",Rezultati!C38)</f>
        <v>Dragana Šumić</v>
      </c>
      <c r="C46" s="82">
        <f>Rezultati!F38</f>
        <v>13</v>
      </c>
      <c r="D46" s="82">
        <f>IF(Rezultati!H38,Rezultati!H38,Rezultati!G38)</f>
        <v>0</v>
      </c>
      <c r="E46" s="82">
        <f>Rezultati!I38</f>
        <v>13</v>
      </c>
      <c r="F46" s="107" t="str">
        <f>Rezultati!J38</f>
        <v>F</v>
      </c>
      <c r="G46" s="9"/>
    </row>
    <row r="47" spans="1:7" ht="12.75">
      <c r="A47" s="73" t="str">
        <f>IF(ISBLANK(Rezultati!B39),"",Rezultati!B39)</f>
        <v>86/2017</v>
      </c>
      <c r="B47" s="74" t="str">
        <f>IF(ISBLANK(Rezultati!C39),"",Rezultati!C39)</f>
        <v>Irena Mudreša</v>
      </c>
      <c r="C47" s="82">
        <f>Rezultati!F39</f>
        <v>0</v>
      </c>
      <c r="D47" s="82">
        <f>IF(Rezultati!H39,Rezultati!H39,Rezultati!G39)</f>
        <v>0</v>
      </c>
      <c r="E47" s="82">
        <f>Rezultati!I39</f>
        <v>0</v>
      </c>
      <c r="F47" s="107" t="str">
        <f>Rezultati!J39</f>
        <v>F</v>
      </c>
      <c r="G47" s="9"/>
    </row>
    <row r="48" spans="1:7" ht="12.75">
      <c r="A48" s="73" t="str">
        <f>IF(ISBLANK(Rezultati!B40),"",Rezultati!B40)</f>
        <v>98/2017</v>
      </c>
      <c r="B48" s="74" t="str">
        <f>IF(ISBLANK(Rezultati!C40),"",Rezultati!C40)</f>
        <v>Natalija Dragović</v>
      </c>
      <c r="C48" s="82">
        <f>Rezultati!F40</f>
        <v>6</v>
      </c>
      <c r="D48" s="82">
        <f>IF(Rezultati!H40,Rezultati!H40,Rezultati!G40)</f>
        <v>0</v>
      </c>
      <c r="E48" s="82">
        <f>Rezultati!I40</f>
        <v>6</v>
      </c>
      <c r="F48" s="107" t="str">
        <f>Rezultati!J40</f>
        <v>F</v>
      </c>
      <c r="G48" s="9"/>
    </row>
    <row r="49" spans="1:7" ht="12.75">
      <c r="A49" s="73" t="str">
        <f>IF(ISBLANK(Rezultati!B41),"",Rezultati!B41)</f>
        <v>8/2016</v>
      </c>
      <c r="B49" s="74" t="str">
        <f>IF(ISBLANK(Rezultati!C41),"",Rezultati!C41)</f>
        <v>Luka Mujović</v>
      </c>
      <c r="C49" s="82">
        <f>Rezultati!F41</f>
        <v>13</v>
      </c>
      <c r="D49" s="82">
        <f>IF(Rezultati!H41,Rezultati!H41,Rezultati!G41)</f>
        <v>0</v>
      </c>
      <c r="E49" s="82">
        <f>Rezultati!I41</f>
        <v>13</v>
      </c>
      <c r="F49" s="107" t="str">
        <f>Rezultati!J41</f>
        <v>F</v>
      </c>
      <c r="G49" s="9"/>
    </row>
    <row r="50" spans="1:7" ht="12.75">
      <c r="A50" s="73" t="str">
        <f>IF(ISBLANK(Rezultati!B42),"",Rezultati!B42)</f>
        <v>19/2016</v>
      </c>
      <c r="B50" s="74" t="str">
        <f>IF(ISBLANK(Rezultati!C42),"",Rezultati!C42)</f>
        <v>Miroslav Radović</v>
      </c>
      <c r="C50" s="82">
        <f>Rezultati!F42</f>
        <v>25</v>
      </c>
      <c r="D50" s="82">
        <f>IF(Rezultati!H42,Rezultati!H42,Rezultati!G42)</f>
        <v>0</v>
      </c>
      <c r="E50" s="82">
        <f>Rezultati!I42</f>
        <v>25</v>
      </c>
      <c r="F50" s="107" t="str">
        <f>Rezultati!J42</f>
        <v>F</v>
      </c>
      <c r="G50" s="9"/>
    </row>
    <row r="51" spans="1:7" ht="12.75">
      <c r="A51" s="73" t="str">
        <f>IF(ISBLANK(Rezultati!B43),"",Rezultati!B43)</f>
        <v>31/2016</v>
      </c>
      <c r="B51" s="74" t="str">
        <f>IF(ISBLANK(Rezultati!C43),"",Rezultati!C43)</f>
        <v>Obrad Jovanović</v>
      </c>
      <c r="C51" s="82">
        <f>Rezultati!F43</f>
        <v>0</v>
      </c>
      <c r="D51" s="82">
        <f>IF(Rezultati!H43,Rezultati!H43,Rezultati!G43)</f>
        <v>0</v>
      </c>
      <c r="E51" s="82">
        <f>Rezultati!I43</f>
        <v>0</v>
      </c>
      <c r="F51" s="107" t="str">
        <f>Rezultati!J43</f>
        <v>F</v>
      </c>
      <c r="G51" s="9"/>
    </row>
    <row r="52" spans="1:7" ht="12.75">
      <c r="A52" s="73" t="str">
        <f>IF(ISBLANK(Rezultati!B44),"",Rezultati!B44)</f>
        <v>33/2016</v>
      </c>
      <c r="B52" s="74" t="str">
        <f>IF(ISBLANK(Rezultati!C44),"",Rezultati!C44)</f>
        <v>Peđa Zečević</v>
      </c>
      <c r="C52" s="82">
        <f>Rezultati!F44</f>
        <v>13</v>
      </c>
      <c r="D52" s="82">
        <f>IF(Rezultati!H44,Rezultati!H44,Rezultati!G44)</f>
        <v>0</v>
      </c>
      <c r="E52" s="82">
        <f>Rezultati!I44</f>
        <v>13</v>
      </c>
      <c r="F52" s="107" t="str">
        <f>Rezultati!J44</f>
        <v>F</v>
      </c>
      <c r="G52" s="9"/>
    </row>
    <row r="53" spans="1:7" ht="12.75">
      <c r="A53" s="73" t="str">
        <f>IF(ISBLANK(Rezultati!B45),"",Rezultati!B45)</f>
        <v>40/2016</v>
      </c>
      <c r="B53" s="74" t="str">
        <f>IF(ISBLANK(Rezultati!C45),"",Rezultati!C45)</f>
        <v>Tomislav Papović</v>
      </c>
      <c r="C53" s="82">
        <f>Rezultati!F45</f>
        <v>0</v>
      </c>
      <c r="D53" s="82">
        <f>IF(Rezultati!H45,Rezultati!H45,Rezultati!G45)</f>
        <v>0</v>
      </c>
      <c r="E53" s="82">
        <f>Rezultati!I45</f>
        <v>0</v>
      </c>
      <c r="F53" s="107" t="str">
        <f>Rezultati!J45</f>
        <v>F</v>
      </c>
      <c r="G53" s="9"/>
    </row>
    <row r="54" spans="1:7" ht="12.75">
      <c r="A54" s="73" t="str">
        <f>IF(ISBLANK(Rezultati!B46),"",Rezultati!B46)</f>
        <v>48/2016</v>
      </c>
      <c r="B54" s="74" t="str">
        <f>IF(ISBLANK(Rezultati!C46),"",Rezultati!C46)</f>
        <v>Nikola Dobrašinović</v>
      </c>
      <c r="C54" s="82">
        <f>Rezultati!F46</f>
        <v>0</v>
      </c>
      <c r="D54" s="82">
        <f>IF(Rezultati!H46,Rezultati!H46,Rezultati!G46)</f>
        <v>0</v>
      </c>
      <c r="E54" s="82">
        <f>Rezultati!I46</f>
        <v>0</v>
      </c>
      <c r="F54" s="107" t="str">
        <f>Rezultati!J46</f>
        <v>F</v>
      </c>
      <c r="G54" s="9"/>
    </row>
    <row r="55" spans="1:7" ht="12.75">
      <c r="A55" s="73" t="str">
        <f>IF(ISBLANK(Rezultati!B47),"",Rezultati!B47)</f>
        <v>61/2016</v>
      </c>
      <c r="B55" s="74" t="str">
        <f>IF(ISBLANK(Rezultati!C47),"",Rezultati!C47)</f>
        <v>Marko Bošković</v>
      </c>
      <c r="C55" s="82">
        <f>Rezultati!F47</f>
        <v>6</v>
      </c>
      <c r="D55" s="82">
        <f>IF(Rezultati!H47,Rezultati!H47,Rezultati!G47)</f>
        <v>0</v>
      </c>
      <c r="E55" s="82">
        <f>Rezultati!I47</f>
        <v>6</v>
      </c>
      <c r="F55" s="107" t="str">
        <f>Rezultati!J47</f>
        <v>F</v>
      </c>
      <c r="G55" s="9"/>
    </row>
    <row r="56" spans="1:7" ht="12.75">
      <c r="A56" s="73" t="str">
        <f>IF(ISBLANK(Rezultati!B48),"",Rezultati!B48)</f>
        <v>63/2016</v>
      </c>
      <c r="B56" s="74" t="str">
        <f>IF(ISBLANK(Rezultati!C48),"",Rezultati!C48)</f>
        <v>Andrija Pajović</v>
      </c>
      <c r="C56" s="82">
        <f>Rezultati!F48</f>
        <v>0</v>
      </c>
      <c r="D56" s="82">
        <f>IF(Rezultati!H48,Rezultati!H48,Rezultati!G48)</f>
        <v>0</v>
      </c>
      <c r="E56" s="82">
        <f>Rezultati!I48</f>
        <v>0</v>
      </c>
      <c r="F56" s="107" t="str">
        <f>Rezultati!J48</f>
        <v>F</v>
      </c>
      <c r="G56" s="10"/>
    </row>
    <row r="57" spans="1:7" ht="12.75">
      <c r="A57" s="73" t="str">
        <f>IF(ISBLANK(Rezultati!B49),"",Rezultati!B49)</f>
        <v>70/2016</v>
      </c>
      <c r="B57" s="74" t="str">
        <f>IF(ISBLANK(Rezultati!C49),"",Rezultati!C49)</f>
        <v>Jovan Aligrudić</v>
      </c>
      <c r="C57" s="82">
        <f>Rezultati!F49</f>
        <v>25</v>
      </c>
      <c r="D57" s="82">
        <f>IF(Rezultati!H49,Rezultati!H49,Rezultati!G49)</f>
        <v>0</v>
      </c>
      <c r="E57" s="82">
        <f>Rezultati!I49</f>
        <v>25</v>
      </c>
      <c r="F57" s="107" t="str">
        <f>Rezultati!J49</f>
        <v>F</v>
      </c>
      <c r="G57" s="10"/>
    </row>
    <row r="58" spans="1:7" ht="12.75">
      <c r="A58" s="73" t="str">
        <f>IF(ISBLANK(Rezultati!B50),"",Rezultati!B50)</f>
        <v>74/2016</v>
      </c>
      <c r="B58" s="74" t="str">
        <f>IF(ISBLANK(Rezultati!C50),"",Rezultati!C50)</f>
        <v>Dragan Đurović</v>
      </c>
      <c r="C58" s="82">
        <f>Rezultati!F50</f>
        <v>0</v>
      </c>
      <c r="D58" s="82">
        <f>IF(Rezultati!H50,Rezultati!H50,Rezultati!G50)</f>
        <v>0</v>
      </c>
      <c r="E58" s="82">
        <f>Rezultati!I50</f>
        <v>0</v>
      </c>
      <c r="F58" s="107" t="str">
        <f>Rezultati!J50</f>
        <v>F</v>
      </c>
      <c r="G58" s="10"/>
    </row>
    <row r="59" spans="1:7" ht="12.75">
      <c r="A59" s="73" t="str">
        <f>IF(ISBLANK(Rezultati!B51),"",Rezultati!B51)</f>
        <v>97/2016</v>
      </c>
      <c r="B59" s="74" t="str">
        <f>IF(ISBLANK(Rezultati!C51),"",Rezultati!C51)</f>
        <v>Ivan Matović</v>
      </c>
      <c r="C59" s="82">
        <f>Rezultati!F51</f>
        <v>0</v>
      </c>
      <c r="D59" s="82">
        <f>IF(Rezultati!H51,Rezultati!H51,Rezultati!G51)</f>
        <v>0</v>
      </c>
      <c r="E59" s="82">
        <f>Rezultati!I51</f>
        <v>0</v>
      </c>
      <c r="F59" s="107" t="str">
        <f>Rezultati!J51</f>
        <v>F</v>
      </c>
      <c r="G59" s="10"/>
    </row>
    <row r="60" spans="1:7" ht="12.75">
      <c r="A60" s="73" t="str">
        <f>IF(ISBLANK(Rezultati!B52),"",Rezultati!B52)</f>
        <v>7033/2016</v>
      </c>
      <c r="B60" s="74" t="str">
        <f>IF(ISBLANK(Rezultati!C52),"",Rezultati!C52)</f>
        <v>Peđa Zečević</v>
      </c>
      <c r="C60" s="82">
        <f>Rezultati!F52</f>
        <v>0</v>
      </c>
      <c r="D60" s="82">
        <f>IF(Rezultati!H52,Rezultati!H52,Rezultati!G52)</f>
        <v>0</v>
      </c>
      <c r="E60" s="82">
        <f>Rezultati!I52</f>
        <v>0</v>
      </c>
      <c r="F60" s="107" t="str">
        <f>Rezultati!J52</f>
        <v>F</v>
      </c>
      <c r="G60" s="10"/>
    </row>
    <row r="61" spans="1:7" ht="12.75">
      <c r="A61" s="73" t="str">
        <f>IF(ISBLANK(Rezultati!B53),"",Rezultati!B53)</f>
        <v>7083/2016</v>
      </c>
      <c r="B61" s="74" t="str">
        <f>IF(ISBLANK(Rezultati!C53),"",Rezultati!C53)</f>
        <v>Ivan Dušević</v>
      </c>
      <c r="C61" s="82">
        <f>Rezultati!F53</f>
        <v>17</v>
      </c>
      <c r="D61" s="82">
        <f>IF(Rezultati!H53,Rezultati!H53,Rezultati!G53)</f>
        <v>0</v>
      </c>
      <c r="E61" s="82">
        <f>Rezultati!I53</f>
        <v>17</v>
      </c>
      <c r="F61" s="107" t="str">
        <f>Rezultati!J53</f>
        <v>F</v>
      </c>
      <c r="G61" s="10"/>
    </row>
    <row r="62" spans="1:7" ht="12.75">
      <c r="A62" s="73" t="str">
        <f>IF(ISBLANK(Rezultati!B54),"",Rezultati!B54)</f>
        <v>7091/2016</v>
      </c>
      <c r="B62" s="74" t="str">
        <f>IF(ISBLANK(Rezultati!C54),"",Rezultati!C54)</f>
        <v>Minja Pavlović</v>
      </c>
      <c r="C62" s="82">
        <f>Rezultati!F54</f>
        <v>0</v>
      </c>
      <c r="D62" s="82">
        <f>IF(Rezultati!H54,Rezultati!H54,Rezultati!G54)</f>
        <v>0</v>
      </c>
      <c r="E62" s="82">
        <f>Rezultati!I54</f>
        <v>0</v>
      </c>
      <c r="F62" s="107" t="str">
        <f>Rezultati!J54</f>
        <v>F</v>
      </c>
      <c r="G62" s="10"/>
    </row>
    <row r="63" spans="1:7" ht="12.75">
      <c r="A63" s="73" t="str">
        <f>IF(ISBLANK(Rezultati!B55),"",Rezultati!B55)</f>
        <v>9057/2016</v>
      </c>
      <c r="B63" s="74" t="str">
        <f>IF(ISBLANK(Rezultati!C55),"",Rezultati!C55)</f>
        <v>Jelena Prelević</v>
      </c>
      <c r="C63" s="82">
        <f>Rezultati!F55</f>
        <v>0</v>
      </c>
      <c r="D63" s="82">
        <f>IF(Rezultati!H55,Rezultati!H55,Rezultati!G55)</f>
        <v>0</v>
      </c>
      <c r="E63" s="82">
        <f>Rezultati!I55</f>
        <v>0</v>
      </c>
      <c r="F63" s="107" t="str">
        <f>Rezultati!J55</f>
        <v>F</v>
      </c>
      <c r="G63" s="10"/>
    </row>
    <row r="64" spans="1:7" ht="12.75">
      <c r="A64" s="73" t="str">
        <f>IF(ISBLANK(Rezultati!B56),"",Rezultati!B56)</f>
        <v>10/2015</v>
      </c>
      <c r="B64" s="74" t="str">
        <f>IF(ISBLANK(Rezultati!C56),"",Rezultati!C56)</f>
        <v>Miodrag Bakić</v>
      </c>
      <c r="C64" s="82">
        <f>Rezultati!F56</f>
        <v>6</v>
      </c>
      <c r="D64" s="82">
        <f>IF(Rezultati!H56,Rezultati!H56,Rezultati!G56)</f>
        <v>0</v>
      </c>
      <c r="E64" s="82">
        <f>Rezultati!I56</f>
        <v>6</v>
      </c>
      <c r="F64" s="107" t="str">
        <f>Rezultati!J56</f>
        <v>F</v>
      </c>
      <c r="G64" s="10"/>
    </row>
    <row r="65" spans="1:7" ht="12.75">
      <c r="A65" s="73" t="str">
        <f>IF(ISBLANK(Rezultati!B57),"",Rezultati!B57)</f>
        <v>15/2015</v>
      </c>
      <c r="B65" s="74" t="str">
        <f>IF(ISBLANK(Rezultati!C57),"",Rezultati!C57)</f>
        <v>Miloš Vučetić</v>
      </c>
      <c r="C65" s="82">
        <f>Rezultati!F57</f>
        <v>0</v>
      </c>
      <c r="D65" s="82">
        <f>IF(Rezultati!H57,Rezultati!H57,Rezultati!G57)</f>
        <v>0</v>
      </c>
      <c r="E65" s="82">
        <f>Rezultati!I57</f>
        <v>0</v>
      </c>
      <c r="F65" s="107" t="str">
        <f>Rezultati!J57</f>
        <v>F</v>
      </c>
      <c r="G65" s="10"/>
    </row>
    <row r="66" spans="1:7" ht="12.75">
      <c r="A66" s="73" t="str">
        <f>IF(ISBLANK(Rezultati!B58),"",Rezultati!B58)</f>
        <v>27/2015</v>
      </c>
      <c r="B66" s="74" t="str">
        <f>IF(ISBLANK(Rezultati!C58),"",Rezultati!C58)</f>
        <v>Andrija Aleksić</v>
      </c>
      <c r="C66" s="82">
        <f>Rezultati!F58</f>
        <v>25</v>
      </c>
      <c r="D66" s="82">
        <f>IF(Rezultati!H58,Rezultati!H58,Rezultati!G58)</f>
        <v>0</v>
      </c>
      <c r="E66" s="82">
        <f>Rezultati!I58</f>
        <v>25</v>
      </c>
      <c r="F66" s="107" t="str">
        <f>Rezultati!J58</f>
        <v>F</v>
      </c>
      <c r="G66" s="10"/>
    </row>
    <row r="67" spans="1:7" ht="12.75">
      <c r="A67" s="73" t="str">
        <f>IF(ISBLANK(Rezultati!B59),"",Rezultati!B59)</f>
        <v>29/2015</v>
      </c>
      <c r="B67" s="74" t="str">
        <f>IF(ISBLANK(Rezultati!C59),"",Rezultati!C59)</f>
        <v>Milica Grbović</v>
      </c>
      <c r="C67" s="82">
        <f>Rezultati!F59</f>
        <v>16</v>
      </c>
      <c r="D67" s="82">
        <f>IF(Rezultati!H59,Rezultati!H59,Rezultati!G59)</f>
        <v>0</v>
      </c>
      <c r="E67" s="82">
        <f>Rezultati!I59</f>
        <v>16</v>
      </c>
      <c r="F67" s="107" t="str">
        <f>Rezultati!J59</f>
        <v>F</v>
      </c>
      <c r="G67" s="10"/>
    </row>
    <row r="68" spans="1:7" ht="12.75">
      <c r="A68" s="73" t="str">
        <f>IF(ISBLANK(Rezultati!B60),"",Rezultati!B60)</f>
        <v>38/2015</v>
      </c>
      <c r="B68" s="74" t="str">
        <f>IF(ISBLANK(Rezultati!C60),"",Rezultati!C60)</f>
        <v>Milena Bogavac</v>
      </c>
      <c r="C68" s="82">
        <f>Rezultati!F60</f>
        <v>0</v>
      </c>
      <c r="D68" s="82">
        <f>IF(Rezultati!H60,Rezultati!H60,Rezultati!G60)</f>
        <v>0</v>
      </c>
      <c r="E68" s="82">
        <f>Rezultati!I60</f>
        <v>0</v>
      </c>
      <c r="F68" s="107" t="str">
        <f>Rezultati!J60</f>
        <v>F</v>
      </c>
      <c r="G68" s="10"/>
    </row>
    <row r="69" spans="1:7" ht="12.75">
      <c r="A69" s="73" t="str">
        <f>IF(ISBLANK(Rezultati!B61),"",Rezultati!B61)</f>
        <v>46/2015</v>
      </c>
      <c r="B69" s="74" t="str">
        <f>IF(ISBLANK(Rezultati!C61),"",Rezultati!C61)</f>
        <v>Žarko Radović</v>
      </c>
      <c r="C69" s="82">
        <f>Rezultati!F61</f>
        <v>23</v>
      </c>
      <c r="D69" s="82">
        <f>IF(Rezultati!H61,Rezultati!H61,Rezultati!G61)</f>
        <v>0</v>
      </c>
      <c r="E69" s="82">
        <f>Rezultati!I61</f>
        <v>23</v>
      </c>
      <c r="F69" s="107" t="str">
        <f>Rezultati!J61</f>
        <v>F</v>
      </c>
      <c r="G69" s="10"/>
    </row>
    <row r="70" spans="1:7" ht="12.75">
      <c r="A70" s="73" t="str">
        <f>IF(ISBLANK(Rezultati!B62),"",Rezultati!B62)</f>
        <v>50/2015</v>
      </c>
      <c r="B70" s="74" t="str">
        <f>IF(ISBLANK(Rezultati!C62),"",Rezultati!C62)</f>
        <v>Vuko Prelević</v>
      </c>
      <c r="C70" s="82">
        <f>Rezultati!F62</f>
        <v>0</v>
      </c>
      <c r="D70" s="82">
        <f>IF(Rezultati!H62,Rezultati!H62,Rezultati!G62)</f>
        <v>0</v>
      </c>
      <c r="E70" s="82">
        <f>Rezultati!I62</f>
        <v>0</v>
      </c>
      <c r="F70" s="107" t="str">
        <f>Rezultati!J62</f>
        <v>F</v>
      </c>
      <c r="G70" s="10"/>
    </row>
    <row r="71" spans="1:7" ht="12.75">
      <c r="A71" s="73" t="str">
        <f>IF(ISBLANK(Rezultati!B63),"",Rezultati!B63)</f>
        <v>78/2015</v>
      </c>
      <c r="B71" s="74" t="str">
        <f>IF(ISBLANK(Rezultati!C63),"",Rezultati!C63)</f>
        <v>Mirjana Čuljković</v>
      </c>
      <c r="C71" s="82">
        <f>Rezultati!F63</f>
        <v>24</v>
      </c>
      <c r="D71" s="82">
        <f>IF(Rezultati!H63,Rezultati!H63,Rezultati!G63)</f>
        <v>0</v>
      </c>
      <c r="E71" s="82">
        <f>Rezultati!I63</f>
        <v>24</v>
      </c>
      <c r="F71" s="107" t="str">
        <f>Rezultati!J63</f>
        <v>F</v>
      </c>
      <c r="G71" s="10"/>
    </row>
    <row r="72" spans="1:7" ht="12.75">
      <c r="A72" s="73" t="str">
        <f>IF(ISBLANK(Rezultati!B64),"",Rezultati!B64)</f>
        <v>79/2015</v>
      </c>
      <c r="B72" s="74" t="str">
        <f>IF(ISBLANK(Rezultati!C64),"",Rezultati!C64)</f>
        <v>Jelena Janketić</v>
      </c>
      <c r="C72" s="82">
        <f>Rezultati!F64</f>
        <v>25</v>
      </c>
      <c r="D72" s="82">
        <f>IF(Rezultati!H64,Rezultati!H64,Rezultati!G64)</f>
        <v>0</v>
      </c>
      <c r="E72" s="82">
        <f>Rezultati!I64</f>
        <v>25</v>
      </c>
      <c r="F72" s="107" t="str">
        <f>Rezultati!J64</f>
        <v>F</v>
      </c>
      <c r="G72" s="10"/>
    </row>
    <row r="73" spans="1:7" ht="12.75">
      <c r="A73" s="73" t="str">
        <f>IF(ISBLANK(Rezultati!B65),"",Rezultati!B65)</f>
        <v>97/2015</v>
      </c>
      <c r="B73" s="74" t="str">
        <f>IF(ISBLANK(Rezultati!C65),"",Rezultati!C65)</f>
        <v>Nebojša Kljajić</v>
      </c>
      <c r="C73" s="82">
        <f>Rezultati!F65</f>
        <v>0</v>
      </c>
      <c r="D73" s="82">
        <f>IF(Rezultati!H65,Rezultati!H65,Rezultati!G65)</f>
        <v>0</v>
      </c>
      <c r="E73" s="82">
        <f>Rezultati!I65</f>
        <v>0</v>
      </c>
      <c r="F73" s="107" t="str">
        <f>Rezultati!J65</f>
        <v>F</v>
      </c>
      <c r="G73" s="10"/>
    </row>
    <row r="74" spans="1:7" ht="12.75">
      <c r="A74" s="73" t="str">
        <f>IF(ISBLANK(Rezultati!B66),"",Rezultati!B66)</f>
        <v>99/2015</v>
      </c>
      <c r="B74" s="74" t="str">
        <f>IF(ISBLANK(Rezultati!C66),"",Rezultati!C66)</f>
        <v>Ružica Čuljković</v>
      </c>
      <c r="C74" s="82">
        <f>Rezultati!F66</f>
        <v>20</v>
      </c>
      <c r="D74" s="82">
        <f>IF(Rezultati!H66,Rezultati!H66,Rezultati!G66)</f>
        <v>0</v>
      </c>
      <c r="E74" s="82">
        <f>Rezultati!I66</f>
        <v>20</v>
      </c>
      <c r="F74" s="107" t="str">
        <f>Rezultati!J66</f>
        <v>F</v>
      </c>
      <c r="G74" s="10"/>
    </row>
    <row r="75" spans="1:7" ht="12.75">
      <c r="A75" s="73" t="str">
        <f>IF(ISBLANK(Rezultati!B67),"",Rezultati!B67)</f>
        <v>9058/2015</v>
      </c>
      <c r="B75" s="74" t="str">
        <f>IF(ISBLANK(Rezultati!C67),"",Rezultati!C67)</f>
        <v>Nikola Pejović</v>
      </c>
      <c r="C75" s="82">
        <f>Rezultati!F67</f>
        <v>20</v>
      </c>
      <c r="D75" s="82">
        <f>IF(Rezultati!H67,Rezultati!H67,Rezultati!G67)</f>
        <v>0</v>
      </c>
      <c r="E75" s="82">
        <f>Rezultati!I67</f>
        <v>20</v>
      </c>
      <c r="F75" s="107" t="str">
        <f>Rezultati!J67</f>
        <v>F</v>
      </c>
      <c r="G75" s="10"/>
    </row>
    <row r="76" spans="1:7" ht="12.75">
      <c r="A76" s="73" t="str">
        <f>IF(ISBLANK(Rezultati!B68),"",Rezultati!B68)</f>
        <v>11/2014</v>
      </c>
      <c r="B76" s="74" t="str">
        <f>IF(ISBLANK(Rezultati!C68),"",Rezultati!C68)</f>
        <v>Anđela Nedović</v>
      </c>
      <c r="C76" s="82">
        <f>Rezultati!F68</f>
        <v>8</v>
      </c>
      <c r="D76" s="82">
        <f>IF(Rezultati!H68,Rezultati!H68,Rezultati!G68)</f>
        <v>0</v>
      </c>
      <c r="E76" s="82">
        <f>Rezultati!I68</f>
        <v>8</v>
      </c>
      <c r="F76" s="107" t="str">
        <f>Rezultati!J68</f>
        <v>F</v>
      </c>
      <c r="G76" s="10"/>
    </row>
    <row r="77" spans="1:7" ht="12.75">
      <c r="A77" s="73" t="str">
        <f>IF(ISBLANK(Rezultati!B69),"",Rezultati!B69)</f>
        <v>18/2014</v>
      </c>
      <c r="B77" s="74" t="str">
        <f>IF(ISBLANK(Rezultati!C69),"",Rezultati!C69)</f>
        <v>Milanka Pejović</v>
      </c>
      <c r="C77" s="82">
        <f>Rezultati!F69</f>
        <v>8</v>
      </c>
      <c r="D77" s="82">
        <f>IF(Rezultati!H69,Rezultati!H69,Rezultati!G69)</f>
        <v>0</v>
      </c>
      <c r="E77" s="82">
        <f>Rezultati!I69</f>
        <v>8</v>
      </c>
      <c r="F77" s="107" t="str">
        <f>Rezultati!J69</f>
        <v>F</v>
      </c>
      <c r="G77" s="10"/>
    </row>
    <row r="78" spans="1:7" ht="12.75">
      <c r="A78" s="73" t="str">
        <f>IF(ISBLANK(Rezultati!B70),"",Rezultati!B70)</f>
        <v>25/2014</v>
      </c>
      <c r="B78" s="74" t="str">
        <f>IF(ISBLANK(Rezultati!C70),"",Rezultati!C70)</f>
        <v>Stefan Todorović</v>
      </c>
      <c r="C78" s="82">
        <f>Rezultati!F70</f>
        <v>0</v>
      </c>
      <c r="D78" s="82">
        <f>IF(Rezultati!H70,Rezultati!H70,Rezultati!G70)</f>
        <v>0</v>
      </c>
      <c r="E78" s="82">
        <f>Rezultati!I70</f>
        <v>0</v>
      </c>
      <c r="F78" s="107" t="str">
        <f>Rezultati!J70</f>
        <v>F</v>
      </c>
      <c r="G78" s="10"/>
    </row>
    <row r="79" spans="1:7" ht="12.75">
      <c r="A79" s="73" t="str">
        <f>IF(ISBLANK(Rezultati!B71),"",Rezultati!B71)</f>
        <v>27/2014</v>
      </c>
      <c r="B79" s="74" t="str">
        <f>IF(ISBLANK(Rezultati!C71),"",Rezultati!C71)</f>
        <v>Nikola Marković</v>
      </c>
      <c r="C79" s="82">
        <f>Rezultati!F71</f>
        <v>0</v>
      </c>
      <c r="D79" s="82">
        <f>IF(Rezultati!H71,Rezultati!H71,Rezultati!G71)</f>
        <v>0</v>
      </c>
      <c r="E79" s="82">
        <f>Rezultati!I71</f>
        <v>0</v>
      </c>
      <c r="F79" s="107" t="str">
        <f>Rezultati!J71</f>
        <v>F</v>
      </c>
      <c r="G79" s="10"/>
    </row>
    <row r="80" spans="1:7" ht="12.75">
      <c r="A80" s="73" t="str">
        <f>IF(ISBLANK(Rezultati!B72),"",Rezultati!B72)</f>
        <v>30/2014</v>
      </c>
      <c r="B80" s="74" t="str">
        <f>IF(ISBLANK(Rezultati!C72),"",Rezultati!C72)</f>
        <v>Aleksandar Blagojević</v>
      </c>
      <c r="C80" s="82">
        <f>Rezultati!F72</f>
        <v>6</v>
      </c>
      <c r="D80" s="82">
        <f>IF(Rezultati!H72,Rezultati!H72,Rezultati!G72)</f>
        <v>0</v>
      </c>
      <c r="E80" s="82">
        <f>Rezultati!I72</f>
        <v>6</v>
      </c>
      <c r="F80" s="107" t="str">
        <f>Rezultati!J72</f>
        <v>F</v>
      </c>
      <c r="G80" s="10"/>
    </row>
    <row r="81" spans="1:7" ht="12.75">
      <c r="A81" s="73" t="str">
        <f>IF(ISBLANK(Rezultati!B73),"",Rezultati!B73)</f>
        <v>32/2014</v>
      </c>
      <c r="B81" s="74" t="str">
        <f>IF(ISBLANK(Rezultati!C73),"",Rezultati!C73)</f>
        <v>Nebojša Popović</v>
      </c>
      <c r="C81" s="82">
        <f>Rezultati!F73</f>
        <v>0</v>
      </c>
      <c r="D81" s="82">
        <f>IF(Rezultati!H73,Rezultati!H73,Rezultati!G73)</f>
        <v>0</v>
      </c>
      <c r="E81" s="82">
        <f>Rezultati!I73</f>
        <v>0</v>
      </c>
      <c r="F81" s="107" t="str">
        <f>Rezultati!J73</f>
        <v>F</v>
      </c>
      <c r="G81" s="10"/>
    </row>
    <row r="82" spans="1:7" ht="12.75">
      <c r="A82" s="73" t="str">
        <f>IF(ISBLANK(Rezultati!B74),"",Rezultati!B74)</f>
        <v>62/2014</v>
      </c>
      <c r="B82" s="74" t="str">
        <f>IF(ISBLANK(Rezultati!C74),"",Rezultati!C74)</f>
        <v>Aleksandra Bubanja</v>
      </c>
      <c r="C82" s="82">
        <f>Rezultati!F74</f>
        <v>0</v>
      </c>
      <c r="D82" s="82">
        <f>IF(Rezultati!H74,Rezultati!H74,Rezultati!G74)</f>
        <v>0</v>
      </c>
      <c r="E82" s="82">
        <f>Rezultati!I74</f>
        <v>0</v>
      </c>
      <c r="F82" s="107" t="str">
        <f>Rezultati!J74</f>
        <v>F</v>
      </c>
      <c r="G82" s="10"/>
    </row>
    <row r="83" spans="1:7" ht="12.75">
      <c r="A83" s="73" t="str">
        <f>IF(ISBLANK(Rezultati!B75),"",Rezultati!B75)</f>
        <v>74/2014</v>
      </c>
      <c r="B83" s="74" t="str">
        <f>IF(ISBLANK(Rezultati!C75),"",Rezultati!C75)</f>
        <v>Petar Pavićević</v>
      </c>
      <c r="C83" s="82">
        <f>Rezultati!F75</f>
        <v>0</v>
      </c>
      <c r="D83" s="82">
        <f>IF(Rezultati!H75,Rezultati!H75,Rezultati!G75)</f>
        <v>0</v>
      </c>
      <c r="E83" s="82">
        <f>Rezultati!I75</f>
        <v>0</v>
      </c>
      <c r="F83" s="107" t="str">
        <f>Rezultati!J75</f>
        <v>F</v>
      </c>
      <c r="G83" s="10"/>
    </row>
    <row r="84" spans="1:7" ht="12.75">
      <c r="A84" s="73" t="str">
        <f>IF(ISBLANK(Rezultati!B76),"",Rezultati!B76)</f>
        <v>79/2014</v>
      </c>
      <c r="B84" s="74" t="str">
        <f>IF(ISBLANK(Rezultati!C76),"",Rezultati!C76)</f>
        <v>Miloš Kadić</v>
      </c>
      <c r="C84" s="82">
        <f>Rezultati!F76</f>
        <v>28</v>
      </c>
      <c r="D84" s="82">
        <f>IF(Rezultati!H76,Rezultati!H76,Rezultati!G76)</f>
        <v>0</v>
      </c>
      <c r="E84" s="82">
        <f>Rezultati!I76</f>
        <v>28</v>
      </c>
      <c r="F84" s="107" t="str">
        <f>Rezultati!J76</f>
        <v>F</v>
      </c>
      <c r="G84" s="10"/>
    </row>
    <row r="85" spans="1:7" ht="12.75">
      <c r="A85" s="73" t="str">
        <f>IF(ISBLANK(Rezultati!B77),"",Rezultati!B77)</f>
        <v>98/2014</v>
      </c>
      <c r="B85" s="74" t="str">
        <f>IF(ISBLANK(Rezultati!C77),"",Rezultati!C77)</f>
        <v>Bekir Salković</v>
      </c>
      <c r="C85" s="82">
        <f>Rezultati!F77</f>
        <v>0</v>
      </c>
      <c r="D85" s="82">
        <f>IF(Rezultati!H77,Rezultati!H77,Rezultati!G77)</f>
        <v>0</v>
      </c>
      <c r="E85" s="82">
        <f>Rezultati!I77</f>
        <v>0</v>
      </c>
      <c r="F85" s="107" t="str">
        <f>Rezultati!J77</f>
        <v>F</v>
      </c>
      <c r="G85" s="10"/>
    </row>
    <row r="86" spans="1:7" ht="12.75">
      <c r="A86" s="73" t="str">
        <f>IF(ISBLANK(Rezultati!B78),"",Rezultati!B78)</f>
        <v>9075/2014</v>
      </c>
      <c r="B86" s="74" t="str">
        <f>IF(ISBLANK(Rezultati!C78),"",Rezultati!C78)</f>
        <v>Boris Grgurević</v>
      </c>
      <c r="C86" s="82">
        <f>Rezultati!F78</f>
        <v>20</v>
      </c>
      <c r="D86" s="82">
        <f>IF(Rezultati!H78,Rezultati!H78,Rezultati!G78)</f>
        <v>0</v>
      </c>
      <c r="E86" s="82">
        <f>Rezultati!I78</f>
        <v>20</v>
      </c>
      <c r="F86" s="107" t="str">
        <f>Rezultati!J78</f>
        <v>F</v>
      </c>
      <c r="G86" s="10"/>
    </row>
    <row r="87" spans="1:7" ht="12.75">
      <c r="A87" s="73" t="str">
        <f>IF(ISBLANK(Rezultati!B79),"",Rezultati!B79)</f>
        <v>9096/2013</v>
      </c>
      <c r="B87" s="74" t="str">
        <f>IF(ISBLANK(Rezultati!C79),"",Rezultati!C79)</f>
        <v>Luka Đurović</v>
      </c>
      <c r="C87" s="82">
        <f>Rezultati!F79</f>
        <v>2</v>
      </c>
      <c r="D87" s="82">
        <f>IF(Rezultati!H79,Rezultati!H79,Rezultati!G79)</f>
        <v>0</v>
      </c>
      <c r="E87" s="82">
        <f>Rezultati!I79</f>
        <v>2</v>
      </c>
      <c r="F87" s="107" t="str">
        <f>Rezultati!J79</f>
        <v>F</v>
      </c>
      <c r="G87" s="10"/>
    </row>
    <row r="88" spans="1:7" ht="12.75">
      <c r="A88" s="73" t="str">
        <f>IF(ISBLANK(Rezultati!B80),"",Rezultati!B80)</f>
        <v>4/2011</v>
      </c>
      <c r="B88" s="74" t="str">
        <f>IF(ISBLANK(Rezultati!C80),"",Rezultati!C80)</f>
        <v>Emir Kuloglija</v>
      </c>
      <c r="C88" s="82">
        <f>Rezultati!F80</f>
        <v>0</v>
      </c>
      <c r="D88" s="82">
        <f>IF(Rezultati!H80,Rezultati!H80,Rezultati!G80)</f>
        <v>0</v>
      </c>
      <c r="E88" s="82">
        <f>Rezultati!I80</f>
        <v>0</v>
      </c>
      <c r="F88" s="107" t="str">
        <f>Rezultati!J80</f>
        <v>F</v>
      </c>
      <c r="G88" s="10"/>
    </row>
    <row r="89" spans="1:7" ht="12.75">
      <c r="A89" s="73" t="str">
        <f>IF(ISBLANK(Rezultati!B81),"",Rezultati!B81)</f>
        <v>20/2011</v>
      </c>
      <c r="B89" s="74" t="str">
        <f>IF(ISBLANK(Rezultati!C81),"",Rezultati!C81)</f>
        <v>Nebojša Maraš</v>
      </c>
      <c r="C89" s="82">
        <f>Rezultati!F81</f>
        <v>0</v>
      </c>
      <c r="D89" s="82">
        <f>IF(Rezultati!H81,Rezultati!H81,Rezultati!G81)</f>
        <v>0</v>
      </c>
      <c r="E89" s="82">
        <f>Rezultati!I81</f>
        <v>0</v>
      </c>
      <c r="F89" s="107" t="str">
        <f>Rezultati!J81</f>
        <v>F</v>
      </c>
      <c r="G89" s="10"/>
    </row>
    <row r="90" spans="1:7" ht="12.75">
      <c r="A90" s="73" t="str">
        <f>IF(ISBLANK(Rezultati!B82),"",Rezultati!B82)</f>
        <v>100/2011</v>
      </c>
      <c r="B90" s="74" t="str">
        <f>IF(ISBLANK(Rezultati!C82),"",Rezultati!C82)</f>
        <v>Dijana Joković</v>
      </c>
      <c r="C90" s="82">
        <f>Rezultati!F82</f>
        <v>0</v>
      </c>
      <c r="D90" s="82">
        <f>IF(Rezultati!H82,Rezultati!H82,Rezultati!G82)</f>
        <v>0</v>
      </c>
      <c r="E90" s="82">
        <f>Rezultati!I82</f>
        <v>0</v>
      </c>
      <c r="F90" s="107" t="str">
        <f>Rezultati!J82</f>
        <v>F</v>
      </c>
      <c r="G90" s="10"/>
    </row>
    <row r="91" spans="1:7" ht="12.75">
      <c r="A91" s="73" t="str">
        <f>IF(ISBLANK(Rezultati!B83),"",Rezultati!B83)</f>
        <v>100/2011</v>
      </c>
      <c r="B91" s="74" t="str">
        <f>IF(ISBLANK(Rezultati!C83),"",Rezultati!C83)</f>
        <v>Dijana Joković</v>
      </c>
      <c r="C91" s="82">
        <f>Rezultati!F83</f>
        <v>0</v>
      </c>
      <c r="D91" s="82">
        <f>IF(Rezultati!H83,Rezultati!H83,Rezultati!G83)</f>
        <v>0</v>
      </c>
      <c r="E91" s="82">
        <f>Rezultati!I83</f>
        <v>0</v>
      </c>
      <c r="F91" s="107" t="str">
        <f>Rezultati!J83</f>
        <v>F</v>
      </c>
      <c r="G91" s="10"/>
    </row>
    <row r="92" spans="1:7" ht="12.75">
      <c r="A92" s="73" t="str">
        <f>IF(ISBLANK(Rezultati!B84),"",Rezultati!B84)</f>
        <v>44/2010</v>
      </c>
      <c r="B92" s="74" t="str">
        <f>IF(ISBLANK(Rezultati!C84),"",Rezultati!C84)</f>
        <v>Mirko Dvožak</v>
      </c>
      <c r="C92" s="82">
        <f>Rezultati!F84</f>
        <v>0</v>
      </c>
      <c r="D92" s="82">
        <f>IF(Rezultati!H84,Rezultati!H84,Rezultati!G84)</f>
        <v>0</v>
      </c>
      <c r="E92" s="82">
        <f>Rezultati!I84</f>
        <v>0</v>
      </c>
      <c r="F92" s="107" t="str">
        <f>Rezultati!J84</f>
        <v>F</v>
      </c>
      <c r="G92" s="10"/>
    </row>
    <row r="93" spans="1:7" ht="12.75">
      <c r="A93" s="73" t="str">
        <f>IF(ISBLANK(Rezultati!B85),"",Rezultati!B85)</f>
        <v>63/2010</v>
      </c>
      <c r="B93" s="74" t="str">
        <f>IF(ISBLANK(Rezultati!C85),"",Rezultati!C85)</f>
        <v>Boban Dedić</v>
      </c>
      <c r="C93" s="82">
        <f>Rezultati!F85</f>
        <v>0</v>
      </c>
      <c r="D93" s="82">
        <f>IF(Rezultati!H85,Rezultati!H85,Rezultati!G85)</f>
        <v>0</v>
      </c>
      <c r="E93" s="82">
        <f>Rezultati!I85</f>
        <v>0</v>
      </c>
      <c r="F93" s="107" t="str">
        <f>Rezultati!J85</f>
        <v>F</v>
      </c>
      <c r="G93" s="10"/>
    </row>
    <row r="94" spans="1:7" ht="12.75">
      <c r="A94" s="73" t="str">
        <f>IF(ISBLANK(Rezultati!B86),"",Rezultati!B86)</f>
        <v>22/2005</v>
      </c>
      <c r="B94" s="74" t="str">
        <f>IF(ISBLANK(Rezultati!C86),"",Rezultati!C86)</f>
        <v>Sandra Simonović</v>
      </c>
      <c r="C94" s="82">
        <f>Rezultati!F86</f>
        <v>0</v>
      </c>
      <c r="D94" s="82">
        <f>IF(Rezultati!H86,Rezultati!H86,Rezultati!G86)</f>
        <v>0</v>
      </c>
      <c r="E94" s="82">
        <f>Rezultati!I86</f>
        <v>0</v>
      </c>
      <c r="F94" s="107" t="str">
        <f>Rezultati!J86</f>
        <v>F</v>
      </c>
      <c r="G94" s="10"/>
    </row>
    <row r="95" spans="1:7" ht="12.75">
      <c r="A95" s="126"/>
      <c r="B95" s="127"/>
      <c r="C95" s="128"/>
      <c r="D95" s="128"/>
      <c r="E95" s="128"/>
      <c r="F95" s="129"/>
      <c r="G95" s="10"/>
    </row>
    <row r="96" spans="1:7" ht="12.75">
      <c r="A96" s="126"/>
      <c r="B96" s="127"/>
      <c r="C96" s="128"/>
      <c r="D96" s="128"/>
      <c r="E96" s="128"/>
      <c r="F96" s="129"/>
      <c r="G96" s="10"/>
    </row>
    <row r="97" spans="1:7" ht="12.75">
      <c r="A97" s="126"/>
      <c r="B97" s="127"/>
      <c r="C97" s="128"/>
      <c r="D97" s="128"/>
      <c r="E97" s="128"/>
      <c r="F97" s="129"/>
      <c r="G97" s="10"/>
    </row>
    <row r="98" spans="1:7" ht="12.75">
      <c r="A98" s="126"/>
      <c r="B98" s="127"/>
      <c r="C98" s="128"/>
      <c r="D98" s="128"/>
      <c r="E98" s="128"/>
      <c r="F98" s="129"/>
      <c r="G98" s="10"/>
    </row>
    <row r="99" spans="6:7" ht="14.25">
      <c r="F99" s="48"/>
      <c r="G99" s="10"/>
    </row>
    <row r="100" spans="4:7" ht="15">
      <c r="D100" s="144" t="s">
        <v>38</v>
      </c>
      <c r="E100" s="144"/>
      <c r="F100" s="144"/>
      <c r="G100" s="10"/>
    </row>
    <row r="101" spans="4:7" ht="14.25">
      <c r="D101" s="49"/>
      <c r="E101" s="49"/>
      <c r="F101" s="48"/>
      <c r="G101" s="10"/>
    </row>
    <row r="102" spans="4:7" ht="15" thickBot="1">
      <c r="D102" s="106"/>
      <c r="E102" s="106"/>
      <c r="F102" s="105"/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9"/>
    </row>
    <row r="122" ht="12.75">
      <c r="G122" s="10"/>
    </row>
    <row r="123" ht="12.75">
      <c r="G123" s="10"/>
    </row>
  </sheetData>
  <sheetProtection/>
  <mergeCells count="8">
    <mergeCell ref="D100:F10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12" sqref="D12"/>
    </sheetView>
  </sheetViews>
  <sheetFormatPr defaultColWidth="9.140625" defaultRowHeight="12.75"/>
  <cols>
    <col min="4" max="4" width="31.421875" style="0" customWidth="1"/>
  </cols>
  <sheetData>
    <row r="1" spans="1:5" ht="15">
      <c r="A1" s="119" t="s">
        <v>21</v>
      </c>
      <c r="B1" s="119"/>
      <c r="C1" s="119" t="s">
        <v>0</v>
      </c>
      <c r="D1" s="119" t="s">
        <v>32</v>
      </c>
      <c r="E1" s="119" t="s">
        <v>33</v>
      </c>
    </row>
    <row r="2" spans="1:6" ht="12.75">
      <c r="A2" s="120">
        <v>1</v>
      </c>
      <c r="B2" s="120" t="str">
        <f>C2&amp;"/"&amp;D2</f>
        <v>1/2018</v>
      </c>
      <c r="C2" t="s">
        <v>155</v>
      </c>
      <c r="D2" t="s">
        <v>156</v>
      </c>
      <c r="E2" t="s">
        <v>157</v>
      </c>
      <c r="F2" t="s">
        <v>158</v>
      </c>
    </row>
    <row r="3" spans="1:6" ht="12.75">
      <c r="A3" s="120">
        <v>2</v>
      </c>
      <c r="B3" s="120" t="str">
        <f aca="true" t="shared" si="0" ref="B3:B66">C3&amp;"/"&amp;D3</f>
        <v>3/2018</v>
      </c>
      <c r="C3" t="s">
        <v>41</v>
      </c>
      <c r="D3" t="s">
        <v>156</v>
      </c>
      <c r="E3" t="s">
        <v>159</v>
      </c>
      <c r="F3" t="s">
        <v>160</v>
      </c>
    </row>
    <row r="4" spans="1:6" ht="12.75">
      <c r="A4" s="120">
        <v>3</v>
      </c>
      <c r="B4" s="120" t="str">
        <f t="shared" si="0"/>
        <v>4/2018</v>
      </c>
      <c r="C4" t="s">
        <v>43</v>
      </c>
      <c r="D4" t="s">
        <v>156</v>
      </c>
      <c r="E4" t="s">
        <v>96</v>
      </c>
      <c r="F4" t="s">
        <v>161</v>
      </c>
    </row>
    <row r="5" spans="1:6" ht="12.75">
      <c r="A5" s="120">
        <v>4</v>
      </c>
      <c r="B5" s="120" t="str">
        <f t="shared" si="0"/>
        <v>5/2018</v>
      </c>
      <c r="C5" t="s">
        <v>45</v>
      </c>
      <c r="D5" t="s">
        <v>156</v>
      </c>
      <c r="E5" t="s">
        <v>54</v>
      </c>
      <c r="F5" t="s">
        <v>162</v>
      </c>
    </row>
    <row r="6" spans="1:6" ht="12.75">
      <c r="A6" s="120">
        <v>5</v>
      </c>
      <c r="B6" s="120" t="str">
        <f t="shared" si="0"/>
        <v>8/2018</v>
      </c>
      <c r="C6" t="s">
        <v>48</v>
      </c>
      <c r="D6" t="s">
        <v>156</v>
      </c>
      <c r="E6" t="s">
        <v>40</v>
      </c>
      <c r="F6" t="s">
        <v>163</v>
      </c>
    </row>
    <row r="7" spans="1:6" ht="12.75">
      <c r="A7" s="120">
        <v>6</v>
      </c>
      <c r="B7" s="120" t="str">
        <f t="shared" si="0"/>
        <v>11/2018</v>
      </c>
      <c r="C7" t="s">
        <v>39</v>
      </c>
      <c r="D7" t="s">
        <v>156</v>
      </c>
      <c r="E7" t="s">
        <v>73</v>
      </c>
      <c r="F7" t="s">
        <v>164</v>
      </c>
    </row>
    <row r="8" spans="1:6" ht="12.75">
      <c r="A8" s="120">
        <v>7</v>
      </c>
      <c r="B8" s="120" t="str">
        <f t="shared" si="0"/>
        <v>12/2018</v>
      </c>
      <c r="C8" t="s">
        <v>50</v>
      </c>
      <c r="D8" t="s">
        <v>156</v>
      </c>
      <c r="E8" t="s">
        <v>84</v>
      </c>
      <c r="F8" t="s">
        <v>165</v>
      </c>
    </row>
    <row r="9" spans="1:6" ht="12.75">
      <c r="A9" s="120">
        <v>8</v>
      </c>
      <c r="B9" s="120" t="str">
        <f t="shared" si="0"/>
        <v>25/2018</v>
      </c>
      <c r="C9" t="s">
        <v>121</v>
      </c>
      <c r="D9" t="s">
        <v>156</v>
      </c>
      <c r="E9" t="s">
        <v>104</v>
      </c>
      <c r="F9" t="s">
        <v>166</v>
      </c>
    </row>
    <row r="10" spans="1:6" ht="12.75">
      <c r="A10" s="120">
        <v>9</v>
      </c>
      <c r="B10" s="120" t="str">
        <f t="shared" si="0"/>
        <v>26/2018</v>
      </c>
      <c r="C10" t="s">
        <v>167</v>
      </c>
      <c r="D10" t="s">
        <v>156</v>
      </c>
      <c r="E10" t="s">
        <v>168</v>
      </c>
      <c r="F10" t="s">
        <v>169</v>
      </c>
    </row>
    <row r="11" spans="1:6" ht="12.75">
      <c r="A11" s="120">
        <v>10</v>
      </c>
      <c r="B11" s="120" t="str">
        <f t="shared" si="0"/>
        <v>27/2018</v>
      </c>
      <c r="C11" t="s">
        <v>55</v>
      </c>
      <c r="D11" t="s">
        <v>156</v>
      </c>
      <c r="E11" t="s">
        <v>40</v>
      </c>
      <c r="F11" t="s">
        <v>170</v>
      </c>
    </row>
    <row r="12" spans="1:6" ht="12.75">
      <c r="A12" s="120">
        <v>11</v>
      </c>
      <c r="B12" s="120" t="str">
        <f t="shared" si="0"/>
        <v>30/2018</v>
      </c>
      <c r="C12" t="s">
        <v>125</v>
      </c>
      <c r="D12" t="s">
        <v>156</v>
      </c>
      <c r="E12" t="s">
        <v>111</v>
      </c>
      <c r="F12" t="s">
        <v>171</v>
      </c>
    </row>
    <row r="13" spans="1:6" ht="12.75">
      <c r="A13" s="120">
        <v>12</v>
      </c>
      <c r="B13" s="120" t="str">
        <f t="shared" si="0"/>
        <v>31/2018</v>
      </c>
      <c r="C13" t="s">
        <v>88</v>
      </c>
      <c r="D13" t="s">
        <v>156</v>
      </c>
      <c r="E13" t="s">
        <v>44</v>
      </c>
      <c r="F13" t="s">
        <v>172</v>
      </c>
    </row>
    <row r="14" spans="1:6" ht="12.75">
      <c r="A14" s="120">
        <v>13</v>
      </c>
      <c r="B14" s="120" t="str">
        <f t="shared" si="0"/>
        <v>37/2018</v>
      </c>
      <c r="C14" t="s">
        <v>173</v>
      </c>
      <c r="D14" t="s">
        <v>156</v>
      </c>
      <c r="E14" t="s">
        <v>102</v>
      </c>
      <c r="F14" t="s">
        <v>174</v>
      </c>
    </row>
    <row r="15" spans="1:6" ht="12.75">
      <c r="A15" s="120">
        <v>14</v>
      </c>
      <c r="B15" s="120" t="str">
        <f t="shared" si="0"/>
        <v>38/2018</v>
      </c>
      <c r="C15" t="s">
        <v>63</v>
      </c>
      <c r="D15" t="s">
        <v>156</v>
      </c>
      <c r="E15" t="s">
        <v>128</v>
      </c>
      <c r="F15" t="s">
        <v>77</v>
      </c>
    </row>
    <row r="16" spans="1:6" ht="12.75">
      <c r="A16" s="120">
        <v>15</v>
      </c>
      <c r="B16" s="120" t="str">
        <f t="shared" si="0"/>
        <v>41/2018</v>
      </c>
      <c r="C16" t="s">
        <v>67</v>
      </c>
      <c r="D16" t="s">
        <v>156</v>
      </c>
      <c r="E16" t="s">
        <v>175</v>
      </c>
      <c r="F16" t="s">
        <v>176</v>
      </c>
    </row>
    <row r="17" spans="1:6" ht="12.75">
      <c r="A17" s="120">
        <v>16</v>
      </c>
      <c r="B17" s="120" t="str">
        <f t="shared" si="0"/>
        <v>47/2018</v>
      </c>
      <c r="C17" t="s">
        <v>177</v>
      </c>
      <c r="D17" t="s">
        <v>156</v>
      </c>
      <c r="E17" t="s">
        <v>178</v>
      </c>
      <c r="F17" t="s">
        <v>179</v>
      </c>
    </row>
    <row r="18" spans="1:6" ht="12.75">
      <c r="A18" s="120">
        <v>17</v>
      </c>
      <c r="B18" s="120" t="str">
        <f t="shared" si="0"/>
        <v>48/2018</v>
      </c>
      <c r="C18" t="s">
        <v>72</v>
      </c>
      <c r="D18" t="s">
        <v>156</v>
      </c>
      <c r="E18" t="s">
        <v>180</v>
      </c>
      <c r="F18" t="s">
        <v>80</v>
      </c>
    </row>
    <row r="19" spans="1:6" ht="12.75">
      <c r="A19" s="120">
        <v>18</v>
      </c>
      <c r="B19" s="120" t="str">
        <f t="shared" si="0"/>
        <v>54/2018</v>
      </c>
      <c r="C19" t="s">
        <v>181</v>
      </c>
      <c r="D19" t="s">
        <v>156</v>
      </c>
      <c r="E19" t="s">
        <v>182</v>
      </c>
      <c r="F19" t="s">
        <v>183</v>
      </c>
    </row>
    <row r="20" spans="1:6" ht="12.75">
      <c r="A20" s="120">
        <v>19</v>
      </c>
      <c r="B20" s="120" t="str">
        <f t="shared" si="0"/>
        <v>55/2018</v>
      </c>
      <c r="C20" t="s">
        <v>184</v>
      </c>
      <c r="D20" t="s">
        <v>156</v>
      </c>
      <c r="E20" t="s">
        <v>185</v>
      </c>
      <c r="F20" t="s">
        <v>186</v>
      </c>
    </row>
    <row r="21" spans="1:6" ht="12.75">
      <c r="A21" s="120">
        <v>20</v>
      </c>
      <c r="B21" s="120" t="str">
        <f t="shared" si="0"/>
        <v>57/2018</v>
      </c>
      <c r="C21" t="s">
        <v>187</v>
      </c>
      <c r="D21" t="s">
        <v>156</v>
      </c>
      <c r="E21" t="s">
        <v>54</v>
      </c>
      <c r="F21" t="s">
        <v>188</v>
      </c>
    </row>
    <row r="22" spans="1:6" ht="12.75">
      <c r="A22" s="120">
        <v>21</v>
      </c>
      <c r="B22" s="120" t="str">
        <f t="shared" si="0"/>
        <v>59/2018</v>
      </c>
      <c r="C22" t="s">
        <v>75</v>
      </c>
      <c r="D22" t="s">
        <v>156</v>
      </c>
      <c r="E22" t="s">
        <v>189</v>
      </c>
      <c r="F22" t="s">
        <v>190</v>
      </c>
    </row>
    <row r="23" spans="1:6" ht="12.75">
      <c r="A23" s="120">
        <v>22</v>
      </c>
      <c r="B23" s="120" t="str">
        <f t="shared" si="0"/>
        <v>68/2018</v>
      </c>
      <c r="C23" t="s">
        <v>191</v>
      </c>
      <c r="D23" t="s">
        <v>156</v>
      </c>
      <c r="E23" t="s">
        <v>192</v>
      </c>
      <c r="F23" t="s">
        <v>193</v>
      </c>
    </row>
    <row r="24" spans="1:6" ht="12.75">
      <c r="A24" s="120">
        <v>23</v>
      </c>
      <c r="B24" s="120" t="str">
        <f t="shared" si="0"/>
        <v>70/2018</v>
      </c>
      <c r="C24" t="s">
        <v>98</v>
      </c>
      <c r="D24" t="s">
        <v>156</v>
      </c>
      <c r="E24" t="s">
        <v>194</v>
      </c>
      <c r="F24" t="s">
        <v>81</v>
      </c>
    </row>
    <row r="25" spans="1:6" ht="12.75">
      <c r="A25" s="120">
        <v>24</v>
      </c>
      <c r="B25" s="120" t="str">
        <f t="shared" si="0"/>
        <v>73/2018</v>
      </c>
      <c r="C25" t="s">
        <v>195</v>
      </c>
      <c r="D25" t="s">
        <v>156</v>
      </c>
      <c r="E25" t="s">
        <v>59</v>
      </c>
      <c r="F25" t="s">
        <v>68</v>
      </c>
    </row>
    <row r="26" spans="1:6" ht="12.75">
      <c r="A26" s="120">
        <v>25</v>
      </c>
      <c r="B26" s="120" t="str">
        <f t="shared" si="0"/>
        <v>82/2018</v>
      </c>
      <c r="C26" t="s">
        <v>79</v>
      </c>
      <c r="D26" t="s">
        <v>156</v>
      </c>
      <c r="E26" t="s">
        <v>73</v>
      </c>
      <c r="F26" t="s">
        <v>124</v>
      </c>
    </row>
    <row r="27" spans="1:6" ht="12.75">
      <c r="A27" s="120">
        <v>26</v>
      </c>
      <c r="B27" s="120" t="str">
        <f t="shared" si="0"/>
        <v>83/2018</v>
      </c>
      <c r="C27" t="s">
        <v>196</v>
      </c>
      <c r="D27" t="s">
        <v>156</v>
      </c>
      <c r="E27" t="s">
        <v>76</v>
      </c>
      <c r="F27" t="s">
        <v>197</v>
      </c>
    </row>
    <row r="28" spans="1:6" ht="12.75">
      <c r="A28" s="120">
        <v>27</v>
      </c>
      <c r="B28" s="120" t="str">
        <f t="shared" si="0"/>
        <v>92/2018</v>
      </c>
      <c r="C28" t="s">
        <v>83</v>
      </c>
      <c r="D28" t="s">
        <v>156</v>
      </c>
      <c r="E28" t="s">
        <v>93</v>
      </c>
      <c r="F28" t="s">
        <v>198</v>
      </c>
    </row>
    <row r="29" spans="1:6" ht="12.75">
      <c r="A29" s="120">
        <v>28</v>
      </c>
      <c r="B29" s="120" t="str">
        <f t="shared" si="0"/>
        <v>93/2018</v>
      </c>
      <c r="C29" t="s">
        <v>199</v>
      </c>
      <c r="D29" t="s">
        <v>156</v>
      </c>
      <c r="E29" t="s">
        <v>200</v>
      </c>
      <c r="F29" t="s">
        <v>201</v>
      </c>
    </row>
    <row r="30" spans="1:6" ht="12.75">
      <c r="A30" s="120">
        <v>29</v>
      </c>
      <c r="B30" s="120" t="str">
        <f t="shared" si="0"/>
        <v>97/2018</v>
      </c>
      <c r="C30" t="s">
        <v>101</v>
      </c>
      <c r="D30" t="s">
        <v>156</v>
      </c>
      <c r="E30" t="s">
        <v>202</v>
      </c>
      <c r="F30" t="s">
        <v>203</v>
      </c>
    </row>
    <row r="31" spans="1:6" ht="12.75">
      <c r="A31" s="120">
        <v>30</v>
      </c>
      <c r="B31" s="120" t="str">
        <f t="shared" si="0"/>
        <v>21/2017</v>
      </c>
      <c r="C31" t="s">
        <v>204</v>
      </c>
      <c r="D31" t="s">
        <v>42</v>
      </c>
      <c r="E31" t="s">
        <v>205</v>
      </c>
      <c r="F31" t="s">
        <v>206</v>
      </c>
    </row>
    <row r="32" spans="1:6" ht="12.75">
      <c r="A32" s="120">
        <v>31</v>
      </c>
      <c r="B32" s="120" t="str">
        <f t="shared" si="0"/>
        <v>28/2017</v>
      </c>
      <c r="C32" t="s">
        <v>207</v>
      </c>
      <c r="D32" t="s">
        <v>42</v>
      </c>
      <c r="E32" t="s">
        <v>49</v>
      </c>
      <c r="F32" t="s">
        <v>208</v>
      </c>
    </row>
    <row r="33" spans="1:6" ht="12.75">
      <c r="A33" s="120">
        <v>32</v>
      </c>
      <c r="B33" s="120" t="str">
        <f t="shared" si="0"/>
        <v>36/2017</v>
      </c>
      <c r="C33" t="s">
        <v>60</v>
      </c>
      <c r="D33" t="s">
        <v>42</v>
      </c>
      <c r="E33" t="s">
        <v>61</v>
      </c>
      <c r="F33" t="s">
        <v>62</v>
      </c>
    </row>
    <row r="34" spans="1:6" ht="12.75">
      <c r="A34" s="120">
        <v>33</v>
      </c>
      <c r="B34" s="120" t="str">
        <f t="shared" si="0"/>
        <v>46/2017</v>
      </c>
      <c r="C34" t="s">
        <v>209</v>
      </c>
      <c r="D34" t="s">
        <v>42</v>
      </c>
      <c r="E34" t="s">
        <v>40</v>
      </c>
      <c r="F34" t="s">
        <v>198</v>
      </c>
    </row>
    <row r="35" spans="1:6" ht="12.75">
      <c r="A35" s="120">
        <v>34</v>
      </c>
      <c r="B35" s="120" t="str">
        <f t="shared" si="0"/>
        <v>51/2017</v>
      </c>
      <c r="C35" t="s">
        <v>210</v>
      </c>
      <c r="D35" t="s">
        <v>42</v>
      </c>
      <c r="E35" t="s">
        <v>82</v>
      </c>
      <c r="F35" t="s">
        <v>123</v>
      </c>
    </row>
    <row r="36" spans="1:6" ht="12.75">
      <c r="A36" s="120">
        <v>35</v>
      </c>
      <c r="B36" s="120" t="str">
        <f t="shared" si="0"/>
        <v>62/2017</v>
      </c>
      <c r="C36" t="s">
        <v>211</v>
      </c>
      <c r="D36" t="s">
        <v>42</v>
      </c>
      <c r="E36" t="s">
        <v>76</v>
      </c>
      <c r="F36" t="s">
        <v>212</v>
      </c>
    </row>
    <row r="37" spans="1:6" ht="12.75">
      <c r="A37" s="120">
        <v>36</v>
      </c>
      <c r="B37" s="120" t="str">
        <f t="shared" si="0"/>
        <v>72/2017</v>
      </c>
      <c r="C37" t="s">
        <v>213</v>
      </c>
      <c r="D37" t="s">
        <v>42</v>
      </c>
      <c r="E37" t="s">
        <v>214</v>
      </c>
      <c r="F37" t="s">
        <v>215</v>
      </c>
    </row>
    <row r="38" spans="1:6" ht="12.75">
      <c r="A38" s="120">
        <v>37</v>
      </c>
      <c r="B38" s="120" t="str">
        <f t="shared" si="0"/>
        <v>78/2017</v>
      </c>
      <c r="C38" t="s">
        <v>113</v>
      </c>
      <c r="D38" t="s">
        <v>42</v>
      </c>
      <c r="E38" t="s">
        <v>87</v>
      </c>
      <c r="F38" t="s">
        <v>216</v>
      </c>
    </row>
    <row r="39" spans="1:6" ht="12.75">
      <c r="A39" s="120">
        <v>38</v>
      </c>
      <c r="B39" s="120" t="str">
        <f t="shared" si="0"/>
        <v>86/2017</v>
      </c>
      <c r="C39" t="s">
        <v>217</v>
      </c>
      <c r="D39" t="s">
        <v>42</v>
      </c>
      <c r="E39" t="s">
        <v>218</v>
      </c>
      <c r="F39" t="s">
        <v>219</v>
      </c>
    </row>
    <row r="40" spans="1:6" ht="12.75">
      <c r="A40" s="120">
        <v>39</v>
      </c>
      <c r="B40" s="120" t="str">
        <f t="shared" si="0"/>
        <v>98/2017</v>
      </c>
      <c r="C40" t="s">
        <v>131</v>
      </c>
      <c r="D40" t="s">
        <v>42</v>
      </c>
      <c r="E40" t="s">
        <v>220</v>
      </c>
      <c r="F40" t="s">
        <v>221</v>
      </c>
    </row>
    <row r="41" spans="1:6" ht="12.75">
      <c r="A41" s="120">
        <v>40</v>
      </c>
      <c r="B41" s="120" t="str">
        <f t="shared" si="0"/>
        <v>8/2016</v>
      </c>
      <c r="C41" t="s">
        <v>48</v>
      </c>
      <c r="D41" t="s">
        <v>85</v>
      </c>
      <c r="E41" t="s">
        <v>84</v>
      </c>
      <c r="F41" t="s">
        <v>222</v>
      </c>
    </row>
    <row r="42" spans="1:6" ht="12.75">
      <c r="A42" s="120">
        <v>41</v>
      </c>
      <c r="B42" s="120" t="str">
        <f t="shared" si="0"/>
        <v>19/2016</v>
      </c>
      <c r="C42" t="s">
        <v>223</v>
      </c>
      <c r="D42" t="s">
        <v>85</v>
      </c>
      <c r="E42" t="s">
        <v>224</v>
      </c>
      <c r="F42" t="s">
        <v>225</v>
      </c>
    </row>
    <row r="43" spans="1:6" ht="12.75">
      <c r="A43" s="120">
        <v>42</v>
      </c>
      <c r="B43" s="120" t="str">
        <f t="shared" si="0"/>
        <v>31/2016</v>
      </c>
      <c r="C43" t="s">
        <v>88</v>
      </c>
      <c r="D43" t="s">
        <v>85</v>
      </c>
      <c r="E43" t="s">
        <v>89</v>
      </c>
      <c r="F43" t="s">
        <v>65</v>
      </c>
    </row>
    <row r="44" spans="1:6" ht="12.75">
      <c r="A44" s="120">
        <v>43</v>
      </c>
      <c r="B44" s="120" t="str">
        <f t="shared" si="0"/>
        <v>33/2016</v>
      </c>
      <c r="C44" t="s">
        <v>58</v>
      </c>
      <c r="D44" t="s">
        <v>85</v>
      </c>
      <c r="E44" t="s">
        <v>90</v>
      </c>
      <c r="F44" t="s">
        <v>91</v>
      </c>
    </row>
    <row r="45" spans="1:6" ht="12.75">
      <c r="A45" s="120">
        <v>44</v>
      </c>
      <c r="B45" s="120" t="str">
        <f t="shared" si="0"/>
        <v>40/2016</v>
      </c>
      <c r="C45" t="s">
        <v>66</v>
      </c>
      <c r="D45" t="s">
        <v>85</v>
      </c>
      <c r="E45" t="s">
        <v>226</v>
      </c>
      <c r="F45" t="s">
        <v>227</v>
      </c>
    </row>
    <row r="46" spans="1:6" ht="12.75">
      <c r="A46" s="120">
        <v>45</v>
      </c>
      <c r="B46" s="120" t="str">
        <f t="shared" si="0"/>
        <v>48/2016</v>
      </c>
      <c r="C46" t="s">
        <v>72</v>
      </c>
      <c r="D46" t="s">
        <v>85</v>
      </c>
      <c r="E46" t="s">
        <v>76</v>
      </c>
      <c r="F46" t="s">
        <v>94</v>
      </c>
    </row>
    <row r="47" spans="1:6" ht="12.75">
      <c r="A47" s="120">
        <v>46</v>
      </c>
      <c r="B47" s="120" t="str">
        <f t="shared" si="0"/>
        <v>61/2016</v>
      </c>
      <c r="C47" t="s">
        <v>95</v>
      </c>
      <c r="D47" t="s">
        <v>85</v>
      </c>
      <c r="E47" t="s">
        <v>51</v>
      </c>
      <c r="F47" t="s">
        <v>71</v>
      </c>
    </row>
    <row r="48" spans="1:6" ht="12.75">
      <c r="A48" s="120">
        <v>47</v>
      </c>
      <c r="B48" s="120" t="str">
        <f t="shared" si="0"/>
        <v>63/2016</v>
      </c>
      <c r="C48" t="s">
        <v>78</v>
      </c>
      <c r="D48" t="s">
        <v>85</v>
      </c>
      <c r="E48" t="s">
        <v>96</v>
      </c>
      <c r="F48" t="s">
        <v>97</v>
      </c>
    </row>
    <row r="49" spans="1:6" ht="12.75">
      <c r="A49" s="120">
        <v>48</v>
      </c>
      <c r="B49" s="120" t="str">
        <f t="shared" si="0"/>
        <v>70/2016</v>
      </c>
      <c r="C49" t="s">
        <v>98</v>
      </c>
      <c r="D49" t="s">
        <v>85</v>
      </c>
      <c r="E49" t="s">
        <v>99</v>
      </c>
      <c r="F49" t="s">
        <v>100</v>
      </c>
    </row>
    <row r="50" spans="1:6" ht="12.75">
      <c r="A50" s="120">
        <v>49</v>
      </c>
      <c r="B50" s="120" t="str">
        <f t="shared" si="0"/>
        <v>74/2016</v>
      </c>
      <c r="C50" t="s">
        <v>127</v>
      </c>
      <c r="D50" t="s">
        <v>85</v>
      </c>
      <c r="E50" t="s">
        <v>228</v>
      </c>
      <c r="F50" t="s">
        <v>138</v>
      </c>
    </row>
    <row r="51" spans="1:6" ht="12.75">
      <c r="A51" s="120">
        <v>50</v>
      </c>
      <c r="B51" s="120" t="str">
        <f t="shared" si="0"/>
        <v>97/2016</v>
      </c>
      <c r="C51" t="s">
        <v>101</v>
      </c>
      <c r="D51" t="s">
        <v>85</v>
      </c>
      <c r="E51" t="s">
        <v>102</v>
      </c>
      <c r="F51" t="s">
        <v>86</v>
      </c>
    </row>
    <row r="52" spans="1:6" ht="12.75">
      <c r="A52" s="120">
        <v>51</v>
      </c>
      <c r="B52" s="120" t="str">
        <f t="shared" si="0"/>
        <v>7033/2016</v>
      </c>
      <c r="C52" t="s">
        <v>229</v>
      </c>
      <c r="D52" t="s">
        <v>85</v>
      </c>
      <c r="E52" t="s">
        <v>90</v>
      </c>
      <c r="F52" t="s">
        <v>91</v>
      </c>
    </row>
    <row r="53" spans="1:6" ht="12.75">
      <c r="A53" s="120">
        <v>52</v>
      </c>
      <c r="B53" s="120" t="str">
        <f t="shared" si="0"/>
        <v>7083/2016</v>
      </c>
      <c r="C53" t="s">
        <v>230</v>
      </c>
      <c r="D53" t="s">
        <v>85</v>
      </c>
      <c r="E53" t="s">
        <v>102</v>
      </c>
      <c r="F53" t="s">
        <v>231</v>
      </c>
    </row>
    <row r="54" spans="1:6" ht="12.75">
      <c r="A54" s="120">
        <v>53</v>
      </c>
      <c r="B54" s="120" t="str">
        <f t="shared" si="0"/>
        <v>7091/2016</v>
      </c>
      <c r="C54" t="s">
        <v>232</v>
      </c>
      <c r="D54" t="s">
        <v>85</v>
      </c>
      <c r="E54" t="s">
        <v>233</v>
      </c>
      <c r="F54" t="s">
        <v>234</v>
      </c>
    </row>
    <row r="55" spans="1:6" ht="12.75">
      <c r="A55" s="120">
        <v>54</v>
      </c>
      <c r="B55" s="120" t="str">
        <f t="shared" si="0"/>
        <v>9057/2016</v>
      </c>
      <c r="C55" t="s">
        <v>103</v>
      </c>
      <c r="D55" t="s">
        <v>85</v>
      </c>
      <c r="E55" t="s">
        <v>104</v>
      </c>
      <c r="F55" t="s">
        <v>105</v>
      </c>
    </row>
    <row r="56" spans="1:6" ht="12.75">
      <c r="A56" s="120">
        <v>55</v>
      </c>
      <c r="B56" s="120" t="str">
        <f t="shared" si="0"/>
        <v>10/2015</v>
      </c>
      <c r="C56" t="s">
        <v>106</v>
      </c>
      <c r="D56" t="s">
        <v>107</v>
      </c>
      <c r="E56" t="s">
        <v>108</v>
      </c>
      <c r="F56" t="s">
        <v>109</v>
      </c>
    </row>
    <row r="57" spans="1:6" ht="12.75">
      <c r="A57" s="120">
        <v>56</v>
      </c>
      <c r="B57" s="120" t="str">
        <f t="shared" si="0"/>
        <v>15/2015</v>
      </c>
      <c r="C57" t="s">
        <v>52</v>
      </c>
      <c r="D57" t="s">
        <v>107</v>
      </c>
      <c r="E57" t="s">
        <v>54</v>
      </c>
      <c r="F57" t="s">
        <v>235</v>
      </c>
    </row>
    <row r="58" spans="1:6" ht="12.75">
      <c r="A58" s="120">
        <v>57</v>
      </c>
      <c r="B58" s="120" t="str">
        <f t="shared" si="0"/>
        <v>27/2015</v>
      </c>
      <c r="C58" t="s">
        <v>55</v>
      </c>
      <c r="D58" t="s">
        <v>107</v>
      </c>
      <c r="E58" t="s">
        <v>96</v>
      </c>
      <c r="F58" t="s">
        <v>110</v>
      </c>
    </row>
    <row r="59" spans="1:6" ht="12.75">
      <c r="A59" s="120">
        <v>58</v>
      </c>
      <c r="B59" s="120" t="str">
        <f t="shared" si="0"/>
        <v>29/2015</v>
      </c>
      <c r="C59" t="s">
        <v>56</v>
      </c>
      <c r="D59" t="s">
        <v>107</v>
      </c>
      <c r="E59" t="s">
        <v>111</v>
      </c>
      <c r="F59" t="s">
        <v>112</v>
      </c>
    </row>
    <row r="60" spans="1:6" ht="12.75">
      <c r="A60" s="120">
        <v>59</v>
      </c>
      <c r="B60" s="120" t="str">
        <f t="shared" si="0"/>
        <v>38/2015</v>
      </c>
      <c r="C60" t="s">
        <v>63</v>
      </c>
      <c r="D60" t="s">
        <v>107</v>
      </c>
      <c r="E60" t="s">
        <v>70</v>
      </c>
      <c r="F60" t="s">
        <v>236</v>
      </c>
    </row>
    <row r="61" spans="1:6" ht="12.75">
      <c r="A61" s="120">
        <v>60</v>
      </c>
      <c r="B61" s="120" t="str">
        <f t="shared" si="0"/>
        <v>46/2015</v>
      </c>
      <c r="C61" t="s">
        <v>209</v>
      </c>
      <c r="D61" t="s">
        <v>107</v>
      </c>
      <c r="E61" t="s">
        <v>237</v>
      </c>
      <c r="F61" t="s">
        <v>225</v>
      </c>
    </row>
    <row r="62" spans="1:6" ht="12.75">
      <c r="A62" s="120">
        <v>61</v>
      </c>
      <c r="B62" s="120" t="str">
        <f t="shared" si="0"/>
        <v>50/2015</v>
      </c>
      <c r="C62" t="s">
        <v>74</v>
      </c>
      <c r="D62" t="s">
        <v>107</v>
      </c>
      <c r="E62" t="s">
        <v>46</v>
      </c>
      <c r="F62" t="s">
        <v>105</v>
      </c>
    </row>
    <row r="63" spans="1:6" ht="12.75">
      <c r="A63" s="120">
        <v>62</v>
      </c>
      <c r="B63" s="120" t="str">
        <f t="shared" si="0"/>
        <v>78/2015</v>
      </c>
      <c r="C63" t="s">
        <v>113</v>
      </c>
      <c r="D63" t="s">
        <v>107</v>
      </c>
      <c r="E63" t="s">
        <v>114</v>
      </c>
      <c r="F63" t="s">
        <v>92</v>
      </c>
    </row>
    <row r="64" spans="1:6" ht="12.75">
      <c r="A64" s="120">
        <v>63</v>
      </c>
      <c r="B64" s="120" t="str">
        <f t="shared" si="0"/>
        <v>79/2015</v>
      </c>
      <c r="C64" t="s">
        <v>115</v>
      </c>
      <c r="D64" t="s">
        <v>107</v>
      </c>
      <c r="E64" t="s">
        <v>104</v>
      </c>
      <c r="F64" t="s">
        <v>116</v>
      </c>
    </row>
    <row r="65" spans="1:6" ht="12.75">
      <c r="A65" s="120">
        <v>64</v>
      </c>
      <c r="B65" s="120" t="str">
        <f t="shared" si="0"/>
        <v>97/2015</v>
      </c>
      <c r="C65" t="s">
        <v>101</v>
      </c>
      <c r="D65" t="s">
        <v>107</v>
      </c>
      <c r="E65" t="s">
        <v>117</v>
      </c>
      <c r="F65" t="s">
        <v>118</v>
      </c>
    </row>
    <row r="66" spans="1:6" ht="12.75">
      <c r="A66" s="120">
        <v>65</v>
      </c>
      <c r="B66" s="120" t="str">
        <f t="shared" si="0"/>
        <v>99/2015</v>
      </c>
      <c r="C66" t="s">
        <v>238</v>
      </c>
      <c r="D66" t="s">
        <v>107</v>
      </c>
      <c r="E66" t="s">
        <v>239</v>
      </c>
      <c r="F66" t="s">
        <v>92</v>
      </c>
    </row>
    <row r="67" spans="1:6" ht="12.75">
      <c r="A67" s="120">
        <v>66</v>
      </c>
      <c r="B67" s="120" t="str">
        <f aca="true" t="shared" si="1" ref="B67:B86">C67&amp;"/"&amp;D67</f>
        <v>9058/2015</v>
      </c>
      <c r="C67" t="s">
        <v>119</v>
      </c>
      <c r="D67" t="s">
        <v>107</v>
      </c>
      <c r="E67" t="s">
        <v>76</v>
      </c>
      <c r="F67" t="s">
        <v>120</v>
      </c>
    </row>
    <row r="68" spans="1:6" ht="12.75">
      <c r="A68" s="120">
        <v>67</v>
      </c>
      <c r="B68" s="120" t="str">
        <f t="shared" si="1"/>
        <v>11/2014</v>
      </c>
      <c r="C68" t="s">
        <v>39</v>
      </c>
      <c r="D68" t="s">
        <v>122</v>
      </c>
      <c r="E68" t="s">
        <v>240</v>
      </c>
      <c r="F68" t="s">
        <v>162</v>
      </c>
    </row>
    <row r="69" spans="1:6" ht="12.75">
      <c r="A69" s="120">
        <v>68</v>
      </c>
      <c r="B69" s="120" t="str">
        <f t="shared" si="1"/>
        <v>18/2014</v>
      </c>
      <c r="C69" t="s">
        <v>241</v>
      </c>
      <c r="D69" t="s">
        <v>122</v>
      </c>
      <c r="E69" t="s">
        <v>242</v>
      </c>
      <c r="F69" t="s">
        <v>120</v>
      </c>
    </row>
    <row r="70" spans="1:6" ht="12.75">
      <c r="A70" s="120">
        <v>69</v>
      </c>
      <c r="B70" s="120" t="str">
        <f t="shared" si="1"/>
        <v>25/2014</v>
      </c>
      <c r="C70" t="s">
        <v>121</v>
      </c>
      <c r="D70" t="s">
        <v>122</v>
      </c>
      <c r="E70" t="s">
        <v>49</v>
      </c>
      <c r="F70" t="s">
        <v>123</v>
      </c>
    </row>
    <row r="71" spans="1:6" ht="12.75">
      <c r="A71" s="120">
        <v>70</v>
      </c>
      <c r="B71" s="120" t="str">
        <f t="shared" si="1"/>
        <v>27/2014</v>
      </c>
      <c r="C71" t="s">
        <v>55</v>
      </c>
      <c r="D71" t="s">
        <v>122</v>
      </c>
      <c r="E71" t="s">
        <v>76</v>
      </c>
      <c r="F71" t="s">
        <v>124</v>
      </c>
    </row>
    <row r="72" spans="1:6" ht="12.75">
      <c r="A72" s="120">
        <v>71</v>
      </c>
      <c r="B72" s="120" t="str">
        <f t="shared" si="1"/>
        <v>30/2014</v>
      </c>
      <c r="C72" t="s">
        <v>125</v>
      </c>
      <c r="D72" t="s">
        <v>122</v>
      </c>
      <c r="E72" t="s">
        <v>40</v>
      </c>
      <c r="F72" t="s">
        <v>126</v>
      </c>
    </row>
    <row r="73" spans="1:6" ht="12.75">
      <c r="A73" s="120">
        <v>72</v>
      </c>
      <c r="B73" s="120" t="str">
        <f t="shared" si="1"/>
        <v>32/2014</v>
      </c>
      <c r="C73" t="s">
        <v>57</v>
      </c>
      <c r="D73" t="s">
        <v>122</v>
      </c>
      <c r="E73" t="s">
        <v>117</v>
      </c>
      <c r="F73" t="s">
        <v>47</v>
      </c>
    </row>
    <row r="74" spans="1:6" ht="12.75">
      <c r="A74" s="120">
        <v>73</v>
      </c>
      <c r="B74" s="120" t="str">
        <f t="shared" si="1"/>
        <v>62/2014</v>
      </c>
      <c r="C74" t="s">
        <v>211</v>
      </c>
      <c r="D74" t="s">
        <v>122</v>
      </c>
      <c r="E74" t="s">
        <v>202</v>
      </c>
      <c r="F74" t="s">
        <v>193</v>
      </c>
    </row>
    <row r="75" spans="1:6" ht="12.75">
      <c r="A75" s="120">
        <v>74</v>
      </c>
      <c r="B75" s="120" t="str">
        <f t="shared" si="1"/>
        <v>74/2014</v>
      </c>
      <c r="C75" t="s">
        <v>127</v>
      </c>
      <c r="D75" t="s">
        <v>122</v>
      </c>
      <c r="E75" t="s">
        <v>128</v>
      </c>
      <c r="F75" t="s">
        <v>129</v>
      </c>
    </row>
    <row r="76" spans="1:6" ht="12.75">
      <c r="A76" s="120">
        <v>75</v>
      </c>
      <c r="B76" s="120" t="str">
        <f t="shared" si="1"/>
        <v>79/2014</v>
      </c>
      <c r="C76" t="s">
        <v>115</v>
      </c>
      <c r="D76" t="s">
        <v>122</v>
      </c>
      <c r="E76" t="s">
        <v>54</v>
      </c>
      <c r="F76" t="s">
        <v>130</v>
      </c>
    </row>
    <row r="77" spans="1:6" ht="12.75">
      <c r="A77" s="120">
        <v>76</v>
      </c>
      <c r="B77" s="120" t="str">
        <f t="shared" si="1"/>
        <v>98/2014</v>
      </c>
      <c r="C77" t="s">
        <v>131</v>
      </c>
      <c r="D77" t="s">
        <v>122</v>
      </c>
      <c r="E77" t="s">
        <v>132</v>
      </c>
      <c r="F77" t="s">
        <v>133</v>
      </c>
    </row>
    <row r="78" spans="1:6" ht="12.75">
      <c r="A78" s="120">
        <v>77</v>
      </c>
      <c r="B78" s="120" t="str">
        <f t="shared" si="1"/>
        <v>9075/2014</v>
      </c>
      <c r="C78" t="s">
        <v>134</v>
      </c>
      <c r="D78" t="s">
        <v>122</v>
      </c>
      <c r="E78" t="s">
        <v>64</v>
      </c>
      <c r="F78" t="s">
        <v>135</v>
      </c>
    </row>
    <row r="79" spans="1:6" ht="12.75">
      <c r="A79" s="120">
        <v>78</v>
      </c>
      <c r="B79" s="120" t="str">
        <f t="shared" si="1"/>
        <v>9096/2013</v>
      </c>
      <c r="C79" t="s">
        <v>137</v>
      </c>
      <c r="D79" t="s">
        <v>136</v>
      </c>
      <c r="E79" t="s">
        <v>84</v>
      </c>
      <c r="F79" t="s">
        <v>138</v>
      </c>
    </row>
    <row r="80" spans="1:6" ht="12.75">
      <c r="A80" s="120">
        <v>79</v>
      </c>
      <c r="B80" s="120" t="str">
        <f t="shared" si="1"/>
        <v>4/2011</v>
      </c>
      <c r="C80" t="s">
        <v>43</v>
      </c>
      <c r="D80" t="s">
        <v>139</v>
      </c>
      <c r="E80" t="s">
        <v>140</v>
      </c>
      <c r="F80" t="s">
        <v>141</v>
      </c>
    </row>
    <row r="81" spans="1:6" ht="12.75">
      <c r="A81" s="120">
        <v>80</v>
      </c>
      <c r="B81" s="120" t="str">
        <f t="shared" si="1"/>
        <v>20/2011</v>
      </c>
      <c r="C81" t="s">
        <v>142</v>
      </c>
      <c r="D81" t="s">
        <v>139</v>
      </c>
      <c r="E81" t="s">
        <v>117</v>
      </c>
      <c r="F81" t="s">
        <v>143</v>
      </c>
    </row>
    <row r="82" spans="1:6" ht="12.75">
      <c r="A82" s="120">
        <v>81</v>
      </c>
      <c r="B82" s="120" t="str">
        <f t="shared" si="1"/>
        <v>100/2011</v>
      </c>
      <c r="C82" t="s">
        <v>144</v>
      </c>
      <c r="D82" t="s">
        <v>139</v>
      </c>
      <c r="E82" t="s">
        <v>145</v>
      </c>
      <c r="F82" t="s">
        <v>146</v>
      </c>
    </row>
    <row r="83" spans="1:6" ht="12.75">
      <c r="A83" s="120">
        <v>82</v>
      </c>
      <c r="B83" s="120" t="str">
        <f t="shared" si="1"/>
        <v>100/2011</v>
      </c>
      <c r="C83" t="s">
        <v>144</v>
      </c>
      <c r="D83" t="s">
        <v>139</v>
      </c>
      <c r="E83" t="s">
        <v>145</v>
      </c>
      <c r="F83" t="s">
        <v>146</v>
      </c>
    </row>
    <row r="84" spans="1:6" ht="12.75">
      <c r="A84" s="120">
        <v>83</v>
      </c>
      <c r="B84" s="120" t="str">
        <f t="shared" si="1"/>
        <v>44/2010</v>
      </c>
      <c r="C84" t="s">
        <v>69</v>
      </c>
      <c r="D84" t="s">
        <v>147</v>
      </c>
      <c r="E84" t="s">
        <v>148</v>
      </c>
      <c r="F84" t="s">
        <v>149</v>
      </c>
    </row>
    <row r="85" spans="1:6" ht="12.75">
      <c r="A85" s="120">
        <v>84</v>
      </c>
      <c r="B85" s="120" t="str">
        <f t="shared" si="1"/>
        <v>63/2010</v>
      </c>
      <c r="C85" t="s">
        <v>78</v>
      </c>
      <c r="D85" t="s">
        <v>147</v>
      </c>
      <c r="E85" t="s">
        <v>150</v>
      </c>
      <c r="F85" t="s">
        <v>151</v>
      </c>
    </row>
    <row r="86" spans="1:6" ht="12.75">
      <c r="A86" s="120">
        <v>85</v>
      </c>
      <c r="B86" s="120" t="str">
        <f t="shared" si="1"/>
        <v>22/2005</v>
      </c>
      <c r="C86" t="s">
        <v>53</v>
      </c>
      <c r="D86" t="s">
        <v>152</v>
      </c>
      <c r="E86" t="s">
        <v>153</v>
      </c>
      <c r="F86" t="s">
        <v>154</v>
      </c>
    </row>
    <row r="87" spans="1:5" ht="12.75">
      <c r="A87" s="120"/>
      <c r="B87" s="120"/>
      <c r="C87" s="120"/>
      <c r="D87" s="120"/>
      <c r="E87" s="120"/>
    </row>
    <row r="88" spans="1:5" ht="12.75">
      <c r="A88" s="120"/>
      <c r="B88" s="120"/>
      <c r="C88" s="120"/>
      <c r="D88" s="120"/>
      <c r="E88" s="120"/>
    </row>
    <row r="89" spans="1:5" ht="12.75">
      <c r="A89" s="120"/>
      <c r="B89" s="120"/>
      <c r="C89" s="120"/>
      <c r="D89" s="120"/>
      <c r="E89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2020-11-16T09:46:10Z</dcterms:modified>
  <cp:category/>
  <cp:version/>
  <cp:contentType/>
  <cp:contentStatus/>
</cp:coreProperties>
</file>