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32767" windowWidth="10248" windowHeight="8856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'Spisak'!$B$1:$W$1</definedName>
    <definedName name="Citava_tabela">#REF!</definedName>
    <definedName name="_xlnm.Print_Area" localSheetId="3">'OB2'!$A$1:$H$13</definedName>
    <definedName name="_xlnm.Print_Area" localSheetId="1">'Spisak'!$A$1:$W$3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<sst xmlns="http://schemas.openxmlformats.org/spreadsheetml/2006/main" count="150" uniqueCount="122">
  <si>
    <t>Ocjena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</si>
  <si>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</si>
  <si>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</si>
  <si>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</si>
  <si>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</si>
  <si>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</si>
  <si>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</si>
  <si>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</si>
  <si>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</si>
  <si>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</si>
  <si>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</si>
  <si>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</si>
  <si>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</si>
  <si>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</si>
  <si>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</si>
  <si>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</si>
  <si>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</si>
  <si>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</si>
  <si>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</si>
  <si>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</si>
  <si>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</si>
  <si>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</si>
  <si>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</si>
  <si>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</si>
  <si>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</si>
  <si>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</si>
  <si>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</si>
  <si>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</si>
  <si>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</si>
  <si>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</si>
  <si>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</si>
  <si>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</si>
  <si>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</si>
  <si>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</si>
  <si>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</si>
  <si>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</si>
  <si>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</si>
  <si>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</si>
  <si>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</si>
  <si>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</si>
  <si>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</si>
  <si>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</si>
  <si>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</si>
  <si>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</si>
  <si>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</si>
  <si>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</si>
  <si>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</si>
  <si>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</si>
  <si>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</si>
  <si>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</si>
  <si>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</si>
  <si>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</si>
  <si>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</si>
  <si>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</si>
  <si>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</si>
  <si>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</si>
  <si>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</si>
  <si>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</si>
  <si>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</si>
  <si>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T2</t>
  </si>
  <si>
    <t>T3</t>
  </si>
  <si>
    <t>T4</t>
  </si>
  <si>
    <t>T5</t>
  </si>
  <si>
    <t>Studije:</t>
  </si>
  <si>
    <t>OSNOVNE</t>
  </si>
  <si>
    <t>TESTOVI</t>
  </si>
  <si>
    <t>Broj ECTS kredita: 5,00</t>
  </si>
  <si>
    <t>ELEKTROTEHNICKI FAKULTET PODGORICA</t>
  </si>
  <si>
    <t>Komplet završni ispit</t>
  </si>
  <si>
    <t>Na zavrsnom ispitu</t>
  </si>
  <si>
    <t>______________________________</t>
  </si>
  <si>
    <t>Filip</t>
  </si>
  <si>
    <t>Ime</t>
  </si>
  <si>
    <t>Prezime</t>
  </si>
  <si>
    <t>K1A</t>
  </si>
  <si>
    <t>K2a</t>
  </si>
  <si>
    <t>K1FIN</t>
  </si>
  <si>
    <t>K2FIN</t>
  </si>
  <si>
    <t>K3FIN</t>
  </si>
  <si>
    <t>SUMA</t>
  </si>
  <si>
    <t>Kol 1</t>
  </si>
  <si>
    <t>Kol 2</t>
  </si>
  <si>
    <t>Kol 3</t>
  </si>
  <si>
    <t>Doc. dr Martin Ćalasan</t>
  </si>
  <si>
    <t>EA-Automatika</t>
  </si>
  <si>
    <t>OBRAZAC za evidenciju osvojenih poena na predmetu i predlog ocjene, studijske 2019/2020. ljetnji semestar</t>
  </si>
  <si>
    <t>OBRAZAC ZA ZAKLJUČNE OCJENE, studijske 2019/2020. ljetnji semestar</t>
  </si>
  <si>
    <t>3</t>
  </si>
  <si>
    <t>2017</t>
  </si>
  <si>
    <t>Ognjen</t>
  </si>
  <si>
    <t>Bulatović</t>
  </si>
  <si>
    <t>23</t>
  </si>
  <si>
    <t>Perović</t>
  </si>
  <si>
    <t>24</t>
  </si>
  <si>
    <t>Miloš</t>
  </si>
  <si>
    <t>Bojić</t>
  </si>
  <si>
    <t>29</t>
  </si>
  <si>
    <t>Stevan</t>
  </si>
  <si>
    <t>Rakočević</t>
  </si>
  <si>
    <t>32</t>
  </si>
  <si>
    <t>Miljan</t>
  </si>
  <si>
    <t>Garović</t>
  </si>
  <si>
    <t>38</t>
  </si>
  <si>
    <t>Boris</t>
  </si>
  <si>
    <t>Jovanović</t>
  </si>
  <si>
    <t>41</t>
  </si>
  <si>
    <t>Anđelko</t>
  </si>
  <si>
    <t>Obradović</t>
  </si>
  <si>
    <t>59</t>
  </si>
  <si>
    <t>Nikola</t>
  </si>
  <si>
    <t>Milić</t>
  </si>
  <si>
    <t>71</t>
  </si>
  <si>
    <t>Velimir</t>
  </si>
  <si>
    <t>Dobrović</t>
  </si>
  <si>
    <t>88</t>
  </si>
  <si>
    <t>Čejović</t>
  </si>
  <si>
    <t xml:space="preserve">ELEKTRIČNE MAŠINE </t>
  </si>
  <si>
    <t>ELEKTRIČNE MAŠINE</t>
  </si>
  <si>
    <t>K3r</t>
  </si>
  <si>
    <t>K3p</t>
  </si>
  <si>
    <t>K3a</t>
  </si>
  <si>
    <t>Nastavnik: Doc. dr Ćalasan Martin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</si>
</sst>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dd/mm/yy"/>
    <numFmt numFmtId="191" formatCode="0.0;;"/>
    <numFmt numFmtId="192" formatCode="0.0;\-0;0"/>
    <numFmt numFmtId="193" formatCode="0.0%"/>
    <numFmt numFmtId="194" formatCode="0.0;0;"/>
    <numFmt numFmtId="195" formatCode="0.0"/>
    <numFmt numFmtId="196" formatCode="mm/dd/yy"/>
    <numFmt numFmtId="197" formatCode="mmm/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%"/>
    <numFmt numFmtId="203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7" borderId="1" applyNumberFormat="0" applyAlignment="0" applyProtection="0"/>
    <xf numFmtId="0" fontId="39" fillId="0" borderId="6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2" fillId="34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6" borderId="10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0" fillId="40" borderId="0" xfId="0" applyFill="1" applyAlignment="1">
      <alignment/>
    </xf>
    <xf numFmtId="0" fontId="0" fillId="40" borderId="0" xfId="0" applyFill="1" applyBorder="1" applyAlignment="1">
      <alignment horizontal="right"/>
    </xf>
    <xf numFmtId="0" fontId="1" fillId="40" borderId="0" xfId="0" applyFont="1" applyFill="1" applyBorder="1" applyAlignment="1">
      <alignment horizontal="center"/>
    </xf>
    <xf numFmtId="0" fontId="0" fillId="40" borderId="13" xfId="0" applyFill="1" applyBorder="1" applyAlignment="1">
      <alignment horizontal="right"/>
    </xf>
    <xf numFmtId="0" fontId="1" fillId="40" borderId="13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left"/>
    </xf>
    <xf numFmtId="0" fontId="1" fillId="6" borderId="14" xfId="0" applyFont="1" applyFill="1" applyBorder="1" applyAlignment="1" applyProtection="1">
      <alignment horizontal="center"/>
      <protection locked="0"/>
    </xf>
    <xf numFmtId="0" fontId="1" fillId="6" borderId="15" xfId="0" applyFont="1" applyFill="1" applyBorder="1" applyAlignment="1" applyProtection="1">
      <alignment horizontal="center"/>
      <protection locked="0"/>
    </xf>
    <xf numFmtId="0" fontId="1" fillId="6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95" fontId="0" fillId="0" borderId="17" xfId="0" applyNumberFormat="1" applyFont="1" applyFill="1" applyBorder="1" applyAlignment="1" applyProtection="1">
      <alignment horizontal="right"/>
      <protection locked="0"/>
    </xf>
    <xf numFmtId="195" fontId="0" fillId="0" borderId="17" xfId="0" applyNumberFormat="1" applyFont="1" applyFill="1" applyBorder="1" applyAlignment="1" applyProtection="1">
      <alignment/>
      <protection locked="0"/>
    </xf>
    <xf numFmtId="195" fontId="0" fillId="0" borderId="17" xfId="0" applyNumberFormat="1" applyFont="1" applyFill="1" applyBorder="1" applyAlignment="1" applyProtection="1">
      <alignment/>
      <protection locked="0"/>
    </xf>
    <xf numFmtId="195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7" xfId="0" applyNumberFormat="1" applyFont="1" applyFill="1" applyBorder="1" applyAlignment="1">
      <alignment horizontal="left"/>
    </xf>
    <xf numFmtId="0" fontId="1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5" fontId="0" fillId="0" borderId="17" xfId="0" applyNumberFormat="1" applyFont="1" applyFill="1" applyBorder="1" applyAlignment="1" applyProtection="1">
      <alignment vertical="center"/>
      <protection locked="0"/>
    </xf>
    <xf numFmtId="195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0" fillId="0" borderId="20" xfId="0" applyNumberFormat="1" applyFont="1" applyFill="1" applyBorder="1" applyAlignment="1">
      <alignment horizontal="center"/>
    </xf>
    <xf numFmtId="195" fontId="0" fillId="0" borderId="20" xfId="0" applyNumberFormat="1" applyFont="1" applyFill="1" applyBorder="1" applyAlignment="1" applyProtection="1">
      <alignment horizontal="center"/>
      <protection locked="0"/>
    </xf>
    <xf numFmtId="192" fontId="0" fillId="0" borderId="20" xfId="0" applyNumberFormat="1" applyFont="1" applyFill="1" applyBorder="1" applyAlignment="1" applyProtection="1">
      <alignment horizontal="center"/>
      <protection locked="0"/>
    </xf>
    <xf numFmtId="191" fontId="0" fillId="0" borderId="2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/>
      <protection locked="0"/>
    </xf>
    <xf numFmtId="192" fontId="0" fillId="41" borderId="20" xfId="0" applyNumberFormat="1" applyFont="1" applyFill="1" applyBorder="1" applyAlignment="1" applyProtection="1">
      <alignment horizontal="right"/>
      <protection locked="0"/>
    </xf>
    <xf numFmtId="192" fontId="0" fillId="42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195" fontId="0" fillId="43" borderId="20" xfId="0" applyNumberFormat="1" applyFont="1" applyFill="1" applyBorder="1" applyAlignment="1" applyProtection="1">
      <alignment/>
      <protection locked="0"/>
    </xf>
    <xf numFmtId="192" fontId="0" fillId="44" borderId="20" xfId="0" applyNumberFormat="1" applyFont="1" applyFill="1" applyBorder="1" applyAlignment="1" applyProtection="1">
      <alignment horizontal="right"/>
      <protection locked="0"/>
    </xf>
    <xf numFmtId="195" fontId="0" fillId="43" borderId="20" xfId="0" applyNumberFormat="1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left"/>
      <protection locked="0"/>
    </xf>
    <xf numFmtId="192" fontId="0" fillId="43" borderId="20" xfId="0" applyNumberFormat="1" applyFont="1" applyFill="1" applyBorder="1" applyAlignment="1" applyProtection="1">
      <alignment horizontal="right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41" borderId="20" xfId="0" applyNumberFormat="1" applyFont="1" applyFill="1" applyBorder="1" applyAlignment="1" applyProtection="1">
      <alignment horizontal="center"/>
      <protection locked="0"/>
    </xf>
    <xf numFmtId="0" fontId="1" fillId="42" borderId="20" xfId="0" applyNumberFormat="1" applyFont="1" applyFill="1" applyBorder="1" applyAlignment="1" applyProtection="1">
      <alignment horizontal="center"/>
      <protection locked="0"/>
    </xf>
    <xf numFmtId="0" fontId="1" fillId="44" borderId="20" xfId="0" applyNumberFormat="1" applyFont="1" applyFill="1" applyBorder="1" applyAlignment="1" applyProtection="1">
      <alignment horizontal="center"/>
      <protection locked="0"/>
    </xf>
    <xf numFmtId="0" fontId="1" fillId="43" borderId="20" xfId="0" applyNumberFormat="1" applyFont="1" applyFill="1" applyBorder="1" applyAlignment="1" applyProtection="1">
      <alignment horizontal="center"/>
      <protection locked="0"/>
    </xf>
    <xf numFmtId="0" fontId="1" fillId="43" borderId="2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C35" sqref="C35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15</v>
      </c>
      <c r="C2" s="13"/>
    </row>
    <row r="3" spans="2:3" ht="13.5" thickBot="1">
      <c r="B3" s="12"/>
      <c r="C3" s="13"/>
    </row>
    <row r="4" spans="2:5" ht="12.75">
      <c r="B4" s="8" t="s">
        <v>3</v>
      </c>
      <c r="C4" s="17" t="s">
        <v>8</v>
      </c>
      <c r="E4" s="11" t="s">
        <v>12</v>
      </c>
    </row>
    <row r="5" spans="2:5" ht="12.75">
      <c r="B5" s="9" t="s">
        <v>4</v>
      </c>
      <c r="C5" s="18" t="s">
        <v>9</v>
      </c>
      <c r="E5" s="11" t="s">
        <v>11</v>
      </c>
    </row>
    <row r="6" spans="2:3" ht="13.5" thickBot="1">
      <c r="B6" s="10" t="s">
        <v>10</v>
      </c>
      <c r="C6" s="19" t="s">
        <v>17</v>
      </c>
    </row>
    <row r="7" spans="2:3" ht="13.5" thickBot="1">
      <c r="B7" s="14"/>
      <c r="C7" s="15"/>
    </row>
    <row r="8" spans="2:5" ht="12.75">
      <c r="B8" s="8" t="s">
        <v>5</v>
      </c>
      <c r="C8" s="17">
        <v>2</v>
      </c>
      <c r="E8" s="11" t="s">
        <v>13</v>
      </c>
    </row>
    <row r="9" spans="2:5" ht="13.5" thickBot="1">
      <c r="B9" s="10" t="s">
        <v>6</v>
      </c>
      <c r="C9" s="19">
        <v>339</v>
      </c>
      <c r="E9" s="11" t="s">
        <v>14</v>
      </c>
    </row>
    <row r="18" spans="4:5" ht="12.75">
      <c r="D18" s="45" t="s">
        <v>0</v>
      </c>
      <c r="E18" s="11" t="s">
        <v>44</v>
      </c>
    </row>
    <row r="19" spans="4:5" ht="12.75">
      <c r="D19" s="46">
        <v>5</v>
      </c>
      <c r="E19" s="46" t="s">
        <v>51</v>
      </c>
    </row>
    <row r="20" spans="4:5" ht="12.75">
      <c r="D20" s="46">
        <v>6</v>
      </c>
      <c r="E20" s="46" t="s">
        <v>52</v>
      </c>
    </row>
    <row r="21" spans="4:5" ht="12.75">
      <c r="D21" s="46">
        <v>7</v>
      </c>
      <c r="E21" s="46" t="s">
        <v>53</v>
      </c>
    </row>
    <row r="22" spans="4:5" ht="12.75">
      <c r="D22" s="46">
        <v>8</v>
      </c>
      <c r="E22" s="46" t="s">
        <v>54</v>
      </c>
    </row>
    <row r="23" spans="4:5" ht="12.75">
      <c r="D23" s="46">
        <v>9</v>
      </c>
      <c r="E23" s="46" t="s">
        <v>55</v>
      </c>
    </row>
    <row r="24" spans="4:5" ht="12.75">
      <c r="D24" s="46">
        <v>10</v>
      </c>
      <c r="E24" s="46" t="s">
        <v>56</v>
      </c>
    </row>
    <row r="25" spans="4:5" ht="12.75">
      <c r="D25" s="46" t="s">
        <v>7</v>
      </c>
      <c r="E25" s="46" t="s">
        <v>45</v>
      </c>
    </row>
    <row r="26" spans="4:5" ht="12.75">
      <c r="D26" s="46" t="s">
        <v>8</v>
      </c>
      <c r="E26" s="46" t="s">
        <v>46</v>
      </c>
    </row>
    <row r="27" spans="4:5" ht="12.75">
      <c r="D27" s="46" t="s">
        <v>9</v>
      </c>
      <c r="E27" s="46" t="s">
        <v>47</v>
      </c>
    </row>
    <row r="28" spans="4:5" ht="12.75">
      <c r="D28" s="46" t="s">
        <v>17</v>
      </c>
      <c r="E28" s="46" t="s">
        <v>48</v>
      </c>
    </row>
    <row r="29" spans="4:5" ht="12.75">
      <c r="D29" s="46" t="s">
        <v>18</v>
      </c>
      <c r="E29" s="46" t="s">
        <v>49</v>
      </c>
    </row>
    <row r="30" spans="4:5" ht="12.75">
      <c r="D30" s="46" t="s">
        <v>19</v>
      </c>
      <c r="E30" s="46" t="s">
        <v>50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Y163"/>
  <sheetViews>
    <sheetView tabSelected="1" zoomScale="90" zoomScaleNormal="9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31" sqref="F31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9.28125" style="21" customWidth="1"/>
    <col min="5" max="5" width="12.140625" style="23" customWidth="1"/>
    <col min="6" max="9" width="3.7109375" style="23" customWidth="1"/>
    <col min="10" max="13" width="5.28125" style="74" customWidth="1"/>
    <col min="14" max="18" width="5.28125" style="24" customWidth="1"/>
    <col min="19" max="19" width="6.7109375" style="24" customWidth="1"/>
    <col min="20" max="20" width="5.421875" style="5" customWidth="1"/>
    <col min="21" max="21" width="5.8515625" style="5" customWidth="1"/>
    <col min="22" max="22" width="7.8515625" style="4" customWidth="1"/>
    <col min="23" max="23" width="8.57421875" style="7" customWidth="1"/>
    <col min="24" max="16384" width="9.140625" style="2" customWidth="1"/>
  </cols>
  <sheetData>
    <row r="1" spans="1:24" s="1" customFormat="1" ht="12.75">
      <c r="A1" s="75" t="s">
        <v>43</v>
      </c>
      <c r="B1" s="81" t="s">
        <v>1</v>
      </c>
      <c r="C1" s="75" t="s">
        <v>2</v>
      </c>
      <c r="D1" s="79" t="s">
        <v>72</v>
      </c>
      <c r="E1" s="82" t="s">
        <v>73</v>
      </c>
      <c r="F1" s="82" t="s">
        <v>59</v>
      </c>
      <c r="G1" s="82" t="s">
        <v>60</v>
      </c>
      <c r="H1" s="82" t="s">
        <v>61</v>
      </c>
      <c r="I1" s="82" t="s">
        <v>62</v>
      </c>
      <c r="J1" s="83" t="s">
        <v>57</v>
      </c>
      <c r="K1" s="83" t="s">
        <v>20</v>
      </c>
      <c r="L1" s="83" t="s">
        <v>74</v>
      </c>
      <c r="M1" s="84" t="s">
        <v>58</v>
      </c>
      <c r="N1" s="84" t="s">
        <v>21</v>
      </c>
      <c r="O1" s="84" t="s">
        <v>75</v>
      </c>
      <c r="P1" s="85" t="s">
        <v>118</v>
      </c>
      <c r="Q1" s="85" t="s">
        <v>119</v>
      </c>
      <c r="R1" s="85" t="s">
        <v>120</v>
      </c>
      <c r="S1" s="86" t="s">
        <v>76</v>
      </c>
      <c r="T1" s="87" t="s">
        <v>77</v>
      </c>
      <c r="U1" s="87" t="s">
        <v>78</v>
      </c>
      <c r="V1" s="88" t="s">
        <v>79</v>
      </c>
      <c r="W1" s="88" t="s">
        <v>0</v>
      </c>
      <c r="X1" s="56"/>
    </row>
    <row r="2" spans="1:25" s="20" customFormat="1" ht="12.75">
      <c r="A2" s="57" t="str">
        <f>B2&amp;"/"&amp;RIGHT(C2,2)</f>
        <v>3/17</v>
      </c>
      <c r="B2" t="s">
        <v>87</v>
      </c>
      <c r="C2" t="s">
        <v>88</v>
      </c>
      <c r="D2" t="s">
        <v>89</v>
      </c>
      <c r="E2" t="s">
        <v>90</v>
      </c>
      <c r="F2" s="58"/>
      <c r="G2" s="59"/>
      <c r="H2" s="59"/>
      <c r="I2" s="59"/>
      <c r="J2" s="72">
        <v>15</v>
      </c>
      <c r="K2" s="72"/>
      <c r="L2" s="72"/>
      <c r="M2" s="73">
        <v>12</v>
      </c>
      <c r="N2" s="73"/>
      <c r="O2" s="73"/>
      <c r="P2" s="77">
        <v>11</v>
      </c>
      <c r="Q2" s="77"/>
      <c r="R2" s="77"/>
      <c r="S2" s="80">
        <f>MAX(J2:L2)</f>
        <v>15</v>
      </c>
      <c r="T2" s="78">
        <f>MAX(M2:O2)</f>
        <v>12</v>
      </c>
      <c r="U2" s="76">
        <f>MAX(P2:R2)</f>
        <v>11</v>
      </c>
      <c r="V2" s="60">
        <f>2*(S2+T2+U2)</f>
        <v>76</v>
      </c>
      <c r="W2" s="61" t="str">
        <f>IF(V2&gt;89.9,"A",IF(V2&gt;79.9,"B",IF(V2&gt;69.9,"C",IF(V2&gt;59.9,"D",IF(V2&gt;49.9,"E","F")))))</f>
        <v>C</v>
      </c>
      <c r="X2" s="65"/>
      <c r="Y2" s="65"/>
    </row>
    <row r="3" spans="1:25" s="20" customFormat="1" ht="12.75">
      <c r="A3" s="57" t="str">
        <f aca="true" t="shared" si="0" ref="A3:A11">B3&amp;"/"&amp;RIGHT(C3,2)</f>
        <v>23/17</v>
      </c>
      <c r="B3" t="s">
        <v>91</v>
      </c>
      <c r="C3" t="s">
        <v>88</v>
      </c>
      <c r="D3" t="s">
        <v>71</v>
      </c>
      <c r="E3" t="s">
        <v>92</v>
      </c>
      <c r="F3" s="58"/>
      <c r="G3" s="59"/>
      <c r="H3" s="59"/>
      <c r="I3" s="59"/>
      <c r="J3" s="72">
        <v>16</v>
      </c>
      <c r="K3" s="72"/>
      <c r="L3" s="72"/>
      <c r="M3" s="73"/>
      <c r="N3" s="73">
        <v>12</v>
      </c>
      <c r="O3" s="73"/>
      <c r="P3" s="77">
        <v>15</v>
      </c>
      <c r="Q3" s="77"/>
      <c r="R3" s="77"/>
      <c r="S3" s="80">
        <f aca="true" t="shared" si="1" ref="S3:S11">MAX(J3:L3)</f>
        <v>16</v>
      </c>
      <c r="T3" s="78">
        <f aca="true" t="shared" si="2" ref="T3:T11">MAX(M3:O3)</f>
        <v>12</v>
      </c>
      <c r="U3" s="76">
        <f aca="true" t="shared" si="3" ref="U3:U11">MAX(P3:R3)</f>
        <v>15</v>
      </c>
      <c r="V3" s="60">
        <f aca="true" t="shared" si="4" ref="V3:V11">2*(S3+T3+U3)</f>
        <v>86</v>
      </c>
      <c r="W3" s="61" t="str">
        <f aca="true" t="shared" si="5" ref="W3:W11">IF(V3&gt;89.9,"A",IF(V3&gt;79.9,"B",IF(V3&gt;69.9,"C",IF(V3&gt;59.9,"D",IF(V3&gt;49.9,"E","F")))))</f>
        <v>B</v>
      </c>
      <c r="X3" s="65"/>
      <c r="Y3" s="65"/>
    </row>
    <row r="4" spans="1:25" s="20" customFormat="1" ht="12.75">
      <c r="A4" s="57" t="str">
        <f t="shared" si="0"/>
        <v>24/17</v>
      </c>
      <c r="B4" t="s">
        <v>93</v>
      </c>
      <c r="C4" t="s">
        <v>88</v>
      </c>
      <c r="D4" t="s">
        <v>94</v>
      </c>
      <c r="E4" t="s">
        <v>95</v>
      </c>
      <c r="F4" s="58"/>
      <c r="G4" s="59"/>
      <c r="H4" s="59"/>
      <c r="I4" s="59"/>
      <c r="J4" s="72">
        <v>14</v>
      </c>
      <c r="K4" s="72"/>
      <c r="L4" s="72"/>
      <c r="M4" s="73"/>
      <c r="N4" s="73">
        <v>11</v>
      </c>
      <c r="O4" s="73"/>
      <c r="P4" s="77">
        <v>15</v>
      </c>
      <c r="Q4" s="77"/>
      <c r="R4" s="77"/>
      <c r="S4" s="80">
        <f t="shared" si="1"/>
        <v>14</v>
      </c>
      <c r="T4" s="78">
        <f t="shared" si="2"/>
        <v>11</v>
      </c>
      <c r="U4" s="76">
        <f t="shared" si="3"/>
        <v>15</v>
      </c>
      <c r="V4" s="60">
        <f t="shared" si="4"/>
        <v>80</v>
      </c>
      <c r="W4" s="61" t="str">
        <f t="shared" si="5"/>
        <v>B</v>
      </c>
      <c r="X4" s="65"/>
      <c r="Y4" s="65"/>
    </row>
    <row r="5" spans="1:25" s="20" customFormat="1" ht="12.75">
      <c r="A5" s="57" t="str">
        <f t="shared" si="0"/>
        <v>29/17</v>
      </c>
      <c r="B5" t="s">
        <v>96</v>
      </c>
      <c r="C5" t="s">
        <v>88</v>
      </c>
      <c r="D5" t="s">
        <v>97</v>
      </c>
      <c r="E5" t="s">
        <v>98</v>
      </c>
      <c r="F5" s="58"/>
      <c r="G5" s="59"/>
      <c r="H5" s="59"/>
      <c r="I5" s="59"/>
      <c r="J5" s="72">
        <v>16</v>
      </c>
      <c r="K5" s="72"/>
      <c r="L5" s="72"/>
      <c r="M5" s="73">
        <v>17</v>
      </c>
      <c r="N5" s="73"/>
      <c r="O5" s="73"/>
      <c r="P5" s="77">
        <v>17</v>
      </c>
      <c r="Q5" s="77"/>
      <c r="R5" s="77"/>
      <c r="S5" s="80">
        <f t="shared" si="1"/>
        <v>16</v>
      </c>
      <c r="T5" s="78">
        <f t="shared" si="2"/>
        <v>17</v>
      </c>
      <c r="U5" s="76">
        <f t="shared" si="3"/>
        <v>17</v>
      </c>
      <c r="V5" s="60">
        <f t="shared" si="4"/>
        <v>100</v>
      </c>
      <c r="W5" s="61" t="str">
        <f t="shared" si="5"/>
        <v>A</v>
      </c>
      <c r="X5" s="65"/>
      <c r="Y5" s="65"/>
    </row>
    <row r="6" spans="1:23" s="20" customFormat="1" ht="12.75">
      <c r="A6" s="57" t="str">
        <f t="shared" si="0"/>
        <v>32/17</v>
      </c>
      <c r="B6" t="s">
        <v>99</v>
      </c>
      <c r="C6" t="s">
        <v>88</v>
      </c>
      <c r="D6" t="s">
        <v>100</v>
      </c>
      <c r="E6" t="s">
        <v>101</v>
      </c>
      <c r="F6" s="58"/>
      <c r="G6" s="59"/>
      <c r="H6" s="59"/>
      <c r="I6" s="59"/>
      <c r="J6" s="72">
        <v>16</v>
      </c>
      <c r="K6" s="72"/>
      <c r="L6" s="72"/>
      <c r="M6" s="73">
        <v>17</v>
      </c>
      <c r="N6" s="73"/>
      <c r="O6" s="73"/>
      <c r="P6" s="77">
        <v>17</v>
      </c>
      <c r="Q6" s="77"/>
      <c r="R6" s="77"/>
      <c r="S6" s="80">
        <f t="shared" si="1"/>
        <v>16</v>
      </c>
      <c r="T6" s="78">
        <f t="shared" si="2"/>
        <v>17</v>
      </c>
      <c r="U6" s="76">
        <f t="shared" si="3"/>
        <v>17</v>
      </c>
      <c r="V6" s="60">
        <f t="shared" si="4"/>
        <v>100</v>
      </c>
      <c r="W6" s="61" t="str">
        <f t="shared" si="5"/>
        <v>A</v>
      </c>
    </row>
    <row r="7" spans="1:23" s="20" customFormat="1" ht="12.75">
      <c r="A7" s="57" t="str">
        <f t="shared" si="0"/>
        <v>38/17</v>
      </c>
      <c r="B7" t="s">
        <v>102</v>
      </c>
      <c r="C7" t="s">
        <v>88</v>
      </c>
      <c r="D7" t="s">
        <v>103</v>
      </c>
      <c r="E7" t="s">
        <v>104</v>
      </c>
      <c r="F7" s="58"/>
      <c r="G7" s="59"/>
      <c r="H7" s="59"/>
      <c r="I7" s="59"/>
      <c r="J7" s="72">
        <v>16</v>
      </c>
      <c r="K7" s="72"/>
      <c r="L7" s="72"/>
      <c r="M7" s="73">
        <v>17</v>
      </c>
      <c r="N7" s="73"/>
      <c r="O7" s="73"/>
      <c r="P7" s="77">
        <v>17</v>
      </c>
      <c r="Q7" s="77"/>
      <c r="R7" s="77"/>
      <c r="S7" s="80">
        <f t="shared" si="1"/>
        <v>16</v>
      </c>
      <c r="T7" s="78">
        <f t="shared" si="2"/>
        <v>17</v>
      </c>
      <c r="U7" s="76">
        <f t="shared" si="3"/>
        <v>17</v>
      </c>
      <c r="V7" s="60">
        <f t="shared" si="4"/>
        <v>100</v>
      </c>
      <c r="W7" s="61" t="str">
        <f t="shared" si="5"/>
        <v>A</v>
      </c>
    </row>
    <row r="8" spans="1:23" s="20" customFormat="1" ht="12.75">
      <c r="A8" s="57" t="str">
        <f t="shared" si="0"/>
        <v>41/17</v>
      </c>
      <c r="B8" t="s">
        <v>105</v>
      </c>
      <c r="C8" t="s">
        <v>88</v>
      </c>
      <c r="D8" t="s">
        <v>106</v>
      </c>
      <c r="E8" t="s">
        <v>107</v>
      </c>
      <c r="F8" s="58"/>
      <c r="G8" s="59"/>
      <c r="H8" s="59"/>
      <c r="I8" s="59"/>
      <c r="J8" s="72">
        <v>16</v>
      </c>
      <c r="K8" s="72"/>
      <c r="L8" s="72"/>
      <c r="M8" s="73">
        <v>10</v>
      </c>
      <c r="N8" s="73"/>
      <c r="O8" s="73"/>
      <c r="P8" s="77">
        <v>15</v>
      </c>
      <c r="Q8" s="77"/>
      <c r="R8" s="77"/>
      <c r="S8" s="80">
        <f t="shared" si="1"/>
        <v>16</v>
      </c>
      <c r="T8" s="78">
        <f t="shared" si="2"/>
        <v>10</v>
      </c>
      <c r="U8" s="76">
        <f t="shared" si="3"/>
        <v>15</v>
      </c>
      <c r="V8" s="60">
        <f t="shared" si="4"/>
        <v>82</v>
      </c>
      <c r="W8" s="61" t="str">
        <f t="shared" si="5"/>
        <v>B</v>
      </c>
    </row>
    <row r="9" spans="1:23" s="20" customFormat="1" ht="12.75">
      <c r="A9" s="57" t="str">
        <f t="shared" si="0"/>
        <v>59/17</v>
      </c>
      <c r="B9" t="s">
        <v>108</v>
      </c>
      <c r="C9" t="s">
        <v>88</v>
      </c>
      <c r="D9" t="s">
        <v>109</v>
      </c>
      <c r="E9" t="s">
        <v>110</v>
      </c>
      <c r="F9" s="58"/>
      <c r="G9" s="59"/>
      <c r="H9" s="59"/>
      <c r="I9" s="59"/>
      <c r="J9" s="72">
        <v>16</v>
      </c>
      <c r="K9" s="72"/>
      <c r="L9" s="72"/>
      <c r="M9" s="73">
        <v>17</v>
      </c>
      <c r="N9" s="73"/>
      <c r="O9" s="73"/>
      <c r="P9" s="77">
        <v>17</v>
      </c>
      <c r="Q9" s="77"/>
      <c r="R9" s="77"/>
      <c r="S9" s="80">
        <f t="shared" si="1"/>
        <v>16</v>
      </c>
      <c r="T9" s="78">
        <f t="shared" si="2"/>
        <v>17</v>
      </c>
      <c r="U9" s="76">
        <f t="shared" si="3"/>
        <v>17</v>
      </c>
      <c r="V9" s="60">
        <f t="shared" si="4"/>
        <v>100</v>
      </c>
      <c r="W9" s="61" t="str">
        <f t="shared" si="5"/>
        <v>A</v>
      </c>
    </row>
    <row r="10" spans="1:23" s="20" customFormat="1" ht="12.75">
      <c r="A10" s="57" t="str">
        <f t="shared" si="0"/>
        <v>71/17</v>
      </c>
      <c r="B10" t="s">
        <v>111</v>
      </c>
      <c r="C10" t="s">
        <v>88</v>
      </c>
      <c r="D10" t="s">
        <v>112</v>
      </c>
      <c r="E10" t="s">
        <v>113</v>
      </c>
      <c r="F10" s="58"/>
      <c r="G10" s="59"/>
      <c r="H10" s="59"/>
      <c r="I10" s="59"/>
      <c r="J10" s="72">
        <v>13</v>
      </c>
      <c r="K10" s="72"/>
      <c r="L10" s="72"/>
      <c r="M10" s="73">
        <v>14</v>
      </c>
      <c r="N10" s="73"/>
      <c r="O10" s="73"/>
      <c r="P10" s="77">
        <v>13</v>
      </c>
      <c r="Q10" s="77"/>
      <c r="R10" s="77"/>
      <c r="S10" s="80">
        <f t="shared" si="1"/>
        <v>13</v>
      </c>
      <c r="T10" s="78">
        <f t="shared" si="2"/>
        <v>14</v>
      </c>
      <c r="U10" s="76">
        <f t="shared" si="3"/>
        <v>13</v>
      </c>
      <c r="V10" s="60">
        <f t="shared" si="4"/>
        <v>80</v>
      </c>
      <c r="W10" s="61" t="str">
        <f t="shared" si="5"/>
        <v>B</v>
      </c>
    </row>
    <row r="11" spans="1:23" s="20" customFormat="1" ht="12.75">
      <c r="A11" s="57" t="str">
        <f t="shared" si="0"/>
        <v>88/17</v>
      </c>
      <c r="B11" t="s">
        <v>114</v>
      </c>
      <c r="C11" t="s">
        <v>88</v>
      </c>
      <c r="D11" t="s">
        <v>89</v>
      </c>
      <c r="E11" t="s">
        <v>115</v>
      </c>
      <c r="F11" s="58"/>
      <c r="G11" s="59"/>
      <c r="H11" s="59"/>
      <c r="I11" s="59"/>
      <c r="J11" s="72">
        <v>16</v>
      </c>
      <c r="K11" s="72"/>
      <c r="L11" s="72"/>
      <c r="M11" s="73">
        <v>15</v>
      </c>
      <c r="N11" s="73"/>
      <c r="O11" s="73"/>
      <c r="P11" s="77">
        <v>12</v>
      </c>
      <c r="Q11" s="77"/>
      <c r="R11" s="77"/>
      <c r="S11" s="80">
        <f t="shared" si="1"/>
        <v>16</v>
      </c>
      <c r="T11" s="78">
        <f t="shared" si="2"/>
        <v>15</v>
      </c>
      <c r="U11" s="76">
        <f t="shared" si="3"/>
        <v>12</v>
      </c>
      <c r="V11" s="60">
        <f t="shared" si="4"/>
        <v>86</v>
      </c>
      <c r="W11" s="61" t="str">
        <f t="shared" si="5"/>
        <v>B</v>
      </c>
    </row>
    <row r="12" s="20" customFormat="1" ht="12.75"/>
    <row r="13" spans="2:5" s="20" customFormat="1" ht="12.75">
      <c r="B13"/>
      <c r="C13"/>
      <c r="D13"/>
      <c r="E13"/>
    </row>
    <row r="14" spans="2:5" s="20" customFormat="1" ht="12.75">
      <c r="B14"/>
      <c r="C14"/>
      <c r="D14"/>
      <c r="E14"/>
    </row>
    <row r="15" spans="1:23" ht="12.75">
      <c r="A15" s="2"/>
      <c r="B15"/>
      <c r="C15"/>
      <c r="D15"/>
      <c r="E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2"/>
      <c r="B16"/>
      <c r="C16"/>
      <c r="D16"/>
      <c r="E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2"/>
      <c r="B17"/>
      <c r="C17"/>
      <c r="D17"/>
      <c r="E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2"/>
      <c r="B18"/>
      <c r="C18"/>
      <c r="D18"/>
      <c r="E1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2"/>
      <c r="B19"/>
      <c r="C19"/>
      <c r="D19"/>
      <c r="E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2"/>
      <c r="B20"/>
      <c r="C20"/>
      <c r="D20"/>
      <c r="E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2"/>
      <c r="B21"/>
      <c r="C21"/>
      <c r="D21"/>
      <c r="E2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ht="12.75">
      <c r="Y110" s="71"/>
    </row>
    <row r="111" ht="12.75">
      <c r="Y111" s="71"/>
    </row>
    <row r="112" ht="12.75">
      <c r="Y112" s="71"/>
    </row>
    <row r="113" ht="12.75">
      <c r="Y113" s="71"/>
    </row>
    <row r="114" ht="12.75">
      <c r="Y114" s="71"/>
    </row>
    <row r="115" ht="12.75">
      <c r="Y115" s="71"/>
    </row>
    <row r="116" ht="12.75">
      <c r="Y116" s="71"/>
    </row>
    <row r="117" ht="12.75">
      <c r="Y117" s="71"/>
    </row>
    <row r="118" ht="12.75">
      <c r="Y118" s="71"/>
    </row>
    <row r="119" spans="24:25" ht="12.75">
      <c r="X119" s="71"/>
      <c r="Y119" s="71"/>
    </row>
    <row r="120" spans="24:25" ht="12.75">
      <c r="X120" s="71"/>
      <c r="Y120" s="71"/>
    </row>
    <row r="121" spans="24:25" ht="12.75">
      <c r="X121" s="71"/>
      <c r="Y121" s="71"/>
    </row>
    <row r="122" spans="24:25" ht="12.75">
      <c r="X122" s="71"/>
      <c r="Y122" s="71"/>
    </row>
    <row r="123" spans="24:25" ht="12.75">
      <c r="X123" s="71"/>
      <c r="Y123" s="71"/>
    </row>
    <row r="124" spans="24:25" ht="12.75">
      <c r="X124" s="71"/>
      <c r="Y124" s="71"/>
    </row>
    <row r="125" spans="24:25" ht="12.75">
      <c r="X125" s="71"/>
      <c r="Y125" s="71"/>
    </row>
    <row r="126" spans="24:25" ht="12.75">
      <c r="X126" s="71"/>
      <c r="Y126" s="71"/>
    </row>
    <row r="127" spans="24:25" ht="12.75">
      <c r="X127" s="71"/>
      <c r="Y127" s="71"/>
    </row>
    <row r="128" spans="24:25" ht="12.75">
      <c r="X128" s="71"/>
      <c r="Y128" s="71"/>
    </row>
    <row r="129" spans="24:25" ht="12.75">
      <c r="X129" s="71"/>
      <c r="Y129" s="71"/>
    </row>
    <row r="130" spans="24:25" ht="12.75">
      <c r="X130" s="71"/>
      <c r="Y130" s="71"/>
    </row>
    <row r="131" spans="24:25" ht="12.75">
      <c r="X131" s="71"/>
      <c r="Y131" s="71"/>
    </row>
    <row r="132" spans="24:25" ht="12.75">
      <c r="X132" s="71"/>
      <c r="Y132" s="71"/>
    </row>
    <row r="133" spans="24:25" ht="12.75">
      <c r="X133" s="71"/>
      <c r="Y133" s="71"/>
    </row>
    <row r="134" spans="24:25" ht="12.75">
      <c r="X134" s="71"/>
      <c r="Y134" s="71"/>
    </row>
    <row r="135" spans="24:25" ht="12.75">
      <c r="X135" s="71"/>
      <c r="Y135" s="71"/>
    </row>
    <row r="136" spans="24:25" ht="12.75">
      <c r="X136" s="71"/>
      <c r="Y136" s="71"/>
    </row>
    <row r="137" spans="24:25" ht="12.75">
      <c r="X137" s="71"/>
      <c r="Y137" s="71"/>
    </row>
    <row r="138" spans="24:25" ht="12.75">
      <c r="X138" s="71"/>
      <c r="Y138" s="71"/>
    </row>
    <row r="139" spans="24:25" ht="12.75">
      <c r="X139" s="71"/>
      <c r="Y139" s="71"/>
    </row>
    <row r="140" spans="24:25" ht="12.75">
      <c r="X140" s="71"/>
      <c r="Y140" s="71"/>
    </row>
    <row r="141" spans="24:25" ht="12.75">
      <c r="X141" s="71"/>
      <c r="Y141" s="71"/>
    </row>
    <row r="142" spans="24:25" ht="12.75">
      <c r="X142" s="71"/>
      <c r="Y142" s="71"/>
    </row>
    <row r="143" spans="24:25" ht="12.75">
      <c r="X143" s="71"/>
      <c r="Y143" s="71"/>
    </row>
    <row r="144" spans="24:25" ht="12.75">
      <c r="X144" s="71"/>
      <c r="Y144" s="71"/>
    </row>
    <row r="145" spans="24:25" ht="12.75">
      <c r="X145" s="71"/>
      <c r="Y145" s="71"/>
    </row>
    <row r="146" spans="24:25" ht="12.75">
      <c r="X146" s="71"/>
      <c r="Y146" s="71"/>
    </row>
    <row r="147" spans="24:25" ht="12.75">
      <c r="X147" s="71"/>
      <c r="Y147" s="71"/>
    </row>
    <row r="148" spans="24:25" ht="12.75">
      <c r="X148" s="71"/>
      <c r="Y148" s="71"/>
    </row>
    <row r="149" spans="24:25" ht="12.75">
      <c r="X149" s="71"/>
      <c r="Y149" s="71"/>
    </row>
    <row r="150" spans="24:25" ht="12.75">
      <c r="X150" s="71"/>
      <c r="Y150" s="71"/>
    </row>
    <row r="151" spans="24:25" ht="12.75">
      <c r="X151" s="71"/>
      <c r="Y151" s="71"/>
    </row>
    <row r="152" spans="24:25" ht="12.75">
      <c r="X152" s="71"/>
      <c r="Y152" s="71"/>
    </row>
    <row r="153" spans="24:25" ht="12.75">
      <c r="X153" s="71"/>
      <c r="Y153" s="71"/>
    </row>
    <row r="154" spans="24:25" ht="12.75">
      <c r="X154" s="71"/>
      <c r="Y154" s="71"/>
    </row>
    <row r="155" spans="24:25" ht="12.75">
      <c r="X155" s="71"/>
      <c r="Y155" s="71"/>
    </row>
    <row r="156" spans="24:25" ht="12.75">
      <c r="X156" s="71"/>
      <c r="Y156" s="71"/>
    </row>
    <row r="157" spans="24:25" ht="12.75">
      <c r="X157" s="71"/>
      <c r="Y157" s="71"/>
    </row>
    <row r="158" spans="24:25" ht="12.75">
      <c r="X158" s="71"/>
      <c r="Y158" s="71"/>
    </row>
    <row r="159" spans="24:25" ht="12.75">
      <c r="X159" s="71"/>
      <c r="Y159" s="71"/>
    </row>
    <row r="160" ht="12.75">
      <c r="Y160" s="71"/>
    </row>
    <row r="161" ht="12.75">
      <c r="Y161" s="71"/>
    </row>
    <row r="162" ht="12.75">
      <c r="Y162" s="71"/>
    </row>
    <row r="163" ht="12.75">
      <c r="Y163" s="71"/>
    </row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1"/>
  <headerFooter alignWithMargins="0">
    <oddHeader>&amp;LELEKTROTEHNICKI FAKULTET&amp;C&amp;"Arial,Bold"ELEKTRICNE MASINE U EES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1">
      <selection activeCell="J27" sqref="J27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1" bestFit="1" customWidth="1"/>
    <col min="4" max="12" width="3.7109375" style="23" customWidth="1"/>
    <col min="13" max="13" width="6.7109375" style="23" customWidth="1"/>
    <col min="14" max="14" width="7.00390625" style="23" customWidth="1"/>
    <col min="15" max="15" width="7.28125" style="24" customWidth="1"/>
    <col min="16" max="16" width="10.00390625" style="5" customWidth="1"/>
    <col min="17" max="17" width="9.140625" style="68" customWidth="1"/>
    <col min="18" max="18" width="9.00390625" style="4" customWidth="1"/>
    <col min="19" max="19" width="7.421875" style="22" bestFit="1" customWidth="1"/>
    <col min="20" max="20" width="15.57421875" style="7" bestFit="1" customWidth="1"/>
    <col min="21" max="21" width="9.140625" style="66" customWidth="1"/>
    <col min="22" max="16384" width="9.140625" style="2" customWidth="1"/>
  </cols>
  <sheetData>
    <row r="1" spans="1:3" ht="15.75">
      <c r="A1" s="25" t="s">
        <v>85</v>
      </c>
      <c r="B1" s="26"/>
      <c r="C1" s="26"/>
    </row>
    <row r="2" spans="1:3" ht="4.5" customHeight="1">
      <c r="A2" s="26"/>
      <c r="B2" s="26"/>
      <c r="C2" s="26"/>
    </row>
    <row r="3" spans="1:3" ht="15">
      <c r="A3" s="27" t="s">
        <v>67</v>
      </c>
      <c r="B3" s="26"/>
      <c r="C3" s="26"/>
    </row>
    <row r="4" spans="1:3" ht="1.5" customHeight="1">
      <c r="A4" s="27"/>
      <c r="B4" s="26"/>
      <c r="C4" s="26"/>
    </row>
    <row r="5" spans="1:15" ht="15">
      <c r="A5" s="97" t="s">
        <v>22</v>
      </c>
      <c r="B5" s="97"/>
      <c r="C5" s="27" t="s">
        <v>84</v>
      </c>
      <c r="G5" s="55" t="s">
        <v>63</v>
      </c>
      <c r="I5" s="54" t="s">
        <v>64</v>
      </c>
      <c r="O5" s="24" t="s">
        <v>121</v>
      </c>
    </row>
    <row r="6" spans="1:3" ht="3" customHeight="1">
      <c r="A6" s="26"/>
      <c r="B6" s="26"/>
      <c r="C6" s="26"/>
    </row>
    <row r="7" spans="1:17" ht="15">
      <c r="A7" s="97" t="s">
        <v>23</v>
      </c>
      <c r="B7" s="97"/>
      <c r="C7" s="27" t="s">
        <v>116</v>
      </c>
      <c r="P7" s="37" t="s">
        <v>24</v>
      </c>
      <c r="Q7" s="69">
        <v>5</v>
      </c>
    </row>
    <row r="8" spans="1:3" ht="1.5" customHeight="1" thickBot="1">
      <c r="A8" s="28"/>
      <c r="B8" s="28"/>
      <c r="C8" s="28"/>
    </row>
    <row r="9" spans="1:21" s="38" customFormat="1" ht="14.25" customHeight="1">
      <c r="A9" s="98" t="s">
        <v>25</v>
      </c>
      <c r="B9" s="92" t="s">
        <v>26</v>
      </c>
      <c r="C9" s="92" t="s">
        <v>27</v>
      </c>
      <c r="D9" s="92" t="s">
        <v>28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 t="s">
        <v>29</v>
      </c>
      <c r="S9" s="92" t="s">
        <v>30</v>
      </c>
      <c r="T9" s="93"/>
      <c r="U9" s="67"/>
    </row>
    <row r="10" spans="1:21" s="38" customFormat="1" ht="12.75" hidden="1">
      <c r="A10" s="99"/>
      <c r="B10" s="89"/>
      <c r="C10" s="89"/>
      <c r="D10" s="89" t="s">
        <v>65</v>
      </c>
      <c r="E10" s="89"/>
      <c r="F10" s="89"/>
      <c r="G10" s="89"/>
      <c r="H10" s="89"/>
      <c r="I10" s="89" t="s">
        <v>38</v>
      </c>
      <c r="J10" s="89"/>
      <c r="K10" s="89"/>
      <c r="L10" s="89"/>
      <c r="M10" s="89"/>
      <c r="N10" s="90" t="s">
        <v>37</v>
      </c>
      <c r="O10" s="91"/>
      <c r="P10" s="89" t="s">
        <v>68</v>
      </c>
      <c r="Q10" s="89"/>
      <c r="R10" s="89"/>
      <c r="S10" s="89"/>
      <c r="T10" s="94"/>
      <c r="U10" s="67"/>
    </row>
    <row r="11" spans="1:21" s="38" customFormat="1" ht="33" customHeight="1" thickBot="1">
      <c r="A11" s="100"/>
      <c r="B11" s="95"/>
      <c r="C11" s="95"/>
      <c r="D11" s="39" t="s">
        <v>31</v>
      </c>
      <c r="E11" s="39" t="s">
        <v>32</v>
      </c>
      <c r="F11" s="39" t="s">
        <v>33</v>
      </c>
      <c r="G11" s="39" t="s">
        <v>34</v>
      </c>
      <c r="H11" s="39" t="s">
        <v>35</v>
      </c>
      <c r="I11" s="39" t="s">
        <v>31</v>
      </c>
      <c r="J11" s="39" t="s">
        <v>32</v>
      </c>
      <c r="K11" s="39" t="s">
        <v>33</v>
      </c>
      <c r="L11" s="39" t="s">
        <v>34</v>
      </c>
      <c r="M11" s="39" t="s">
        <v>80</v>
      </c>
      <c r="N11" s="39" t="s">
        <v>81</v>
      </c>
      <c r="O11" s="39" t="s">
        <v>82</v>
      </c>
      <c r="P11" s="39" t="s">
        <v>36</v>
      </c>
      <c r="Q11" s="70" t="s">
        <v>16</v>
      </c>
      <c r="R11" s="95"/>
      <c r="S11" s="95"/>
      <c r="T11" s="96"/>
      <c r="U11" s="67"/>
    </row>
    <row r="12" spans="1:20" s="20" customFormat="1" ht="12.75">
      <c r="A12" s="30">
        <v>1</v>
      </c>
      <c r="B12" s="31" t="str">
        <f>Spisak!A2</f>
        <v>3/17</v>
      </c>
      <c r="C12" s="44" t="str">
        <f>Spisak!D2&amp;" "&amp;Spisak!E2</f>
        <v>Ognjen Bulatović</v>
      </c>
      <c r="D12" s="32"/>
      <c r="E12" s="32"/>
      <c r="F12" s="32"/>
      <c r="G12" s="32"/>
      <c r="H12" s="32"/>
      <c r="I12" s="32"/>
      <c r="J12" s="32"/>
      <c r="K12" s="32"/>
      <c r="L12" s="32"/>
      <c r="M12" s="32">
        <f>Spisak!S2</f>
        <v>15</v>
      </c>
      <c r="N12" s="33">
        <f>Spisak!T2</f>
        <v>12</v>
      </c>
      <c r="O12" s="33">
        <f>Spisak!U2</f>
        <v>11</v>
      </c>
      <c r="P12" s="34">
        <f>Spisak!S2+Spisak!T2+Spisak!U2</f>
        <v>38</v>
      </c>
      <c r="Q12" s="35"/>
      <c r="R12" s="36">
        <f>Spisak!V2</f>
        <v>76</v>
      </c>
      <c r="S12" s="63">
        <f>Spisak!V2</f>
        <v>76</v>
      </c>
      <c r="T12" s="64" t="str">
        <f>IF(S2&gt;89.9,"A",IF(S2&gt;79.9,"B",IF(S2&gt;69.9,"C",IF(S2&gt;59.9,"D",IF(S2&gt;49.9,"E","F")))))</f>
        <v>F</v>
      </c>
    </row>
    <row r="13" spans="1:21" s="20" customFormat="1" ht="12.75">
      <c r="A13" s="30">
        <v>2</v>
      </c>
      <c r="B13" s="31" t="str">
        <f>Spisak!A3</f>
        <v>23/17</v>
      </c>
      <c r="C13" s="44" t="str">
        <f>Spisak!D3&amp;" "&amp;Spisak!E3</f>
        <v>Filip Perović</v>
      </c>
      <c r="D13" s="32"/>
      <c r="E13" s="32"/>
      <c r="F13" s="32"/>
      <c r="G13" s="32"/>
      <c r="H13" s="32"/>
      <c r="I13" s="32"/>
      <c r="J13" s="32"/>
      <c r="K13" s="32"/>
      <c r="L13" s="32"/>
      <c r="M13" s="32">
        <f>Spisak!S3</f>
        <v>16</v>
      </c>
      <c r="N13" s="33">
        <f>Spisak!T3</f>
        <v>12</v>
      </c>
      <c r="O13" s="33">
        <f>Spisak!U3</f>
        <v>15</v>
      </c>
      <c r="P13" s="34">
        <f>Spisak!S3+Spisak!T3+Spisak!U3</f>
        <v>43</v>
      </c>
      <c r="Q13" s="35"/>
      <c r="R13" s="36">
        <f>Spisak!V3</f>
        <v>86</v>
      </c>
      <c r="S13" s="63">
        <f>Spisak!V3</f>
        <v>86</v>
      </c>
      <c r="T13" s="64" t="str">
        <f aca="true" t="shared" si="0" ref="T13:T21">IF(S3&gt;89.9,"A",IF(S3&gt;79.9,"B",IF(S3&gt;69.9,"C",IF(S3&gt;59.9,"D",IF(S3&gt;49.9,"E","F")))))</f>
        <v>F</v>
      </c>
      <c r="U13" s="66"/>
    </row>
    <row r="14" spans="1:20" s="20" customFormat="1" ht="12.75">
      <c r="A14" s="30">
        <v>3</v>
      </c>
      <c r="B14" s="31" t="str">
        <f>Spisak!A4</f>
        <v>24/17</v>
      </c>
      <c r="C14" s="44" t="str">
        <f>Spisak!D4&amp;" "&amp;Spisak!E4</f>
        <v>Miloš Bojić</v>
      </c>
      <c r="D14" s="32"/>
      <c r="E14" s="32"/>
      <c r="F14" s="32"/>
      <c r="G14" s="32"/>
      <c r="H14" s="32"/>
      <c r="I14" s="32"/>
      <c r="J14" s="32"/>
      <c r="K14" s="32"/>
      <c r="L14" s="32"/>
      <c r="M14" s="32">
        <f>Spisak!S4</f>
        <v>14</v>
      </c>
      <c r="N14" s="33">
        <f>Spisak!T4</f>
        <v>11</v>
      </c>
      <c r="O14" s="33">
        <f>Spisak!U4</f>
        <v>15</v>
      </c>
      <c r="P14" s="34">
        <f>Spisak!S4+Spisak!T4+Spisak!U4</f>
        <v>40</v>
      </c>
      <c r="Q14" s="35"/>
      <c r="R14" s="36">
        <f>Spisak!V4</f>
        <v>80</v>
      </c>
      <c r="S14" s="63">
        <f>Spisak!V4</f>
        <v>80</v>
      </c>
      <c r="T14" s="64" t="str">
        <f t="shared" si="0"/>
        <v>F</v>
      </c>
    </row>
    <row r="15" spans="1:20" s="20" customFormat="1" ht="12.75">
      <c r="A15" s="30">
        <v>4</v>
      </c>
      <c r="B15" s="31" t="str">
        <f>Spisak!A5</f>
        <v>29/17</v>
      </c>
      <c r="C15" s="44" t="str">
        <f>Spisak!D5&amp;" "&amp;Spisak!E5</f>
        <v>Stevan Rakočević</v>
      </c>
      <c r="D15" s="32"/>
      <c r="E15" s="32"/>
      <c r="F15" s="32"/>
      <c r="G15" s="32"/>
      <c r="H15" s="32"/>
      <c r="I15" s="32"/>
      <c r="J15" s="32"/>
      <c r="K15" s="32"/>
      <c r="L15" s="32"/>
      <c r="M15" s="32">
        <f>Spisak!S5</f>
        <v>16</v>
      </c>
      <c r="N15" s="33">
        <f>Spisak!T5</f>
        <v>17</v>
      </c>
      <c r="O15" s="33">
        <f>Spisak!U5</f>
        <v>17</v>
      </c>
      <c r="P15" s="34">
        <f>Spisak!S5+Spisak!T5+Spisak!U5</f>
        <v>50</v>
      </c>
      <c r="Q15" s="35"/>
      <c r="R15" s="36">
        <f>Spisak!V5</f>
        <v>100</v>
      </c>
      <c r="S15" s="63">
        <f>Spisak!V5</f>
        <v>100</v>
      </c>
      <c r="T15" s="64" t="str">
        <f t="shared" si="0"/>
        <v>F</v>
      </c>
    </row>
    <row r="16" spans="1:20" s="20" customFormat="1" ht="12.75">
      <c r="A16" s="30">
        <v>5</v>
      </c>
      <c r="B16" s="31" t="str">
        <f>Spisak!A6</f>
        <v>32/17</v>
      </c>
      <c r="C16" s="44" t="str">
        <f>Spisak!D6&amp;" "&amp;Spisak!E6</f>
        <v>Miljan Garović</v>
      </c>
      <c r="D16" s="32"/>
      <c r="E16" s="32"/>
      <c r="F16" s="32"/>
      <c r="G16" s="32"/>
      <c r="H16" s="32"/>
      <c r="I16" s="32"/>
      <c r="J16" s="32"/>
      <c r="K16" s="32"/>
      <c r="L16" s="32"/>
      <c r="M16" s="32">
        <f>Spisak!S6</f>
        <v>16</v>
      </c>
      <c r="N16" s="33">
        <f>Spisak!T6</f>
        <v>17</v>
      </c>
      <c r="O16" s="33">
        <f>Spisak!U6</f>
        <v>17</v>
      </c>
      <c r="P16" s="34">
        <f>Spisak!S6+Spisak!T6+Spisak!U6</f>
        <v>50</v>
      </c>
      <c r="Q16" s="35"/>
      <c r="R16" s="36">
        <f>Spisak!V6</f>
        <v>100</v>
      </c>
      <c r="S16" s="63">
        <f>Spisak!V6</f>
        <v>100</v>
      </c>
      <c r="T16" s="64" t="str">
        <f t="shared" si="0"/>
        <v>F</v>
      </c>
    </row>
    <row r="17" spans="1:20" s="20" customFormat="1" ht="12.75">
      <c r="A17" s="30">
        <v>6</v>
      </c>
      <c r="B17" s="31" t="str">
        <f>Spisak!A7</f>
        <v>38/17</v>
      </c>
      <c r="C17" s="44" t="str">
        <f>Spisak!D7&amp;" "&amp;Spisak!E7</f>
        <v>Boris Jovanović</v>
      </c>
      <c r="D17" s="32"/>
      <c r="E17" s="32"/>
      <c r="F17" s="32"/>
      <c r="G17" s="32"/>
      <c r="H17" s="32"/>
      <c r="I17" s="32"/>
      <c r="J17" s="32"/>
      <c r="K17" s="32"/>
      <c r="L17" s="32"/>
      <c r="M17" s="32">
        <f>Spisak!S7</f>
        <v>16</v>
      </c>
      <c r="N17" s="33">
        <f>Spisak!T7</f>
        <v>17</v>
      </c>
      <c r="O17" s="33">
        <f>Spisak!U7</f>
        <v>17</v>
      </c>
      <c r="P17" s="34">
        <f>Spisak!S7+Spisak!T7+Spisak!U7</f>
        <v>50</v>
      </c>
      <c r="Q17" s="35"/>
      <c r="R17" s="36">
        <f>Spisak!V7</f>
        <v>100</v>
      </c>
      <c r="S17" s="63">
        <f>Spisak!V7</f>
        <v>100</v>
      </c>
      <c r="T17" s="64" t="str">
        <f t="shared" si="0"/>
        <v>F</v>
      </c>
    </row>
    <row r="18" spans="1:20" s="20" customFormat="1" ht="12.75">
      <c r="A18" s="30">
        <v>7</v>
      </c>
      <c r="B18" s="31" t="str">
        <f>Spisak!A8</f>
        <v>41/17</v>
      </c>
      <c r="C18" s="44" t="str">
        <f>Spisak!D8&amp;" "&amp;Spisak!E8</f>
        <v>Anđelko Obradović</v>
      </c>
      <c r="D18" s="32"/>
      <c r="E18" s="32"/>
      <c r="F18" s="32"/>
      <c r="G18" s="32"/>
      <c r="H18" s="32"/>
      <c r="I18" s="32"/>
      <c r="J18" s="32"/>
      <c r="K18" s="32"/>
      <c r="L18" s="32"/>
      <c r="M18" s="32">
        <f>Spisak!S8</f>
        <v>16</v>
      </c>
      <c r="N18" s="33">
        <f>Spisak!T8</f>
        <v>10</v>
      </c>
      <c r="O18" s="33">
        <f>Spisak!U8</f>
        <v>15</v>
      </c>
      <c r="P18" s="34">
        <f>Spisak!S8+Spisak!T8+Spisak!U8</f>
        <v>41</v>
      </c>
      <c r="Q18" s="35"/>
      <c r="R18" s="36">
        <f>Spisak!V8</f>
        <v>82</v>
      </c>
      <c r="S18" s="63">
        <f>Spisak!V8</f>
        <v>82</v>
      </c>
      <c r="T18" s="64" t="str">
        <f t="shared" si="0"/>
        <v>F</v>
      </c>
    </row>
    <row r="19" spans="1:20" s="20" customFormat="1" ht="12.75">
      <c r="A19" s="30">
        <v>8</v>
      </c>
      <c r="B19" s="31" t="str">
        <f>Spisak!A9</f>
        <v>59/17</v>
      </c>
      <c r="C19" s="44" t="str">
        <f>Spisak!D9&amp;" "&amp;Spisak!E9</f>
        <v>Nikola Milić</v>
      </c>
      <c r="D19" s="32"/>
      <c r="E19" s="32"/>
      <c r="F19" s="32"/>
      <c r="G19" s="32"/>
      <c r="H19" s="32"/>
      <c r="I19" s="32"/>
      <c r="J19" s="32"/>
      <c r="K19" s="32"/>
      <c r="L19" s="32"/>
      <c r="M19" s="32">
        <f>Spisak!S9</f>
        <v>16</v>
      </c>
      <c r="N19" s="33">
        <f>Spisak!T9</f>
        <v>17</v>
      </c>
      <c r="O19" s="33">
        <f>Spisak!U9</f>
        <v>17</v>
      </c>
      <c r="P19" s="34">
        <f>Spisak!S9+Spisak!T9+Spisak!U9</f>
        <v>50</v>
      </c>
      <c r="Q19" s="35"/>
      <c r="R19" s="36">
        <f>Spisak!V9</f>
        <v>100</v>
      </c>
      <c r="S19" s="63">
        <f>Spisak!V9</f>
        <v>100</v>
      </c>
      <c r="T19" s="64" t="str">
        <f t="shared" si="0"/>
        <v>A</v>
      </c>
    </row>
    <row r="20" spans="1:20" s="20" customFormat="1" ht="12.75">
      <c r="A20" s="30">
        <v>9</v>
      </c>
      <c r="B20" s="31" t="str">
        <f>Spisak!A10</f>
        <v>71/17</v>
      </c>
      <c r="C20" s="44" t="str">
        <f>Spisak!D10&amp;" "&amp;Spisak!E10</f>
        <v>Velimir Dobrović</v>
      </c>
      <c r="D20" s="32"/>
      <c r="E20" s="32"/>
      <c r="F20" s="32"/>
      <c r="G20" s="32"/>
      <c r="H20" s="32"/>
      <c r="I20" s="32"/>
      <c r="J20" s="32"/>
      <c r="K20" s="32"/>
      <c r="L20" s="32"/>
      <c r="M20" s="32">
        <f>Spisak!S10</f>
        <v>13</v>
      </c>
      <c r="N20" s="33">
        <f>Spisak!T10</f>
        <v>14</v>
      </c>
      <c r="O20" s="33">
        <f>Spisak!U10</f>
        <v>13</v>
      </c>
      <c r="P20" s="34">
        <f>Spisak!S10+Spisak!T10+Spisak!U10</f>
        <v>40</v>
      </c>
      <c r="Q20" s="35"/>
      <c r="R20" s="36">
        <f>Spisak!V10</f>
        <v>80</v>
      </c>
      <c r="S20" s="63">
        <f>Spisak!V10</f>
        <v>80</v>
      </c>
      <c r="T20" s="64" t="str">
        <f t="shared" si="0"/>
        <v>F</v>
      </c>
    </row>
    <row r="21" spans="1:20" s="20" customFormat="1" ht="12.75">
      <c r="A21" s="30">
        <v>10</v>
      </c>
      <c r="B21" s="31" t="str">
        <f>Spisak!A11</f>
        <v>88/17</v>
      </c>
      <c r="C21" s="44" t="str">
        <f>Spisak!D11&amp;" "&amp;Spisak!E11</f>
        <v>Ognjen Čejović</v>
      </c>
      <c r="D21" s="32"/>
      <c r="E21" s="32"/>
      <c r="F21" s="32"/>
      <c r="G21" s="32"/>
      <c r="H21" s="32"/>
      <c r="I21" s="32"/>
      <c r="J21" s="32"/>
      <c r="K21" s="32"/>
      <c r="L21" s="32"/>
      <c r="M21" s="32">
        <f>Spisak!S11</f>
        <v>16</v>
      </c>
      <c r="N21" s="33">
        <f>Spisak!T11</f>
        <v>15</v>
      </c>
      <c r="O21" s="33">
        <f>Spisak!U11</f>
        <v>12</v>
      </c>
      <c r="P21" s="34">
        <f>Spisak!S11+Spisak!T11+Spisak!U11</f>
        <v>43</v>
      </c>
      <c r="Q21" s="35"/>
      <c r="R21" s="36">
        <f>Spisak!V11</f>
        <v>86</v>
      </c>
      <c r="S21" s="63">
        <f>Spisak!V11</f>
        <v>86</v>
      </c>
      <c r="T21" s="64" t="str">
        <f t="shared" si="0"/>
        <v>F</v>
      </c>
    </row>
    <row r="22" spans="1:21" s="20" customFormat="1" ht="12.75">
      <c r="A22" s="6"/>
      <c r="B22" s="3"/>
      <c r="C22" s="2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/>
      <c r="P22" s="5"/>
      <c r="Q22" s="68"/>
      <c r="R22" s="4"/>
      <c r="S22" s="22"/>
      <c r="T22" s="7"/>
      <c r="U22" s="66"/>
    </row>
    <row r="23" spans="1:20" s="20" customFormat="1" ht="12.75">
      <c r="A23" s="6"/>
      <c r="B23" s="3"/>
      <c r="C23" s="2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5"/>
      <c r="Q23" s="68"/>
      <c r="R23" s="4"/>
      <c r="S23" s="22"/>
      <c r="T23" s="7"/>
    </row>
    <row r="24" spans="1:20" s="20" customFormat="1" ht="12.75">
      <c r="A24" s="6"/>
      <c r="B24" s="3"/>
      <c r="C24" s="2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/>
      <c r="P24" s="5"/>
      <c r="Q24" s="68"/>
      <c r="R24" s="4"/>
      <c r="S24" s="22"/>
      <c r="T24" s="7"/>
    </row>
    <row r="25" spans="1:20" s="20" customFormat="1" ht="12.75">
      <c r="A25" s="6"/>
      <c r="B25" s="3"/>
      <c r="C25" s="2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5"/>
      <c r="Q25" s="68"/>
      <c r="R25" s="2"/>
      <c r="S25" s="2"/>
      <c r="T25" s="2"/>
    </row>
    <row r="26" spans="1:20" s="20" customFormat="1" ht="12.75">
      <c r="A26" s="6"/>
      <c r="B26" s="3"/>
      <c r="C26" s="21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5"/>
      <c r="Q26" s="68"/>
      <c r="R26" s="5"/>
      <c r="S26" s="7" t="s">
        <v>41</v>
      </c>
      <c r="T26" s="22"/>
    </row>
    <row r="27" spans="1:20" s="20" customFormat="1" ht="12.75">
      <c r="A27" s="6"/>
      <c r="B27" s="3"/>
      <c r="C27" s="21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5"/>
      <c r="Q27" s="68"/>
      <c r="R27" s="5"/>
      <c r="S27" s="7" t="s">
        <v>83</v>
      </c>
      <c r="T27" s="22"/>
    </row>
    <row r="28" spans="1:20" s="20" customFormat="1" ht="12.75">
      <c r="A28" s="6"/>
      <c r="B28" s="3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5"/>
      <c r="Q28" s="68"/>
      <c r="R28" s="4"/>
      <c r="S28" s="22"/>
      <c r="T28" s="7"/>
    </row>
    <row r="29" spans="1:20" s="20" customFormat="1" ht="12.75">
      <c r="A29" s="6"/>
      <c r="B29" s="3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5"/>
      <c r="Q29" s="68"/>
      <c r="R29" s="4"/>
      <c r="S29" s="22"/>
      <c r="T29" s="7"/>
    </row>
    <row r="30" spans="1:20" s="20" customFormat="1" ht="12.75">
      <c r="A30" s="6"/>
      <c r="B30" s="3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5"/>
      <c r="Q30" s="68"/>
      <c r="R30" s="4"/>
      <c r="S30" s="22"/>
      <c r="T30" s="7"/>
    </row>
    <row r="31" spans="1:20" s="20" customFormat="1" ht="12.75">
      <c r="A31" s="6"/>
      <c r="B31" s="3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5"/>
      <c r="Q31" s="68"/>
      <c r="R31" s="4"/>
      <c r="S31" s="22"/>
      <c r="T31" s="7"/>
    </row>
    <row r="32" spans="1:20" s="20" customFormat="1" ht="12.75">
      <c r="A32" s="6"/>
      <c r="B32" s="3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5"/>
      <c r="Q32" s="68"/>
      <c r="R32" s="4"/>
      <c r="S32" s="22"/>
      <c r="T32" s="7"/>
    </row>
    <row r="33" spans="1:20" s="20" customFormat="1" ht="12.75">
      <c r="A33" s="6"/>
      <c r="B33" s="3"/>
      <c r="C33" s="21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5"/>
      <c r="Q33" s="68"/>
      <c r="R33" s="4"/>
      <c r="S33" s="22"/>
      <c r="T33" s="7"/>
    </row>
    <row r="34" spans="1:20" s="20" customFormat="1" ht="12.75">
      <c r="A34" s="6"/>
      <c r="B34" s="3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5"/>
      <c r="Q34" s="68"/>
      <c r="R34" s="4"/>
      <c r="S34" s="22"/>
      <c r="T34" s="7"/>
    </row>
    <row r="35" spans="1:20" s="20" customFormat="1" ht="12.75">
      <c r="A35" s="6"/>
      <c r="B35" s="3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5"/>
      <c r="Q35" s="68"/>
      <c r="R35" s="4"/>
      <c r="S35" s="22"/>
      <c r="T35" s="7"/>
    </row>
    <row r="36" spans="1:20" s="20" customFormat="1" ht="12.75">
      <c r="A36" s="6"/>
      <c r="B36" s="3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5"/>
      <c r="Q36" s="68"/>
      <c r="R36" s="4"/>
      <c r="S36" s="22"/>
      <c r="T36" s="7"/>
    </row>
    <row r="37" spans="1:20" s="20" customFormat="1" ht="12.75">
      <c r="A37" s="6"/>
      <c r="B37" s="3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5"/>
      <c r="Q37" s="68"/>
      <c r="R37" s="4"/>
      <c r="S37" s="22"/>
      <c r="T37" s="7"/>
    </row>
    <row r="38" spans="1:20" s="20" customFormat="1" ht="12.75">
      <c r="A38" s="6"/>
      <c r="B38" s="3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5"/>
      <c r="Q38" s="68"/>
      <c r="R38" s="4"/>
      <c r="S38" s="22"/>
      <c r="T38" s="7"/>
    </row>
    <row r="39" spans="1:20" s="20" customFormat="1" ht="12.75">
      <c r="A39" s="6"/>
      <c r="B39" s="3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4"/>
      <c r="P39" s="5"/>
      <c r="Q39" s="68"/>
      <c r="R39" s="4"/>
      <c r="S39" s="22"/>
      <c r="T39" s="7"/>
    </row>
    <row r="40" spans="1:20" s="20" customFormat="1" ht="12.75">
      <c r="A40" s="6"/>
      <c r="B40" s="3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5"/>
      <c r="Q40" s="68"/>
      <c r="R40" s="4"/>
      <c r="S40" s="22"/>
      <c r="T40" s="7"/>
    </row>
    <row r="41" spans="1:20" s="20" customFormat="1" ht="12.75">
      <c r="A41" s="6"/>
      <c r="B41" s="3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5"/>
      <c r="Q41" s="68"/>
      <c r="R41" s="4"/>
      <c r="S41" s="22"/>
      <c r="T41" s="7"/>
    </row>
    <row r="42" spans="1:20" s="20" customFormat="1" ht="12.75">
      <c r="A42" s="6"/>
      <c r="B42" s="3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5"/>
      <c r="Q42" s="68"/>
      <c r="R42" s="4"/>
      <c r="S42" s="22"/>
      <c r="T42" s="7"/>
    </row>
    <row r="43" spans="1:20" s="20" customFormat="1" ht="12.75">
      <c r="A43" s="6"/>
      <c r="B43" s="3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5"/>
      <c r="Q43" s="68"/>
      <c r="R43" s="4"/>
      <c r="S43" s="22"/>
      <c r="T43" s="7"/>
    </row>
    <row r="44" spans="1:20" s="20" customFormat="1" ht="12.75">
      <c r="A44" s="6"/>
      <c r="B44" s="3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5"/>
      <c r="Q44" s="68"/>
      <c r="R44" s="4"/>
      <c r="S44" s="22"/>
      <c r="T44" s="7"/>
    </row>
    <row r="45" spans="1:20" s="20" customFormat="1" ht="12.75">
      <c r="A45" s="6"/>
      <c r="B45" s="3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5"/>
      <c r="Q45" s="68"/>
      <c r="R45" s="4"/>
      <c r="S45" s="22"/>
      <c r="T45" s="7"/>
    </row>
    <row r="46" spans="1:20" s="20" customFormat="1" ht="12.75">
      <c r="A46" s="6"/>
      <c r="B46" s="3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4"/>
      <c r="P46" s="5"/>
      <c r="Q46" s="68"/>
      <c r="R46" s="4"/>
      <c r="S46" s="22"/>
      <c r="T46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1"/>
  <headerFooter alignWithMargins="0">
    <oddFooter>&amp;L&amp;D&amp;RStrana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47"/>
  <sheetViews>
    <sheetView showZeros="0" zoomScalePageLayoutView="0" workbookViewId="0" topLeftCell="A1">
      <selection activeCell="I28" sqref="I28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1" bestFit="1" customWidth="1"/>
    <col min="4" max="4" width="10.00390625" style="23" customWidth="1"/>
    <col min="5" max="5" width="11.00390625" style="23" customWidth="1"/>
    <col min="6" max="6" width="9.00390625" style="23" customWidth="1"/>
    <col min="7" max="7" width="6.7109375" style="23" customWidth="1"/>
    <col min="8" max="8" width="15.57421875" style="23" bestFit="1" customWidth="1"/>
    <col min="9" max="9" width="3.7109375" style="23" customWidth="1"/>
    <col min="10" max="16384" width="9.140625" style="2" customWidth="1"/>
  </cols>
  <sheetData>
    <row r="1" spans="1:3" ht="15.75">
      <c r="A1" s="25" t="s">
        <v>86</v>
      </c>
      <c r="B1" s="26"/>
      <c r="C1" s="26"/>
    </row>
    <row r="2" spans="1:3" ht="13.5" customHeight="1">
      <c r="A2" s="26"/>
      <c r="B2" s="26"/>
      <c r="C2" s="26"/>
    </row>
    <row r="3" spans="1:3" ht="15">
      <c r="A3" s="27" t="s">
        <v>67</v>
      </c>
      <c r="B3" s="26"/>
      <c r="C3" s="26"/>
    </row>
    <row r="4" spans="1:3" ht="1.5" customHeight="1">
      <c r="A4" s="27"/>
      <c r="B4" s="26"/>
      <c r="C4" s="26"/>
    </row>
    <row r="5" spans="1:9" s="29" customFormat="1" ht="12.75">
      <c r="A5" s="101" t="s">
        <v>22</v>
      </c>
      <c r="B5" s="101"/>
      <c r="C5" s="41" t="s">
        <v>84</v>
      </c>
      <c r="E5" s="23" t="s">
        <v>121</v>
      </c>
      <c r="F5" s="23"/>
      <c r="G5" s="23"/>
      <c r="H5" s="23"/>
      <c r="I5" s="23"/>
    </row>
    <row r="6" spans="1:9" s="29" customFormat="1" ht="10.5" customHeight="1">
      <c r="A6" s="42"/>
      <c r="B6" s="42"/>
      <c r="C6" s="42"/>
      <c r="D6" s="23"/>
      <c r="E6" s="23"/>
      <c r="F6" s="23"/>
      <c r="G6" s="23"/>
      <c r="H6" s="23"/>
      <c r="I6" s="23"/>
    </row>
    <row r="7" spans="1:9" s="29" customFormat="1" ht="12.75">
      <c r="A7" s="101" t="s">
        <v>23</v>
      </c>
      <c r="B7" s="101"/>
      <c r="C7" s="41" t="s">
        <v>117</v>
      </c>
      <c r="D7" s="23"/>
      <c r="E7" s="23"/>
      <c r="F7" s="23"/>
      <c r="G7" s="23"/>
      <c r="H7" s="43" t="s">
        <v>66</v>
      </c>
      <c r="I7" s="23"/>
    </row>
    <row r="8" spans="1:3" ht="1.5" customHeight="1" thickBot="1">
      <c r="A8" s="28"/>
      <c r="B8" s="28"/>
      <c r="C8" s="28"/>
    </row>
    <row r="9" spans="1:8" s="40" customFormat="1" ht="15" customHeight="1">
      <c r="A9" s="98" t="s">
        <v>25</v>
      </c>
      <c r="B9" s="92" t="s">
        <v>26</v>
      </c>
      <c r="C9" s="92" t="s">
        <v>27</v>
      </c>
      <c r="D9" s="102" t="s">
        <v>40</v>
      </c>
      <c r="E9" s="103"/>
      <c r="F9" s="92" t="s">
        <v>29</v>
      </c>
      <c r="G9" s="92" t="s">
        <v>30</v>
      </c>
      <c r="H9" s="93"/>
    </row>
    <row r="10" spans="1:8" s="40" customFormat="1" ht="0.75" customHeight="1">
      <c r="A10" s="99"/>
      <c r="B10" s="89"/>
      <c r="C10" s="89"/>
      <c r="D10" s="104"/>
      <c r="E10" s="105"/>
      <c r="F10" s="89"/>
      <c r="G10" s="89"/>
      <c r="H10" s="94"/>
    </row>
    <row r="11" spans="1:8" s="40" customFormat="1" ht="39" customHeight="1" thickBot="1">
      <c r="A11" s="100"/>
      <c r="B11" s="95"/>
      <c r="C11" s="95"/>
      <c r="D11" s="39" t="s">
        <v>39</v>
      </c>
      <c r="E11" s="39" t="s">
        <v>69</v>
      </c>
      <c r="F11" s="95"/>
      <c r="G11" s="95"/>
      <c r="H11" s="96"/>
    </row>
    <row r="12" spans="1:8" s="53" customFormat="1" ht="16.5" customHeight="1">
      <c r="A12" s="47">
        <v>1</v>
      </c>
      <c r="B12" s="48" t="str">
        <f>Spisak!A2</f>
        <v>3/17</v>
      </c>
      <c r="C12" s="49" t="str">
        <f>Spisak!D2&amp;" "&amp;Spisak!E2</f>
        <v>Ognjen Bulatović</v>
      </c>
      <c r="D12" s="50">
        <f>Spisak!S2+Spisak!T2+Spisak!U2</f>
        <v>38</v>
      </c>
      <c r="E12" s="51">
        <f>Spisak!S2+Spisak!T2+Spisak!U2</f>
        <v>38</v>
      </c>
      <c r="F12" s="51">
        <f>Spisak!V2</f>
        <v>76</v>
      </c>
      <c r="G12" s="62">
        <f>Spisak!V2</f>
        <v>76</v>
      </c>
      <c r="H12" s="52" t="str">
        <f>IF(G2&gt;89.9,"A",IF(G2&gt;79.9,"B",IF(G2&gt;69.9,"C",IF(G2&gt;59.9,"D",IF(G2&gt;49.9,"E","F")))))</f>
        <v>F</v>
      </c>
    </row>
    <row r="13" spans="1:8" s="53" customFormat="1" ht="16.5" customHeight="1">
      <c r="A13" s="47">
        <v>2</v>
      </c>
      <c r="B13" s="48" t="str">
        <f>Spisak!A3</f>
        <v>23/17</v>
      </c>
      <c r="C13" s="49" t="str">
        <f>Spisak!D3&amp;" "&amp;Spisak!E3</f>
        <v>Filip Perović</v>
      </c>
      <c r="D13" s="50">
        <f>Spisak!S3+Spisak!T3+Spisak!U3</f>
        <v>43</v>
      </c>
      <c r="E13" s="51">
        <f>Spisak!S3+Spisak!T3+Spisak!U3</f>
        <v>43</v>
      </c>
      <c r="F13" s="51">
        <f>Spisak!V3</f>
        <v>86</v>
      </c>
      <c r="G13" s="62">
        <f>Spisak!V3</f>
        <v>86</v>
      </c>
      <c r="H13" s="52" t="str">
        <f aca="true" t="shared" si="0" ref="H13:H21">IF(G3&gt;89.9,"A",IF(G3&gt;79.9,"B",IF(G3&gt;69.9,"C",IF(G3&gt;59.9,"D",IF(G3&gt;49.9,"E","F")))))</f>
        <v>F</v>
      </c>
    </row>
    <row r="14" spans="1:8" s="53" customFormat="1" ht="16.5" customHeight="1">
      <c r="A14" s="47">
        <v>3</v>
      </c>
      <c r="B14" s="48" t="str">
        <f>Spisak!A4</f>
        <v>24/17</v>
      </c>
      <c r="C14" s="49" t="str">
        <f>Spisak!D4&amp;" "&amp;Spisak!E4</f>
        <v>Miloš Bojić</v>
      </c>
      <c r="D14" s="50">
        <f>Spisak!S4+Spisak!T4+Spisak!U4</f>
        <v>40</v>
      </c>
      <c r="E14" s="51">
        <f>Spisak!S4+Spisak!T4+Spisak!U4</f>
        <v>40</v>
      </c>
      <c r="F14" s="51">
        <f>Spisak!V4</f>
        <v>80</v>
      </c>
      <c r="G14" s="62">
        <f>Spisak!V4</f>
        <v>80</v>
      </c>
      <c r="H14" s="52" t="str">
        <f t="shared" si="0"/>
        <v>F</v>
      </c>
    </row>
    <row r="15" spans="1:8" s="53" customFormat="1" ht="16.5" customHeight="1">
      <c r="A15" s="47">
        <v>4</v>
      </c>
      <c r="B15" s="48" t="str">
        <f>Spisak!A5</f>
        <v>29/17</v>
      </c>
      <c r="C15" s="49" t="str">
        <f>Spisak!D5&amp;" "&amp;Spisak!E5</f>
        <v>Stevan Rakočević</v>
      </c>
      <c r="D15" s="50">
        <f>Spisak!S5+Spisak!T5+Spisak!U5</f>
        <v>50</v>
      </c>
      <c r="E15" s="51">
        <f>Spisak!S5+Spisak!T5+Spisak!U5</f>
        <v>50</v>
      </c>
      <c r="F15" s="51">
        <f>Spisak!V5</f>
        <v>100</v>
      </c>
      <c r="G15" s="62">
        <f>Spisak!V5</f>
        <v>100</v>
      </c>
      <c r="H15" s="52" t="str">
        <f t="shared" si="0"/>
        <v>F</v>
      </c>
    </row>
    <row r="16" spans="1:8" s="53" customFormat="1" ht="16.5" customHeight="1">
      <c r="A16" s="47">
        <v>5</v>
      </c>
      <c r="B16" s="48" t="str">
        <f>Spisak!A6</f>
        <v>32/17</v>
      </c>
      <c r="C16" s="49" t="str">
        <f>Spisak!D6&amp;" "&amp;Spisak!E6</f>
        <v>Miljan Garović</v>
      </c>
      <c r="D16" s="50">
        <f>Spisak!S6+Spisak!T6+Spisak!U6</f>
        <v>50</v>
      </c>
      <c r="E16" s="51">
        <f>Spisak!S6+Spisak!T6+Spisak!U6</f>
        <v>50</v>
      </c>
      <c r="F16" s="51">
        <f>Spisak!V6</f>
        <v>100</v>
      </c>
      <c r="G16" s="62">
        <f>Spisak!V6</f>
        <v>100</v>
      </c>
      <c r="H16" s="52" t="str">
        <f t="shared" si="0"/>
        <v>F</v>
      </c>
    </row>
    <row r="17" spans="1:8" s="53" customFormat="1" ht="16.5" customHeight="1">
      <c r="A17" s="47">
        <v>6</v>
      </c>
      <c r="B17" s="48" t="str">
        <f>Spisak!A7</f>
        <v>38/17</v>
      </c>
      <c r="C17" s="49" t="str">
        <f>Spisak!D7&amp;" "&amp;Spisak!E7</f>
        <v>Boris Jovanović</v>
      </c>
      <c r="D17" s="50">
        <f>Spisak!S7+Spisak!T7+Spisak!U7</f>
        <v>50</v>
      </c>
      <c r="E17" s="51">
        <f>Spisak!S7+Spisak!T7+Spisak!U7</f>
        <v>50</v>
      </c>
      <c r="F17" s="51">
        <f>Spisak!V7</f>
        <v>100</v>
      </c>
      <c r="G17" s="62">
        <f>Spisak!V7</f>
        <v>100</v>
      </c>
      <c r="H17" s="52" t="str">
        <f t="shared" si="0"/>
        <v>F</v>
      </c>
    </row>
    <row r="18" spans="1:8" s="53" customFormat="1" ht="16.5" customHeight="1">
      <c r="A18" s="47">
        <v>7</v>
      </c>
      <c r="B18" s="48" t="str">
        <f>Spisak!A8</f>
        <v>41/17</v>
      </c>
      <c r="C18" s="49" t="str">
        <f>Spisak!D8&amp;" "&amp;Spisak!E8</f>
        <v>Anđelko Obradović</v>
      </c>
      <c r="D18" s="50">
        <f>Spisak!S8+Spisak!T8+Spisak!U8</f>
        <v>41</v>
      </c>
      <c r="E18" s="51">
        <f>Spisak!S8+Spisak!T8+Spisak!U8</f>
        <v>41</v>
      </c>
      <c r="F18" s="51">
        <f>Spisak!V8</f>
        <v>82</v>
      </c>
      <c r="G18" s="62">
        <f>Spisak!V8</f>
        <v>82</v>
      </c>
      <c r="H18" s="52" t="str">
        <f t="shared" si="0"/>
        <v>F</v>
      </c>
    </row>
    <row r="19" spans="1:8" s="53" customFormat="1" ht="16.5" customHeight="1">
      <c r="A19" s="47">
        <v>8</v>
      </c>
      <c r="B19" s="48" t="str">
        <f>Spisak!A9</f>
        <v>59/17</v>
      </c>
      <c r="C19" s="49" t="str">
        <f>Spisak!D9&amp;" "&amp;Spisak!E9</f>
        <v>Nikola Milić</v>
      </c>
      <c r="D19" s="50">
        <f>Spisak!S9+Spisak!T9+Spisak!U9</f>
        <v>50</v>
      </c>
      <c r="E19" s="51">
        <f>Spisak!S9+Spisak!T9+Spisak!U9</f>
        <v>50</v>
      </c>
      <c r="F19" s="51">
        <f>Spisak!V9</f>
        <v>100</v>
      </c>
      <c r="G19" s="62">
        <f>Spisak!V9</f>
        <v>100</v>
      </c>
      <c r="H19" s="52" t="str">
        <f t="shared" si="0"/>
        <v>A</v>
      </c>
    </row>
    <row r="20" spans="1:8" s="53" customFormat="1" ht="16.5" customHeight="1">
      <c r="A20" s="47">
        <v>9</v>
      </c>
      <c r="B20" s="48" t="str">
        <f>Spisak!A10</f>
        <v>71/17</v>
      </c>
      <c r="C20" s="49" t="str">
        <f>Spisak!D10&amp;" "&amp;Spisak!E10</f>
        <v>Velimir Dobrović</v>
      </c>
      <c r="D20" s="50">
        <f>Spisak!S10+Spisak!T10+Spisak!U10</f>
        <v>40</v>
      </c>
      <c r="E20" s="51">
        <f>Spisak!S10+Spisak!T10+Spisak!U10</f>
        <v>40</v>
      </c>
      <c r="F20" s="51">
        <f>Spisak!V10</f>
        <v>80</v>
      </c>
      <c r="G20" s="62">
        <f>Spisak!V10</f>
        <v>80</v>
      </c>
      <c r="H20" s="52" t="str">
        <f t="shared" si="0"/>
        <v>F</v>
      </c>
    </row>
    <row r="21" spans="1:8" s="53" customFormat="1" ht="16.5" customHeight="1">
      <c r="A21" s="47">
        <v>10</v>
      </c>
      <c r="B21" s="48" t="str">
        <f>Spisak!A11</f>
        <v>88/17</v>
      </c>
      <c r="C21" s="49" t="str">
        <f>Spisak!D11&amp;" "&amp;Spisak!E11</f>
        <v>Ognjen Čejović</v>
      </c>
      <c r="D21" s="50">
        <f>Spisak!S11+Spisak!T11+Spisak!U11</f>
        <v>43</v>
      </c>
      <c r="E21" s="51">
        <f>Spisak!S11+Spisak!T11+Spisak!U11</f>
        <v>43</v>
      </c>
      <c r="F21" s="51">
        <f>Spisak!V11</f>
        <v>86</v>
      </c>
      <c r="G21" s="62">
        <f>Spisak!V11</f>
        <v>86</v>
      </c>
      <c r="H21" s="52" t="str">
        <f t="shared" si="0"/>
        <v>F</v>
      </c>
    </row>
    <row r="22" spans="1:8" s="53" customFormat="1" ht="16.5" customHeight="1">
      <c r="A22" s="6"/>
      <c r="B22" s="3"/>
      <c r="C22" s="21"/>
      <c r="D22" s="23"/>
      <c r="E22" s="23"/>
      <c r="F22" s="23"/>
      <c r="G22" s="23"/>
      <c r="H22" s="23"/>
    </row>
    <row r="23" spans="1:8" s="53" customFormat="1" ht="16.5" customHeight="1">
      <c r="A23" s="6"/>
      <c r="B23" s="3"/>
      <c r="C23" s="21"/>
      <c r="D23" s="23"/>
      <c r="E23" s="23"/>
      <c r="F23" s="23"/>
      <c r="G23" s="23"/>
      <c r="H23" s="23"/>
    </row>
    <row r="24" spans="1:8" s="53" customFormat="1" ht="16.5" customHeight="1">
      <c r="A24" s="6"/>
      <c r="B24" s="3"/>
      <c r="C24" s="21"/>
      <c r="D24" s="23"/>
      <c r="E24" s="23"/>
      <c r="F24" s="7"/>
      <c r="G24" s="7" t="s">
        <v>42</v>
      </c>
      <c r="H24" s="23"/>
    </row>
    <row r="25" spans="1:4" s="53" customFormat="1" ht="16.5" customHeight="1">
      <c r="A25" s="6"/>
      <c r="B25" s="3"/>
      <c r="C25" s="21"/>
      <c r="D25" s="23"/>
    </row>
    <row r="26" spans="1:8" s="53" customFormat="1" ht="16.5" customHeight="1">
      <c r="A26" s="6"/>
      <c r="B26" s="3"/>
      <c r="C26" s="21"/>
      <c r="D26" s="23"/>
      <c r="E26" s="23"/>
      <c r="F26" s="23"/>
      <c r="G26" s="23" t="s">
        <v>70</v>
      </c>
      <c r="H26" s="23"/>
    </row>
    <row r="27" spans="1:4" s="53" customFormat="1" ht="16.5" customHeight="1">
      <c r="A27" s="6"/>
      <c r="B27" s="3"/>
      <c r="C27" s="21"/>
      <c r="D27" s="23"/>
    </row>
    <row r="28" spans="1:8" s="53" customFormat="1" ht="16.5" customHeight="1">
      <c r="A28" s="6"/>
      <c r="B28" s="3"/>
      <c r="C28" s="21"/>
      <c r="D28" s="23"/>
      <c r="E28" s="23"/>
      <c r="F28" s="23"/>
      <c r="G28" s="23"/>
      <c r="H28" s="23"/>
    </row>
    <row r="29" spans="1:8" s="53" customFormat="1" ht="16.5" customHeight="1">
      <c r="A29" s="6"/>
      <c r="B29" s="3"/>
      <c r="C29" s="21"/>
      <c r="D29" s="23"/>
      <c r="E29" s="23"/>
      <c r="F29" s="23"/>
      <c r="G29" s="23"/>
      <c r="H29" s="23"/>
    </row>
    <row r="30" spans="1:8" s="53" customFormat="1" ht="16.5" customHeight="1">
      <c r="A30" s="6"/>
      <c r="B30" s="3"/>
      <c r="C30" s="21"/>
      <c r="D30" s="23"/>
      <c r="E30" s="23"/>
      <c r="F30" s="23"/>
      <c r="G30" s="23"/>
      <c r="H30" s="23"/>
    </row>
    <row r="31" spans="1:8" s="53" customFormat="1" ht="16.5" customHeight="1">
      <c r="A31" s="6"/>
      <c r="B31" s="3"/>
      <c r="C31" s="21"/>
      <c r="D31" s="23"/>
      <c r="E31" s="23"/>
      <c r="F31" s="23"/>
      <c r="G31" s="23"/>
      <c r="H31" s="23"/>
    </row>
    <row r="32" spans="1:8" s="53" customFormat="1" ht="16.5" customHeight="1">
      <c r="A32" s="6"/>
      <c r="B32" s="3"/>
      <c r="C32" s="21"/>
      <c r="D32" s="23"/>
      <c r="E32" s="23"/>
      <c r="F32" s="23"/>
      <c r="G32" s="23"/>
      <c r="H32" s="23"/>
    </row>
    <row r="33" spans="1:8" s="53" customFormat="1" ht="16.5" customHeight="1">
      <c r="A33" s="6"/>
      <c r="B33" s="3"/>
      <c r="C33" s="21"/>
      <c r="D33" s="23"/>
      <c r="E33" s="23"/>
      <c r="F33" s="23"/>
      <c r="G33" s="23"/>
      <c r="H33" s="23"/>
    </row>
    <row r="34" spans="1:8" s="53" customFormat="1" ht="16.5" customHeight="1">
      <c r="A34" s="6"/>
      <c r="B34" s="3"/>
      <c r="C34" s="21"/>
      <c r="D34" s="23"/>
      <c r="E34" s="23"/>
      <c r="F34" s="23"/>
      <c r="G34" s="23"/>
      <c r="H34" s="23"/>
    </row>
    <row r="35" spans="1:8" s="53" customFormat="1" ht="16.5" customHeight="1">
      <c r="A35" s="6"/>
      <c r="B35" s="3"/>
      <c r="C35" s="21"/>
      <c r="D35" s="23"/>
      <c r="E35" s="23"/>
      <c r="F35" s="23"/>
      <c r="G35" s="23"/>
      <c r="H35" s="23"/>
    </row>
    <row r="36" spans="1:8" s="53" customFormat="1" ht="16.5" customHeight="1">
      <c r="A36" s="6"/>
      <c r="B36" s="3"/>
      <c r="C36" s="21"/>
      <c r="D36" s="23"/>
      <c r="E36" s="23"/>
      <c r="F36" s="23"/>
      <c r="G36" s="23"/>
      <c r="H36" s="23"/>
    </row>
    <row r="37" spans="1:8" s="53" customFormat="1" ht="16.5" customHeight="1">
      <c r="A37" s="6"/>
      <c r="B37" s="3"/>
      <c r="C37" s="21"/>
      <c r="D37" s="23"/>
      <c r="E37" s="23"/>
      <c r="F37" s="23"/>
      <c r="G37" s="23"/>
      <c r="H37" s="23"/>
    </row>
    <row r="38" spans="1:8" s="53" customFormat="1" ht="16.5" customHeight="1">
      <c r="A38" s="6"/>
      <c r="B38" s="3"/>
      <c r="C38" s="21"/>
      <c r="D38" s="23"/>
      <c r="E38" s="23"/>
      <c r="F38" s="23"/>
      <c r="G38" s="23"/>
      <c r="H38" s="23"/>
    </row>
    <row r="39" spans="1:8" s="53" customFormat="1" ht="16.5" customHeight="1">
      <c r="A39" s="6"/>
      <c r="B39" s="3"/>
      <c r="C39" s="21"/>
      <c r="D39" s="23"/>
      <c r="E39" s="23"/>
      <c r="F39" s="23"/>
      <c r="G39" s="23"/>
      <c r="H39" s="23"/>
    </row>
    <row r="40" spans="1:8" s="53" customFormat="1" ht="16.5" customHeight="1">
      <c r="A40" s="6"/>
      <c r="B40" s="3"/>
      <c r="C40" s="21"/>
      <c r="D40" s="23"/>
      <c r="E40" s="23"/>
      <c r="F40" s="23"/>
      <c r="G40" s="23"/>
      <c r="H40" s="23"/>
    </row>
    <row r="41" spans="1:8" s="53" customFormat="1" ht="16.5" customHeight="1">
      <c r="A41" s="6"/>
      <c r="B41" s="3"/>
      <c r="C41" s="21"/>
      <c r="D41" s="23"/>
      <c r="E41" s="23"/>
      <c r="F41" s="23"/>
      <c r="G41" s="23"/>
      <c r="H41" s="23"/>
    </row>
    <row r="42" spans="1:8" s="53" customFormat="1" ht="16.5" customHeight="1">
      <c r="A42" s="6"/>
      <c r="B42" s="3"/>
      <c r="C42" s="21"/>
      <c r="D42" s="23"/>
      <c r="E42" s="23"/>
      <c r="F42" s="23"/>
      <c r="G42" s="23"/>
      <c r="H42" s="23"/>
    </row>
    <row r="43" spans="1:8" s="53" customFormat="1" ht="16.5" customHeight="1">
      <c r="A43" s="6"/>
      <c r="B43" s="3"/>
      <c r="C43" s="21"/>
      <c r="D43" s="23"/>
      <c r="E43" s="23"/>
      <c r="F43" s="23"/>
      <c r="G43" s="23"/>
      <c r="H43" s="23"/>
    </row>
    <row r="44" spans="1:8" s="53" customFormat="1" ht="16.5" customHeight="1">
      <c r="A44" s="6"/>
      <c r="B44" s="3"/>
      <c r="C44" s="21"/>
      <c r="D44" s="23"/>
      <c r="E44" s="23"/>
      <c r="F44" s="23"/>
      <c r="G44" s="23"/>
      <c r="H44" s="23"/>
    </row>
    <row r="45" spans="1:8" s="53" customFormat="1" ht="16.5" customHeight="1">
      <c r="A45" s="6"/>
      <c r="B45" s="3"/>
      <c r="C45" s="21"/>
      <c r="D45" s="23"/>
      <c r="E45" s="23"/>
      <c r="F45" s="23"/>
      <c r="G45" s="23"/>
      <c r="H45" s="23"/>
    </row>
    <row r="46" spans="1:8" s="53" customFormat="1" ht="16.5" customHeight="1">
      <c r="A46" s="6"/>
      <c r="B46" s="3"/>
      <c r="C46" s="21"/>
      <c r="D46" s="23"/>
      <c r="E46" s="23"/>
      <c r="F46" s="23"/>
      <c r="G46" s="23"/>
      <c r="H46" s="23"/>
    </row>
    <row r="47" spans="1:8" s="53" customFormat="1" ht="16.5" customHeight="1">
      <c r="A47" s="6"/>
      <c r="B47" s="3"/>
      <c r="C47" s="21"/>
      <c r="D47" s="23"/>
      <c r="E47" s="23"/>
      <c r="F47" s="23"/>
      <c r="G47" s="23"/>
      <c r="H47" s="23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1"/>
  <headerFooter alignWithMargins="0">
    <oddFooter>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Calasan</cp:lastModifiedBy>
  <cp:lastPrinted>2018-04-08T20:38:57Z</cp:lastPrinted>
  <dcterms:created xsi:type="dcterms:W3CDTF">1999-11-01T09:35:38Z</dcterms:created>
  <dcterms:modified xsi:type="dcterms:W3CDTF">2020-07-20T16:11:43Z</dcterms:modified>
  <cp:category/>
  <cp:version/>
  <cp:contentType/>
  <cp:contentStatus/>
</cp:coreProperties>
</file>