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<sst xmlns="http://schemas.openxmlformats.org/spreadsheetml/2006/main" count="242" uniqueCount="179">
  <si>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</si>
  <si>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</si>
  <si>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</si>
  <si>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</si>
  <si>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</si>
  <si>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</si>
  <si>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</si>
  <si>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</si>
  <si>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</si>
  <si>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</si>
  <si>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</si>
  <si>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</si>
  <si>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</si>
  <si>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</si>
  <si>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</si>
  <si>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</si>
  <si>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</si>
  <si>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</si>
  <si>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</si>
  <si>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</si>
  <si>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</si>
  <si>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</si>
  <si>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</si>
  <si>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</si>
  <si>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</si>
  <si>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</si>
  <si>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</si>
  <si>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</si>
  <si>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</si>
  <si>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</si>
  <si>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</si>
  <si>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Miloš</t>
  </si>
  <si>
    <t>50</t>
  </si>
  <si>
    <t>17</t>
  </si>
  <si>
    <t>49</t>
  </si>
  <si>
    <t>2018</t>
  </si>
  <si>
    <t xml:space="preserve">Broj ECTS kredita: </t>
  </si>
  <si>
    <t>Božović</t>
  </si>
  <si>
    <t>Petar</t>
  </si>
  <si>
    <t>Andrija</t>
  </si>
  <si>
    <t>32</t>
  </si>
  <si>
    <t>Ivan</t>
  </si>
  <si>
    <t>Luka</t>
  </si>
  <si>
    <t>Vladimir</t>
  </si>
  <si>
    <t>2017</t>
  </si>
  <si>
    <t>21</t>
  </si>
  <si>
    <t>73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</si>
  <si>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</si>
  <si>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</si>
  <si>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</si>
  <si>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2019</t>
  </si>
  <si>
    <t>19</t>
  </si>
  <si>
    <t>Marko</t>
  </si>
  <si>
    <t>3</t>
  </si>
  <si>
    <t>4</t>
  </si>
  <si>
    <t>5</t>
  </si>
  <si>
    <t>8</t>
  </si>
  <si>
    <t>23</t>
  </si>
  <si>
    <t>37</t>
  </si>
  <si>
    <t>38</t>
  </si>
  <si>
    <t>Lazar</t>
  </si>
  <si>
    <t>Pavle</t>
  </si>
  <si>
    <t>63</t>
  </si>
  <si>
    <t>Popović</t>
  </si>
  <si>
    <t>79</t>
  </si>
  <si>
    <t>96</t>
  </si>
  <si>
    <t>Radović</t>
  </si>
  <si>
    <t>28</t>
  </si>
  <si>
    <t>62</t>
  </si>
  <si>
    <t>Srđan</t>
  </si>
  <si>
    <t>Tamara</t>
  </si>
  <si>
    <t>Aleksić</t>
  </si>
  <si>
    <t>7</t>
  </si>
  <si>
    <t>10</t>
  </si>
  <si>
    <t>12</t>
  </si>
  <si>
    <t>Bakić</t>
  </si>
  <si>
    <t>33</t>
  </si>
  <si>
    <t>Idrizović</t>
  </si>
  <si>
    <t>51</t>
  </si>
  <si>
    <t>61</t>
  </si>
  <si>
    <t>Lidija</t>
  </si>
  <si>
    <t>16</t>
  </si>
  <si>
    <t>56</t>
  </si>
  <si>
    <t>Nemanja</t>
  </si>
  <si>
    <t>Radonjić</t>
  </si>
  <si>
    <t>87</t>
  </si>
  <si>
    <t>Nastava[xx]</t>
  </si>
  <si>
    <t xml:space="preserve">Nastava </t>
  </si>
  <si>
    <t>Nerma</t>
  </si>
  <si>
    <t>Dizdarević</t>
  </si>
  <si>
    <t>Novović</t>
  </si>
  <si>
    <t>Ana</t>
  </si>
  <si>
    <t>Ašanin</t>
  </si>
  <si>
    <t>9</t>
  </si>
  <si>
    <t>Ivana</t>
  </si>
  <si>
    <t>Lončar</t>
  </si>
  <si>
    <t>Planinić</t>
  </si>
  <si>
    <t>11</t>
  </si>
  <si>
    <t>Slaviša</t>
  </si>
  <si>
    <t>Đukanović</t>
  </si>
  <si>
    <t>Belević</t>
  </si>
  <si>
    <t>15</t>
  </si>
  <si>
    <t>Vulanović</t>
  </si>
  <si>
    <t>Pavićević</t>
  </si>
  <si>
    <t>Rabrenović</t>
  </si>
  <si>
    <t>Vulin</t>
  </si>
  <si>
    <t>Vuk</t>
  </si>
  <si>
    <t>Slavić</t>
  </si>
  <si>
    <t>Jovana</t>
  </si>
  <si>
    <t>Ćipranić</t>
  </si>
  <si>
    <t>24</t>
  </si>
  <si>
    <t>Staša</t>
  </si>
  <si>
    <t>27</t>
  </si>
  <si>
    <t>Katarina</t>
  </si>
  <si>
    <t>Vujošević</t>
  </si>
  <si>
    <t>Rakočević</t>
  </si>
  <si>
    <t>29</t>
  </si>
  <si>
    <t>Elza</t>
  </si>
  <si>
    <t>Čindrak</t>
  </si>
  <si>
    <t>Amar</t>
  </si>
  <si>
    <t>Bralić</t>
  </si>
  <si>
    <t>Tošković</t>
  </si>
  <si>
    <t>Božo</t>
  </si>
  <si>
    <t>40</t>
  </si>
  <si>
    <t>Mihailo</t>
  </si>
  <si>
    <t>Klisić</t>
  </si>
  <si>
    <t>Matijašević</t>
  </si>
  <si>
    <t>Duborija</t>
  </si>
  <si>
    <t>Anđela</t>
  </si>
  <si>
    <t>54</t>
  </si>
  <si>
    <t>Tarik</t>
  </si>
  <si>
    <t>Avdović</t>
  </si>
  <si>
    <t>Raičević</t>
  </si>
  <si>
    <t>Ajka</t>
  </si>
  <si>
    <t>Ćatović</t>
  </si>
  <si>
    <t>64</t>
  </si>
  <si>
    <t>Aleksej</t>
  </si>
  <si>
    <t>Vukčević</t>
  </si>
  <si>
    <t>Anđušić</t>
  </si>
  <si>
    <t>83</t>
  </si>
  <si>
    <t>Vuksanović</t>
  </si>
  <si>
    <t>Deniz</t>
  </si>
  <si>
    <t>Gojak</t>
  </si>
  <si>
    <t>97</t>
  </si>
  <si>
    <t>Amel</t>
  </si>
  <si>
    <t>99</t>
  </si>
  <si>
    <t>Olivera</t>
  </si>
  <si>
    <t>Aleksa</t>
  </si>
  <si>
    <t>Dopudja</t>
  </si>
  <si>
    <t>Andrijana</t>
  </si>
  <si>
    <t>Ognjenović</t>
  </si>
  <si>
    <t>Backović</t>
  </si>
  <si>
    <t>Dijana</t>
  </si>
  <si>
    <t>Vlahović</t>
  </si>
  <si>
    <t>Joksimović</t>
  </si>
  <si>
    <t>60</t>
  </si>
  <si>
    <t>Radulović</t>
  </si>
  <si>
    <t>66</t>
  </si>
  <si>
    <t>Vujović</t>
  </si>
  <si>
    <t>70</t>
  </si>
  <si>
    <t>Danijela</t>
  </si>
  <si>
    <t>Petrović</t>
  </si>
  <si>
    <t>Boško</t>
  </si>
  <si>
    <t>Roganović</t>
  </si>
  <si>
    <t>Imrana</t>
  </si>
  <si>
    <t>Osmanović</t>
  </si>
  <si>
    <t>89</t>
  </si>
  <si>
    <t>Miljana</t>
  </si>
  <si>
    <t>Gardašević</t>
  </si>
  <si>
    <t>Bogdan</t>
  </si>
  <si>
    <t>Vujanović</t>
  </si>
  <si>
    <t>KOL [40]</t>
  </si>
  <si>
    <t>POP_KOL [40]</t>
  </si>
  <si>
    <t>ISPIT [60]</t>
  </si>
  <si>
    <t>POP_ISPIT [60]</t>
  </si>
  <si>
    <t>Elektronika, telekomunikacije i računari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</si>
  <si>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Elektroenergetika</t>
    </r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</si>
  <si>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Elektronika, telekomunikacije i računari</t>
    </r>
  </si>
  <si>
    <t>Elektroenergetika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</si>
</sst>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3" fontId="0" fillId="0" borderId="11" xfId="0" applyNumberFormat="1" applyFont="1" applyBorder="1" applyAlignment="1">
      <alignment horizontal="center"/>
    </xf>
    <xf numFmtId="213" fontId="0" fillId="0" borderId="11" xfId="0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56" fillId="0" borderId="11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0" fillId="0" borderId="27" xfId="59" applyFont="1" applyBorder="1">
      <alignment/>
      <protection/>
    </xf>
    <xf numFmtId="0" fontId="9" fillId="0" borderId="28" xfId="0" applyNumberFormat="1" applyFont="1" applyFill="1" applyBorder="1" applyAlignment="1">
      <alignment horizontal="center"/>
    </xf>
    <xf numFmtId="0" fontId="0" fillId="0" borderId="27" xfId="59" applyFont="1" applyBorder="1">
      <alignment/>
      <protection/>
    </xf>
    <xf numFmtId="0" fontId="0" fillId="0" borderId="29" xfId="59" applyFont="1" applyBorder="1">
      <alignment/>
      <protection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30" xfId="59" applyFont="1" applyBorder="1" applyAlignment="1">
      <alignment horizontal="center"/>
      <protection/>
    </xf>
    <xf numFmtId="0" fontId="1" fillId="0" borderId="31" xfId="59" applyFont="1" applyBorder="1" applyAlignment="1">
      <alignment horizontal="center"/>
      <protection/>
    </xf>
    <xf numFmtId="0" fontId="1" fillId="0" borderId="32" xfId="59" applyFont="1" applyBorder="1" applyAlignment="1">
      <alignment horizontal="center"/>
      <protection/>
    </xf>
    <xf numFmtId="0" fontId="1" fillId="0" borderId="33" xfId="59" applyFont="1" applyBorder="1" applyAlignment="1">
      <alignment horizont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/>
    </xf>
    <xf numFmtId="0" fontId="9" fillId="0" borderId="35" xfId="0" applyNumberFormat="1" applyFont="1" applyFill="1" applyBorder="1" applyAlignment="1">
      <alignment horizontal="center"/>
    </xf>
    <xf numFmtId="0" fontId="9" fillId="0" borderId="3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34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pane ySplit="2" topLeftCell="A5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4" width="19.7109375" style="0" customWidth="1"/>
    <col min="5" max="5" width="16.57421875" style="15" customWidth="1"/>
    <col min="6" max="6" width="13.57421875" style="0" customWidth="1"/>
    <col min="7" max="7" width="14.140625" style="0" customWidth="1"/>
    <col min="8" max="8" width="14.0039062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82" t="s">
        <v>16</v>
      </c>
      <c r="B1" s="83" t="s">
        <v>0</v>
      </c>
      <c r="C1" s="82" t="s">
        <v>12</v>
      </c>
      <c r="D1" s="82" t="s">
        <v>86</v>
      </c>
      <c r="E1" s="82" t="s">
        <v>171</v>
      </c>
      <c r="F1" s="82" t="s">
        <v>172</v>
      </c>
      <c r="G1" s="82" t="s">
        <v>171</v>
      </c>
      <c r="H1" s="82" t="s">
        <v>173</v>
      </c>
      <c r="I1" s="82" t="s">
        <v>174</v>
      </c>
      <c r="J1" s="82" t="s">
        <v>26</v>
      </c>
      <c r="K1" s="82" t="s">
        <v>19</v>
      </c>
      <c r="L1" s="74"/>
      <c r="M1" s="28"/>
      <c r="N1" s="24"/>
      <c r="O1" s="24"/>
      <c r="P1" s="24"/>
      <c r="Q1" s="74"/>
      <c r="R1" s="28"/>
      <c r="S1" s="24"/>
      <c r="T1" s="24"/>
      <c r="U1" s="24"/>
    </row>
    <row r="2" spans="1:21" ht="12.75">
      <c r="A2" s="66">
        <v>1</v>
      </c>
      <c r="B2" s="106" t="str">
        <f>Sheet1!A2&amp;"/"&amp;Sheet1!B2</f>
        <v>4/2019</v>
      </c>
      <c r="C2" s="96" t="str">
        <f>Sheet1!C2&amp;" "&amp;Sheet1!D2</f>
        <v>Nerma Dizdarević</v>
      </c>
      <c r="D2" s="106"/>
      <c r="E2" s="78">
        <v>27</v>
      </c>
      <c r="F2" s="66"/>
      <c r="G2" s="80">
        <f>IF(F2,F2,E2)</f>
        <v>27</v>
      </c>
      <c r="H2" s="79"/>
      <c r="I2" s="80"/>
      <c r="J2" s="80">
        <f>D2+G2+IF(I2,I2,H2)</f>
        <v>27</v>
      </c>
      <c r="K2" s="81" t="str">
        <f>IF(J2&gt;=90,"A",IF(J2&gt;=80,"B",IF(J2&gt;=70,"C",IF(J2&gt;=60,"D",IF(J2&gt;=50,"E","F")))))</f>
        <v>F</v>
      </c>
      <c r="L2" s="23"/>
      <c r="M2" s="74"/>
      <c r="N2" s="74"/>
      <c r="O2" s="75"/>
      <c r="P2" s="23"/>
      <c r="Q2" s="23"/>
      <c r="R2" s="74"/>
      <c r="S2" s="74"/>
      <c r="T2" s="75"/>
      <c r="U2" s="24"/>
    </row>
    <row r="3" spans="1:21" ht="12.75">
      <c r="A3" s="62">
        <f>A2+1</f>
        <v>2</v>
      </c>
      <c r="B3" s="103" t="str">
        <f>Sheet1!A3&amp;"/"&amp;Sheet1!B3</f>
        <v>5/2019</v>
      </c>
      <c r="C3" s="103" t="str">
        <f>Sheet1!C3&amp;" "&amp;Sheet1!D3</f>
        <v>Vladimir Novović</v>
      </c>
      <c r="D3" s="103">
        <v>2</v>
      </c>
      <c r="E3" s="22">
        <v>39</v>
      </c>
      <c r="F3" s="62"/>
      <c r="G3" s="80">
        <f aca="true" t="shared" si="0" ref="G3:G49">IF(F3,F3,E3)</f>
        <v>39</v>
      </c>
      <c r="H3" s="65"/>
      <c r="I3" s="65"/>
      <c r="J3" s="80">
        <f aca="true" t="shared" si="1" ref="J3:J49">D3+G3+IF(I3,I3,H3)</f>
        <v>41</v>
      </c>
      <c r="K3" s="81" t="str">
        <f aca="true" t="shared" si="2" ref="K3:K49">IF(J3&gt;=90,"A",IF(J3&gt;=80,"B",IF(J3&gt;=70,"C",IF(J3&gt;=60,"D",IF(J3&gt;=50,"E","F")))))</f>
        <v>F</v>
      </c>
      <c r="L3" s="23"/>
      <c r="M3" s="28"/>
      <c r="N3" s="76"/>
      <c r="O3" s="23"/>
      <c r="P3" s="23"/>
      <c r="Q3" s="23"/>
      <c r="R3" s="28"/>
      <c r="S3" s="76"/>
      <c r="T3" s="23"/>
      <c r="U3" s="24"/>
    </row>
    <row r="4" spans="1:21" ht="12.75">
      <c r="A4" s="62">
        <f aca="true" t="shared" si="3" ref="A4:A49">A3+1</f>
        <v>3</v>
      </c>
      <c r="B4" s="103" t="str">
        <f>Sheet1!A4&amp;"/"&amp;Sheet1!B4</f>
        <v>7/2019</v>
      </c>
      <c r="C4" s="103" t="str">
        <f>Sheet1!C4&amp;" "&amp;Sheet1!D4</f>
        <v>Ana Ašanin</v>
      </c>
      <c r="D4" s="103"/>
      <c r="E4" s="22">
        <v>36</v>
      </c>
      <c r="F4" s="62"/>
      <c r="G4" s="80">
        <f t="shared" si="0"/>
        <v>36</v>
      </c>
      <c r="H4" s="65"/>
      <c r="I4" s="65"/>
      <c r="J4" s="80">
        <f t="shared" si="1"/>
        <v>36</v>
      </c>
      <c r="K4" s="81" t="str">
        <f t="shared" si="2"/>
        <v>F</v>
      </c>
      <c r="L4" s="23"/>
      <c r="M4" s="28"/>
      <c r="N4" s="77"/>
      <c r="O4" s="77"/>
      <c r="P4" s="23"/>
      <c r="Q4" s="27"/>
      <c r="R4" s="28"/>
      <c r="S4" s="23"/>
      <c r="T4" s="77"/>
      <c r="U4" s="24"/>
    </row>
    <row r="5" spans="1:21" ht="12.75">
      <c r="A5" s="62">
        <f t="shared" si="3"/>
        <v>4</v>
      </c>
      <c r="B5" s="103" t="str">
        <f>Sheet1!A5&amp;"/"&amp;Sheet1!B5</f>
        <v>9/2019</v>
      </c>
      <c r="C5" s="103" t="str">
        <f>Sheet1!C5&amp;" "&amp;Sheet1!D5</f>
        <v>Ivana Lončar</v>
      </c>
      <c r="D5" s="103"/>
      <c r="E5" s="22">
        <v>7</v>
      </c>
      <c r="F5" s="62">
        <v>27</v>
      </c>
      <c r="G5" s="80">
        <f t="shared" si="0"/>
        <v>27</v>
      </c>
      <c r="H5" s="65"/>
      <c r="I5" s="65"/>
      <c r="J5" s="80">
        <f t="shared" si="1"/>
        <v>27</v>
      </c>
      <c r="K5" s="81" t="str">
        <f t="shared" si="2"/>
        <v>F</v>
      </c>
      <c r="L5" s="23"/>
      <c r="M5" s="28"/>
      <c r="N5" s="76"/>
      <c r="O5" s="77"/>
      <c r="P5" s="23"/>
      <c r="Q5" s="27"/>
      <c r="R5" s="28"/>
      <c r="S5" s="23"/>
      <c r="T5" s="77"/>
      <c r="U5" s="24"/>
    </row>
    <row r="6" spans="1:21" ht="12.75">
      <c r="A6" s="62">
        <f t="shared" si="3"/>
        <v>5</v>
      </c>
      <c r="B6" s="103" t="str">
        <f>Sheet1!A6&amp;"/"&amp;Sheet1!B6</f>
        <v>10/2019</v>
      </c>
      <c r="C6" s="103" t="str">
        <f>Sheet1!C6&amp;" "&amp;Sheet1!D6</f>
        <v>Petar Planinić</v>
      </c>
      <c r="D6" s="103"/>
      <c r="E6" s="22">
        <v>19</v>
      </c>
      <c r="F6" s="62">
        <v>31</v>
      </c>
      <c r="G6" s="80">
        <f t="shared" si="0"/>
        <v>31</v>
      </c>
      <c r="H6" s="65"/>
      <c r="I6" s="31"/>
      <c r="J6" s="80">
        <f t="shared" si="1"/>
        <v>31</v>
      </c>
      <c r="K6" s="81" t="str">
        <f t="shared" si="2"/>
        <v>F</v>
      </c>
      <c r="L6" s="23"/>
      <c r="M6" s="28"/>
      <c r="N6" s="77"/>
      <c r="O6" s="77"/>
      <c r="P6" s="23"/>
      <c r="Q6" s="23"/>
      <c r="R6" s="28"/>
      <c r="S6" s="23"/>
      <c r="T6" s="77"/>
      <c r="U6" s="24"/>
    </row>
    <row r="7" spans="1:21" ht="12.75">
      <c r="A7" s="62">
        <f t="shared" si="3"/>
        <v>6</v>
      </c>
      <c r="B7" s="103" t="str">
        <f>Sheet1!A7&amp;"/"&amp;Sheet1!B7</f>
        <v>11/2019</v>
      </c>
      <c r="C7" s="103" t="str">
        <f>Sheet1!C7&amp;" "&amp;Sheet1!D7</f>
        <v>Slaviša Đukanović</v>
      </c>
      <c r="D7" s="103"/>
      <c r="E7" s="29">
        <v>19</v>
      </c>
      <c r="F7" s="62">
        <v>26</v>
      </c>
      <c r="G7" s="80">
        <f t="shared" si="0"/>
        <v>26</v>
      </c>
      <c r="H7" s="65"/>
      <c r="I7" s="65"/>
      <c r="J7" s="80">
        <f t="shared" si="1"/>
        <v>26</v>
      </c>
      <c r="K7" s="81" t="str">
        <f t="shared" si="2"/>
        <v>F</v>
      </c>
      <c r="L7" s="23"/>
      <c r="M7" s="23"/>
      <c r="N7" s="23"/>
      <c r="O7" s="23"/>
      <c r="P7" s="23"/>
      <c r="Q7" s="23"/>
      <c r="R7" s="27"/>
      <c r="S7" s="23"/>
      <c r="T7" s="24"/>
      <c r="U7" s="24"/>
    </row>
    <row r="8" spans="1:21" ht="12.75">
      <c r="A8" s="62">
        <f t="shared" si="3"/>
        <v>7</v>
      </c>
      <c r="B8" s="103" t="str">
        <f>Sheet1!A8&amp;"/"&amp;Sheet1!B8</f>
        <v>12/2019</v>
      </c>
      <c r="C8" s="103" t="str">
        <f>Sheet1!C8&amp;" "&amp;Sheet1!D8</f>
        <v>Marko Belević</v>
      </c>
      <c r="D8" s="103"/>
      <c r="E8" s="22">
        <v>5</v>
      </c>
      <c r="F8" s="62">
        <v>22</v>
      </c>
      <c r="G8" s="80">
        <f t="shared" si="0"/>
        <v>22</v>
      </c>
      <c r="H8" s="65"/>
      <c r="I8" s="65"/>
      <c r="J8" s="80">
        <f t="shared" si="1"/>
        <v>22</v>
      </c>
      <c r="K8" s="81" t="str">
        <f t="shared" si="2"/>
        <v>F</v>
      </c>
      <c r="L8" s="23"/>
      <c r="M8" s="23"/>
      <c r="N8" s="23"/>
      <c r="O8" s="23"/>
      <c r="P8" s="23"/>
      <c r="Q8" s="23"/>
      <c r="R8" s="27"/>
      <c r="S8" s="23"/>
      <c r="T8" s="24"/>
      <c r="U8" s="24"/>
    </row>
    <row r="9" spans="1:21" ht="12.75">
      <c r="A9" s="62">
        <f t="shared" si="3"/>
        <v>8</v>
      </c>
      <c r="B9" s="103" t="str">
        <f>Sheet1!A9&amp;"/"&amp;Sheet1!B9</f>
        <v>15/2019</v>
      </c>
      <c r="C9" s="103" t="str">
        <f>Sheet1!C9&amp;" "&amp;Sheet1!D9</f>
        <v>Luka Vulanović</v>
      </c>
      <c r="D9" s="103"/>
      <c r="E9" s="22">
        <v>28</v>
      </c>
      <c r="F9" s="62"/>
      <c r="G9" s="80">
        <f t="shared" si="0"/>
        <v>28</v>
      </c>
      <c r="H9" s="31"/>
      <c r="I9" s="65"/>
      <c r="J9" s="80">
        <f t="shared" si="1"/>
        <v>28</v>
      </c>
      <c r="K9" s="81" t="str">
        <f t="shared" si="2"/>
        <v>F</v>
      </c>
      <c r="L9" s="23"/>
      <c r="M9" s="72"/>
      <c r="N9" s="23"/>
      <c r="O9" s="23"/>
      <c r="P9" s="23"/>
      <c r="Q9" s="23"/>
      <c r="R9" s="27"/>
      <c r="S9" s="23"/>
      <c r="T9" s="24"/>
      <c r="U9" s="24"/>
    </row>
    <row r="10" spans="1:21" ht="12.75">
      <c r="A10" s="62">
        <f t="shared" si="3"/>
        <v>9</v>
      </c>
      <c r="B10" s="103" t="str">
        <f>Sheet1!A10&amp;"/"&amp;Sheet1!B10</f>
        <v>16/2019</v>
      </c>
      <c r="C10" s="103" t="str">
        <f>Sheet1!C10&amp;" "&amp;Sheet1!D10</f>
        <v>Luka Pavićević</v>
      </c>
      <c r="D10" s="103"/>
      <c r="E10" s="22"/>
      <c r="F10" s="62">
        <v>35</v>
      </c>
      <c r="G10" s="80">
        <f t="shared" si="0"/>
        <v>35</v>
      </c>
      <c r="H10" s="65"/>
      <c r="I10" s="31"/>
      <c r="J10" s="80">
        <f t="shared" si="1"/>
        <v>35</v>
      </c>
      <c r="K10" s="81" t="str">
        <f t="shared" si="2"/>
        <v>F</v>
      </c>
      <c r="L10" s="23"/>
      <c r="M10" s="74"/>
      <c r="N10" s="74"/>
      <c r="O10" s="75"/>
      <c r="P10" s="23"/>
      <c r="Q10" s="23"/>
      <c r="R10" s="27"/>
      <c r="S10" s="73"/>
      <c r="T10" s="24"/>
      <c r="U10" s="24"/>
    </row>
    <row r="11" spans="1:21" ht="12.75">
      <c r="A11" s="62">
        <f t="shared" si="3"/>
        <v>10</v>
      </c>
      <c r="B11" s="103" t="str">
        <f>Sheet1!A11&amp;"/"&amp;Sheet1!B11</f>
        <v>17/2019</v>
      </c>
      <c r="C11" s="104" t="str">
        <f>Sheet1!C11&amp;" "&amp;Sheet1!D11</f>
        <v>Nemanja Rabrenović</v>
      </c>
      <c r="D11" s="104"/>
      <c r="E11" s="29">
        <v>0</v>
      </c>
      <c r="F11" s="62">
        <v>23</v>
      </c>
      <c r="G11" s="80">
        <f t="shared" si="0"/>
        <v>23</v>
      </c>
      <c r="H11" s="31"/>
      <c r="I11" s="65"/>
      <c r="J11" s="80">
        <f t="shared" si="1"/>
        <v>23</v>
      </c>
      <c r="K11" s="81" t="str">
        <f t="shared" si="2"/>
        <v>F</v>
      </c>
      <c r="L11" s="23"/>
      <c r="M11" s="28"/>
      <c r="N11" s="27"/>
      <c r="O11" s="23"/>
      <c r="P11" s="23"/>
      <c r="Q11" s="27"/>
      <c r="R11" s="27"/>
      <c r="S11" s="73"/>
      <c r="T11" s="24"/>
      <c r="U11" s="24"/>
    </row>
    <row r="12" spans="1:21" ht="12.75">
      <c r="A12" s="62">
        <f t="shared" si="3"/>
        <v>11</v>
      </c>
      <c r="B12" s="103" t="str">
        <f>Sheet1!A12&amp;"/"&amp;Sheet1!B12</f>
        <v>19/2019</v>
      </c>
      <c r="C12" s="103" t="str">
        <f>Sheet1!C12&amp;" "&amp;Sheet1!D12</f>
        <v>Pavle Vulin</v>
      </c>
      <c r="D12" s="103">
        <v>2</v>
      </c>
      <c r="E12" s="22">
        <v>12</v>
      </c>
      <c r="F12" s="62">
        <v>32</v>
      </c>
      <c r="G12" s="80">
        <f t="shared" si="0"/>
        <v>32</v>
      </c>
      <c r="H12" s="65"/>
      <c r="I12" s="65"/>
      <c r="J12" s="80">
        <f t="shared" si="1"/>
        <v>34</v>
      </c>
      <c r="K12" s="81" t="str">
        <f t="shared" si="2"/>
        <v>F</v>
      </c>
      <c r="L12" s="23"/>
      <c r="M12" s="28"/>
      <c r="N12" s="23"/>
      <c r="O12" s="77"/>
      <c r="P12" s="23"/>
      <c r="Q12" s="23"/>
      <c r="R12" s="27"/>
      <c r="S12" s="73"/>
      <c r="T12" s="24"/>
      <c r="U12" s="24"/>
    </row>
    <row r="13" spans="1:21" ht="12.75">
      <c r="A13" s="62">
        <f t="shared" si="3"/>
        <v>12</v>
      </c>
      <c r="B13" s="103" t="str">
        <f>Sheet1!A13&amp;"/"&amp;Sheet1!B13</f>
        <v>21/2019</v>
      </c>
      <c r="C13" s="103" t="str">
        <f>Sheet1!C13&amp;" "&amp;Sheet1!D13</f>
        <v>Vuk Slavić</v>
      </c>
      <c r="D13" s="103">
        <v>5</v>
      </c>
      <c r="E13" s="22">
        <v>39</v>
      </c>
      <c r="F13" s="62"/>
      <c r="G13" s="80">
        <f t="shared" si="0"/>
        <v>39</v>
      </c>
      <c r="H13" s="65"/>
      <c r="I13" s="65"/>
      <c r="J13" s="80">
        <f t="shared" si="1"/>
        <v>44</v>
      </c>
      <c r="K13" s="81" t="str">
        <f t="shared" si="2"/>
        <v>F</v>
      </c>
      <c r="L13" s="23"/>
      <c r="M13" s="28"/>
      <c r="N13" s="23"/>
      <c r="O13" s="77"/>
      <c r="P13" s="23"/>
      <c r="Q13" s="23"/>
      <c r="R13" s="27"/>
      <c r="S13" s="73"/>
      <c r="T13" s="27"/>
      <c r="U13" s="24"/>
    </row>
    <row r="14" spans="1:21" ht="12.75">
      <c r="A14" s="62">
        <f t="shared" si="3"/>
        <v>13</v>
      </c>
      <c r="B14" s="103" t="str">
        <f>Sheet1!A14&amp;"/"&amp;Sheet1!B14</f>
        <v>23/2019</v>
      </c>
      <c r="C14" s="103" t="str">
        <f>Sheet1!C14&amp;" "&amp;Sheet1!D14</f>
        <v>Jovana Ćipranić</v>
      </c>
      <c r="D14" s="103"/>
      <c r="E14" s="22">
        <v>36</v>
      </c>
      <c r="F14" s="105"/>
      <c r="G14" s="80">
        <f t="shared" si="0"/>
        <v>36</v>
      </c>
      <c r="H14" s="65"/>
      <c r="I14" s="65"/>
      <c r="J14" s="80">
        <f t="shared" si="1"/>
        <v>36</v>
      </c>
      <c r="K14" s="81" t="str">
        <f t="shared" si="2"/>
        <v>F</v>
      </c>
      <c r="L14" s="23"/>
      <c r="M14" s="28"/>
      <c r="N14" s="23"/>
      <c r="O14" s="77"/>
      <c r="P14" s="23"/>
      <c r="Q14" s="23"/>
      <c r="R14" s="27"/>
      <c r="S14" s="73"/>
      <c r="T14" s="24"/>
      <c r="U14" s="24"/>
    </row>
    <row r="15" spans="1:21" ht="12.75">
      <c r="A15" s="62">
        <f t="shared" si="3"/>
        <v>14</v>
      </c>
      <c r="B15" s="103" t="str">
        <f>Sheet1!A15&amp;"/"&amp;Sheet1!B15</f>
        <v>24/2019</v>
      </c>
      <c r="C15" s="103" t="str">
        <f>Sheet1!C15&amp;" "&amp;Sheet1!D15</f>
        <v>Staša Bakić</v>
      </c>
      <c r="D15" s="103"/>
      <c r="E15" s="22">
        <v>16</v>
      </c>
      <c r="F15" s="62">
        <v>22</v>
      </c>
      <c r="G15" s="80">
        <f t="shared" si="0"/>
        <v>22</v>
      </c>
      <c r="H15" s="65"/>
      <c r="I15" s="65"/>
      <c r="J15" s="80">
        <f t="shared" si="1"/>
        <v>22</v>
      </c>
      <c r="K15" s="81" t="str">
        <f t="shared" si="2"/>
        <v>F</v>
      </c>
      <c r="L15" s="23"/>
      <c r="M15" s="23"/>
      <c r="N15" s="23"/>
      <c r="O15" s="23"/>
      <c r="P15" s="23"/>
      <c r="Q15" s="23"/>
      <c r="R15" s="27"/>
      <c r="S15" s="73"/>
      <c r="T15" s="24"/>
      <c r="U15" s="24"/>
    </row>
    <row r="16" spans="1:21" ht="12.75">
      <c r="A16" s="62">
        <f t="shared" si="3"/>
        <v>15</v>
      </c>
      <c r="B16" s="103" t="str">
        <f>Sheet1!A16&amp;"/"&amp;Sheet1!B16</f>
        <v>27/2019</v>
      </c>
      <c r="C16" s="104" t="str">
        <f>Sheet1!C16&amp;" "&amp;Sheet1!D16</f>
        <v>Katarina Vujošević</v>
      </c>
      <c r="D16" s="104"/>
      <c r="E16" s="22">
        <v>25</v>
      </c>
      <c r="F16" s="62"/>
      <c r="G16" s="80">
        <f t="shared" si="0"/>
        <v>25</v>
      </c>
      <c r="H16" s="65"/>
      <c r="I16" s="65"/>
      <c r="J16" s="80">
        <f t="shared" si="1"/>
        <v>25</v>
      </c>
      <c r="K16" s="81" t="str">
        <f t="shared" si="2"/>
        <v>F</v>
      </c>
      <c r="L16" s="23"/>
      <c r="M16" s="23"/>
      <c r="N16" s="23"/>
      <c r="O16" s="23"/>
      <c r="P16" s="23"/>
      <c r="Q16" s="23"/>
      <c r="R16" s="27"/>
      <c r="S16" s="73"/>
      <c r="T16" s="24"/>
      <c r="U16" s="24"/>
    </row>
    <row r="17" spans="1:21" ht="12.75">
      <c r="A17" s="62">
        <f t="shared" si="3"/>
        <v>16</v>
      </c>
      <c r="B17" s="103" t="str">
        <f>Sheet1!A17&amp;"/"&amp;Sheet1!B17</f>
        <v>28/2019</v>
      </c>
      <c r="C17" s="103" t="str">
        <f>Sheet1!C17&amp;" "&amp;Sheet1!D17</f>
        <v>Tamara Rakočević</v>
      </c>
      <c r="D17" s="103"/>
      <c r="E17" s="29">
        <v>34</v>
      </c>
      <c r="F17" s="62"/>
      <c r="G17" s="80">
        <f t="shared" si="0"/>
        <v>34</v>
      </c>
      <c r="H17" s="65"/>
      <c r="I17" s="65"/>
      <c r="J17" s="80">
        <f t="shared" si="1"/>
        <v>34</v>
      </c>
      <c r="K17" s="81" t="str">
        <f t="shared" si="2"/>
        <v>F</v>
      </c>
      <c r="L17" s="23"/>
      <c r="M17" s="23"/>
      <c r="N17" s="23"/>
      <c r="O17" s="23"/>
      <c r="P17" s="23"/>
      <c r="Q17" s="27"/>
      <c r="R17" s="27"/>
      <c r="S17" s="23"/>
      <c r="T17" s="24"/>
      <c r="U17" s="24"/>
    </row>
    <row r="18" spans="1:21" ht="12.75">
      <c r="A18" s="62">
        <f t="shared" si="3"/>
        <v>17</v>
      </c>
      <c r="B18" s="103" t="str">
        <f>Sheet1!A18&amp;"/"&amp;Sheet1!B18</f>
        <v>29/2019</v>
      </c>
      <c r="C18" s="103" t="str">
        <f>Sheet1!C18&amp;" "&amp;Sheet1!D18</f>
        <v>Elza Čindrak</v>
      </c>
      <c r="D18" s="103"/>
      <c r="E18" s="22">
        <v>24</v>
      </c>
      <c r="F18" s="62"/>
      <c r="G18" s="80">
        <f t="shared" si="0"/>
        <v>24</v>
      </c>
      <c r="H18" s="65"/>
      <c r="I18" s="65"/>
      <c r="J18" s="80">
        <f t="shared" si="1"/>
        <v>24</v>
      </c>
      <c r="K18" s="81" t="str">
        <f t="shared" si="2"/>
        <v>F</v>
      </c>
      <c r="L18" s="23"/>
      <c r="M18" s="23"/>
      <c r="N18" s="23"/>
      <c r="O18" s="23"/>
      <c r="P18" s="23"/>
      <c r="Q18" s="23"/>
      <c r="R18" s="27"/>
      <c r="S18" s="23"/>
      <c r="T18" s="24"/>
      <c r="U18" s="24"/>
    </row>
    <row r="19" spans="1:21" ht="12.75">
      <c r="A19" s="62">
        <f t="shared" si="3"/>
        <v>18</v>
      </c>
      <c r="B19" s="103" t="str">
        <f>Sheet1!A19&amp;"/"&amp;Sheet1!B19</f>
        <v>32/2019</v>
      </c>
      <c r="C19" s="104" t="str">
        <f>Sheet1!C19&amp;" "&amp;Sheet1!D19</f>
        <v>Amar Bralić</v>
      </c>
      <c r="D19" s="104"/>
      <c r="E19" s="22">
        <v>20</v>
      </c>
      <c r="F19" s="62">
        <v>28</v>
      </c>
      <c r="G19" s="80">
        <f t="shared" si="0"/>
        <v>28</v>
      </c>
      <c r="H19" s="65"/>
      <c r="I19" s="65"/>
      <c r="J19" s="80">
        <f t="shared" si="1"/>
        <v>28</v>
      </c>
      <c r="K19" s="81" t="str">
        <f t="shared" si="2"/>
        <v>F</v>
      </c>
      <c r="L19" s="23"/>
      <c r="M19" s="28"/>
      <c r="N19" s="24"/>
      <c r="O19" s="24"/>
      <c r="P19" s="23"/>
      <c r="Q19" s="23"/>
      <c r="R19" s="27"/>
      <c r="S19" s="23"/>
      <c r="T19" s="24"/>
      <c r="U19" s="24"/>
    </row>
    <row r="20" spans="1:21" ht="12.75">
      <c r="A20" s="62">
        <f t="shared" si="3"/>
        <v>19</v>
      </c>
      <c r="B20" s="103" t="str">
        <f>Sheet1!A20&amp;"/"&amp;Sheet1!B20</f>
        <v>33/2019</v>
      </c>
      <c r="C20" s="103" t="str">
        <f>Sheet1!C20&amp;" "&amp;Sheet1!D20</f>
        <v>Ivan Tošković</v>
      </c>
      <c r="D20" s="103"/>
      <c r="E20" s="22">
        <v>27</v>
      </c>
      <c r="F20" s="62">
        <v>35</v>
      </c>
      <c r="G20" s="80">
        <f t="shared" si="0"/>
        <v>35</v>
      </c>
      <c r="H20" s="65"/>
      <c r="I20" s="65"/>
      <c r="J20" s="80">
        <f t="shared" si="1"/>
        <v>35</v>
      </c>
      <c r="K20" s="81" t="str">
        <f t="shared" si="2"/>
        <v>F</v>
      </c>
      <c r="L20" s="23"/>
      <c r="M20" s="74"/>
      <c r="N20" s="74"/>
      <c r="O20" s="75"/>
      <c r="P20" s="23"/>
      <c r="Q20" s="27"/>
      <c r="R20" s="27"/>
      <c r="S20" s="73"/>
      <c r="T20" s="24"/>
      <c r="U20" s="24"/>
    </row>
    <row r="21" spans="1:21" ht="12.75">
      <c r="A21" s="62">
        <f t="shared" si="3"/>
        <v>20</v>
      </c>
      <c r="B21" s="103" t="str">
        <f>Sheet1!A21&amp;"/"&amp;Sheet1!B21</f>
        <v>38/2019</v>
      </c>
      <c r="C21" s="103" t="str">
        <f>Sheet1!C21&amp;" "&amp;Sheet1!D21</f>
        <v>Božo Božović</v>
      </c>
      <c r="D21" s="103"/>
      <c r="E21" s="22">
        <v>16</v>
      </c>
      <c r="F21" s="62">
        <v>27</v>
      </c>
      <c r="G21" s="80">
        <f t="shared" si="0"/>
        <v>27</v>
      </c>
      <c r="H21" s="65"/>
      <c r="I21" s="65"/>
      <c r="J21" s="80">
        <f t="shared" si="1"/>
        <v>27</v>
      </c>
      <c r="K21" s="81" t="str">
        <f t="shared" si="2"/>
        <v>F</v>
      </c>
      <c r="L21" s="23"/>
      <c r="M21" s="28"/>
      <c r="N21" s="76"/>
      <c r="O21" s="23"/>
      <c r="P21" s="23"/>
      <c r="Q21" s="23"/>
      <c r="R21" s="27"/>
      <c r="S21" s="73"/>
      <c r="T21" s="24"/>
      <c r="U21" s="24"/>
    </row>
    <row r="22" spans="1:21" ht="12.75">
      <c r="A22" s="62">
        <f t="shared" si="3"/>
        <v>21</v>
      </c>
      <c r="B22" s="103" t="str">
        <f>Sheet1!A22&amp;"/"&amp;Sheet1!B22</f>
        <v>40/2019</v>
      </c>
      <c r="C22" s="104" t="str">
        <f>Sheet1!C22&amp;" "&amp;Sheet1!D22</f>
        <v>Mihailo Klisić</v>
      </c>
      <c r="D22" s="104"/>
      <c r="E22" s="22">
        <v>22</v>
      </c>
      <c r="F22" s="62"/>
      <c r="G22" s="80">
        <f t="shared" si="0"/>
        <v>22</v>
      </c>
      <c r="H22" s="31"/>
      <c r="I22" s="31"/>
      <c r="J22" s="80">
        <f t="shared" si="1"/>
        <v>22</v>
      </c>
      <c r="K22" s="81" t="str">
        <f t="shared" si="2"/>
        <v>F</v>
      </c>
      <c r="L22" s="23"/>
      <c r="M22" s="28"/>
      <c r="N22" s="77"/>
      <c r="O22" s="77"/>
      <c r="P22" s="23"/>
      <c r="Q22" s="23"/>
      <c r="R22" s="27"/>
      <c r="S22" s="73"/>
      <c r="T22" s="24"/>
      <c r="U22" s="24"/>
    </row>
    <row r="23" spans="1:21" ht="12.75">
      <c r="A23" s="62">
        <f t="shared" si="3"/>
        <v>22</v>
      </c>
      <c r="B23" s="103" t="str">
        <f>Sheet1!A23&amp;"/"&amp;Sheet1!B23</f>
        <v>49/2019</v>
      </c>
      <c r="C23" s="104" t="str">
        <f>Sheet1!C23&amp;" "&amp;Sheet1!D23</f>
        <v>Pavle Matijašević</v>
      </c>
      <c r="D23" s="104"/>
      <c r="E23" s="22">
        <v>28</v>
      </c>
      <c r="F23" s="62"/>
      <c r="G23" s="80">
        <f t="shared" si="0"/>
        <v>28</v>
      </c>
      <c r="H23" s="30"/>
      <c r="I23" s="65"/>
      <c r="J23" s="80">
        <f t="shared" si="1"/>
        <v>28</v>
      </c>
      <c r="K23" s="81" t="str">
        <f t="shared" si="2"/>
        <v>F</v>
      </c>
      <c r="L23" s="23"/>
      <c r="M23" s="28"/>
      <c r="N23" s="76"/>
      <c r="O23" s="77"/>
      <c r="P23" s="27"/>
      <c r="Q23" s="27"/>
      <c r="R23" s="27"/>
      <c r="S23" s="73"/>
      <c r="T23" s="24"/>
      <c r="U23" s="24"/>
    </row>
    <row r="24" spans="1:21" ht="12.75">
      <c r="A24" s="62">
        <f t="shared" si="3"/>
        <v>23</v>
      </c>
      <c r="B24" s="103" t="str">
        <f>Sheet1!A24&amp;"/"&amp;Sheet1!B24</f>
        <v>50/2019</v>
      </c>
      <c r="C24" s="103" t="str">
        <f>Sheet1!C24&amp;" "&amp;Sheet1!D24</f>
        <v>Andrija Duborija</v>
      </c>
      <c r="D24" s="103"/>
      <c r="E24" s="22">
        <v>18</v>
      </c>
      <c r="F24" s="62">
        <v>23</v>
      </c>
      <c r="G24" s="80">
        <f t="shared" si="0"/>
        <v>23</v>
      </c>
      <c r="H24" s="65"/>
      <c r="I24" s="65"/>
      <c r="J24" s="80">
        <f t="shared" si="1"/>
        <v>23</v>
      </c>
      <c r="K24" s="81" t="str">
        <f t="shared" si="2"/>
        <v>F</v>
      </c>
      <c r="L24" s="23"/>
      <c r="M24" s="28"/>
      <c r="N24" s="77"/>
      <c r="O24" s="77"/>
      <c r="P24" s="23"/>
      <c r="Q24" s="23"/>
      <c r="R24" s="27"/>
      <c r="S24" s="73"/>
      <c r="T24" s="24"/>
      <c r="U24" s="24"/>
    </row>
    <row r="25" spans="1:21" ht="12.75">
      <c r="A25" s="62">
        <f t="shared" si="3"/>
        <v>24</v>
      </c>
      <c r="B25" s="103" t="str">
        <f>Sheet1!A25&amp;"/"&amp;Sheet1!B25</f>
        <v>51/2019</v>
      </c>
      <c r="C25" s="103" t="str">
        <f>Sheet1!C25&amp;" "&amp;Sheet1!D25</f>
        <v>Anđela Radonjić</v>
      </c>
      <c r="D25" s="103"/>
      <c r="E25" s="29">
        <v>28</v>
      </c>
      <c r="F25" s="62"/>
      <c r="G25" s="80">
        <f t="shared" si="0"/>
        <v>28</v>
      </c>
      <c r="H25" s="65"/>
      <c r="I25" s="65"/>
      <c r="J25" s="80">
        <f t="shared" si="1"/>
        <v>28</v>
      </c>
      <c r="K25" s="81" t="str">
        <f t="shared" si="2"/>
        <v>F</v>
      </c>
      <c r="L25" s="23"/>
      <c r="M25" s="23"/>
      <c r="N25" s="23"/>
      <c r="O25" s="23"/>
      <c r="P25" s="23"/>
      <c r="Q25" s="23"/>
      <c r="R25" s="27"/>
      <c r="S25" s="73"/>
      <c r="T25" s="24"/>
      <c r="U25" s="24"/>
    </row>
    <row r="26" spans="1:21" ht="12.75">
      <c r="A26" s="62">
        <f t="shared" si="3"/>
        <v>25</v>
      </c>
      <c r="B26" s="103" t="str">
        <f>Sheet1!A26&amp;"/"&amp;Sheet1!B26</f>
        <v>54/2019</v>
      </c>
      <c r="C26" s="103" t="str">
        <f>Sheet1!C26&amp;" "&amp;Sheet1!D26</f>
        <v>Tarik Avdović</v>
      </c>
      <c r="D26" s="103"/>
      <c r="E26" s="22">
        <v>31</v>
      </c>
      <c r="F26" s="62"/>
      <c r="G26" s="80">
        <f t="shared" si="0"/>
        <v>31</v>
      </c>
      <c r="H26" s="65"/>
      <c r="I26" s="65"/>
      <c r="J26" s="80">
        <f t="shared" si="1"/>
        <v>31</v>
      </c>
      <c r="K26" s="81" t="str">
        <f t="shared" si="2"/>
        <v>F</v>
      </c>
      <c r="L26" s="23"/>
      <c r="M26" s="23"/>
      <c r="N26" s="23"/>
      <c r="O26" s="23"/>
      <c r="P26" s="23"/>
      <c r="Q26" s="27"/>
      <c r="R26" s="27"/>
      <c r="S26" s="73"/>
      <c r="T26" s="24"/>
      <c r="U26" s="24"/>
    </row>
    <row r="27" spans="1:21" ht="12.75">
      <c r="A27" s="62">
        <f t="shared" si="3"/>
        <v>26</v>
      </c>
      <c r="B27" s="103" t="str">
        <f>Sheet1!A27&amp;"/"&amp;Sheet1!B27</f>
        <v>61/2019</v>
      </c>
      <c r="C27" s="103" t="str">
        <f>Sheet1!C27&amp;" "&amp;Sheet1!D27</f>
        <v>Anđela Raičević</v>
      </c>
      <c r="D27" s="103"/>
      <c r="E27" s="22">
        <v>8</v>
      </c>
      <c r="F27" s="62"/>
      <c r="G27" s="80">
        <f t="shared" si="0"/>
        <v>8</v>
      </c>
      <c r="H27" s="65"/>
      <c r="I27" s="65"/>
      <c r="J27" s="80">
        <f t="shared" si="1"/>
        <v>8</v>
      </c>
      <c r="K27" s="81" t="str">
        <f t="shared" si="2"/>
        <v>F</v>
      </c>
      <c r="L27" s="23"/>
      <c r="M27" s="23"/>
      <c r="N27" s="23"/>
      <c r="O27" s="23"/>
      <c r="P27" s="23"/>
      <c r="Q27" s="23"/>
      <c r="R27" s="27"/>
      <c r="S27" s="23"/>
      <c r="T27" s="24"/>
      <c r="U27" s="24"/>
    </row>
    <row r="28" spans="1:21" ht="12.75">
      <c r="A28" s="62">
        <f t="shared" si="3"/>
        <v>27</v>
      </c>
      <c r="B28" s="103" t="str">
        <f>Sheet1!A28&amp;"/"&amp;Sheet1!B28</f>
        <v>62/2019</v>
      </c>
      <c r="C28" s="103" t="str">
        <f>Sheet1!C28&amp;" "&amp;Sheet1!D28</f>
        <v>Ajka Ćatović</v>
      </c>
      <c r="D28" s="103"/>
      <c r="E28" s="22">
        <v>24</v>
      </c>
      <c r="F28" s="62"/>
      <c r="G28" s="80">
        <f t="shared" si="0"/>
        <v>24</v>
      </c>
      <c r="H28" s="65"/>
      <c r="I28" s="30"/>
      <c r="J28" s="80">
        <f t="shared" si="1"/>
        <v>24</v>
      </c>
      <c r="K28" s="81" t="str">
        <f t="shared" si="2"/>
        <v>F</v>
      </c>
      <c r="L28" s="23"/>
      <c r="M28" s="23"/>
      <c r="N28" s="23"/>
      <c r="O28" s="23"/>
      <c r="P28" s="23"/>
      <c r="Q28" s="23"/>
      <c r="R28" s="27"/>
      <c r="S28" s="23"/>
      <c r="T28" s="24"/>
      <c r="U28" s="24"/>
    </row>
    <row r="29" spans="1:21" ht="12.75">
      <c r="A29" s="62">
        <f t="shared" si="3"/>
        <v>28</v>
      </c>
      <c r="B29" s="103" t="str">
        <f>Sheet1!A29&amp;"/"&amp;Sheet1!B29</f>
        <v>63/2019</v>
      </c>
      <c r="C29" s="103" t="str">
        <f>Sheet1!C29&amp;" "&amp;Sheet1!D29</f>
        <v>Nemanja Aleksić</v>
      </c>
      <c r="D29" s="103"/>
      <c r="E29" s="22">
        <v>0</v>
      </c>
      <c r="F29" s="62">
        <v>28</v>
      </c>
      <c r="G29" s="80">
        <f t="shared" si="0"/>
        <v>28</v>
      </c>
      <c r="H29" s="65"/>
      <c r="I29" s="65"/>
      <c r="J29" s="80">
        <f t="shared" si="1"/>
        <v>28</v>
      </c>
      <c r="K29" s="81" t="str">
        <f t="shared" si="2"/>
        <v>F</v>
      </c>
      <c r="L29" s="23"/>
      <c r="M29" s="25"/>
      <c r="N29" s="25"/>
      <c r="O29" s="25"/>
      <c r="P29" s="23"/>
      <c r="Q29" s="23"/>
      <c r="R29" s="27"/>
      <c r="S29" s="23"/>
      <c r="T29" s="24"/>
      <c r="U29" s="24"/>
    </row>
    <row r="30" spans="1:21" ht="12.75">
      <c r="A30" s="62">
        <f t="shared" si="3"/>
        <v>29</v>
      </c>
      <c r="B30" s="103" t="str">
        <f>Sheet1!A30&amp;"/"&amp;Sheet1!B30</f>
        <v>64/2019</v>
      </c>
      <c r="C30" s="103" t="str">
        <f>Sheet1!C30&amp;" "&amp;Sheet1!D30</f>
        <v>Aleksej Vukčević</v>
      </c>
      <c r="D30" s="103"/>
      <c r="E30" s="29">
        <v>28</v>
      </c>
      <c r="F30" s="62"/>
      <c r="G30" s="80">
        <f t="shared" si="0"/>
        <v>28</v>
      </c>
      <c r="H30" s="65"/>
      <c r="I30" s="65"/>
      <c r="J30" s="80">
        <f t="shared" si="1"/>
        <v>28</v>
      </c>
      <c r="K30" s="81" t="str">
        <f t="shared" si="2"/>
        <v>F</v>
      </c>
      <c r="L30" s="23"/>
      <c r="M30" s="25"/>
      <c r="N30" s="25"/>
      <c r="O30" s="25"/>
      <c r="P30" s="25"/>
      <c r="Q30" s="23"/>
      <c r="R30" s="26"/>
      <c r="S30" s="25"/>
      <c r="T30" s="16"/>
      <c r="U30" s="24"/>
    </row>
    <row r="31" spans="1:21" ht="12.75">
      <c r="A31" s="62">
        <f t="shared" si="3"/>
        <v>30</v>
      </c>
      <c r="B31" s="103" t="str">
        <f>Sheet1!A31&amp;"/"&amp;Sheet1!B31</f>
        <v>73/2019</v>
      </c>
      <c r="C31" s="103" t="str">
        <f>Sheet1!C31&amp;" "&amp;Sheet1!D31</f>
        <v>Tamara Anđušić</v>
      </c>
      <c r="D31" s="103"/>
      <c r="E31" s="29">
        <v>12</v>
      </c>
      <c r="F31" s="62">
        <v>30</v>
      </c>
      <c r="G31" s="80">
        <f t="shared" si="0"/>
        <v>30</v>
      </c>
      <c r="H31" s="65"/>
      <c r="I31" s="65"/>
      <c r="J31" s="80">
        <f t="shared" si="1"/>
        <v>30</v>
      </c>
      <c r="K31" s="81" t="str">
        <f t="shared" si="2"/>
        <v>F</v>
      </c>
      <c r="L31" s="23"/>
      <c r="M31" s="25"/>
      <c r="N31" s="25"/>
      <c r="O31" s="25"/>
      <c r="P31" s="25"/>
      <c r="Q31" s="23"/>
      <c r="R31" s="27"/>
      <c r="S31" s="25"/>
      <c r="T31" s="16"/>
      <c r="U31" s="16"/>
    </row>
    <row r="32" spans="1:21" ht="12.75">
      <c r="A32" s="62">
        <f t="shared" si="3"/>
        <v>31</v>
      </c>
      <c r="B32" s="103" t="str">
        <f>Sheet1!A32&amp;"/"&amp;Sheet1!B32</f>
        <v>83/2019</v>
      </c>
      <c r="C32" s="103" t="str">
        <f>Sheet1!C32&amp;" "&amp;Sheet1!D32</f>
        <v>Lidija Vuksanović</v>
      </c>
      <c r="D32" s="103"/>
      <c r="E32" s="22">
        <v>36</v>
      </c>
      <c r="F32" s="62"/>
      <c r="G32" s="80">
        <f t="shared" si="0"/>
        <v>36</v>
      </c>
      <c r="H32" s="65"/>
      <c r="I32" s="65"/>
      <c r="J32" s="80">
        <f t="shared" si="1"/>
        <v>36</v>
      </c>
      <c r="K32" s="81" t="str">
        <f t="shared" si="2"/>
        <v>F</v>
      </c>
      <c r="L32" s="23"/>
      <c r="M32" s="25"/>
      <c r="N32" s="25"/>
      <c r="O32" s="25"/>
      <c r="P32" s="25"/>
      <c r="Q32" s="23"/>
      <c r="R32" s="26"/>
      <c r="S32" s="25"/>
      <c r="T32" s="16"/>
      <c r="U32" s="16"/>
    </row>
    <row r="33" spans="1:21" ht="12.75">
      <c r="A33" s="62">
        <f t="shared" si="3"/>
        <v>32</v>
      </c>
      <c r="B33" s="103" t="str">
        <f>Sheet1!A33&amp;"/"&amp;Sheet1!B33</f>
        <v>96/2019</v>
      </c>
      <c r="C33" s="103" t="str">
        <f>Sheet1!C33&amp;" "&amp;Sheet1!D33</f>
        <v>Deniz Gojak</v>
      </c>
      <c r="D33" s="103"/>
      <c r="E33" s="22">
        <v>17</v>
      </c>
      <c r="F33" s="62"/>
      <c r="G33" s="80">
        <f t="shared" si="0"/>
        <v>17</v>
      </c>
      <c r="H33" s="65"/>
      <c r="I33" s="65"/>
      <c r="J33" s="80">
        <f t="shared" si="1"/>
        <v>17</v>
      </c>
      <c r="K33" s="81" t="str">
        <f t="shared" si="2"/>
        <v>F</v>
      </c>
      <c r="L33" s="23"/>
      <c r="M33" s="25"/>
      <c r="N33" s="25"/>
      <c r="O33" s="25"/>
      <c r="P33" s="25"/>
      <c r="Q33" s="23"/>
      <c r="R33" s="26"/>
      <c r="S33" s="25"/>
      <c r="T33" s="16"/>
      <c r="U33" s="16"/>
    </row>
    <row r="34" spans="1:21" ht="12.75">
      <c r="A34" s="62">
        <f t="shared" si="3"/>
        <v>33</v>
      </c>
      <c r="B34" s="103" t="str">
        <f>Sheet1!A34&amp;"/"&amp;Sheet1!B34</f>
        <v>97/2019</v>
      </c>
      <c r="C34" s="103" t="str">
        <f>Sheet1!C34&amp;" "&amp;Sheet1!D34</f>
        <v>Amel Idrizović</v>
      </c>
      <c r="D34" s="103"/>
      <c r="E34" s="22">
        <v>22</v>
      </c>
      <c r="F34" s="62"/>
      <c r="G34" s="80">
        <f t="shared" si="0"/>
        <v>22</v>
      </c>
      <c r="H34" s="65"/>
      <c r="I34" s="65"/>
      <c r="J34" s="80">
        <f t="shared" si="1"/>
        <v>22</v>
      </c>
      <c r="K34" s="81" t="str">
        <f t="shared" si="2"/>
        <v>F</v>
      </c>
      <c r="L34" s="23"/>
      <c r="M34" s="25"/>
      <c r="N34" s="25"/>
      <c r="O34" s="25"/>
      <c r="P34" s="25"/>
      <c r="Q34" s="23"/>
      <c r="R34" s="26"/>
      <c r="S34" s="25"/>
      <c r="T34" s="16"/>
      <c r="U34" s="16"/>
    </row>
    <row r="35" spans="1:21" ht="12.75">
      <c r="A35" s="62">
        <f t="shared" si="3"/>
        <v>34</v>
      </c>
      <c r="B35" s="103" t="str">
        <f>Sheet1!A35&amp;"/"&amp;Sheet1!B35</f>
        <v>99/2019</v>
      </c>
      <c r="C35" s="103" t="str">
        <f>Sheet1!C35&amp;" "&amp;Sheet1!D35</f>
        <v>Olivera Božović</v>
      </c>
      <c r="D35" s="103"/>
      <c r="E35" s="22">
        <v>12</v>
      </c>
      <c r="F35" s="62">
        <v>25</v>
      </c>
      <c r="G35" s="80">
        <f t="shared" si="0"/>
        <v>25</v>
      </c>
      <c r="H35" s="65"/>
      <c r="I35" s="65"/>
      <c r="J35" s="80">
        <f t="shared" si="1"/>
        <v>25</v>
      </c>
      <c r="K35" s="81" t="str">
        <f t="shared" si="2"/>
        <v>F</v>
      </c>
      <c r="L35" s="23"/>
      <c r="M35" s="25"/>
      <c r="N35" s="25"/>
      <c r="O35" s="25"/>
      <c r="P35" s="25"/>
      <c r="Q35" s="23"/>
      <c r="R35" s="26"/>
      <c r="S35" s="25"/>
      <c r="T35" s="16"/>
      <c r="U35" s="16"/>
    </row>
    <row r="36" spans="1:21" ht="12.75">
      <c r="A36" s="62">
        <f t="shared" si="3"/>
        <v>35</v>
      </c>
      <c r="B36" s="103" t="str">
        <f>Sheet1!A36&amp;"/"&amp;Sheet1!B36</f>
        <v>5/2018</v>
      </c>
      <c r="C36" s="103" t="str">
        <f>Sheet1!C36&amp;" "&amp;Sheet1!D36</f>
        <v>Aleksa Dopudja</v>
      </c>
      <c r="D36" s="103">
        <v>2</v>
      </c>
      <c r="E36" s="22">
        <v>27</v>
      </c>
      <c r="F36" s="62"/>
      <c r="G36" s="80">
        <f t="shared" si="0"/>
        <v>27</v>
      </c>
      <c r="H36" s="65"/>
      <c r="I36" s="65"/>
      <c r="J36" s="80">
        <f t="shared" si="1"/>
        <v>29</v>
      </c>
      <c r="K36" s="81" t="str">
        <f t="shared" si="2"/>
        <v>F</v>
      </c>
      <c r="L36" s="23"/>
      <c r="M36" s="25"/>
      <c r="N36" s="25"/>
      <c r="O36" s="25"/>
      <c r="P36" s="25"/>
      <c r="Q36" s="23"/>
      <c r="R36" s="26"/>
      <c r="S36" s="25"/>
      <c r="T36" s="26"/>
      <c r="U36" s="16"/>
    </row>
    <row r="37" spans="1:21" ht="12.75">
      <c r="A37" s="62">
        <f t="shared" si="3"/>
        <v>36</v>
      </c>
      <c r="B37" s="103" t="str">
        <f>Sheet1!A37&amp;"/"&amp;Sheet1!B37</f>
        <v>8/2018</v>
      </c>
      <c r="C37" s="103" t="str">
        <f>Sheet1!C37&amp;" "&amp;Sheet1!D37</f>
        <v>Lazar Popović</v>
      </c>
      <c r="D37" s="103"/>
      <c r="E37" s="22">
        <v>22</v>
      </c>
      <c r="F37" s="62"/>
      <c r="G37" s="80">
        <f t="shared" si="0"/>
        <v>22</v>
      </c>
      <c r="H37" s="65"/>
      <c r="I37" s="65"/>
      <c r="J37" s="80">
        <f t="shared" si="1"/>
        <v>22</v>
      </c>
      <c r="K37" s="81" t="str">
        <f t="shared" si="2"/>
        <v>F</v>
      </c>
      <c r="L37" s="23"/>
      <c r="M37" s="25"/>
      <c r="N37" s="25"/>
      <c r="O37" s="25"/>
      <c r="P37" s="25"/>
      <c r="Q37" s="23"/>
      <c r="R37" s="26"/>
      <c r="S37" s="25"/>
      <c r="T37" s="26"/>
      <c r="U37" s="16"/>
    </row>
    <row r="38" spans="1:21" ht="12.75">
      <c r="A38" s="62">
        <f t="shared" si="3"/>
        <v>37</v>
      </c>
      <c r="B38" s="103" t="str">
        <f>Sheet1!A38&amp;"/"&amp;Sheet1!B38</f>
        <v>9/2018</v>
      </c>
      <c r="C38" s="103" t="str">
        <f>Sheet1!C38&amp;" "&amp;Sheet1!D38</f>
        <v>Andrijana Ognjenović</v>
      </c>
      <c r="D38" s="103"/>
      <c r="E38" s="22">
        <v>24</v>
      </c>
      <c r="F38" s="62">
        <v>30</v>
      </c>
      <c r="G38" s="80">
        <f t="shared" si="0"/>
        <v>30</v>
      </c>
      <c r="H38" s="65"/>
      <c r="I38" s="65"/>
      <c r="J38" s="80">
        <f t="shared" si="1"/>
        <v>30</v>
      </c>
      <c r="K38" s="81" t="str">
        <f t="shared" si="2"/>
        <v>F</v>
      </c>
      <c r="L38" s="23"/>
      <c r="M38" s="25"/>
      <c r="N38" s="26"/>
      <c r="O38" s="25"/>
      <c r="P38" s="25"/>
      <c r="Q38" s="23"/>
      <c r="R38" s="26"/>
      <c r="S38" s="25"/>
      <c r="T38" s="26"/>
      <c r="U38" s="16"/>
    </row>
    <row r="39" spans="1:21" ht="12.75">
      <c r="A39" s="62">
        <f t="shared" si="3"/>
        <v>38</v>
      </c>
      <c r="B39" s="103" t="str">
        <f>Sheet1!A39&amp;"/"&amp;Sheet1!B39</f>
        <v>37/2018</v>
      </c>
      <c r="C39" s="103" t="str">
        <f>Sheet1!C39&amp;" "&amp;Sheet1!D39</f>
        <v>Jovana Backović</v>
      </c>
      <c r="D39" s="103"/>
      <c r="E39" s="22">
        <v>20</v>
      </c>
      <c r="F39" s="62">
        <v>25</v>
      </c>
      <c r="G39" s="80">
        <f t="shared" si="0"/>
        <v>25</v>
      </c>
      <c r="H39" s="65"/>
      <c r="I39" s="65"/>
      <c r="J39" s="80">
        <f t="shared" si="1"/>
        <v>25</v>
      </c>
      <c r="K39" s="81" t="str">
        <f t="shared" si="2"/>
        <v>F</v>
      </c>
      <c r="L39" s="23"/>
      <c r="M39" s="25"/>
      <c r="N39" s="25"/>
      <c r="O39" s="25"/>
      <c r="P39" s="25"/>
      <c r="Q39" s="23"/>
      <c r="R39" s="26"/>
      <c r="S39" s="25"/>
      <c r="T39" s="26"/>
      <c r="U39" s="16"/>
    </row>
    <row r="40" spans="1:21" ht="12.75">
      <c r="A40" s="62">
        <f t="shared" si="3"/>
        <v>39</v>
      </c>
      <c r="B40" s="103" t="str">
        <f>Sheet1!A40&amp;"/"&amp;Sheet1!B40</f>
        <v>38/2018</v>
      </c>
      <c r="C40" s="104" t="str">
        <f>Sheet1!C40&amp;" "&amp;Sheet1!D40</f>
        <v>Dijana Vlahović</v>
      </c>
      <c r="D40" s="104"/>
      <c r="E40" s="22">
        <v>16</v>
      </c>
      <c r="F40" s="62">
        <v>26</v>
      </c>
      <c r="G40" s="80">
        <f t="shared" si="0"/>
        <v>26</v>
      </c>
      <c r="H40" s="31"/>
      <c r="I40" s="65"/>
      <c r="J40" s="80">
        <f t="shared" si="1"/>
        <v>26</v>
      </c>
      <c r="K40" s="81" t="str">
        <f t="shared" si="2"/>
        <v>F</v>
      </c>
      <c r="L40" s="23"/>
      <c r="M40" s="25"/>
      <c r="N40" s="25"/>
      <c r="O40" s="25"/>
      <c r="P40" s="25"/>
      <c r="Q40" s="23"/>
      <c r="R40" s="26"/>
      <c r="S40" s="25"/>
      <c r="T40" s="26"/>
      <c r="U40" s="16"/>
    </row>
    <row r="41" spans="1:21" ht="12.75">
      <c r="A41" s="62">
        <f t="shared" si="3"/>
        <v>40</v>
      </c>
      <c r="B41" s="103" t="str">
        <f>Sheet1!A41&amp;"/"&amp;Sheet1!B41</f>
        <v>56/2018</v>
      </c>
      <c r="C41" s="103" t="str">
        <f>Sheet1!C41&amp;" "&amp;Sheet1!D41</f>
        <v>Ivana Joksimović</v>
      </c>
      <c r="D41" s="103"/>
      <c r="E41" s="22"/>
      <c r="F41" s="62"/>
      <c r="G41" s="80">
        <f t="shared" si="0"/>
        <v>0</v>
      </c>
      <c r="H41" s="65"/>
      <c r="I41" s="65"/>
      <c r="J41" s="80">
        <f t="shared" si="1"/>
        <v>0</v>
      </c>
      <c r="K41" s="81" t="str">
        <f t="shared" si="2"/>
        <v>F</v>
      </c>
      <c r="L41" s="23"/>
      <c r="M41" s="25"/>
      <c r="N41" s="25"/>
      <c r="O41" s="25"/>
      <c r="P41" s="25"/>
      <c r="Q41" s="23"/>
      <c r="R41" s="26"/>
      <c r="S41" s="25"/>
      <c r="T41" s="26"/>
      <c r="U41" s="16"/>
    </row>
    <row r="42" spans="1:21" ht="12.75">
      <c r="A42" s="62">
        <f t="shared" si="3"/>
        <v>41</v>
      </c>
      <c r="B42" s="103" t="str">
        <f>Sheet1!A42&amp;"/"&amp;Sheet1!B42</f>
        <v>60/2018</v>
      </c>
      <c r="C42" s="103" t="str">
        <f>Sheet1!C42&amp;" "&amp;Sheet1!D42</f>
        <v>Miloš Radulović</v>
      </c>
      <c r="D42" s="103"/>
      <c r="E42" s="22"/>
      <c r="F42" s="62"/>
      <c r="G42" s="80">
        <f t="shared" si="0"/>
        <v>0</v>
      </c>
      <c r="H42" s="65"/>
      <c r="I42" s="65"/>
      <c r="J42" s="80">
        <f t="shared" si="1"/>
        <v>0</v>
      </c>
      <c r="K42" s="81" t="str">
        <f t="shared" si="2"/>
        <v>F</v>
      </c>
      <c r="L42" s="23"/>
      <c r="M42" s="25"/>
      <c r="N42" s="25"/>
      <c r="O42" s="25"/>
      <c r="P42" s="25"/>
      <c r="Q42" s="23"/>
      <c r="R42" s="26"/>
      <c r="S42" s="25"/>
      <c r="T42" s="26"/>
      <c r="U42" s="16"/>
    </row>
    <row r="43" spans="1:21" ht="12.75">
      <c r="A43" s="62">
        <f t="shared" si="3"/>
        <v>42</v>
      </c>
      <c r="B43" s="103" t="str">
        <f>Sheet1!A43&amp;"/"&amp;Sheet1!B43</f>
        <v>66/2018</v>
      </c>
      <c r="C43" s="103" t="str">
        <f>Sheet1!C43&amp;" "&amp;Sheet1!D43</f>
        <v>Petar Vujović</v>
      </c>
      <c r="D43" s="103"/>
      <c r="E43" s="22"/>
      <c r="F43" s="62"/>
      <c r="G43" s="80">
        <f t="shared" si="0"/>
        <v>0</v>
      </c>
      <c r="H43" s="65"/>
      <c r="I43" s="65"/>
      <c r="J43" s="80">
        <f t="shared" si="1"/>
        <v>0</v>
      </c>
      <c r="K43" s="81" t="str">
        <f t="shared" si="2"/>
        <v>F</v>
      </c>
      <c r="L43" s="23"/>
      <c r="M43" s="25"/>
      <c r="N43" s="25"/>
      <c r="O43" s="25"/>
      <c r="P43" s="25"/>
      <c r="Q43" s="27"/>
      <c r="R43" s="26"/>
      <c r="S43" s="25"/>
      <c r="T43" s="26"/>
      <c r="U43" s="16"/>
    </row>
    <row r="44" spans="1:21" ht="12.75">
      <c r="A44" s="62">
        <f t="shared" si="3"/>
        <v>43</v>
      </c>
      <c r="B44" s="103" t="str">
        <f>Sheet1!A44&amp;"/"&amp;Sheet1!B44</f>
        <v>70/2018</v>
      </c>
      <c r="C44" s="103" t="str">
        <f>Sheet1!C44&amp;" "&amp;Sheet1!D44</f>
        <v>Danijela Petrović</v>
      </c>
      <c r="D44" s="103"/>
      <c r="E44" s="22">
        <v>10</v>
      </c>
      <c r="F44" s="62">
        <v>30</v>
      </c>
      <c r="G44" s="80">
        <f t="shared" si="0"/>
        <v>30</v>
      </c>
      <c r="H44" s="65"/>
      <c r="I44" s="65"/>
      <c r="J44" s="80">
        <f t="shared" si="1"/>
        <v>30</v>
      </c>
      <c r="K44" s="81" t="str">
        <f t="shared" si="2"/>
        <v>F</v>
      </c>
      <c r="L44" s="23"/>
      <c r="M44" s="25"/>
      <c r="N44" s="25"/>
      <c r="O44" s="25"/>
      <c r="P44" s="25"/>
      <c r="Q44" s="23"/>
      <c r="R44" s="26"/>
      <c r="S44" s="25"/>
      <c r="T44" s="26"/>
      <c r="U44" s="16"/>
    </row>
    <row r="45" spans="1:21" ht="12.75">
      <c r="A45" s="62">
        <f t="shared" si="3"/>
        <v>44</v>
      </c>
      <c r="B45" s="103" t="str">
        <f>Sheet1!A45&amp;"/"&amp;Sheet1!B45</f>
        <v>79/2018</v>
      </c>
      <c r="C45" s="104" t="str">
        <f>Sheet1!C45&amp;" "&amp;Sheet1!D45</f>
        <v>Boško Roganović</v>
      </c>
      <c r="D45" s="104"/>
      <c r="E45" s="22">
        <v>6</v>
      </c>
      <c r="F45" s="62">
        <v>30</v>
      </c>
      <c r="G45" s="80">
        <f t="shared" si="0"/>
        <v>30</v>
      </c>
      <c r="H45" s="65"/>
      <c r="I45" s="65"/>
      <c r="J45" s="80">
        <f t="shared" si="1"/>
        <v>30</v>
      </c>
      <c r="K45" s="81" t="str">
        <f t="shared" si="2"/>
        <v>F</v>
      </c>
      <c r="L45" s="23"/>
      <c r="M45" s="25"/>
      <c r="N45" s="25"/>
      <c r="O45" s="25"/>
      <c r="P45" s="25"/>
      <c r="Q45" s="23"/>
      <c r="R45" s="26"/>
      <c r="S45" s="25"/>
      <c r="T45" s="26"/>
      <c r="U45" s="16"/>
    </row>
    <row r="46" spans="1:21" ht="12.75">
      <c r="A46" s="62">
        <f t="shared" si="3"/>
        <v>45</v>
      </c>
      <c r="B46" s="103" t="str">
        <f>Sheet1!A46&amp;"/"&amp;Sheet1!B46</f>
        <v>87/2018</v>
      </c>
      <c r="C46" s="104" t="str">
        <f>Sheet1!C46&amp;" "&amp;Sheet1!D46</f>
        <v>Imrana Osmanović</v>
      </c>
      <c r="D46" s="104"/>
      <c r="E46" s="22"/>
      <c r="F46" s="62"/>
      <c r="G46" s="80">
        <f t="shared" si="0"/>
        <v>0</v>
      </c>
      <c r="H46" s="65"/>
      <c r="I46" s="65"/>
      <c r="J46" s="80">
        <f t="shared" si="1"/>
        <v>0</v>
      </c>
      <c r="K46" s="81" t="str">
        <f t="shared" si="2"/>
        <v>F</v>
      </c>
      <c r="L46" s="23"/>
      <c r="M46" s="25"/>
      <c r="N46" s="25"/>
      <c r="O46" s="25"/>
      <c r="P46" s="25"/>
      <c r="Q46" s="23"/>
      <c r="R46" s="26"/>
      <c r="S46" s="25"/>
      <c r="T46" s="26"/>
      <c r="U46" s="16"/>
    </row>
    <row r="47" spans="1:21" ht="12.75">
      <c r="A47" s="62">
        <f t="shared" si="3"/>
        <v>46</v>
      </c>
      <c r="B47" s="103" t="str">
        <f>Sheet1!A47&amp;"/"&amp;Sheet1!B47</f>
        <v>89/2018</v>
      </c>
      <c r="C47" s="104" t="str">
        <f>Sheet1!C47&amp;" "&amp;Sheet1!D47</f>
        <v>Srđan Radović</v>
      </c>
      <c r="D47" s="104"/>
      <c r="E47" s="22">
        <v>28</v>
      </c>
      <c r="F47" s="62"/>
      <c r="G47" s="80">
        <f t="shared" si="0"/>
        <v>28</v>
      </c>
      <c r="H47" s="65"/>
      <c r="I47" s="65"/>
      <c r="J47" s="80">
        <f t="shared" si="1"/>
        <v>28</v>
      </c>
      <c r="K47" s="81" t="str">
        <f t="shared" si="2"/>
        <v>F</v>
      </c>
      <c r="L47" s="23"/>
      <c r="M47" s="25"/>
      <c r="N47" s="25"/>
      <c r="O47" s="25"/>
      <c r="P47" s="25"/>
      <c r="Q47" s="23"/>
      <c r="R47" s="26"/>
      <c r="S47" s="25"/>
      <c r="T47" s="26"/>
      <c r="U47" s="16"/>
    </row>
    <row r="48" spans="1:21" ht="12.75">
      <c r="A48" s="62">
        <f t="shared" si="3"/>
        <v>47</v>
      </c>
      <c r="B48" s="103" t="str">
        <f>Sheet1!A48&amp;"/"&amp;Sheet1!B48</f>
        <v>96/2018</v>
      </c>
      <c r="C48" s="103" t="str">
        <f>Sheet1!C48&amp;" "&amp;Sheet1!D48</f>
        <v>Miljana Gardašević</v>
      </c>
      <c r="D48" s="103"/>
      <c r="E48" s="22">
        <v>18</v>
      </c>
      <c r="F48" s="62">
        <v>22</v>
      </c>
      <c r="G48" s="80">
        <f t="shared" si="0"/>
        <v>22</v>
      </c>
      <c r="H48" s="65"/>
      <c r="I48" s="31"/>
      <c r="J48" s="80">
        <f t="shared" si="1"/>
        <v>22</v>
      </c>
      <c r="K48" s="81" t="str">
        <f t="shared" si="2"/>
        <v>F</v>
      </c>
      <c r="L48" s="23"/>
      <c r="M48" s="25"/>
      <c r="N48" s="26"/>
      <c r="O48" s="25"/>
      <c r="P48" s="25"/>
      <c r="Q48" s="23"/>
      <c r="R48" s="26"/>
      <c r="S48" s="25"/>
      <c r="T48" s="26"/>
      <c r="U48" s="16"/>
    </row>
    <row r="49" spans="1:21" ht="12.75">
      <c r="A49" s="62">
        <f t="shared" si="3"/>
        <v>48</v>
      </c>
      <c r="B49" s="103" t="str">
        <f>Sheet1!A49&amp;"/"&amp;Sheet1!B49</f>
        <v>3/2017</v>
      </c>
      <c r="C49" s="103" t="str">
        <f>Sheet1!C49&amp;" "&amp;Sheet1!D49</f>
        <v>Bogdan Vujanović</v>
      </c>
      <c r="D49" s="103"/>
      <c r="E49" s="29">
        <v>24</v>
      </c>
      <c r="F49" s="62"/>
      <c r="G49" s="80">
        <f t="shared" si="0"/>
        <v>24</v>
      </c>
      <c r="H49" s="65"/>
      <c r="I49" s="31"/>
      <c r="J49" s="80">
        <f t="shared" si="1"/>
        <v>24</v>
      </c>
      <c r="K49" s="81" t="str">
        <f t="shared" si="2"/>
        <v>F</v>
      </c>
      <c r="L49" s="23"/>
      <c r="M49" s="25"/>
      <c r="N49" s="25"/>
      <c r="O49" s="25"/>
      <c r="P49" s="25"/>
      <c r="Q49" s="23"/>
      <c r="R49" s="26"/>
      <c r="S49" s="25"/>
      <c r="T49" s="26"/>
      <c r="U49" s="16"/>
    </row>
    <row r="50" spans="3:4" ht="12.75">
      <c r="C50" s="1"/>
      <c r="D50" s="1"/>
    </row>
    <row r="51" spans="3:4" ht="12.75">
      <c r="C51" s="1"/>
      <c r="D51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27" t="s">
        <v>1</v>
      </c>
      <c r="B1" s="128"/>
      <c r="C1" s="128"/>
      <c r="D1" s="128"/>
      <c r="E1" s="128"/>
      <c r="F1" s="128"/>
      <c r="G1" s="128"/>
      <c r="H1" s="128"/>
      <c r="I1" s="122"/>
      <c r="J1" s="123"/>
      <c r="K1" s="18"/>
      <c r="L1" s="18"/>
    </row>
    <row r="2" spans="1:12" ht="15">
      <c r="A2" s="32" t="s">
        <v>2</v>
      </c>
      <c r="B2" s="18"/>
      <c r="C2" s="18"/>
      <c r="D2" s="18"/>
      <c r="E2" s="37" t="s">
        <v>175</v>
      </c>
      <c r="F2" s="17"/>
      <c r="G2" s="33" t="s">
        <v>3</v>
      </c>
      <c r="H2" s="60" t="s">
        <v>47</v>
      </c>
      <c r="I2" s="87"/>
      <c r="J2" s="34"/>
      <c r="K2" s="18"/>
      <c r="L2" s="18"/>
    </row>
    <row r="3" spans="1:12" ht="15">
      <c r="A3" s="38" t="s">
        <v>176</v>
      </c>
      <c r="B3" s="59"/>
      <c r="C3" s="59"/>
      <c r="D3" s="59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67"/>
      <c r="B4" s="68"/>
      <c r="C4" s="68"/>
      <c r="D4" s="68"/>
      <c r="E4" s="68"/>
      <c r="F4" s="69"/>
      <c r="G4" s="69"/>
      <c r="H4" s="69"/>
      <c r="I4" s="68"/>
      <c r="J4" s="70"/>
      <c r="K4" s="18"/>
      <c r="L4" s="18"/>
    </row>
    <row r="5" spans="1:11" ht="26.25" customHeight="1" thickBot="1">
      <c r="A5" s="36" t="s">
        <v>15</v>
      </c>
      <c r="B5" s="19"/>
      <c r="C5" s="115" t="s">
        <v>23</v>
      </c>
      <c r="D5" s="116"/>
      <c r="E5" s="116"/>
      <c r="F5" s="116"/>
      <c r="G5" s="116"/>
      <c r="H5" s="117"/>
      <c r="I5" s="113" t="s">
        <v>14</v>
      </c>
      <c r="J5" s="113" t="s">
        <v>4</v>
      </c>
      <c r="K5" s="18"/>
    </row>
    <row r="6" spans="1:11" ht="13.5" thickBot="1">
      <c r="A6" s="61" t="s">
        <v>5</v>
      </c>
      <c r="B6" s="107" t="s">
        <v>12</v>
      </c>
      <c r="C6" s="118" t="s">
        <v>87</v>
      </c>
      <c r="D6" s="119"/>
      <c r="E6" s="126" t="s">
        <v>20</v>
      </c>
      <c r="F6" s="126"/>
      <c r="G6" s="124" t="s">
        <v>13</v>
      </c>
      <c r="H6" s="125"/>
      <c r="I6" s="114"/>
      <c r="J6" s="114"/>
      <c r="K6" s="18"/>
    </row>
    <row r="7" spans="1:11" ht="12.75">
      <c r="A7" s="88"/>
      <c r="B7" s="108"/>
      <c r="C7" s="120"/>
      <c r="D7" s="121"/>
      <c r="E7" s="110" t="s">
        <v>17</v>
      </c>
      <c r="F7" s="90" t="s">
        <v>18</v>
      </c>
      <c r="G7" s="89" t="s">
        <v>21</v>
      </c>
      <c r="H7" s="91" t="s">
        <v>22</v>
      </c>
      <c r="I7" s="114"/>
      <c r="J7" s="114"/>
      <c r="K7" s="18"/>
    </row>
    <row r="8" spans="1:11" ht="12.75">
      <c r="A8" s="63" t="str">
        <f>IF(ISBLANK(Rezultati!B2),"",Rezultati!B2)</f>
        <v>4/2019</v>
      </c>
      <c r="B8" s="64" t="str">
        <f>IF(ISBLANK(Rezultati!C2),"",Rezultati!C2)</f>
        <v>Nerma Dizdarević</v>
      </c>
      <c r="C8" s="111">
        <f>IF(ISBLANK(Rezultati!D2),"",Rezultati!D2)</f>
      </c>
      <c r="D8" s="112"/>
      <c r="E8" s="92">
        <f>IF(ISBLANK(Rezultati!E2),"",Rezultati!E2)</f>
        <v>27</v>
      </c>
      <c r="F8" s="92">
        <f>IF(ISBLANK(Rezultati!F2),"",Rezultati!F2)</f>
      </c>
      <c r="G8" s="92">
        <f>IF(ISBLANK(Rezultati!H2),"",Rezultati!H2)</f>
      </c>
      <c r="H8" s="92">
        <f>IF(ISBLANK(Rezultati!I2),"",Rezultati!I2)</f>
      </c>
      <c r="I8" s="92">
        <f>IF(ISBLANK(Rezultati!J2),"",Rezultati!J2)</f>
        <v>27</v>
      </c>
      <c r="J8" s="93" t="str">
        <f>IF(Rezultati!J2&lt;50,"F",IF(Rezultati!J2&lt;60,"E",IF(Rezultati!J2&lt;70,"D",IF(Rezultati!J2&lt;80,"C",IF(Rezultati!J2&lt;90,"B","A")))))</f>
        <v>F</v>
      </c>
      <c r="K8" s="18"/>
    </row>
    <row r="9" spans="1:11" ht="12.75">
      <c r="A9" s="63" t="str">
        <f>IF(ISBLANK(Rezultati!B3),"",Rezultati!B3)</f>
        <v>5/2019</v>
      </c>
      <c r="B9" s="64" t="str">
        <f>IF(ISBLANK(Rezultati!C3),"",Rezultati!C3)</f>
        <v>Vladimir Novović</v>
      </c>
      <c r="C9" s="111">
        <f>IF(ISBLANK(Rezultati!D3),"",Rezultati!D3)</f>
        <v>2</v>
      </c>
      <c r="D9" s="112"/>
      <c r="E9" s="92">
        <f>IF(ISBLANK(Rezultati!E3),"",Rezultati!E3)</f>
        <v>39</v>
      </c>
      <c r="F9" s="92">
        <f>IF(ISBLANK(Rezultati!F3),"",Rezultati!F3)</f>
      </c>
      <c r="G9" s="92">
        <f>IF(ISBLANK(Rezultati!H3),"",Rezultati!H3)</f>
      </c>
      <c r="H9" s="92">
        <f>IF(ISBLANK(Rezultati!I3),"",Rezultati!I3)</f>
      </c>
      <c r="I9" s="92">
        <f>IF(ISBLANK(Rezultati!J3),"",Rezultati!J3)</f>
        <v>41</v>
      </c>
      <c r="J9" s="93" t="str">
        <f>IF(Rezultati!J3&lt;50,"F",IF(Rezultati!J3&lt;60,"E",IF(Rezultati!J3&lt;70,"D",IF(Rezultati!J3&lt;80,"C",IF(Rezultati!J3&lt;90,"B","A")))))</f>
        <v>F</v>
      </c>
      <c r="K9" s="18"/>
    </row>
    <row r="10" spans="1:11" ht="12.75">
      <c r="A10" s="63" t="str">
        <f>IF(ISBLANK(Rezultati!B4),"",Rezultati!B4)</f>
        <v>7/2019</v>
      </c>
      <c r="B10" s="64" t="str">
        <f>IF(ISBLANK(Rezultati!C4),"",Rezultati!C4)</f>
        <v>Ana Ašanin</v>
      </c>
      <c r="C10" s="111">
        <f>IF(ISBLANK(Rezultati!D4),"",Rezultati!D4)</f>
      </c>
      <c r="D10" s="112"/>
      <c r="E10" s="92">
        <f>IF(ISBLANK(Rezultati!E4),"",Rezultati!E4)</f>
        <v>36</v>
      </c>
      <c r="F10" s="92">
        <f>IF(ISBLANK(Rezultati!F4),"",Rezultati!F4)</f>
      </c>
      <c r="G10" s="92">
        <f>IF(ISBLANK(Rezultati!H4),"",Rezultati!H4)</f>
      </c>
      <c r="H10" s="92">
        <f>IF(ISBLANK(Rezultati!I4),"",Rezultati!I4)</f>
      </c>
      <c r="I10" s="92">
        <f>IF(ISBLANK(Rezultati!J4),"",Rezultati!J4)</f>
        <v>36</v>
      </c>
      <c r="J10" s="93" t="str">
        <f>IF(Rezultati!J4&lt;50,"F",IF(Rezultati!J4&lt;60,"E",IF(Rezultati!J4&lt;70,"D",IF(Rezultati!J4&lt;80,"C",IF(Rezultati!J4&lt;90,"B","A")))))</f>
        <v>F</v>
      </c>
      <c r="K10" s="18"/>
    </row>
    <row r="11" spans="1:11" ht="12.75">
      <c r="A11" s="63" t="str">
        <f>IF(ISBLANK(Rezultati!B5),"",Rezultati!B5)</f>
        <v>9/2019</v>
      </c>
      <c r="B11" s="64" t="str">
        <f>IF(ISBLANK(Rezultati!C5),"",Rezultati!C5)</f>
        <v>Ivana Lončar</v>
      </c>
      <c r="C11" s="111">
        <f>IF(ISBLANK(Rezultati!D5),"",Rezultati!D5)</f>
      </c>
      <c r="D11" s="112"/>
      <c r="E11" s="92">
        <f>IF(ISBLANK(Rezultati!E5),"",Rezultati!E5)</f>
        <v>7</v>
      </c>
      <c r="F11" s="92">
        <f>IF(ISBLANK(Rezultati!F5),"",Rezultati!F5)</f>
        <v>27</v>
      </c>
      <c r="G11" s="92">
        <f>IF(ISBLANK(Rezultati!H5),"",Rezultati!H5)</f>
      </c>
      <c r="H11" s="92">
        <f>IF(ISBLANK(Rezultati!I5),"",Rezultati!I5)</f>
      </c>
      <c r="I11" s="92">
        <f>IF(ISBLANK(Rezultati!J5),"",Rezultati!J5)</f>
        <v>27</v>
      </c>
      <c r="J11" s="93" t="str">
        <f>IF(Rezultati!J5&lt;50,"F",IF(Rezultati!J5&lt;60,"E",IF(Rezultati!J5&lt;70,"D",IF(Rezultati!J5&lt;80,"C",IF(Rezultati!J5&lt;90,"B","A")))))</f>
        <v>F</v>
      </c>
      <c r="K11" s="18"/>
    </row>
    <row r="12" spans="1:11" ht="12.75">
      <c r="A12" s="63" t="str">
        <f>IF(ISBLANK(Rezultati!B6),"",Rezultati!B6)</f>
        <v>10/2019</v>
      </c>
      <c r="B12" s="64" t="str">
        <f>IF(ISBLANK(Rezultati!C6),"",Rezultati!C6)</f>
        <v>Petar Planinić</v>
      </c>
      <c r="C12" s="111">
        <f>IF(ISBLANK(Rezultati!D6),"",Rezultati!D6)</f>
      </c>
      <c r="D12" s="112"/>
      <c r="E12" s="92">
        <f>IF(ISBLANK(Rezultati!E6),"",Rezultati!E6)</f>
        <v>19</v>
      </c>
      <c r="F12" s="92">
        <f>IF(ISBLANK(Rezultati!F6),"",Rezultati!F6)</f>
        <v>31</v>
      </c>
      <c r="G12" s="92">
        <f>IF(ISBLANK(Rezultati!H6),"",Rezultati!H6)</f>
      </c>
      <c r="H12" s="92">
        <f>IF(ISBLANK(Rezultati!I6),"",Rezultati!I6)</f>
      </c>
      <c r="I12" s="92">
        <f>IF(ISBLANK(Rezultati!J6),"",Rezultati!J6)</f>
        <v>31</v>
      </c>
      <c r="J12" s="93" t="str">
        <f>IF(Rezultati!J6&lt;50,"F",IF(Rezultati!J6&lt;60,"E",IF(Rezultati!J6&lt;70,"D",IF(Rezultati!J6&lt;80,"C",IF(Rezultati!J6&lt;90,"B","A")))))</f>
        <v>F</v>
      </c>
      <c r="K12" s="18"/>
    </row>
    <row r="13" spans="1:11" ht="12.75">
      <c r="A13" s="63" t="str">
        <f>IF(ISBLANK(Rezultati!B7),"",Rezultati!B7)</f>
        <v>11/2019</v>
      </c>
      <c r="B13" s="64" t="str">
        <f>IF(ISBLANK(Rezultati!C7),"",Rezultati!C7)</f>
        <v>Slaviša Đukanović</v>
      </c>
      <c r="C13" s="111">
        <f>IF(ISBLANK(Rezultati!D7),"",Rezultati!D7)</f>
      </c>
      <c r="D13" s="112"/>
      <c r="E13" s="92">
        <f>IF(ISBLANK(Rezultati!E7),"",Rezultati!E7)</f>
        <v>19</v>
      </c>
      <c r="F13" s="92">
        <f>IF(ISBLANK(Rezultati!F7),"",Rezultati!F7)</f>
        <v>26</v>
      </c>
      <c r="G13" s="92">
        <f>IF(ISBLANK(Rezultati!H7),"",Rezultati!H7)</f>
      </c>
      <c r="H13" s="92">
        <f>IF(ISBLANK(Rezultati!I7),"",Rezultati!I7)</f>
      </c>
      <c r="I13" s="92">
        <f>IF(ISBLANK(Rezultati!J7),"",Rezultati!J7)</f>
        <v>26</v>
      </c>
      <c r="J13" s="93" t="str">
        <f>IF(Rezultati!J7&lt;50,"F",IF(Rezultati!J7&lt;60,"E",IF(Rezultati!J7&lt;70,"D",IF(Rezultati!J7&lt;80,"C",IF(Rezultati!J7&lt;90,"B","A")))))</f>
        <v>F</v>
      </c>
      <c r="K13" s="18"/>
    </row>
    <row r="14" spans="1:11" ht="12.75">
      <c r="A14" s="63" t="str">
        <f>IF(ISBLANK(Rezultati!B8),"",Rezultati!B8)</f>
        <v>12/2019</v>
      </c>
      <c r="B14" s="64" t="str">
        <f>IF(ISBLANK(Rezultati!C8),"",Rezultati!C8)</f>
        <v>Marko Belević</v>
      </c>
      <c r="C14" s="111">
        <f>IF(ISBLANK(Rezultati!D8),"",Rezultati!D8)</f>
      </c>
      <c r="D14" s="112"/>
      <c r="E14" s="92">
        <f>IF(ISBLANK(Rezultati!E8),"",Rezultati!E8)</f>
        <v>5</v>
      </c>
      <c r="F14" s="92">
        <f>IF(ISBLANK(Rezultati!F8),"",Rezultati!F8)</f>
        <v>22</v>
      </c>
      <c r="G14" s="92">
        <f>IF(ISBLANK(Rezultati!H8),"",Rezultati!H8)</f>
      </c>
      <c r="H14" s="92">
        <f>IF(ISBLANK(Rezultati!I8),"",Rezultati!I8)</f>
      </c>
      <c r="I14" s="92">
        <f>IF(ISBLANK(Rezultati!J8),"",Rezultati!J8)</f>
        <v>22</v>
      </c>
      <c r="J14" s="93" t="str">
        <f>IF(Rezultati!J8&lt;50,"F",IF(Rezultati!J8&lt;60,"E",IF(Rezultati!J8&lt;70,"D",IF(Rezultati!J8&lt;80,"C",IF(Rezultati!J8&lt;90,"B","A")))))</f>
        <v>F</v>
      </c>
      <c r="K14" s="18"/>
    </row>
    <row r="15" spans="1:11" ht="12.75">
      <c r="A15" s="63" t="str">
        <f>IF(ISBLANK(Rezultati!B9),"",Rezultati!B9)</f>
        <v>15/2019</v>
      </c>
      <c r="B15" s="64" t="str">
        <f>IF(ISBLANK(Rezultati!C9),"",Rezultati!C9)</f>
        <v>Luka Vulanović</v>
      </c>
      <c r="C15" s="111">
        <f>IF(ISBLANK(Rezultati!D9),"",Rezultati!D9)</f>
      </c>
      <c r="D15" s="112"/>
      <c r="E15" s="92">
        <f>IF(ISBLANK(Rezultati!E9),"",Rezultati!E9)</f>
        <v>28</v>
      </c>
      <c r="F15" s="92">
        <f>IF(ISBLANK(Rezultati!F9),"",Rezultati!F9)</f>
      </c>
      <c r="G15" s="92">
        <f>IF(ISBLANK(Rezultati!H9),"",Rezultati!H9)</f>
      </c>
      <c r="H15" s="92">
        <f>IF(ISBLANK(Rezultati!I9),"",Rezultati!I9)</f>
      </c>
      <c r="I15" s="92">
        <f>IF(ISBLANK(Rezultati!J9),"",Rezultati!J9)</f>
        <v>28</v>
      </c>
      <c r="J15" s="93" t="str">
        <f>IF(Rezultati!J9&lt;50,"F",IF(Rezultati!J9&lt;60,"E",IF(Rezultati!J9&lt;70,"D",IF(Rezultati!J9&lt;80,"C",IF(Rezultati!J9&lt;90,"B","A")))))</f>
        <v>F</v>
      </c>
      <c r="K15" s="18"/>
    </row>
    <row r="16" spans="1:11" ht="12.75">
      <c r="A16" s="63" t="str">
        <f>IF(ISBLANK(Rezultati!B10),"",Rezultati!B10)</f>
        <v>16/2019</v>
      </c>
      <c r="B16" s="64" t="str">
        <f>IF(ISBLANK(Rezultati!C10),"",Rezultati!C10)</f>
        <v>Luka Pavićević</v>
      </c>
      <c r="C16" s="111">
        <f>IF(ISBLANK(Rezultati!D10),"",Rezultati!D10)</f>
      </c>
      <c r="D16" s="112"/>
      <c r="E16" s="92">
        <f>IF(ISBLANK(Rezultati!E10),"",Rezultati!E10)</f>
      </c>
      <c r="F16" s="92">
        <f>IF(ISBLANK(Rezultati!F10),"",Rezultati!F10)</f>
        <v>35</v>
      </c>
      <c r="G16" s="92">
        <f>IF(ISBLANK(Rezultati!H10),"",Rezultati!H10)</f>
      </c>
      <c r="H16" s="92">
        <f>IF(ISBLANK(Rezultati!I10),"",Rezultati!I10)</f>
      </c>
      <c r="I16" s="92">
        <f>IF(ISBLANK(Rezultati!J10),"",Rezultati!J10)</f>
        <v>35</v>
      </c>
      <c r="J16" s="93" t="str">
        <f>IF(Rezultati!J10&lt;50,"F",IF(Rezultati!J10&lt;60,"E",IF(Rezultati!J10&lt;70,"D",IF(Rezultati!J10&lt;80,"C",IF(Rezultati!J10&lt;90,"B","A")))))</f>
        <v>F</v>
      </c>
      <c r="K16" s="18"/>
    </row>
    <row r="17" spans="1:11" ht="12.75">
      <c r="A17" s="63" t="str">
        <f>IF(ISBLANK(Rezultati!B11),"",Rezultati!B11)</f>
        <v>17/2019</v>
      </c>
      <c r="B17" s="64" t="str">
        <f>IF(ISBLANK(Rezultati!C11),"",Rezultati!C11)</f>
        <v>Nemanja Rabrenović</v>
      </c>
      <c r="C17" s="111">
        <f>IF(ISBLANK(Rezultati!D11),"",Rezultati!D11)</f>
      </c>
      <c r="D17" s="112"/>
      <c r="E17" s="92">
        <f>IF(ISBLANK(Rezultati!E11),"",Rezultati!E11)</f>
        <v>0</v>
      </c>
      <c r="F17" s="92">
        <f>IF(ISBLANK(Rezultati!F11),"",Rezultati!F11)</f>
        <v>23</v>
      </c>
      <c r="G17" s="92">
        <f>IF(ISBLANK(Rezultati!H11),"",Rezultati!H11)</f>
      </c>
      <c r="H17" s="92">
        <f>IF(ISBLANK(Rezultati!I11),"",Rezultati!I11)</f>
      </c>
      <c r="I17" s="92">
        <f>IF(ISBLANK(Rezultati!J11),"",Rezultati!J11)</f>
        <v>23</v>
      </c>
      <c r="J17" s="93" t="str">
        <f>IF(Rezultati!J11&lt;50,"F",IF(Rezultati!J11&lt;60,"E",IF(Rezultati!J11&lt;70,"D",IF(Rezultati!J11&lt;80,"C",IF(Rezultati!J11&lt;90,"B","A")))))</f>
        <v>F</v>
      </c>
      <c r="K17" s="18"/>
    </row>
    <row r="18" spans="1:11" ht="12.75">
      <c r="A18" s="63" t="str">
        <f>IF(ISBLANK(Rezultati!B12),"",Rezultati!B12)</f>
        <v>19/2019</v>
      </c>
      <c r="B18" s="64" t="str">
        <f>IF(ISBLANK(Rezultati!C12),"",Rezultati!C12)</f>
        <v>Pavle Vulin</v>
      </c>
      <c r="C18" s="111">
        <f>IF(ISBLANK(Rezultati!D12),"",Rezultati!D12)</f>
        <v>2</v>
      </c>
      <c r="D18" s="112"/>
      <c r="E18" s="92">
        <f>IF(ISBLANK(Rezultati!E12),"",Rezultati!E12)</f>
        <v>12</v>
      </c>
      <c r="F18" s="92">
        <f>IF(ISBLANK(Rezultati!F12),"",Rezultati!F12)</f>
        <v>32</v>
      </c>
      <c r="G18" s="92">
        <f>IF(ISBLANK(Rezultati!H12),"",Rezultati!H12)</f>
      </c>
      <c r="H18" s="92">
        <f>IF(ISBLANK(Rezultati!I12),"",Rezultati!I12)</f>
      </c>
      <c r="I18" s="92">
        <f>IF(ISBLANK(Rezultati!J12),"",Rezultati!J12)</f>
        <v>34</v>
      </c>
      <c r="J18" s="93" t="str">
        <f>IF(Rezultati!J12&lt;50,"F",IF(Rezultati!J12&lt;60,"E",IF(Rezultati!J12&lt;70,"D",IF(Rezultati!J12&lt;80,"C",IF(Rezultati!J12&lt;90,"B","A")))))</f>
        <v>F</v>
      </c>
      <c r="K18" s="18"/>
    </row>
    <row r="19" spans="1:11" ht="12.75">
      <c r="A19" s="63" t="str">
        <f>IF(ISBLANK(Rezultati!B13),"",Rezultati!B13)</f>
        <v>21/2019</v>
      </c>
      <c r="B19" s="64" t="str">
        <f>IF(ISBLANK(Rezultati!C13),"",Rezultati!C13)</f>
        <v>Vuk Slavić</v>
      </c>
      <c r="C19" s="111">
        <f>IF(ISBLANK(Rezultati!D13),"",Rezultati!D13)</f>
        <v>5</v>
      </c>
      <c r="D19" s="112"/>
      <c r="E19" s="92">
        <f>IF(ISBLANK(Rezultati!E13),"",Rezultati!E13)</f>
        <v>39</v>
      </c>
      <c r="F19" s="92">
        <f>IF(ISBLANK(Rezultati!F13),"",Rezultati!F13)</f>
      </c>
      <c r="G19" s="92">
        <f>IF(ISBLANK(Rezultati!H13),"",Rezultati!H13)</f>
      </c>
      <c r="H19" s="92">
        <f>IF(ISBLANK(Rezultati!I13),"",Rezultati!I13)</f>
      </c>
      <c r="I19" s="92">
        <f>IF(ISBLANK(Rezultati!J13),"",Rezultati!J13)</f>
        <v>44</v>
      </c>
      <c r="J19" s="93" t="str">
        <f>IF(Rezultati!J13&lt;50,"F",IF(Rezultati!J13&lt;60,"E",IF(Rezultati!J13&lt;70,"D",IF(Rezultati!J13&lt;80,"C",IF(Rezultati!J13&lt;90,"B","A")))))</f>
        <v>F</v>
      </c>
      <c r="K19" s="18"/>
    </row>
    <row r="20" spans="1:11" ht="12.75">
      <c r="A20" s="63" t="str">
        <f>IF(ISBLANK(Rezultati!B14),"",Rezultati!B14)</f>
        <v>23/2019</v>
      </c>
      <c r="B20" s="64" t="str">
        <f>IF(ISBLANK(Rezultati!C14),"",Rezultati!C14)</f>
        <v>Jovana Ćipranić</v>
      </c>
      <c r="C20" s="111">
        <f>IF(ISBLANK(Rezultati!D14),"",Rezultati!D14)</f>
      </c>
      <c r="D20" s="112"/>
      <c r="E20" s="92">
        <f>IF(ISBLANK(Rezultati!E14),"",Rezultati!E14)</f>
        <v>36</v>
      </c>
      <c r="F20" s="92">
        <f>IF(ISBLANK(Rezultati!F14),"",Rezultati!F14)</f>
      </c>
      <c r="G20" s="92">
        <f>IF(ISBLANK(Rezultati!H14),"",Rezultati!H14)</f>
      </c>
      <c r="H20" s="92">
        <f>IF(ISBLANK(Rezultati!I14),"",Rezultati!I14)</f>
      </c>
      <c r="I20" s="92">
        <f>IF(ISBLANK(Rezultati!J14),"",Rezultati!J14)</f>
        <v>36</v>
      </c>
      <c r="J20" s="93" t="str">
        <f>IF(Rezultati!J14&lt;50,"F",IF(Rezultati!J14&lt;60,"E",IF(Rezultati!J14&lt;70,"D",IF(Rezultati!J14&lt;80,"C",IF(Rezultati!J14&lt;90,"B","A")))))</f>
        <v>F</v>
      </c>
      <c r="K20" s="18"/>
    </row>
    <row r="21" spans="1:11" ht="12.75">
      <c r="A21" s="63" t="str">
        <f>IF(ISBLANK(Rezultati!B15),"",Rezultati!B15)</f>
        <v>24/2019</v>
      </c>
      <c r="B21" s="64" t="str">
        <f>IF(ISBLANK(Rezultati!C15),"",Rezultati!C15)</f>
        <v>Staša Bakić</v>
      </c>
      <c r="C21" s="111">
        <f>IF(ISBLANK(Rezultati!D15),"",Rezultati!D15)</f>
      </c>
      <c r="D21" s="112"/>
      <c r="E21" s="92">
        <f>IF(ISBLANK(Rezultati!E15),"",Rezultati!E15)</f>
        <v>16</v>
      </c>
      <c r="F21" s="92">
        <f>IF(ISBLANK(Rezultati!F15),"",Rezultati!F15)</f>
        <v>22</v>
      </c>
      <c r="G21" s="92">
        <f>IF(ISBLANK(Rezultati!H15),"",Rezultati!H15)</f>
      </c>
      <c r="H21" s="92">
        <f>IF(ISBLANK(Rezultati!I15),"",Rezultati!I15)</f>
      </c>
      <c r="I21" s="92">
        <f>IF(ISBLANK(Rezultati!J15),"",Rezultati!J15)</f>
        <v>22</v>
      </c>
      <c r="J21" s="93" t="str">
        <f>IF(Rezultati!J15&lt;50,"F",IF(Rezultati!J15&lt;60,"E",IF(Rezultati!J15&lt;70,"D",IF(Rezultati!J15&lt;80,"C",IF(Rezultati!J15&lt;90,"B","A")))))</f>
        <v>F</v>
      </c>
      <c r="K21" s="18"/>
    </row>
    <row r="22" spans="1:11" ht="12.75">
      <c r="A22" s="63" t="str">
        <f>IF(ISBLANK(Rezultati!B16),"",Rezultati!B16)</f>
        <v>27/2019</v>
      </c>
      <c r="B22" s="64" t="str">
        <f>IF(ISBLANK(Rezultati!C16),"",Rezultati!C16)</f>
        <v>Katarina Vujošević</v>
      </c>
      <c r="C22" s="111">
        <f>IF(ISBLANK(Rezultati!D16),"",Rezultati!D16)</f>
      </c>
      <c r="D22" s="112"/>
      <c r="E22" s="92">
        <f>IF(ISBLANK(Rezultati!E16),"",Rezultati!E16)</f>
        <v>25</v>
      </c>
      <c r="F22" s="92">
        <f>IF(ISBLANK(Rezultati!F16),"",Rezultati!F16)</f>
      </c>
      <c r="G22" s="92">
        <f>IF(ISBLANK(Rezultati!H16),"",Rezultati!H16)</f>
      </c>
      <c r="H22" s="92">
        <f>IF(ISBLANK(Rezultati!I16),"",Rezultati!I16)</f>
      </c>
      <c r="I22" s="92">
        <f>IF(ISBLANK(Rezultati!J16),"",Rezultati!J16)</f>
        <v>25</v>
      </c>
      <c r="J22" s="93" t="str">
        <f>IF(Rezultati!J16&lt;50,"F",IF(Rezultati!J16&lt;60,"E",IF(Rezultati!J16&lt;70,"D",IF(Rezultati!J16&lt;80,"C",IF(Rezultati!J16&lt;90,"B","A")))))</f>
        <v>F</v>
      </c>
      <c r="K22" s="18"/>
    </row>
    <row r="23" spans="1:11" ht="12.75">
      <c r="A23" s="63" t="str">
        <f>IF(ISBLANK(Rezultati!B17),"",Rezultati!B17)</f>
        <v>28/2019</v>
      </c>
      <c r="B23" s="64" t="str">
        <f>IF(ISBLANK(Rezultati!C17),"",Rezultati!C17)</f>
        <v>Tamara Rakočević</v>
      </c>
      <c r="C23" s="111">
        <f>IF(ISBLANK(Rezultati!D17),"",Rezultati!D17)</f>
      </c>
      <c r="D23" s="112"/>
      <c r="E23" s="92">
        <f>IF(ISBLANK(Rezultati!E17),"",Rezultati!E17)</f>
        <v>34</v>
      </c>
      <c r="F23" s="92">
        <f>IF(ISBLANK(Rezultati!F17),"",Rezultati!F17)</f>
      </c>
      <c r="G23" s="92">
        <f>IF(ISBLANK(Rezultati!H17),"",Rezultati!H17)</f>
      </c>
      <c r="H23" s="92">
        <f>IF(ISBLANK(Rezultati!I17),"",Rezultati!I17)</f>
      </c>
      <c r="I23" s="92">
        <f>IF(ISBLANK(Rezultati!J17),"",Rezultati!J17)</f>
        <v>34</v>
      </c>
      <c r="J23" s="93" t="str">
        <f>IF(Rezultati!J17&lt;50,"F",IF(Rezultati!J17&lt;60,"E",IF(Rezultati!J17&lt;70,"D",IF(Rezultati!J17&lt;80,"C",IF(Rezultati!J17&lt;90,"B","A")))))</f>
        <v>F</v>
      </c>
      <c r="K23" s="18"/>
    </row>
    <row r="24" spans="1:11" ht="12.75">
      <c r="A24" s="63" t="str">
        <f>IF(ISBLANK(Rezultati!B18),"",Rezultati!B18)</f>
        <v>29/2019</v>
      </c>
      <c r="B24" s="64" t="str">
        <f>IF(ISBLANK(Rezultati!C18),"",Rezultati!C18)</f>
        <v>Elza Čindrak</v>
      </c>
      <c r="C24" s="111">
        <f>IF(ISBLANK(Rezultati!D18),"",Rezultati!D18)</f>
      </c>
      <c r="D24" s="112"/>
      <c r="E24" s="92">
        <f>IF(ISBLANK(Rezultati!E18),"",Rezultati!E18)</f>
        <v>24</v>
      </c>
      <c r="F24" s="92">
        <f>IF(ISBLANK(Rezultati!F18),"",Rezultati!F18)</f>
      </c>
      <c r="G24" s="92">
        <f>IF(ISBLANK(Rezultati!H18),"",Rezultati!H18)</f>
      </c>
      <c r="H24" s="92">
        <f>IF(ISBLANK(Rezultati!I18),"",Rezultati!I18)</f>
      </c>
      <c r="I24" s="92">
        <f>IF(ISBLANK(Rezultati!J18),"",Rezultati!J18)</f>
        <v>24</v>
      </c>
      <c r="J24" s="93" t="str">
        <f>IF(Rezultati!J18&lt;50,"F",IF(Rezultati!J18&lt;60,"E",IF(Rezultati!J18&lt;70,"D",IF(Rezultati!J18&lt;80,"C",IF(Rezultati!J18&lt;90,"B","A")))))</f>
        <v>F</v>
      </c>
      <c r="K24" s="18"/>
    </row>
    <row r="25" spans="1:11" ht="12.75">
      <c r="A25" s="63" t="str">
        <f>IF(ISBLANK(Rezultati!B19),"",Rezultati!B19)</f>
        <v>32/2019</v>
      </c>
      <c r="B25" s="64" t="str">
        <f>IF(ISBLANK(Rezultati!C19),"",Rezultati!C19)</f>
        <v>Amar Bralić</v>
      </c>
      <c r="C25" s="111">
        <f>IF(ISBLANK(Rezultati!D19),"",Rezultati!D19)</f>
      </c>
      <c r="D25" s="112"/>
      <c r="E25" s="92">
        <f>IF(ISBLANK(Rezultati!E19),"",Rezultati!E19)</f>
        <v>20</v>
      </c>
      <c r="F25" s="92">
        <f>IF(ISBLANK(Rezultati!F19),"",Rezultati!F19)</f>
        <v>28</v>
      </c>
      <c r="G25" s="92">
        <f>IF(ISBLANK(Rezultati!H19),"",Rezultati!H19)</f>
      </c>
      <c r="H25" s="92">
        <f>IF(ISBLANK(Rezultati!I19),"",Rezultati!I19)</f>
      </c>
      <c r="I25" s="92">
        <f>IF(ISBLANK(Rezultati!J19),"",Rezultati!J19)</f>
        <v>28</v>
      </c>
      <c r="J25" s="93" t="str">
        <f>IF(Rezultati!J19&lt;50,"F",IF(Rezultati!J19&lt;60,"E",IF(Rezultati!J19&lt;70,"D",IF(Rezultati!J19&lt;80,"C",IF(Rezultati!J19&lt;90,"B","A")))))</f>
        <v>F</v>
      </c>
      <c r="K25" s="18"/>
    </row>
    <row r="26" spans="1:11" ht="12.75">
      <c r="A26" s="63" t="str">
        <f>IF(ISBLANK(Rezultati!B20),"",Rezultati!B20)</f>
        <v>33/2019</v>
      </c>
      <c r="B26" s="64" t="str">
        <f>IF(ISBLANK(Rezultati!C20),"",Rezultati!C20)</f>
        <v>Ivan Tošković</v>
      </c>
      <c r="C26" s="111">
        <f>IF(ISBLANK(Rezultati!D20),"",Rezultati!D20)</f>
      </c>
      <c r="D26" s="112"/>
      <c r="E26" s="92">
        <f>IF(ISBLANK(Rezultati!E20),"",Rezultati!E20)</f>
        <v>27</v>
      </c>
      <c r="F26" s="92">
        <f>IF(ISBLANK(Rezultati!F20),"",Rezultati!F20)</f>
        <v>35</v>
      </c>
      <c r="G26" s="92">
        <f>IF(ISBLANK(Rezultati!H20),"",Rezultati!H20)</f>
      </c>
      <c r="H26" s="92">
        <f>IF(ISBLANK(Rezultati!I20),"",Rezultati!I20)</f>
      </c>
      <c r="I26" s="92">
        <f>IF(ISBLANK(Rezultati!J20),"",Rezultati!J20)</f>
        <v>35</v>
      </c>
      <c r="J26" s="93" t="str">
        <f>IF(Rezultati!J20&lt;50,"F",IF(Rezultati!J20&lt;60,"E",IF(Rezultati!J20&lt;70,"D",IF(Rezultati!J20&lt;80,"C",IF(Rezultati!J20&lt;90,"B","A")))))</f>
        <v>F</v>
      </c>
      <c r="K26" s="18"/>
    </row>
    <row r="27" spans="1:11" ht="12.75">
      <c r="A27" s="63" t="str">
        <f>IF(ISBLANK(Rezultati!B21),"",Rezultati!B21)</f>
        <v>38/2019</v>
      </c>
      <c r="B27" s="64" t="str">
        <f>IF(ISBLANK(Rezultati!C21),"",Rezultati!C21)</f>
        <v>Božo Božović</v>
      </c>
      <c r="C27" s="111">
        <f>IF(ISBLANK(Rezultati!D21),"",Rezultati!D21)</f>
      </c>
      <c r="D27" s="112"/>
      <c r="E27" s="92">
        <f>IF(ISBLANK(Rezultati!E21),"",Rezultati!E21)</f>
        <v>16</v>
      </c>
      <c r="F27" s="92">
        <f>IF(ISBLANK(Rezultati!F21),"",Rezultati!F21)</f>
        <v>27</v>
      </c>
      <c r="G27" s="92">
        <f>IF(ISBLANK(Rezultati!H21),"",Rezultati!H21)</f>
      </c>
      <c r="H27" s="92">
        <f>IF(ISBLANK(Rezultati!I21),"",Rezultati!I21)</f>
      </c>
      <c r="I27" s="92">
        <f>IF(ISBLANK(Rezultati!J21),"",Rezultati!J21)</f>
        <v>27</v>
      </c>
      <c r="J27" s="93" t="str">
        <f>IF(Rezultati!J21&lt;50,"F",IF(Rezultati!J21&lt;60,"E",IF(Rezultati!J21&lt;70,"D",IF(Rezultati!J21&lt;80,"C",IF(Rezultati!J21&lt;90,"B","A")))))</f>
        <v>F</v>
      </c>
      <c r="K27" s="18"/>
    </row>
    <row r="28" spans="1:11" ht="12.75">
      <c r="A28" s="63" t="str">
        <f>IF(ISBLANK(Rezultati!B22),"",Rezultati!B22)</f>
        <v>40/2019</v>
      </c>
      <c r="B28" s="64" t="str">
        <f>IF(ISBLANK(Rezultati!C22),"",Rezultati!C22)</f>
        <v>Mihailo Klisić</v>
      </c>
      <c r="C28" s="111">
        <f>IF(ISBLANK(Rezultati!D22),"",Rezultati!D22)</f>
      </c>
      <c r="D28" s="112"/>
      <c r="E28" s="92">
        <f>IF(ISBLANK(Rezultati!E22),"",Rezultati!E22)</f>
        <v>22</v>
      </c>
      <c r="F28" s="92">
        <f>IF(ISBLANK(Rezultati!F22),"",Rezultati!F22)</f>
      </c>
      <c r="G28" s="92">
        <f>IF(ISBLANK(Rezultati!H22),"",Rezultati!H22)</f>
      </c>
      <c r="H28" s="92">
        <f>IF(ISBLANK(Rezultati!I22),"",Rezultati!I22)</f>
      </c>
      <c r="I28" s="92">
        <f>IF(ISBLANK(Rezultati!J22),"",Rezultati!J22)</f>
        <v>22</v>
      </c>
      <c r="J28" s="93" t="str">
        <f>IF(Rezultati!J22&lt;50,"F",IF(Rezultati!J22&lt;60,"E",IF(Rezultati!J22&lt;70,"D",IF(Rezultati!J22&lt;80,"C",IF(Rezultati!J22&lt;90,"B","A")))))</f>
        <v>F</v>
      </c>
      <c r="K28" s="18"/>
    </row>
    <row r="29" spans="1:11" ht="12.75">
      <c r="A29" s="63" t="str">
        <f>IF(ISBLANK(Rezultati!B23),"",Rezultati!B23)</f>
        <v>49/2019</v>
      </c>
      <c r="B29" s="64" t="str">
        <f>IF(ISBLANK(Rezultati!C23),"",Rezultati!C23)</f>
        <v>Pavle Matijašević</v>
      </c>
      <c r="C29" s="111">
        <f>IF(ISBLANK(Rezultati!D23),"",Rezultati!D23)</f>
      </c>
      <c r="D29" s="112"/>
      <c r="E29" s="92">
        <f>IF(ISBLANK(Rezultati!E23),"",Rezultati!E23)</f>
        <v>28</v>
      </c>
      <c r="F29" s="92">
        <f>IF(ISBLANK(Rezultati!F23),"",Rezultati!F23)</f>
      </c>
      <c r="G29" s="92">
        <f>IF(ISBLANK(Rezultati!H23),"",Rezultati!H23)</f>
      </c>
      <c r="H29" s="92">
        <f>IF(ISBLANK(Rezultati!I23),"",Rezultati!I23)</f>
      </c>
      <c r="I29" s="92">
        <f>IF(ISBLANK(Rezultati!J23),"",Rezultati!J23)</f>
        <v>28</v>
      </c>
      <c r="J29" s="93" t="str">
        <f>IF(Rezultati!J23&lt;50,"F",IF(Rezultati!J23&lt;60,"E",IF(Rezultati!J23&lt;70,"D",IF(Rezultati!J23&lt;80,"C",IF(Rezultati!J23&lt;90,"B","A")))))</f>
        <v>F</v>
      </c>
      <c r="K29" s="18"/>
    </row>
    <row r="30" spans="1:11" ht="12.75">
      <c r="A30" s="63" t="str">
        <f>IF(ISBLANK(Rezultati!B24),"",Rezultati!B24)</f>
        <v>50/2019</v>
      </c>
      <c r="B30" s="64" t="str">
        <f>IF(ISBLANK(Rezultati!C24),"",Rezultati!C24)</f>
        <v>Andrija Duborija</v>
      </c>
      <c r="C30" s="111">
        <f>IF(ISBLANK(Rezultati!D24),"",Rezultati!D24)</f>
      </c>
      <c r="D30" s="112"/>
      <c r="E30" s="92">
        <f>IF(ISBLANK(Rezultati!E24),"",Rezultati!E24)</f>
        <v>18</v>
      </c>
      <c r="F30" s="92">
        <f>IF(ISBLANK(Rezultati!F24),"",Rezultati!F24)</f>
        <v>23</v>
      </c>
      <c r="G30" s="92">
        <f>IF(ISBLANK(Rezultati!H24),"",Rezultati!H24)</f>
      </c>
      <c r="H30" s="92">
        <f>IF(ISBLANK(Rezultati!I24),"",Rezultati!I24)</f>
      </c>
      <c r="I30" s="92">
        <f>IF(ISBLANK(Rezultati!J24),"",Rezultati!J24)</f>
        <v>23</v>
      </c>
      <c r="J30" s="93" t="str">
        <f>IF(Rezultati!J24&lt;50,"F",IF(Rezultati!J24&lt;60,"E",IF(Rezultati!J24&lt;70,"D",IF(Rezultati!J24&lt;80,"C",IF(Rezultati!J24&lt;90,"B","A")))))</f>
        <v>F</v>
      </c>
      <c r="K30" s="18"/>
    </row>
    <row r="31" spans="1:11" ht="12.75">
      <c r="A31" s="63" t="str">
        <f>IF(ISBLANK(Rezultati!B25),"",Rezultati!B25)</f>
        <v>51/2019</v>
      </c>
      <c r="B31" s="64" t="str">
        <f>IF(ISBLANK(Rezultati!C25),"",Rezultati!C25)</f>
        <v>Anđela Radonjić</v>
      </c>
      <c r="C31" s="111">
        <f>IF(ISBLANK(Rezultati!D25),"",Rezultati!D25)</f>
      </c>
      <c r="D31" s="112"/>
      <c r="E31" s="92">
        <f>IF(ISBLANK(Rezultati!E25),"",Rezultati!E25)</f>
        <v>28</v>
      </c>
      <c r="F31" s="92">
        <f>IF(ISBLANK(Rezultati!F25),"",Rezultati!F25)</f>
      </c>
      <c r="G31" s="92">
        <f>IF(ISBLANK(Rezultati!H25),"",Rezultati!H25)</f>
      </c>
      <c r="H31" s="92">
        <f>IF(ISBLANK(Rezultati!I25),"",Rezultati!I25)</f>
      </c>
      <c r="I31" s="92">
        <f>IF(ISBLANK(Rezultati!J25),"",Rezultati!J25)</f>
        <v>28</v>
      </c>
      <c r="J31" s="93" t="str">
        <f>IF(Rezultati!J25&lt;50,"F",IF(Rezultati!J25&lt;60,"E",IF(Rezultati!J25&lt;70,"D",IF(Rezultati!J25&lt;80,"C",IF(Rezultati!J25&lt;90,"B","A")))))</f>
        <v>F</v>
      </c>
      <c r="K31" s="18"/>
    </row>
    <row r="32" spans="1:11" ht="12.75">
      <c r="A32" s="63" t="str">
        <f>IF(ISBLANK(Rezultati!B26),"",Rezultati!B26)</f>
        <v>54/2019</v>
      </c>
      <c r="B32" s="64" t="str">
        <f>IF(ISBLANK(Rezultati!C26),"",Rezultati!C26)</f>
        <v>Tarik Avdović</v>
      </c>
      <c r="C32" s="111">
        <f>IF(ISBLANK(Rezultati!D26),"",Rezultati!D26)</f>
      </c>
      <c r="D32" s="112"/>
      <c r="E32" s="92">
        <f>IF(ISBLANK(Rezultati!E26),"",Rezultati!E26)</f>
        <v>31</v>
      </c>
      <c r="F32" s="92">
        <f>IF(ISBLANK(Rezultati!F26),"",Rezultati!F26)</f>
      </c>
      <c r="G32" s="92">
        <f>IF(ISBLANK(Rezultati!H26),"",Rezultati!H26)</f>
      </c>
      <c r="H32" s="92">
        <f>IF(ISBLANK(Rezultati!I26),"",Rezultati!I26)</f>
      </c>
      <c r="I32" s="92">
        <f>IF(ISBLANK(Rezultati!J26),"",Rezultati!J26)</f>
        <v>31</v>
      </c>
      <c r="J32" s="93" t="str">
        <f>IF(Rezultati!J26&lt;50,"F",IF(Rezultati!J26&lt;60,"E",IF(Rezultati!J26&lt;70,"D",IF(Rezultati!J26&lt;80,"C",IF(Rezultati!J26&lt;90,"B","A")))))</f>
        <v>F</v>
      </c>
      <c r="K32" s="18"/>
    </row>
    <row r="33" spans="1:11" ht="12.75">
      <c r="A33" s="63" t="str">
        <f>IF(ISBLANK(Rezultati!B27),"",Rezultati!B27)</f>
        <v>61/2019</v>
      </c>
      <c r="B33" s="64" t="str">
        <f>IF(ISBLANK(Rezultati!C27),"",Rezultati!C27)</f>
        <v>Anđela Raičević</v>
      </c>
      <c r="C33" s="111">
        <f>IF(ISBLANK(Rezultati!D27),"",Rezultati!D27)</f>
      </c>
      <c r="D33" s="112"/>
      <c r="E33" s="92">
        <f>IF(ISBLANK(Rezultati!E27),"",Rezultati!E27)</f>
        <v>8</v>
      </c>
      <c r="F33" s="92">
        <f>IF(ISBLANK(Rezultati!F27),"",Rezultati!F27)</f>
      </c>
      <c r="G33" s="92">
        <f>IF(ISBLANK(Rezultati!H27),"",Rezultati!H27)</f>
      </c>
      <c r="H33" s="92">
        <f>IF(ISBLANK(Rezultati!I27),"",Rezultati!I27)</f>
      </c>
      <c r="I33" s="92">
        <f>IF(ISBLANK(Rezultati!J27),"",Rezultati!J27)</f>
        <v>8</v>
      </c>
      <c r="J33" s="93" t="str">
        <f>IF(Rezultati!J27&lt;50,"F",IF(Rezultati!J27&lt;60,"E",IF(Rezultati!J27&lt;70,"D",IF(Rezultati!J27&lt;80,"C",IF(Rezultati!J27&lt;90,"B","A")))))</f>
        <v>F</v>
      </c>
      <c r="K33" s="18"/>
    </row>
    <row r="34" spans="1:11" ht="12.75">
      <c r="A34" s="63" t="str">
        <f>IF(ISBLANK(Rezultati!B28),"",Rezultati!B28)</f>
        <v>62/2019</v>
      </c>
      <c r="B34" s="64" t="str">
        <f>IF(ISBLANK(Rezultati!C28),"",Rezultati!C28)</f>
        <v>Ajka Ćatović</v>
      </c>
      <c r="C34" s="111">
        <f>IF(ISBLANK(Rezultati!D28),"",Rezultati!D28)</f>
      </c>
      <c r="D34" s="112"/>
      <c r="E34" s="92">
        <f>IF(ISBLANK(Rezultati!E28),"",Rezultati!E28)</f>
        <v>24</v>
      </c>
      <c r="F34" s="92">
        <f>IF(ISBLANK(Rezultati!F28),"",Rezultati!F28)</f>
      </c>
      <c r="G34" s="92">
        <f>IF(ISBLANK(Rezultati!H28),"",Rezultati!H28)</f>
      </c>
      <c r="H34" s="92">
        <f>IF(ISBLANK(Rezultati!I28),"",Rezultati!I28)</f>
      </c>
      <c r="I34" s="92">
        <f>IF(ISBLANK(Rezultati!J28),"",Rezultati!J28)</f>
        <v>24</v>
      </c>
      <c r="J34" s="93" t="str">
        <f>IF(Rezultati!J28&lt;50,"F",IF(Rezultati!J28&lt;60,"E",IF(Rezultati!J28&lt;70,"D",IF(Rezultati!J28&lt;80,"C",IF(Rezultati!J28&lt;90,"B","A")))))</f>
        <v>F</v>
      </c>
      <c r="K34" s="18"/>
    </row>
    <row r="35" spans="1:11" ht="12.75">
      <c r="A35" s="63" t="str">
        <f>IF(ISBLANK(Rezultati!B29),"",Rezultati!B29)</f>
        <v>63/2019</v>
      </c>
      <c r="B35" s="64" t="str">
        <f>IF(ISBLANK(Rezultati!C29),"",Rezultati!C29)</f>
        <v>Nemanja Aleksić</v>
      </c>
      <c r="C35" s="111">
        <f>IF(ISBLANK(Rezultati!D29),"",Rezultati!D29)</f>
      </c>
      <c r="D35" s="112"/>
      <c r="E35" s="92">
        <f>IF(ISBLANK(Rezultati!E29),"",Rezultati!E29)</f>
        <v>0</v>
      </c>
      <c r="F35" s="92">
        <f>IF(ISBLANK(Rezultati!F29),"",Rezultati!F29)</f>
        <v>28</v>
      </c>
      <c r="G35" s="92">
        <f>IF(ISBLANK(Rezultati!H29),"",Rezultati!H29)</f>
      </c>
      <c r="H35" s="92">
        <f>IF(ISBLANK(Rezultati!I29),"",Rezultati!I29)</f>
      </c>
      <c r="I35" s="92">
        <f>IF(ISBLANK(Rezultati!J29),"",Rezultati!J29)</f>
        <v>28</v>
      </c>
      <c r="J35" s="93" t="str">
        <f>IF(Rezultati!J29&lt;50,"F",IF(Rezultati!J29&lt;60,"E",IF(Rezultati!J29&lt;70,"D",IF(Rezultati!J29&lt;80,"C",IF(Rezultati!J29&lt;90,"B","A")))))</f>
        <v>F</v>
      </c>
      <c r="K35" s="18"/>
    </row>
    <row r="36" spans="1:11" ht="12.75">
      <c r="A36" s="63" t="str">
        <f>IF(ISBLANK(Rezultati!B30),"",Rezultati!B30)</f>
        <v>64/2019</v>
      </c>
      <c r="B36" s="64" t="str">
        <f>IF(ISBLANK(Rezultati!C30),"",Rezultati!C30)</f>
        <v>Aleksej Vukčević</v>
      </c>
      <c r="C36" s="111">
        <f>IF(ISBLANK(Rezultati!D30),"",Rezultati!D30)</f>
      </c>
      <c r="D36" s="112"/>
      <c r="E36" s="92">
        <f>IF(ISBLANK(Rezultati!E30),"",Rezultati!E30)</f>
        <v>28</v>
      </c>
      <c r="F36" s="92">
        <f>IF(ISBLANK(Rezultati!F30),"",Rezultati!F30)</f>
      </c>
      <c r="G36" s="92">
        <f>IF(ISBLANK(Rezultati!H30),"",Rezultati!H30)</f>
      </c>
      <c r="H36" s="92">
        <f>IF(ISBLANK(Rezultati!I30),"",Rezultati!I30)</f>
      </c>
      <c r="I36" s="92">
        <f>IF(ISBLANK(Rezultati!J30),"",Rezultati!J30)</f>
        <v>28</v>
      </c>
      <c r="J36" s="93" t="str">
        <f>IF(Rezultati!J30&lt;50,"F",IF(Rezultati!J30&lt;60,"E",IF(Rezultati!J30&lt;70,"D",IF(Rezultati!J30&lt;80,"C",IF(Rezultati!J30&lt;90,"B","A")))))</f>
        <v>F</v>
      </c>
      <c r="K36" s="18"/>
    </row>
    <row r="37" spans="1:11" ht="12.75">
      <c r="A37" s="63" t="str">
        <f>IF(ISBLANK(Rezultati!B31),"",Rezultati!B31)</f>
        <v>73/2019</v>
      </c>
      <c r="B37" s="64" t="str">
        <f>IF(ISBLANK(Rezultati!C31),"",Rezultati!C31)</f>
        <v>Tamara Anđušić</v>
      </c>
      <c r="C37" s="111">
        <f>IF(ISBLANK(Rezultati!D31),"",Rezultati!D31)</f>
      </c>
      <c r="D37" s="112"/>
      <c r="E37" s="92">
        <f>IF(ISBLANK(Rezultati!E31),"",Rezultati!E31)</f>
        <v>12</v>
      </c>
      <c r="F37" s="92">
        <f>IF(ISBLANK(Rezultati!F31),"",Rezultati!F31)</f>
        <v>30</v>
      </c>
      <c r="G37" s="92">
        <f>IF(ISBLANK(Rezultati!H31),"",Rezultati!H31)</f>
      </c>
      <c r="H37" s="92">
        <f>IF(ISBLANK(Rezultati!I31),"",Rezultati!I31)</f>
      </c>
      <c r="I37" s="92">
        <f>IF(ISBLANK(Rezultati!J31),"",Rezultati!J31)</f>
        <v>30</v>
      </c>
      <c r="J37" s="93" t="str">
        <f>IF(Rezultati!J31&lt;50,"F",IF(Rezultati!J31&lt;60,"E",IF(Rezultati!J31&lt;70,"D",IF(Rezultati!J31&lt;80,"C",IF(Rezultati!J31&lt;90,"B","A")))))</f>
        <v>F</v>
      </c>
      <c r="K37" s="18"/>
    </row>
    <row r="38" spans="1:11" ht="12.75">
      <c r="A38" s="63" t="str">
        <f>IF(ISBLANK(Rezultati!B32),"",Rezultati!B32)</f>
        <v>83/2019</v>
      </c>
      <c r="B38" s="64" t="str">
        <f>IF(ISBLANK(Rezultati!C32),"",Rezultati!C32)</f>
        <v>Lidija Vuksanović</v>
      </c>
      <c r="C38" s="111">
        <f>IF(ISBLANK(Rezultati!D32),"",Rezultati!D32)</f>
      </c>
      <c r="D38" s="112"/>
      <c r="E38" s="92">
        <f>IF(ISBLANK(Rezultati!E32),"",Rezultati!E32)</f>
        <v>36</v>
      </c>
      <c r="F38" s="92">
        <f>IF(ISBLANK(Rezultati!F32),"",Rezultati!F32)</f>
      </c>
      <c r="G38" s="92">
        <f>IF(ISBLANK(Rezultati!H32),"",Rezultati!H32)</f>
      </c>
      <c r="H38" s="92">
        <f>IF(ISBLANK(Rezultati!I32),"",Rezultati!I32)</f>
      </c>
      <c r="I38" s="92">
        <f>IF(ISBLANK(Rezultati!J32),"",Rezultati!J32)</f>
        <v>36</v>
      </c>
      <c r="J38" s="93" t="str">
        <f>IF(Rezultati!J32&lt;50,"F",IF(Rezultati!J32&lt;60,"E",IF(Rezultati!J32&lt;70,"D",IF(Rezultati!J32&lt;80,"C",IF(Rezultati!J32&lt;90,"B","A")))))</f>
        <v>F</v>
      </c>
      <c r="K38" s="18"/>
    </row>
    <row r="39" spans="1:11" ht="12.75">
      <c r="A39" s="63" t="str">
        <f>IF(ISBLANK(Rezultati!B33),"",Rezultati!B33)</f>
        <v>96/2019</v>
      </c>
      <c r="B39" s="64" t="str">
        <f>IF(ISBLANK(Rezultati!C33),"",Rezultati!C33)</f>
        <v>Deniz Gojak</v>
      </c>
      <c r="C39" s="111">
        <f>IF(ISBLANK(Rezultati!D33),"",Rezultati!D33)</f>
      </c>
      <c r="D39" s="112"/>
      <c r="E39" s="92">
        <f>IF(ISBLANK(Rezultati!E33),"",Rezultati!E33)</f>
        <v>17</v>
      </c>
      <c r="F39" s="92">
        <f>IF(ISBLANK(Rezultati!F33),"",Rezultati!F33)</f>
      </c>
      <c r="G39" s="92">
        <f>IF(ISBLANK(Rezultati!H33),"",Rezultati!H33)</f>
      </c>
      <c r="H39" s="92">
        <f>IF(ISBLANK(Rezultati!I33),"",Rezultati!I33)</f>
      </c>
      <c r="I39" s="92">
        <f>IF(ISBLANK(Rezultati!J33),"",Rezultati!J33)</f>
        <v>17</v>
      </c>
      <c r="J39" s="93" t="str">
        <f>IF(Rezultati!J33&lt;50,"F",IF(Rezultati!J33&lt;60,"E",IF(Rezultati!J33&lt;70,"D",IF(Rezultati!J33&lt;80,"C",IF(Rezultati!J33&lt;90,"B","A")))))</f>
        <v>F</v>
      </c>
      <c r="K39" s="18"/>
    </row>
    <row r="40" spans="1:11" ht="12.75">
      <c r="A40" s="63" t="str">
        <f>IF(ISBLANK(Rezultati!B34),"",Rezultati!B34)</f>
        <v>97/2019</v>
      </c>
      <c r="B40" s="64" t="str">
        <f>IF(ISBLANK(Rezultati!C34),"",Rezultati!C34)</f>
        <v>Amel Idrizović</v>
      </c>
      <c r="C40" s="111">
        <f>IF(ISBLANK(Rezultati!D34),"",Rezultati!D34)</f>
      </c>
      <c r="D40" s="112"/>
      <c r="E40" s="92">
        <f>IF(ISBLANK(Rezultati!E34),"",Rezultati!E34)</f>
        <v>22</v>
      </c>
      <c r="F40" s="92">
        <f>IF(ISBLANK(Rezultati!F34),"",Rezultati!F34)</f>
      </c>
      <c r="G40" s="92">
        <f>IF(ISBLANK(Rezultati!H34),"",Rezultati!H34)</f>
      </c>
      <c r="H40" s="92">
        <f>IF(ISBLANK(Rezultati!I34),"",Rezultati!I34)</f>
      </c>
      <c r="I40" s="92">
        <f>IF(ISBLANK(Rezultati!J34),"",Rezultati!J34)</f>
        <v>22</v>
      </c>
      <c r="J40" s="93" t="str">
        <f>IF(Rezultati!J34&lt;50,"F",IF(Rezultati!J34&lt;60,"E",IF(Rezultati!J34&lt;70,"D",IF(Rezultati!J34&lt;80,"C",IF(Rezultati!J34&lt;90,"B","A")))))</f>
        <v>F</v>
      </c>
      <c r="K40" s="18"/>
    </row>
    <row r="41" spans="1:11" ht="12.75">
      <c r="A41" s="63" t="str">
        <f>IF(ISBLANK(Rezultati!B35),"",Rezultati!B35)</f>
        <v>99/2019</v>
      </c>
      <c r="B41" s="64" t="str">
        <f>IF(ISBLANK(Rezultati!C35),"",Rezultati!C35)</f>
        <v>Olivera Božović</v>
      </c>
      <c r="C41" s="111">
        <f>IF(ISBLANK(Rezultati!D35),"",Rezultati!D35)</f>
      </c>
      <c r="D41" s="112"/>
      <c r="E41" s="92">
        <f>IF(ISBLANK(Rezultati!E35),"",Rezultati!E35)</f>
        <v>12</v>
      </c>
      <c r="F41" s="92">
        <f>IF(ISBLANK(Rezultati!F35),"",Rezultati!F35)</f>
        <v>25</v>
      </c>
      <c r="G41" s="92">
        <f>IF(ISBLANK(Rezultati!H35),"",Rezultati!H35)</f>
      </c>
      <c r="H41" s="92">
        <f>IF(ISBLANK(Rezultati!I35),"",Rezultati!I35)</f>
      </c>
      <c r="I41" s="92">
        <f>IF(ISBLANK(Rezultati!J35),"",Rezultati!J35)</f>
        <v>25</v>
      </c>
      <c r="J41" s="93" t="str">
        <f>IF(Rezultati!J35&lt;50,"F",IF(Rezultati!J35&lt;60,"E",IF(Rezultati!J35&lt;70,"D",IF(Rezultati!J35&lt;80,"C",IF(Rezultati!J35&lt;90,"B","A")))))</f>
        <v>F</v>
      </c>
      <c r="K41" s="18"/>
    </row>
    <row r="42" spans="1:11" ht="12.75">
      <c r="A42" s="63" t="str">
        <f>IF(ISBLANK(Rezultati!B36),"",Rezultati!B36)</f>
        <v>5/2018</v>
      </c>
      <c r="B42" s="64" t="str">
        <f>IF(ISBLANK(Rezultati!C36),"",Rezultati!C36)</f>
        <v>Aleksa Dopudja</v>
      </c>
      <c r="C42" s="111">
        <f>IF(ISBLANK(Rezultati!D36),"",Rezultati!D36)</f>
        <v>2</v>
      </c>
      <c r="D42" s="112"/>
      <c r="E42" s="92">
        <f>IF(ISBLANK(Rezultati!E36),"",Rezultati!E36)</f>
        <v>27</v>
      </c>
      <c r="F42" s="92">
        <f>IF(ISBLANK(Rezultati!F36),"",Rezultati!F36)</f>
      </c>
      <c r="G42" s="92">
        <f>IF(ISBLANK(Rezultati!H36),"",Rezultati!H36)</f>
      </c>
      <c r="H42" s="92">
        <f>IF(ISBLANK(Rezultati!I36),"",Rezultati!I36)</f>
      </c>
      <c r="I42" s="92">
        <f>IF(ISBLANK(Rezultati!J36),"",Rezultati!J36)</f>
        <v>29</v>
      </c>
      <c r="J42" s="93" t="str">
        <f>IF(Rezultati!J36&lt;50,"F",IF(Rezultati!J36&lt;60,"E",IF(Rezultati!J36&lt;70,"D",IF(Rezultati!J36&lt;80,"C",IF(Rezultati!J36&lt;90,"B","A")))))</f>
        <v>F</v>
      </c>
      <c r="K42" s="18"/>
    </row>
    <row r="43" spans="1:11" ht="12.75">
      <c r="A43" s="63" t="str">
        <f>IF(ISBLANK(Rezultati!B37),"",Rezultati!B37)</f>
        <v>8/2018</v>
      </c>
      <c r="B43" s="64" t="str">
        <f>IF(ISBLANK(Rezultati!C37),"",Rezultati!C37)</f>
        <v>Lazar Popović</v>
      </c>
      <c r="C43" s="111">
        <f>IF(ISBLANK(Rezultati!D37),"",Rezultati!D37)</f>
      </c>
      <c r="D43" s="112"/>
      <c r="E43" s="92">
        <f>IF(ISBLANK(Rezultati!E37),"",Rezultati!E37)</f>
        <v>22</v>
      </c>
      <c r="F43" s="92">
        <f>IF(ISBLANK(Rezultati!F37),"",Rezultati!F37)</f>
      </c>
      <c r="G43" s="92">
        <f>IF(ISBLANK(Rezultati!H37),"",Rezultati!H37)</f>
      </c>
      <c r="H43" s="92">
        <f>IF(ISBLANK(Rezultati!I37),"",Rezultati!I37)</f>
      </c>
      <c r="I43" s="92">
        <f>IF(ISBLANK(Rezultati!J37),"",Rezultati!J37)</f>
        <v>22</v>
      </c>
      <c r="J43" s="93" t="str">
        <f>IF(Rezultati!J37&lt;50,"F",IF(Rezultati!J37&lt;60,"E",IF(Rezultati!J37&lt;70,"D",IF(Rezultati!J37&lt;80,"C",IF(Rezultati!J37&lt;90,"B","A")))))</f>
        <v>F</v>
      </c>
      <c r="K43" s="18"/>
    </row>
    <row r="44" spans="1:11" ht="12.75">
      <c r="A44" s="63" t="str">
        <f>IF(ISBLANK(Rezultati!B38),"",Rezultati!B38)</f>
        <v>9/2018</v>
      </c>
      <c r="B44" s="64" t="str">
        <f>IF(ISBLANK(Rezultati!C38),"",Rezultati!C38)</f>
        <v>Andrijana Ognjenović</v>
      </c>
      <c r="C44" s="111">
        <f>IF(ISBLANK(Rezultati!D38),"",Rezultati!D38)</f>
      </c>
      <c r="D44" s="112"/>
      <c r="E44" s="92">
        <f>IF(ISBLANK(Rezultati!E38),"",Rezultati!E38)</f>
        <v>24</v>
      </c>
      <c r="F44" s="92">
        <f>IF(ISBLANK(Rezultati!F38),"",Rezultati!F38)</f>
        <v>30</v>
      </c>
      <c r="G44" s="92">
        <f>IF(ISBLANK(Rezultati!H38),"",Rezultati!H38)</f>
      </c>
      <c r="H44" s="92">
        <f>IF(ISBLANK(Rezultati!I38),"",Rezultati!I38)</f>
      </c>
      <c r="I44" s="92">
        <f>IF(ISBLANK(Rezultati!J38),"",Rezultati!J38)</f>
        <v>30</v>
      </c>
      <c r="J44" s="93" t="str">
        <f>IF(Rezultati!J38&lt;50,"F",IF(Rezultati!J38&lt;60,"E",IF(Rezultati!J38&lt;70,"D",IF(Rezultati!J38&lt;80,"C",IF(Rezultati!J38&lt;90,"B","A")))))</f>
        <v>F</v>
      </c>
      <c r="K44" s="18"/>
    </row>
    <row r="45" spans="1:11" ht="12.75">
      <c r="A45" s="63" t="str">
        <f>IF(ISBLANK(Rezultati!B39),"",Rezultati!B39)</f>
        <v>37/2018</v>
      </c>
      <c r="B45" s="64" t="str">
        <f>IF(ISBLANK(Rezultati!C39),"",Rezultati!C39)</f>
        <v>Jovana Backović</v>
      </c>
      <c r="C45" s="111">
        <f>IF(ISBLANK(Rezultati!D39),"",Rezultati!D39)</f>
      </c>
      <c r="D45" s="112"/>
      <c r="E45" s="92">
        <f>IF(ISBLANK(Rezultati!E39),"",Rezultati!E39)</f>
        <v>20</v>
      </c>
      <c r="F45" s="92">
        <f>IF(ISBLANK(Rezultati!F39),"",Rezultati!F39)</f>
        <v>25</v>
      </c>
      <c r="G45" s="92">
        <f>IF(ISBLANK(Rezultati!H39),"",Rezultati!H39)</f>
      </c>
      <c r="H45" s="92">
        <f>IF(ISBLANK(Rezultati!I39),"",Rezultati!I39)</f>
      </c>
      <c r="I45" s="92">
        <f>IF(ISBLANK(Rezultati!J39),"",Rezultati!J39)</f>
        <v>25</v>
      </c>
      <c r="J45" s="93" t="str">
        <f>IF(Rezultati!J39&lt;50,"F",IF(Rezultati!J39&lt;60,"E",IF(Rezultati!J39&lt;70,"D",IF(Rezultati!J39&lt;80,"C",IF(Rezultati!J39&lt;90,"B","A")))))</f>
        <v>F</v>
      </c>
      <c r="K45" s="18"/>
    </row>
    <row r="46" spans="1:11" ht="12.75">
      <c r="A46" s="63" t="str">
        <f>IF(ISBLANK(Rezultati!B40),"",Rezultati!B40)</f>
        <v>38/2018</v>
      </c>
      <c r="B46" s="64" t="str">
        <f>IF(ISBLANK(Rezultati!C40),"",Rezultati!C40)</f>
        <v>Dijana Vlahović</v>
      </c>
      <c r="C46" s="111">
        <f>IF(ISBLANK(Rezultati!D40),"",Rezultati!D40)</f>
      </c>
      <c r="D46" s="112"/>
      <c r="E46" s="92">
        <f>IF(ISBLANK(Rezultati!E40),"",Rezultati!E40)</f>
        <v>16</v>
      </c>
      <c r="F46" s="92">
        <f>IF(ISBLANK(Rezultati!F40),"",Rezultati!F40)</f>
        <v>26</v>
      </c>
      <c r="G46" s="92">
        <f>IF(ISBLANK(Rezultati!H40),"",Rezultati!H40)</f>
      </c>
      <c r="H46" s="92">
        <f>IF(ISBLANK(Rezultati!I40),"",Rezultati!I40)</f>
      </c>
      <c r="I46" s="92">
        <f>IF(ISBLANK(Rezultati!J40),"",Rezultati!J40)</f>
        <v>26</v>
      </c>
      <c r="J46" s="93" t="str">
        <f>IF(Rezultati!J40&lt;50,"F",IF(Rezultati!J40&lt;60,"E",IF(Rezultati!J40&lt;70,"D",IF(Rezultati!J40&lt;80,"C",IF(Rezultati!J40&lt;90,"B","A")))))</f>
        <v>F</v>
      </c>
      <c r="K46" s="18"/>
    </row>
    <row r="47" spans="1:11" ht="12.75">
      <c r="A47" s="63" t="str">
        <f>IF(ISBLANK(Rezultati!B41),"",Rezultati!B41)</f>
        <v>56/2018</v>
      </c>
      <c r="B47" s="64" t="str">
        <f>IF(ISBLANK(Rezultati!C41),"",Rezultati!C41)</f>
        <v>Ivana Joksimović</v>
      </c>
      <c r="C47" s="111">
        <f>IF(ISBLANK(Rezultati!D41),"",Rezultati!D41)</f>
      </c>
      <c r="D47" s="112"/>
      <c r="E47" s="92">
        <f>IF(ISBLANK(Rezultati!E41),"",Rezultati!E41)</f>
      </c>
      <c r="F47" s="92">
        <f>IF(ISBLANK(Rezultati!F41),"",Rezultati!F41)</f>
      </c>
      <c r="G47" s="92">
        <f>IF(ISBLANK(Rezultati!H41),"",Rezultati!H41)</f>
      </c>
      <c r="H47" s="92">
        <f>IF(ISBLANK(Rezultati!I41),"",Rezultati!I41)</f>
      </c>
      <c r="I47" s="92">
        <f>IF(ISBLANK(Rezultati!J41),"",Rezultati!J41)</f>
        <v>0</v>
      </c>
      <c r="J47" s="93" t="str">
        <f>IF(Rezultati!J41&lt;50,"F",IF(Rezultati!J41&lt;60,"E",IF(Rezultati!J41&lt;70,"D",IF(Rezultati!J41&lt;80,"C",IF(Rezultati!J41&lt;90,"B","A")))))</f>
        <v>F</v>
      </c>
      <c r="K47" s="18"/>
    </row>
    <row r="48" spans="1:11" ht="12.75">
      <c r="A48" s="63" t="str">
        <f>IF(ISBLANK(Rezultati!B42),"",Rezultati!B42)</f>
        <v>60/2018</v>
      </c>
      <c r="B48" s="64" t="str">
        <f>IF(ISBLANK(Rezultati!C42),"",Rezultati!C42)</f>
        <v>Miloš Radulović</v>
      </c>
      <c r="C48" s="111">
        <f>IF(ISBLANK(Rezultati!D42),"",Rezultati!D42)</f>
      </c>
      <c r="D48" s="112"/>
      <c r="E48" s="92">
        <f>IF(ISBLANK(Rezultati!E42),"",Rezultati!E42)</f>
      </c>
      <c r="F48" s="92">
        <f>IF(ISBLANK(Rezultati!F42),"",Rezultati!F42)</f>
      </c>
      <c r="G48" s="92">
        <f>IF(ISBLANK(Rezultati!H42),"",Rezultati!H42)</f>
      </c>
      <c r="H48" s="92">
        <f>IF(ISBLANK(Rezultati!I42),"",Rezultati!I42)</f>
      </c>
      <c r="I48" s="92">
        <f>IF(ISBLANK(Rezultati!J42),"",Rezultati!J42)</f>
        <v>0</v>
      </c>
      <c r="J48" s="93" t="str">
        <f>IF(Rezultati!J42&lt;50,"F",IF(Rezultati!J42&lt;60,"E",IF(Rezultati!J42&lt;70,"D",IF(Rezultati!J42&lt;80,"C",IF(Rezultati!J42&lt;90,"B","A")))))</f>
        <v>F</v>
      </c>
      <c r="K48" s="18"/>
    </row>
    <row r="49" spans="1:11" ht="12.75">
      <c r="A49" s="63" t="str">
        <f>IF(ISBLANK(Rezultati!B43),"",Rezultati!B43)</f>
        <v>66/2018</v>
      </c>
      <c r="B49" s="64" t="str">
        <f>IF(ISBLANK(Rezultati!C43),"",Rezultati!C43)</f>
        <v>Petar Vujović</v>
      </c>
      <c r="C49" s="111">
        <f>IF(ISBLANK(Rezultati!D43),"",Rezultati!D43)</f>
      </c>
      <c r="D49" s="112"/>
      <c r="E49" s="92">
        <f>IF(ISBLANK(Rezultati!E43),"",Rezultati!E43)</f>
      </c>
      <c r="F49" s="92">
        <f>IF(ISBLANK(Rezultati!F43),"",Rezultati!F43)</f>
      </c>
      <c r="G49" s="92">
        <f>IF(ISBLANK(Rezultati!H43),"",Rezultati!H43)</f>
      </c>
      <c r="H49" s="92">
        <f>IF(ISBLANK(Rezultati!I43),"",Rezultati!I43)</f>
      </c>
      <c r="I49" s="92">
        <f>IF(ISBLANK(Rezultati!J43),"",Rezultati!J43)</f>
        <v>0</v>
      </c>
      <c r="J49" s="93" t="str">
        <f>IF(Rezultati!J43&lt;50,"F",IF(Rezultati!J43&lt;60,"E",IF(Rezultati!J43&lt;70,"D",IF(Rezultati!J43&lt;80,"C",IF(Rezultati!J43&lt;90,"B","A")))))</f>
        <v>F</v>
      </c>
      <c r="K49" s="18"/>
    </row>
    <row r="50" spans="1:11" ht="12.75">
      <c r="A50" s="63" t="str">
        <f>IF(ISBLANK(Rezultati!B44),"",Rezultati!B44)</f>
        <v>70/2018</v>
      </c>
      <c r="B50" s="64" t="str">
        <f>IF(ISBLANK(Rezultati!C44),"",Rezultati!C44)</f>
        <v>Danijela Petrović</v>
      </c>
      <c r="C50" s="111">
        <f>IF(ISBLANK(Rezultati!D44),"",Rezultati!D44)</f>
      </c>
      <c r="D50" s="112"/>
      <c r="E50" s="92">
        <f>IF(ISBLANK(Rezultati!E44),"",Rezultati!E44)</f>
        <v>10</v>
      </c>
      <c r="F50" s="92">
        <f>IF(ISBLANK(Rezultati!F44),"",Rezultati!F44)</f>
        <v>30</v>
      </c>
      <c r="G50" s="92">
        <f>IF(ISBLANK(Rezultati!H44),"",Rezultati!H44)</f>
      </c>
      <c r="H50" s="92">
        <f>IF(ISBLANK(Rezultati!I44),"",Rezultati!I44)</f>
      </c>
      <c r="I50" s="92">
        <f>IF(ISBLANK(Rezultati!J44),"",Rezultati!J44)</f>
        <v>30</v>
      </c>
      <c r="J50" s="93" t="str">
        <f>IF(Rezultati!J44&lt;50,"F",IF(Rezultati!J44&lt;60,"E",IF(Rezultati!J44&lt;70,"D",IF(Rezultati!J44&lt;80,"C",IF(Rezultati!J44&lt;90,"B","A")))))</f>
        <v>F</v>
      </c>
      <c r="K50" s="18"/>
    </row>
    <row r="51" spans="1:11" ht="12.75">
      <c r="A51" s="63" t="str">
        <f>IF(ISBLANK(Rezultati!B45),"",Rezultati!B45)</f>
        <v>79/2018</v>
      </c>
      <c r="B51" s="64" t="str">
        <f>IF(ISBLANK(Rezultati!C45),"",Rezultati!C45)</f>
        <v>Boško Roganović</v>
      </c>
      <c r="C51" s="111">
        <f>IF(ISBLANK(Rezultati!D45),"",Rezultati!D45)</f>
      </c>
      <c r="D51" s="112"/>
      <c r="E51" s="92">
        <f>IF(ISBLANK(Rezultati!E45),"",Rezultati!E45)</f>
        <v>6</v>
      </c>
      <c r="F51" s="92">
        <f>IF(ISBLANK(Rezultati!F45),"",Rezultati!F45)</f>
        <v>30</v>
      </c>
      <c r="G51" s="92">
        <f>IF(ISBLANK(Rezultati!H45),"",Rezultati!H45)</f>
      </c>
      <c r="H51" s="92">
        <f>IF(ISBLANK(Rezultati!I45),"",Rezultati!I45)</f>
      </c>
      <c r="I51" s="92">
        <f>IF(ISBLANK(Rezultati!J45),"",Rezultati!J45)</f>
        <v>30</v>
      </c>
      <c r="J51" s="93" t="str">
        <f>IF(Rezultati!J45&lt;50,"F",IF(Rezultati!J45&lt;60,"E",IF(Rezultati!J45&lt;70,"D",IF(Rezultati!J45&lt;80,"C",IF(Rezultati!J45&lt;90,"B","A")))))</f>
        <v>F</v>
      </c>
      <c r="K51" s="18"/>
    </row>
    <row r="52" spans="1:11" ht="12.75">
      <c r="A52" s="63" t="str">
        <f>IF(ISBLANK(Rezultati!B46),"",Rezultati!B46)</f>
        <v>87/2018</v>
      </c>
      <c r="B52" s="64" t="str">
        <f>IF(ISBLANK(Rezultati!C46),"",Rezultati!C46)</f>
        <v>Imrana Osmanović</v>
      </c>
      <c r="C52" s="111">
        <f>IF(ISBLANK(Rezultati!D46),"",Rezultati!D46)</f>
      </c>
      <c r="D52" s="112"/>
      <c r="E52" s="92">
        <f>IF(ISBLANK(Rezultati!E46),"",Rezultati!E46)</f>
      </c>
      <c r="F52" s="92">
        <f>IF(ISBLANK(Rezultati!F46),"",Rezultati!F46)</f>
      </c>
      <c r="G52" s="92">
        <f>IF(ISBLANK(Rezultati!H46),"",Rezultati!H46)</f>
      </c>
      <c r="H52" s="92">
        <f>IF(ISBLANK(Rezultati!I46),"",Rezultati!I46)</f>
      </c>
      <c r="I52" s="92">
        <f>IF(ISBLANK(Rezultati!J46),"",Rezultati!J46)</f>
        <v>0</v>
      </c>
      <c r="J52" s="93" t="str">
        <f>IF(Rezultati!J46&lt;50,"F",IF(Rezultati!J46&lt;60,"E",IF(Rezultati!J46&lt;70,"D",IF(Rezultati!J46&lt;80,"C",IF(Rezultati!J46&lt;90,"B","A")))))</f>
        <v>F</v>
      </c>
      <c r="K52" s="18"/>
    </row>
    <row r="53" spans="1:11" ht="12.75">
      <c r="A53" s="63" t="str">
        <f>IF(ISBLANK(Rezultati!B47),"",Rezultati!B47)</f>
        <v>89/2018</v>
      </c>
      <c r="B53" s="64" t="str">
        <f>IF(ISBLANK(Rezultati!C47),"",Rezultati!C47)</f>
        <v>Srđan Radović</v>
      </c>
      <c r="C53" s="111">
        <f>IF(ISBLANK(Rezultati!D47),"",Rezultati!D47)</f>
      </c>
      <c r="D53" s="112"/>
      <c r="E53" s="92">
        <f>IF(ISBLANK(Rezultati!E47),"",Rezultati!E47)</f>
        <v>28</v>
      </c>
      <c r="F53" s="92">
        <f>IF(ISBLANK(Rezultati!F47),"",Rezultati!F47)</f>
      </c>
      <c r="G53" s="92">
        <f>IF(ISBLANK(Rezultati!H47),"",Rezultati!H47)</f>
      </c>
      <c r="H53" s="92">
        <f>IF(ISBLANK(Rezultati!I47),"",Rezultati!I47)</f>
      </c>
      <c r="I53" s="92">
        <f>IF(ISBLANK(Rezultati!J47),"",Rezultati!J47)</f>
        <v>28</v>
      </c>
      <c r="J53" s="93" t="str">
        <f>IF(Rezultati!J47&lt;50,"F",IF(Rezultati!J47&lt;60,"E",IF(Rezultati!J47&lt;70,"D",IF(Rezultati!J47&lt;80,"C",IF(Rezultati!J47&lt;90,"B","A")))))</f>
        <v>F</v>
      </c>
      <c r="K53" s="18"/>
    </row>
    <row r="54" spans="1:11" ht="12.75">
      <c r="A54" s="63" t="str">
        <f>IF(ISBLANK(Rezultati!B48),"",Rezultati!B48)</f>
        <v>96/2018</v>
      </c>
      <c r="B54" s="109" t="str">
        <f>IF(ISBLANK(Rezultati!C48),"",Rezultati!C48)</f>
        <v>Miljana Gardašević</v>
      </c>
      <c r="C54" s="111">
        <f>IF(ISBLANK(Rezultati!D48),"",Rezultati!D48)</f>
      </c>
      <c r="D54" s="112"/>
      <c r="E54" s="92">
        <f>IF(ISBLANK(Rezultati!E48),"",Rezultati!E48)</f>
        <v>18</v>
      </c>
      <c r="F54" s="92">
        <f>IF(ISBLANK(Rezultati!F48),"",Rezultati!F48)</f>
        <v>22</v>
      </c>
      <c r="G54" s="92">
        <f>IF(ISBLANK(Rezultati!H48),"",Rezultati!H48)</f>
      </c>
      <c r="H54" s="92">
        <f>IF(ISBLANK(Rezultati!I48),"",Rezultati!I48)</f>
      </c>
      <c r="I54" s="92">
        <f>IF(ISBLANK(Rezultati!J48),"",Rezultati!J48)</f>
        <v>22</v>
      </c>
      <c r="J54" s="93" t="str">
        <f>IF(Rezultati!J48&lt;50,"F",IF(Rezultati!J48&lt;60,"E",IF(Rezultati!J48&lt;70,"D",IF(Rezultati!J48&lt;80,"C",IF(Rezultati!J48&lt;90,"B","A")))))</f>
        <v>F</v>
      </c>
      <c r="K54" s="18"/>
    </row>
    <row r="55" spans="1:11" ht="12.75">
      <c r="A55" s="63" t="str">
        <f>IF(ISBLANK(Rezultati!B49),"",Rezultati!B49)</f>
        <v>3/2017</v>
      </c>
      <c r="B55" s="109" t="str">
        <f>IF(ISBLANK(Rezultati!C49),"",Rezultati!C49)</f>
        <v>Bogdan Vujanović</v>
      </c>
      <c r="C55" s="111">
        <f>IF(ISBLANK(Rezultati!D49),"",Rezultati!D49)</f>
      </c>
      <c r="D55" s="112"/>
      <c r="E55" s="92">
        <f>IF(ISBLANK(Rezultati!E49),"",Rezultati!E49)</f>
        <v>24</v>
      </c>
      <c r="F55" s="92">
        <f>IF(ISBLANK(Rezultati!F49),"",Rezultati!F49)</f>
      </c>
      <c r="G55" s="92">
        <f>IF(ISBLANK(Rezultati!H49),"",Rezultati!H49)</f>
      </c>
      <c r="H55" s="92">
        <f>IF(ISBLANK(Rezultati!I49),"",Rezultati!I49)</f>
      </c>
      <c r="I55" s="92">
        <f>IF(ISBLANK(Rezultati!J49),"",Rezultati!J49)</f>
        <v>24</v>
      </c>
      <c r="J55" s="93" t="str">
        <f>IF(Rezultati!J49&lt;50,"F",IF(Rezultati!J49&lt;60,"E",IF(Rezultati!J49&lt;70,"D",IF(Rezultati!J49&lt;80,"C",IF(Rezultati!J49&lt;90,"B","A")))))</f>
        <v>F</v>
      </c>
      <c r="K55" s="18"/>
    </row>
    <row r="56" spans="2:9" ht="12.75">
      <c r="B56" s="100"/>
      <c r="C56" s="100"/>
      <c r="D56" s="100"/>
      <c r="H56" s="39"/>
      <c r="I56" s="40"/>
    </row>
    <row r="58" ht="12.75">
      <c r="I58" s="12"/>
    </row>
    <row r="59" ht="12.75">
      <c r="I59" s="12"/>
    </row>
    <row r="60" spans="8:9" ht="12.75">
      <c r="H60" s="97" t="s">
        <v>27</v>
      </c>
      <c r="I60" s="12"/>
    </row>
    <row r="61" ht="12.75">
      <c r="I61" s="12"/>
    </row>
    <row r="62" spans="8:10" ht="13.5" thickBot="1">
      <c r="H62" s="41"/>
      <c r="I62" s="42"/>
      <c r="J62" s="68"/>
    </row>
    <row r="63" ht="12.75">
      <c r="I63" s="12"/>
    </row>
    <row r="64" ht="12.75">
      <c r="I64" s="12"/>
    </row>
    <row r="65" ht="12.75">
      <c r="I65" s="12"/>
    </row>
    <row r="66" ht="12.75">
      <c r="I66" s="12"/>
    </row>
    <row r="67" ht="12.75">
      <c r="I67" s="12"/>
    </row>
    <row r="68" ht="12.75">
      <c r="I68" s="12"/>
    </row>
    <row r="69" ht="12.75">
      <c r="I69" s="12"/>
    </row>
    <row r="70" ht="12.75">
      <c r="I70" s="12"/>
    </row>
    <row r="71" ht="12.75">
      <c r="I71" s="12"/>
    </row>
    <row r="72" ht="12.75">
      <c r="I72" s="12"/>
    </row>
    <row r="73" ht="12.75">
      <c r="I73" s="12"/>
    </row>
    <row r="74" ht="12.75">
      <c r="I74" s="12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</sheetData>
  <sheetProtection/>
  <mergeCells count="57">
    <mergeCell ref="C6:D6"/>
    <mergeCell ref="C7:D7"/>
    <mergeCell ref="C38:D38"/>
    <mergeCell ref="C39:D39"/>
    <mergeCell ref="C40:D40"/>
    <mergeCell ref="I1:J1"/>
    <mergeCell ref="G6:H6"/>
    <mergeCell ref="J5:J7"/>
    <mergeCell ref="E6:F6"/>
    <mergeCell ref="A1:H1"/>
    <mergeCell ref="I5:I7"/>
    <mergeCell ref="C5:H5"/>
    <mergeCell ref="C32:D32"/>
    <mergeCell ref="C33:D33"/>
    <mergeCell ref="C34:D34"/>
    <mergeCell ref="C35:D35"/>
    <mergeCell ref="C13:D13"/>
    <mergeCell ref="C14:D14"/>
    <mergeCell ref="C15:D15"/>
    <mergeCell ref="C16:D16"/>
    <mergeCell ref="C36:D36"/>
    <mergeCell ref="C37:D37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8:D8"/>
    <mergeCell ref="C9:D9"/>
    <mergeCell ref="C10:D10"/>
    <mergeCell ref="C11:D11"/>
    <mergeCell ref="C12:D12"/>
    <mergeCell ref="C17:D17"/>
    <mergeCell ref="C18:D18"/>
    <mergeCell ref="C19:D19"/>
    <mergeCell ref="C20:D20"/>
    <mergeCell ref="C21:D21"/>
    <mergeCell ref="C22:D22"/>
    <mergeCell ref="C29:D29"/>
    <mergeCell ref="C30:D30"/>
    <mergeCell ref="C31:D31"/>
    <mergeCell ref="C23:D23"/>
    <mergeCell ref="C24:D24"/>
    <mergeCell ref="C25:D25"/>
    <mergeCell ref="C26:D26"/>
    <mergeCell ref="C27:D27"/>
    <mergeCell ref="C28:D28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pane ySplit="9" topLeftCell="A1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4" t="s">
        <v>6</v>
      </c>
      <c r="B1" s="45"/>
      <c r="C1" s="46"/>
      <c r="D1" s="47"/>
      <c r="E1" s="47"/>
      <c r="F1" s="48"/>
      <c r="G1" s="4"/>
    </row>
    <row r="2" spans="1:6" s="5" customFormat="1" ht="14.25">
      <c r="A2" s="49"/>
      <c r="B2" s="50"/>
      <c r="C2" s="51"/>
      <c r="D2" s="52"/>
      <c r="E2" s="52"/>
      <c r="F2" s="53"/>
    </row>
    <row r="3" spans="1:6" s="5" customFormat="1" ht="15">
      <c r="A3" s="49" t="s">
        <v>177</v>
      </c>
      <c r="B3" s="50"/>
      <c r="C3" s="52"/>
      <c r="D3" s="52"/>
      <c r="E3" s="52"/>
      <c r="F3" s="53"/>
    </row>
    <row r="4" spans="1:6" s="5" customFormat="1" ht="15">
      <c r="A4" s="49" t="s">
        <v>48</v>
      </c>
      <c r="B4" s="50"/>
      <c r="C4" s="52" t="s">
        <v>49</v>
      </c>
      <c r="D4" s="52"/>
      <c r="E4" s="52"/>
      <c r="F4" s="53"/>
    </row>
    <row r="5" spans="1:7" s="5" customFormat="1" ht="15">
      <c r="A5" s="98" t="s">
        <v>29</v>
      </c>
      <c r="B5" s="94" t="s">
        <v>178</v>
      </c>
      <c r="C5" s="52" t="s">
        <v>36</v>
      </c>
      <c r="D5" s="52"/>
      <c r="E5" s="52"/>
      <c r="F5" s="53"/>
      <c r="G5" s="21"/>
    </row>
    <row r="6" spans="1:7" s="5" customFormat="1" ht="15.75" thickBot="1">
      <c r="A6" s="54"/>
      <c r="B6" s="55"/>
      <c r="C6" s="56"/>
      <c r="D6" s="57"/>
      <c r="E6" s="57"/>
      <c r="F6" s="58"/>
      <c r="G6" s="20"/>
    </row>
    <row r="7" spans="1:6" s="6" customFormat="1" ht="12.75" customHeight="1" thickBot="1">
      <c r="A7" s="132" t="s">
        <v>7</v>
      </c>
      <c r="B7" s="135" t="s">
        <v>12</v>
      </c>
      <c r="C7" s="136" t="s">
        <v>8</v>
      </c>
      <c r="D7" s="137"/>
      <c r="E7" s="138" t="s">
        <v>28</v>
      </c>
      <c r="F7" s="130" t="s">
        <v>9</v>
      </c>
    </row>
    <row r="8" spans="1:6" s="7" customFormat="1" ht="12.75" customHeight="1">
      <c r="A8" s="133"/>
      <c r="B8" s="133"/>
      <c r="C8" s="130" t="s">
        <v>10</v>
      </c>
      <c r="D8" s="130" t="s">
        <v>11</v>
      </c>
      <c r="E8" s="139"/>
      <c r="F8" s="131"/>
    </row>
    <row r="9" spans="1:6" s="7" customFormat="1" ht="13.5" customHeight="1">
      <c r="A9" s="134"/>
      <c r="B9" s="134"/>
      <c r="C9" s="131"/>
      <c r="D9" s="131"/>
      <c r="E9" s="140"/>
      <c r="F9" s="131"/>
    </row>
    <row r="10" spans="1:6" s="8" customFormat="1" ht="13.5" customHeight="1">
      <c r="A10" s="63" t="str">
        <f>IF(ISBLANK(Rezultati!B2),"",Rezultati!B2)</f>
        <v>4/2019</v>
      </c>
      <c r="B10" s="64" t="str">
        <f>IF(ISBLANK(Rezultati!C2),"",Rezultati!C2)</f>
        <v>Nerma Dizdarević</v>
      </c>
      <c r="C10" s="71">
        <f>Rezultati!G2+Rezultati!D2</f>
        <v>27</v>
      </c>
      <c r="D10" s="71">
        <f>IF(Rezultati!I2,Rezultati!I2,Rezultati!H2)</f>
        <v>0</v>
      </c>
      <c r="E10" s="71">
        <f>Rezultati!J2</f>
        <v>27</v>
      </c>
      <c r="F10" s="86" t="str">
        <f>Rezultati!K2</f>
        <v>F</v>
      </c>
    </row>
    <row r="11" spans="1:7" ht="12.75">
      <c r="A11" s="63" t="str">
        <f>IF(ISBLANK(Rezultati!B3),"",Rezultati!B3)</f>
        <v>5/2019</v>
      </c>
      <c r="B11" s="64" t="str">
        <f>IF(ISBLANK(Rezultati!C3),"",Rezultati!C3)</f>
        <v>Vladimir Novović</v>
      </c>
      <c r="C11" s="71">
        <f>Rezultati!G3+Rezultati!D3</f>
        <v>41</v>
      </c>
      <c r="D11" s="71">
        <f>IF(Rezultati!I3,Rezultati!I3,Rezultati!H3)</f>
        <v>0</v>
      </c>
      <c r="E11" s="71">
        <f>Rezultati!J3</f>
        <v>41</v>
      </c>
      <c r="F11" s="86" t="str">
        <f>Rezultati!K3</f>
        <v>F</v>
      </c>
      <c r="G11" s="9"/>
    </row>
    <row r="12" spans="1:7" ht="12.75">
      <c r="A12" s="63" t="str">
        <f>IF(ISBLANK(Rezultati!B4),"",Rezultati!B4)</f>
        <v>7/2019</v>
      </c>
      <c r="B12" s="64" t="str">
        <f>IF(ISBLANK(Rezultati!C4),"",Rezultati!C4)</f>
        <v>Ana Ašanin</v>
      </c>
      <c r="C12" s="71">
        <f>Rezultati!G4+Rezultati!D4</f>
        <v>36</v>
      </c>
      <c r="D12" s="71">
        <f>IF(Rezultati!I4,Rezultati!I4,Rezultati!H4)</f>
        <v>0</v>
      </c>
      <c r="E12" s="71">
        <f>Rezultati!J4</f>
        <v>36</v>
      </c>
      <c r="F12" s="86" t="str">
        <f>Rezultati!K4</f>
        <v>F</v>
      </c>
      <c r="G12" s="9"/>
    </row>
    <row r="13" spans="1:7" ht="12.75">
      <c r="A13" s="63" t="str">
        <f>IF(ISBLANK(Rezultati!B5),"",Rezultati!B5)</f>
        <v>9/2019</v>
      </c>
      <c r="B13" s="64" t="str">
        <f>IF(ISBLANK(Rezultati!C5),"",Rezultati!C5)</f>
        <v>Ivana Lončar</v>
      </c>
      <c r="C13" s="71">
        <f>Rezultati!G5+Rezultati!D5</f>
        <v>27</v>
      </c>
      <c r="D13" s="71">
        <f>IF(Rezultati!I5,Rezultati!I5,Rezultati!H5)</f>
        <v>0</v>
      </c>
      <c r="E13" s="71">
        <f>Rezultati!J5</f>
        <v>27</v>
      </c>
      <c r="F13" s="86" t="str">
        <f>Rezultati!K5</f>
        <v>F</v>
      </c>
      <c r="G13" s="9"/>
    </row>
    <row r="14" spans="1:7" ht="12.75">
      <c r="A14" s="63" t="str">
        <f>IF(ISBLANK(Rezultati!B6),"",Rezultati!B6)</f>
        <v>10/2019</v>
      </c>
      <c r="B14" s="64" t="str">
        <f>IF(ISBLANK(Rezultati!C6),"",Rezultati!C6)</f>
        <v>Petar Planinić</v>
      </c>
      <c r="C14" s="71">
        <f>Rezultati!G6+Rezultati!D6</f>
        <v>31</v>
      </c>
      <c r="D14" s="71">
        <f>IF(Rezultati!I6,Rezultati!I6,Rezultati!H6)</f>
        <v>0</v>
      </c>
      <c r="E14" s="71">
        <f>Rezultati!J6</f>
        <v>31</v>
      </c>
      <c r="F14" s="86" t="str">
        <f>Rezultati!K6</f>
        <v>F</v>
      </c>
      <c r="G14" s="9"/>
    </row>
    <row r="15" spans="1:7" ht="12.75">
      <c r="A15" s="63" t="str">
        <f>IF(ISBLANK(Rezultati!B7),"",Rezultati!B7)</f>
        <v>11/2019</v>
      </c>
      <c r="B15" s="64" t="str">
        <f>IF(ISBLANK(Rezultati!C7),"",Rezultati!C7)</f>
        <v>Slaviša Đukanović</v>
      </c>
      <c r="C15" s="71">
        <f>Rezultati!G7+Rezultati!D7</f>
        <v>26</v>
      </c>
      <c r="D15" s="71">
        <f>IF(Rezultati!I7,Rezultati!I7,Rezultati!H7)</f>
        <v>0</v>
      </c>
      <c r="E15" s="71">
        <f>Rezultati!J7</f>
        <v>26</v>
      </c>
      <c r="F15" s="86" t="str">
        <f>Rezultati!K7</f>
        <v>F</v>
      </c>
      <c r="G15" s="9"/>
    </row>
    <row r="16" spans="1:7" ht="12.75">
      <c r="A16" s="63" t="str">
        <f>IF(ISBLANK(Rezultati!B8),"",Rezultati!B8)</f>
        <v>12/2019</v>
      </c>
      <c r="B16" s="64" t="str">
        <f>IF(ISBLANK(Rezultati!C8),"",Rezultati!C8)</f>
        <v>Marko Belević</v>
      </c>
      <c r="C16" s="71">
        <f>Rezultati!G8+Rezultati!D8</f>
        <v>22</v>
      </c>
      <c r="D16" s="71">
        <f>IF(Rezultati!I8,Rezultati!I8,Rezultati!H8)</f>
        <v>0</v>
      </c>
      <c r="E16" s="71">
        <f>Rezultati!J8</f>
        <v>22</v>
      </c>
      <c r="F16" s="86" t="str">
        <f>Rezultati!K8</f>
        <v>F</v>
      </c>
      <c r="G16" s="9"/>
    </row>
    <row r="17" spans="1:7" ht="12.75">
      <c r="A17" s="63" t="str">
        <f>IF(ISBLANK(Rezultati!B9),"",Rezultati!B9)</f>
        <v>15/2019</v>
      </c>
      <c r="B17" s="64" t="str">
        <f>IF(ISBLANK(Rezultati!C9),"",Rezultati!C9)</f>
        <v>Luka Vulanović</v>
      </c>
      <c r="C17" s="71">
        <f>Rezultati!G9+Rezultati!D9</f>
        <v>28</v>
      </c>
      <c r="D17" s="71">
        <f>IF(Rezultati!I9,Rezultati!I9,Rezultati!H9)</f>
        <v>0</v>
      </c>
      <c r="E17" s="71">
        <f>Rezultati!J9</f>
        <v>28</v>
      </c>
      <c r="F17" s="86" t="str">
        <f>Rezultati!K9</f>
        <v>F</v>
      </c>
      <c r="G17" s="9"/>
    </row>
    <row r="18" spans="1:7" ht="12.75">
      <c r="A18" s="63" t="str">
        <f>IF(ISBLANK(Rezultati!B10),"",Rezultati!B10)</f>
        <v>16/2019</v>
      </c>
      <c r="B18" s="64" t="str">
        <f>IF(ISBLANK(Rezultati!C10),"",Rezultati!C10)</f>
        <v>Luka Pavićević</v>
      </c>
      <c r="C18" s="71">
        <f>Rezultati!G10+Rezultati!D10</f>
        <v>35</v>
      </c>
      <c r="D18" s="71">
        <f>IF(Rezultati!I10,Rezultati!I10,Rezultati!H10)</f>
        <v>0</v>
      </c>
      <c r="E18" s="71">
        <f>Rezultati!J10</f>
        <v>35</v>
      </c>
      <c r="F18" s="86" t="str">
        <f>Rezultati!K10</f>
        <v>F</v>
      </c>
      <c r="G18" s="9"/>
    </row>
    <row r="19" spans="1:7" ht="12.75">
      <c r="A19" s="63" t="str">
        <f>IF(ISBLANK(Rezultati!B11),"",Rezultati!B11)</f>
        <v>17/2019</v>
      </c>
      <c r="B19" s="64" t="str">
        <f>IF(ISBLANK(Rezultati!C11),"",Rezultati!C11)</f>
        <v>Nemanja Rabrenović</v>
      </c>
      <c r="C19" s="71">
        <f>Rezultati!G11+Rezultati!D11</f>
        <v>23</v>
      </c>
      <c r="D19" s="71">
        <f>IF(Rezultati!I11,Rezultati!I11,Rezultati!H11)</f>
        <v>0</v>
      </c>
      <c r="E19" s="71">
        <f>Rezultati!J11</f>
        <v>23</v>
      </c>
      <c r="F19" s="86" t="str">
        <f>Rezultati!K11</f>
        <v>F</v>
      </c>
      <c r="G19" s="9"/>
    </row>
    <row r="20" spans="1:7" ht="12.75">
      <c r="A20" s="63" t="str">
        <f>IF(ISBLANK(Rezultati!B12),"",Rezultati!B12)</f>
        <v>19/2019</v>
      </c>
      <c r="B20" s="64" t="str">
        <f>IF(ISBLANK(Rezultati!C12),"",Rezultati!C12)</f>
        <v>Pavle Vulin</v>
      </c>
      <c r="C20" s="71">
        <f>Rezultati!G12+Rezultati!D12</f>
        <v>34</v>
      </c>
      <c r="D20" s="71">
        <f>IF(Rezultati!I12,Rezultati!I12,Rezultati!H12)</f>
        <v>0</v>
      </c>
      <c r="E20" s="71">
        <f>Rezultati!J12</f>
        <v>34</v>
      </c>
      <c r="F20" s="86" t="str">
        <f>Rezultati!K12</f>
        <v>F</v>
      </c>
      <c r="G20" s="9"/>
    </row>
    <row r="21" spans="1:7" ht="12.75">
      <c r="A21" s="63" t="str">
        <f>IF(ISBLANK(Rezultati!B13),"",Rezultati!B13)</f>
        <v>21/2019</v>
      </c>
      <c r="B21" s="64" t="str">
        <f>IF(ISBLANK(Rezultati!C13),"",Rezultati!C13)</f>
        <v>Vuk Slavić</v>
      </c>
      <c r="C21" s="71">
        <f>Rezultati!G13+Rezultati!D13</f>
        <v>44</v>
      </c>
      <c r="D21" s="71">
        <f>IF(Rezultati!I13,Rezultati!I13,Rezultati!H13)</f>
        <v>0</v>
      </c>
      <c r="E21" s="71">
        <f>Rezultati!J13</f>
        <v>44</v>
      </c>
      <c r="F21" s="86" t="str">
        <f>Rezultati!K13</f>
        <v>F</v>
      </c>
      <c r="G21" s="9"/>
    </row>
    <row r="22" spans="1:7" ht="12.75">
      <c r="A22" s="63" t="str">
        <f>IF(ISBLANK(Rezultati!B14),"",Rezultati!B14)</f>
        <v>23/2019</v>
      </c>
      <c r="B22" s="64" t="str">
        <f>IF(ISBLANK(Rezultati!C14),"",Rezultati!C14)</f>
        <v>Jovana Ćipranić</v>
      </c>
      <c r="C22" s="71">
        <f>Rezultati!G14+Rezultati!D14</f>
        <v>36</v>
      </c>
      <c r="D22" s="71">
        <f>IF(Rezultati!I14,Rezultati!I14,Rezultati!H14)</f>
        <v>0</v>
      </c>
      <c r="E22" s="71">
        <f>Rezultati!J14</f>
        <v>36</v>
      </c>
      <c r="F22" s="86" t="str">
        <f>Rezultati!K14</f>
        <v>F</v>
      </c>
      <c r="G22" s="9"/>
    </row>
    <row r="23" spans="1:7" ht="12.75">
      <c r="A23" s="63" t="str">
        <f>IF(ISBLANK(Rezultati!B15),"",Rezultati!B15)</f>
        <v>24/2019</v>
      </c>
      <c r="B23" s="64" t="str">
        <f>IF(ISBLANK(Rezultati!C15),"",Rezultati!C15)</f>
        <v>Staša Bakić</v>
      </c>
      <c r="C23" s="71">
        <f>Rezultati!G15+Rezultati!D15</f>
        <v>22</v>
      </c>
      <c r="D23" s="71">
        <f>IF(Rezultati!I15,Rezultati!I15,Rezultati!H15)</f>
        <v>0</v>
      </c>
      <c r="E23" s="71">
        <f>Rezultati!J15</f>
        <v>22</v>
      </c>
      <c r="F23" s="86" t="str">
        <f>Rezultati!K15</f>
        <v>F</v>
      </c>
      <c r="G23" s="9"/>
    </row>
    <row r="24" spans="1:7" ht="12.75">
      <c r="A24" s="63" t="str">
        <f>IF(ISBLANK(Rezultati!B16),"",Rezultati!B16)</f>
        <v>27/2019</v>
      </c>
      <c r="B24" s="64" t="str">
        <f>IF(ISBLANK(Rezultati!C16),"",Rezultati!C16)</f>
        <v>Katarina Vujošević</v>
      </c>
      <c r="C24" s="71">
        <f>Rezultati!G16+Rezultati!D16</f>
        <v>25</v>
      </c>
      <c r="D24" s="71">
        <f>IF(Rezultati!I16,Rezultati!I16,Rezultati!H16)</f>
        <v>0</v>
      </c>
      <c r="E24" s="71">
        <f>Rezultati!J16</f>
        <v>25</v>
      </c>
      <c r="F24" s="86" t="str">
        <f>Rezultati!K16</f>
        <v>F</v>
      </c>
      <c r="G24" s="9"/>
    </row>
    <row r="25" spans="1:7" ht="12.75">
      <c r="A25" s="63" t="str">
        <f>IF(ISBLANK(Rezultati!B17),"",Rezultati!B17)</f>
        <v>28/2019</v>
      </c>
      <c r="B25" s="64" t="str">
        <f>IF(ISBLANK(Rezultati!C17),"",Rezultati!C17)</f>
        <v>Tamara Rakočević</v>
      </c>
      <c r="C25" s="71">
        <f>Rezultati!G17+Rezultati!D17</f>
        <v>34</v>
      </c>
      <c r="D25" s="71">
        <f>IF(Rezultati!I17,Rezultati!I17,Rezultati!H17)</f>
        <v>0</v>
      </c>
      <c r="E25" s="71">
        <f>Rezultati!J17</f>
        <v>34</v>
      </c>
      <c r="F25" s="86" t="str">
        <f>Rezultati!K17</f>
        <v>F</v>
      </c>
      <c r="G25" s="9"/>
    </row>
    <row r="26" spans="1:7" ht="12.75">
      <c r="A26" s="63" t="str">
        <f>IF(ISBLANK(Rezultati!B18),"",Rezultati!B18)</f>
        <v>29/2019</v>
      </c>
      <c r="B26" s="64" t="str">
        <f>IF(ISBLANK(Rezultati!C18),"",Rezultati!C18)</f>
        <v>Elza Čindrak</v>
      </c>
      <c r="C26" s="71">
        <f>Rezultati!G18+Rezultati!D18</f>
        <v>24</v>
      </c>
      <c r="D26" s="71">
        <f>IF(Rezultati!I18,Rezultati!I18,Rezultati!H18)</f>
        <v>0</v>
      </c>
      <c r="E26" s="71">
        <f>Rezultati!J18</f>
        <v>24</v>
      </c>
      <c r="F26" s="86" t="str">
        <f>Rezultati!K18</f>
        <v>F</v>
      </c>
      <c r="G26" s="9"/>
    </row>
    <row r="27" spans="1:7" ht="12.75">
      <c r="A27" s="63" t="str">
        <f>IF(ISBLANK(Rezultati!B19),"",Rezultati!B19)</f>
        <v>32/2019</v>
      </c>
      <c r="B27" s="64" t="str">
        <f>IF(ISBLANK(Rezultati!C19),"",Rezultati!C19)</f>
        <v>Amar Bralić</v>
      </c>
      <c r="C27" s="71">
        <f>Rezultati!G19+Rezultati!D19</f>
        <v>28</v>
      </c>
      <c r="D27" s="71">
        <f>IF(Rezultati!I19,Rezultati!I19,Rezultati!H19)</f>
        <v>0</v>
      </c>
      <c r="E27" s="71">
        <f>Rezultati!J19</f>
        <v>28</v>
      </c>
      <c r="F27" s="86" t="str">
        <f>Rezultati!K19</f>
        <v>F</v>
      </c>
      <c r="G27" s="9"/>
    </row>
    <row r="28" spans="1:7" ht="12.75">
      <c r="A28" s="63" t="str">
        <f>IF(ISBLANK(Rezultati!B20),"",Rezultati!B20)</f>
        <v>33/2019</v>
      </c>
      <c r="B28" s="64" t="str">
        <f>IF(ISBLANK(Rezultati!C20),"",Rezultati!C20)</f>
        <v>Ivan Tošković</v>
      </c>
      <c r="C28" s="71">
        <f>Rezultati!G20+Rezultati!D20</f>
        <v>35</v>
      </c>
      <c r="D28" s="71">
        <f>IF(Rezultati!I20,Rezultati!I20,Rezultati!H20)</f>
        <v>0</v>
      </c>
      <c r="E28" s="71">
        <f>Rezultati!J20</f>
        <v>35</v>
      </c>
      <c r="F28" s="86" t="str">
        <f>Rezultati!K20</f>
        <v>F</v>
      </c>
      <c r="G28" s="9"/>
    </row>
    <row r="29" spans="1:7" ht="12.75">
      <c r="A29" s="63" t="str">
        <f>IF(ISBLANK(Rezultati!B21),"",Rezultati!B21)</f>
        <v>38/2019</v>
      </c>
      <c r="B29" s="64" t="str">
        <f>IF(ISBLANK(Rezultati!C21),"",Rezultati!C21)</f>
        <v>Božo Božović</v>
      </c>
      <c r="C29" s="71">
        <f>Rezultati!G21+Rezultati!D21</f>
        <v>27</v>
      </c>
      <c r="D29" s="71">
        <f>IF(Rezultati!I21,Rezultati!I21,Rezultati!H21)</f>
        <v>0</v>
      </c>
      <c r="E29" s="71">
        <f>Rezultati!J21</f>
        <v>27</v>
      </c>
      <c r="F29" s="86" t="str">
        <f>Rezultati!K21</f>
        <v>F</v>
      </c>
      <c r="G29" s="9"/>
    </row>
    <row r="30" spans="1:7" ht="12.75">
      <c r="A30" s="63" t="str">
        <f>IF(ISBLANK(Rezultati!B22),"",Rezultati!B22)</f>
        <v>40/2019</v>
      </c>
      <c r="B30" s="64" t="str">
        <f>IF(ISBLANK(Rezultati!C22),"",Rezultati!C22)</f>
        <v>Mihailo Klisić</v>
      </c>
      <c r="C30" s="71">
        <f>Rezultati!G22+Rezultati!D22</f>
        <v>22</v>
      </c>
      <c r="D30" s="71">
        <f>IF(Rezultati!I22,Rezultati!I22,Rezultati!H22)</f>
        <v>0</v>
      </c>
      <c r="E30" s="71">
        <f>Rezultati!J22</f>
        <v>22</v>
      </c>
      <c r="F30" s="86" t="str">
        <f>Rezultati!K22</f>
        <v>F</v>
      </c>
      <c r="G30" s="9"/>
    </row>
    <row r="31" spans="1:7" ht="12.75">
      <c r="A31" s="63" t="str">
        <f>IF(ISBLANK(Rezultati!B23),"",Rezultati!B23)</f>
        <v>49/2019</v>
      </c>
      <c r="B31" s="64" t="str">
        <f>IF(ISBLANK(Rezultati!C23),"",Rezultati!C23)</f>
        <v>Pavle Matijašević</v>
      </c>
      <c r="C31" s="71">
        <f>Rezultati!G23+Rezultati!D23</f>
        <v>28</v>
      </c>
      <c r="D31" s="71">
        <f>IF(Rezultati!I23,Rezultati!I23,Rezultati!H23)</f>
        <v>0</v>
      </c>
      <c r="E31" s="71">
        <f>Rezultati!J23</f>
        <v>28</v>
      </c>
      <c r="F31" s="86" t="str">
        <f>Rezultati!K23</f>
        <v>F</v>
      </c>
      <c r="G31" s="9"/>
    </row>
    <row r="32" spans="1:7" ht="12.75">
      <c r="A32" s="63" t="str">
        <f>IF(ISBLANK(Rezultati!B24),"",Rezultati!B24)</f>
        <v>50/2019</v>
      </c>
      <c r="B32" s="64" t="str">
        <f>IF(ISBLANK(Rezultati!C24),"",Rezultati!C24)</f>
        <v>Andrija Duborija</v>
      </c>
      <c r="C32" s="71">
        <f>Rezultati!G24+Rezultati!D24</f>
        <v>23</v>
      </c>
      <c r="D32" s="71">
        <f>IF(Rezultati!I24,Rezultati!I24,Rezultati!H24)</f>
        <v>0</v>
      </c>
      <c r="E32" s="71">
        <f>Rezultati!J24</f>
        <v>23</v>
      </c>
      <c r="F32" s="86" t="str">
        <f>Rezultati!K24</f>
        <v>F</v>
      </c>
      <c r="G32" s="9"/>
    </row>
    <row r="33" spans="1:7" ht="12.75">
      <c r="A33" s="63" t="str">
        <f>IF(ISBLANK(Rezultati!B25),"",Rezultati!B25)</f>
        <v>51/2019</v>
      </c>
      <c r="B33" s="64" t="str">
        <f>IF(ISBLANK(Rezultati!C25),"",Rezultati!C25)</f>
        <v>Anđela Radonjić</v>
      </c>
      <c r="C33" s="71">
        <f>Rezultati!G25+Rezultati!D25</f>
        <v>28</v>
      </c>
      <c r="D33" s="71">
        <f>IF(Rezultati!I25,Rezultati!I25,Rezultati!H25)</f>
        <v>0</v>
      </c>
      <c r="E33" s="71">
        <f>Rezultati!J25</f>
        <v>28</v>
      </c>
      <c r="F33" s="86" t="str">
        <f>Rezultati!K25</f>
        <v>F</v>
      </c>
      <c r="G33" s="9"/>
    </row>
    <row r="34" spans="1:7" ht="12.75">
      <c r="A34" s="63" t="str">
        <f>IF(ISBLANK(Rezultati!B26),"",Rezultati!B26)</f>
        <v>54/2019</v>
      </c>
      <c r="B34" s="64" t="str">
        <f>IF(ISBLANK(Rezultati!C26),"",Rezultati!C26)</f>
        <v>Tarik Avdović</v>
      </c>
      <c r="C34" s="71">
        <f>Rezultati!G26+Rezultati!D26</f>
        <v>31</v>
      </c>
      <c r="D34" s="71">
        <f>IF(Rezultati!I26,Rezultati!I26,Rezultati!H26)</f>
        <v>0</v>
      </c>
      <c r="E34" s="71">
        <f>Rezultati!J26</f>
        <v>31</v>
      </c>
      <c r="F34" s="86" t="str">
        <f>Rezultati!K26</f>
        <v>F</v>
      </c>
      <c r="G34" s="9"/>
    </row>
    <row r="35" spans="1:7" ht="12.75">
      <c r="A35" s="63" t="str">
        <f>IF(ISBLANK(Rezultati!B27),"",Rezultati!B27)</f>
        <v>61/2019</v>
      </c>
      <c r="B35" s="64" t="str">
        <f>IF(ISBLANK(Rezultati!C27),"",Rezultati!C27)</f>
        <v>Anđela Raičević</v>
      </c>
      <c r="C35" s="71">
        <f>Rezultati!G27+Rezultati!D27</f>
        <v>8</v>
      </c>
      <c r="D35" s="71">
        <f>IF(Rezultati!I27,Rezultati!I27,Rezultati!H27)</f>
        <v>0</v>
      </c>
      <c r="E35" s="71">
        <f>Rezultati!J27</f>
        <v>8</v>
      </c>
      <c r="F35" s="86" t="str">
        <f>Rezultati!K27</f>
        <v>F</v>
      </c>
      <c r="G35" s="9"/>
    </row>
    <row r="36" spans="1:7" ht="12.75">
      <c r="A36" s="63" t="str">
        <f>IF(ISBLANK(Rezultati!B28),"",Rezultati!B28)</f>
        <v>62/2019</v>
      </c>
      <c r="B36" s="64" t="str">
        <f>IF(ISBLANK(Rezultati!C28),"",Rezultati!C28)</f>
        <v>Ajka Ćatović</v>
      </c>
      <c r="C36" s="71">
        <f>Rezultati!G28+Rezultati!D28</f>
        <v>24</v>
      </c>
      <c r="D36" s="71">
        <f>IF(Rezultati!I28,Rezultati!I28,Rezultati!H28)</f>
        <v>0</v>
      </c>
      <c r="E36" s="71">
        <f>Rezultati!J28</f>
        <v>24</v>
      </c>
      <c r="F36" s="86" t="str">
        <f>Rezultati!K28</f>
        <v>F</v>
      </c>
      <c r="G36" s="9"/>
    </row>
    <row r="37" spans="1:7" ht="12.75">
      <c r="A37" s="63" t="str">
        <f>IF(ISBLANK(Rezultati!B29),"",Rezultati!B29)</f>
        <v>63/2019</v>
      </c>
      <c r="B37" s="64" t="str">
        <f>IF(ISBLANK(Rezultati!C29),"",Rezultati!C29)</f>
        <v>Nemanja Aleksić</v>
      </c>
      <c r="C37" s="71">
        <f>Rezultati!G29+Rezultati!D29</f>
        <v>28</v>
      </c>
      <c r="D37" s="71">
        <f>IF(Rezultati!I29,Rezultati!I29,Rezultati!H29)</f>
        <v>0</v>
      </c>
      <c r="E37" s="71">
        <f>Rezultati!J29</f>
        <v>28</v>
      </c>
      <c r="F37" s="86" t="str">
        <f>Rezultati!K29</f>
        <v>F</v>
      </c>
      <c r="G37" s="9"/>
    </row>
    <row r="38" spans="1:7" ht="12.75">
      <c r="A38" s="63" t="str">
        <f>IF(ISBLANK(Rezultati!B30),"",Rezultati!B30)</f>
        <v>64/2019</v>
      </c>
      <c r="B38" s="64" t="str">
        <f>IF(ISBLANK(Rezultati!C30),"",Rezultati!C30)</f>
        <v>Aleksej Vukčević</v>
      </c>
      <c r="C38" s="71">
        <f>Rezultati!G30+Rezultati!D30</f>
        <v>28</v>
      </c>
      <c r="D38" s="71">
        <f>IF(Rezultati!I30,Rezultati!I30,Rezultati!H30)</f>
        <v>0</v>
      </c>
      <c r="E38" s="71">
        <f>Rezultati!J30</f>
        <v>28</v>
      </c>
      <c r="F38" s="86" t="str">
        <f>Rezultati!K30</f>
        <v>F</v>
      </c>
      <c r="G38" s="9"/>
    </row>
    <row r="39" spans="1:7" ht="12.75">
      <c r="A39" s="63" t="str">
        <f>IF(ISBLANK(Rezultati!B31),"",Rezultati!B31)</f>
        <v>73/2019</v>
      </c>
      <c r="B39" s="64" t="str">
        <f>IF(ISBLANK(Rezultati!C31),"",Rezultati!C31)</f>
        <v>Tamara Anđušić</v>
      </c>
      <c r="C39" s="71">
        <f>Rezultati!G31+Rezultati!D31</f>
        <v>30</v>
      </c>
      <c r="D39" s="71">
        <f>IF(Rezultati!I31,Rezultati!I31,Rezultati!H31)</f>
        <v>0</v>
      </c>
      <c r="E39" s="71">
        <f>Rezultati!J31</f>
        <v>30</v>
      </c>
      <c r="F39" s="86" t="str">
        <f>Rezultati!K31</f>
        <v>F</v>
      </c>
      <c r="G39" s="9"/>
    </row>
    <row r="40" spans="1:7" ht="12.75">
      <c r="A40" s="63" t="str">
        <f>IF(ISBLANK(Rezultati!B32),"",Rezultati!B32)</f>
        <v>83/2019</v>
      </c>
      <c r="B40" s="64" t="str">
        <f>IF(ISBLANK(Rezultati!C32),"",Rezultati!C32)</f>
        <v>Lidija Vuksanović</v>
      </c>
      <c r="C40" s="71">
        <f>Rezultati!G32+Rezultati!D32</f>
        <v>36</v>
      </c>
      <c r="D40" s="71">
        <f>IF(Rezultati!I32,Rezultati!I32,Rezultati!H32)</f>
        <v>0</v>
      </c>
      <c r="E40" s="71">
        <f>Rezultati!J32</f>
        <v>36</v>
      </c>
      <c r="F40" s="86" t="str">
        <f>Rezultati!K32</f>
        <v>F</v>
      </c>
      <c r="G40" s="9"/>
    </row>
    <row r="41" spans="1:7" ht="12.75">
      <c r="A41" s="63" t="str">
        <f>IF(ISBLANK(Rezultati!B33),"",Rezultati!B33)</f>
        <v>96/2019</v>
      </c>
      <c r="B41" s="64" t="str">
        <f>IF(ISBLANK(Rezultati!C33),"",Rezultati!C33)</f>
        <v>Deniz Gojak</v>
      </c>
      <c r="C41" s="71">
        <f>Rezultati!G33+Rezultati!D33</f>
        <v>17</v>
      </c>
      <c r="D41" s="71">
        <f>IF(Rezultati!I33,Rezultati!I33,Rezultati!H33)</f>
        <v>0</v>
      </c>
      <c r="E41" s="71">
        <f>Rezultati!J33</f>
        <v>17</v>
      </c>
      <c r="F41" s="86" t="str">
        <f>Rezultati!K33</f>
        <v>F</v>
      </c>
      <c r="G41" s="9"/>
    </row>
    <row r="42" spans="1:7" ht="12.75">
      <c r="A42" s="63" t="str">
        <f>IF(ISBLANK(Rezultati!B34),"",Rezultati!B34)</f>
        <v>97/2019</v>
      </c>
      <c r="B42" s="64" t="str">
        <f>IF(ISBLANK(Rezultati!C34),"",Rezultati!C34)</f>
        <v>Amel Idrizović</v>
      </c>
      <c r="C42" s="71">
        <f>Rezultati!G34+Rezultati!D34</f>
        <v>22</v>
      </c>
      <c r="D42" s="71">
        <f>IF(Rezultati!I34,Rezultati!I34,Rezultati!H34)</f>
        <v>0</v>
      </c>
      <c r="E42" s="71">
        <f>Rezultati!J34</f>
        <v>22</v>
      </c>
      <c r="F42" s="86" t="str">
        <f>Rezultati!K34</f>
        <v>F</v>
      </c>
      <c r="G42" s="9"/>
    </row>
    <row r="43" spans="1:7" ht="12.75">
      <c r="A43" s="63" t="str">
        <f>IF(ISBLANK(Rezultati!B35),"",Rezultati!B35)</f>
        <v>99/2019</v>
      </c>
      <c r="B43" s="64" t="str">
        <f>IF(ISBLANK(Rezultati!C35),"",Rezultati!C35)</f>
        <v>Olivera Božović</v>
      </c>
      <c r="C43" s="71">
        <f>Rezultati!G35+Rezultati!D35</f>
        <v>25</v>
      </c>
      <c r="D43" s="71">
        <f>IF(Rezultati!I35,Rezultati!I35,Rezultati!H35)</f>
        <v>0</v>
      </c>
      <c r="E43" s="71">
        <f>Rezultati!J35</f>
        <v>25</v>
      </c>
      <c r="F43" s="86" t="str">
        <f>Rezultati!K35</f>
        <v>F</v>
      </c>
      <c r="G43" s="9"/>
    </row>
    <row r="44" spans="1:7" ht="12.75">
      <c r="A44" s="63" t="str">
        <f>IF(ISBLANK(Rezultati!B36),"",Rezultati!B36)</f>
        <v>5/2018</v>
      </c>
      <c r="B44" s="64" t="str">
        <f>IF(ISBLANK(Rezultati!C36),"",Rezultati!C36)</f>
        <v>Aleksa Dopudja</v>
      </c>
      <c r="C44" s="71">
        <f>Rezultati!G36+Rezultati!D36</f>
        <v>29</v>
      </c>
      <c r="D44" s="71">
        <f>IF(Rezultati!I36,Rezultati!I36,Rezultati!H36)</f>
        <v>0</v>
      </c>
      <c r="E44" s="71">
        <f>Rezultati!J36</f>
        <v>29</v>
      </c>
      <c r="F44" s="86" t="str">
        <f>Rezultati!K36</f>
        <v>F</v>
      </c>
      <c r="G44" s="9"/>
    </row>
    <row r="45" spans="1:7" ht="12.75">
      <c r="A45" s="63" t="str">
        <f>IF(ISBLANK(Rezultati!B37),"",Rezultati!B37)</f>
        <v>8/2018</v>
      </c>
      <c r="B45" s="64" t="str">
        <f>IF(ISBLANK(Rezultati!C37),"",Rezultati!C37)</f>
        <v>Lazar Popović</v>
      </c>
      <c r="C45" s="71">
        <f>Rezultati!G37+Rezultati!D37</f>
        <v>22</v>
      </c>
      <c r="D45" s="71">
        <f>IF(Rezultati!I37,Rezultati!I37,Rezultati!H37)</f>
        <v>0</v>
      </c>
      <c r="E45" s="71">
        <f>Rezultati!J37</f>
        <v>22</v>
      </c>
      <c r="F45" s="86" t="str">
        <f>Rezultati!K37</f>
        <v>F</v>
      </c>
      <c r="G45" s="9"/>
    </row>
    <row r="46" spans="1:7" ht="12.75">
      <c r="A46" s="63" t="str">
        <f>IF(ISBLANK(Rezultati!B38),"",Rezultati!B38)</f>
        <v>9/2018</v>
      </c>
      <c r="B46" s="64" t="str">
        <f>IF(ISBLANK(Rezultati!C38),"",Rezultati!C38)</f>
        <v>Andrijana Ognjenović</v>
      </c>
      <c r="C46" s="71">
        <f>Rezultati!G38+Rezultati!D38</f>
        <v>30</v>
      </c>
      <c r="D46" s="71">
        <f>IF(Rezultati!I38,Rezultati!I38,Rezultati!H38)</f>
        <v>0</v>
      </c>
      <c r="E46" s="71">
        <f>Rezultati!J38</f>
        <v>30</v>
      </c>
      <c r="F46" s="86" t="str">
        <f>Rezultati!K38</f>
        <v>F</v>
      </c>
      <c r="G46" s="9"/>
    </row>
    <row r="47" spans="1:7" ht="12.75">
      <c r="A47" s="63" t="str">
        <f>IF(ISBLANK(Rezultati!B39),"",Rezultati!B39)</f>
        <v>37/2018</v>
      </c>
      <c r="B47" s="64" t="str">
        <f>IF(ISBLANK(Rezultati!C39),"",Rezultati!C39)</f>
        <v>Jovana Backović</v>
      </c>
      <c r="C47" s="71">
        <f>Rezultati!G39+Rezultati!D39</f>
        <v>25</v>
      </c>
      <c r="D47" s="71">
        <f>IF(Rezultati!I39,Rezultati!I39,Rezultati!H39)</f>
        <v>0</v>
      </c>
      <c r="E47" s="71">
        <f>Rezultati!J39</f>
        <v>25</v>
      </c>
      <c r="F47" s="86" t="str">
        <f>Rezultati!K39</f>
        <v>F</v>
      </c>
      <c r="G47" s="9"/>
    </row>
    <row r="48" spans="1:7" ht="12.75">
      <c r="A48" s="63" t="str">
        <f>IF(ISBLANK(Rezultati!B40),"",Rezultati!B40)</f>
        <v>38/2018</v>
      </c>
      <c r="B48" s="64" t="str">
        <f>IF(ISBLANK(Rezultati!C40),"",Rezultati!C40)</f>
        <v>Dijana Vlahović</v>
      </c>
      <c r="C48" s="71">
        <f>Rezultati!G40+Rezultati!D40</f>
        <v>26</v>
      </c>
      <c r="D48" s="71">
        <f>IF(Rezultati!I40,Rezultati!I40,Rezultati!H40)</f>
        <v>0</v>
      </c>
      <c r="E48" s="71">
        <f>Rezultati!J40</f>
        <v>26</v>
      </c>
      <c r="F48" s="86" t="str">
        <f>Rezultati!K40</f>
        <v>F</v>
      </c>
      <c r="G48" s="9"/>
    </row>
    <row r="49" spans="1:7" ht="12.75">
      <c r="A49" s="63" t="str">
        <f>IF(ISBLANK(Rezultati!B41),"",Rezultati!B41)</f>
        <v>56/2018</v>
      </c>
      <c r="B49" s="64" t="str">
        <f>IF(ISBLANK(Rezultati!C41),"",Rezultati!C41)</f>
        <v>Ivana Joksimović</v>
      </c>
      <c r="C49" s="71">
        <f>Rezultati!G41+Rezultati!D41</f>
        <v>0</v>
      </c>
      <c r="D49" s="71">
        <f>IF(Rezultati!I41,Rezultati!I41,Rezultati!H41)</f>
        <v>0</v>
      </c>
      <c r="E49" s="71">
        <f>Rezultati!J41</f>
        <v>0</v>
      </c>
      <c r="F49" s="86" t="str">
        <f>Rezultati!K41</f>
        <v>F</v>
      </c>
      <c r="G49" s="9"/>
    </row>
    <row r="50" spans="1:7" ht="12.75">
      <c r="A50" s="63" t="str">
        <f>IF(ISBLANK(Rezultati!B42),"",Rezultati!B42)</f>
        <v>60/2018</v>
      </c>
      <c r="B50" s="64" t="str">
        <f>IF(ISBLANK(Rezultati!C42),"",Rezultati!C42)</f>
        <v>Miloš Radulović</v>
      </c>
      <c r="C50" s="71">
        <f>Rezultati!G42+Rezultati!D42</f>
        <v>0</v>
      </c>
      <c r="D50" s="71">
        <f>IF(Rezultati!I42,Rezultati!I42,Rezultati!H42)</f>
        <v>0</v>
      </c>
      <c r="E50" s="71">
        <f>Rezultati!J42</f>
        <v>0</v>
      </c>
      <c r="F50" s="86" t="str">
        <f>Rezultati!K42</f>
        <v>F</v>
      </c>
      <c r="G50" s="9"/>
    </row>
    <row r="51" spans="1:7" ht="12.75">
      <c r="A51" s="63" t="str">
        <f>IF(ISBLANK(Rezultati!B43),"",Rezultati!B43)</f>
        <v>66/2018</v>
      </c>
      <c r="B51" s="64" t="str">
        <f>IF(ISBLANK(Rezultati!C43),"",Rezultati!C43)</f>
        <v>Petar Vujović</v>
      </c>
      <c r="C51" s="71">
        <f>Rezultati!G43+Rezultati!D43</f>
        <v>0</v>
      </c>
      <c r="D51" s="71">
        <f>IF(Rezultati!I43,Rezultati!I43,Rezultati!H43)</f>
        <v>0</v>
      </c>
      <c r="E51" s="71">
        <f>Rezultati!J43</f>
        <v>0</v>
      </c>
      <c r="F51" s="86" t="str">
        <f>Rezultati!K43</f>
        <v>F</v>
      </c>
      <c r="G51" s="9"/>
    </row>
    <row r="52" spans="1:7" ht="12.75">
      <c r="A52" s="63" t="str">
        <f>IF(ISBLANK(Rezultati!B44),"",Rezultati!B44)</f>
        <v>70/2018</v>
      </c>
      <c r="B52" s="64" t="str">
        <f>IF(ISBLANK(Rezultati!C44),"",Rezultati!C44)</f>
        <v>Danijela Petrović</v>
      </c>
      <c r="C52" s="71">
        <f>Rezultati!G44+Rezultati!D44</f>
        <v>30</v>
      </c>
      <c r="D52" s="71">
        <f>IF(Rezultati!I44,Rezultati!I44,Rezultati!H44)</f>
        <v>0</v>
      </c>
      <c r="E52" s="71">
        <f>Rezultati!J44</f>
        <v>30</v>
      </c>
      <c r="F52" s="86" t="str">
        <f>Rezultati!K44</f>
        <v>F</v>
      </c>
      <c r="G52" s="9"/>
    </row>
    <row r="53" spans="1:7" ht="12.75">
      <c r="A53" s="63" t="str">
        <f>IF(ISBLANK(Rezultati!B45),"",Rezultati!B45)</f>
        <v>79/2018</v>
      </c>
      <c r="B53" s="64" t="str">
        <f>IF(ISBLANK(Rezultati!C45),"",Rezultati!C45)</f>
        <v>Boško Roganović</v>
      </c>
      <c r="C53" s="71">
        <f>Rezultati!G45+Rezultati!D45</f>
        <v>30</v>
      </c>
      <c r="D53" s="71">
        <f>IF(Rezultati!I45,Rezultati!I45,Rezultati!H45)</f>
        <v>0</v>
      </c>
      <c r="E53" s="71">
        <f>Rezultati!J45</f>
        <v>30</v>
      </c>
      <c r="F53" s="86" t="str">
        <f>Rezultati!K45</f>
        <v>F</v>
      </c>
      <c r="G53" s="9"/>
    </row>
    <row r="54" spans="1:7" ht="12.75">
      <c r="A54" s="63" t="str">
        <f>IF(ISBLANK(Rezultati!B46),"",Rezultati!B46)</f>
        <v>87/2018</v>
      </c>
      <c r="B54" s="64" t="str">
        <f>IF(ISBLANK(Rezultati!C46),"",Rezultati!C46)</f>
        <v>Imrana Osmanović</v>
      </c>
      <c r="C54" s="71">
        <f>Rezultati!G46+Rezultati!D46</f>
        <v>0</v>
      </c>
      <c r="D54" s="71">
        <f>IF(Rezultati!I46,Rezultati!I46,Rezultati!H46)</f>
        <v>0</v>
      </c>
      <c r="E54" s="71">
        <f>Rezultati!J46</f>
        <v>0</v>
      </c>
      <c r="F54" s="86" t="str">
        <f>Rezultati!K46</f>
        <v>F</v>
      </c>
      <c r="G54" s="9"/>
    </row>
    <row r="55" spans="1:7" ht="12.75">
      <c r="A55" s="63" t="str">
        <f>IF(ISBLANK(Rezultati!B47),"",Rezultati!B47)</f>
        <v>89/2018</v>
      </c>
      <c r="B55" s="64" t="str">
        <f>IF(ISBLANK(Rezultati!C47),"",Rezultati!C47)</f>
        <v>Srđan Radović</v>
      </c>
      <c r="C55" s="71">
        <f>Rezultati!G47+Rezultati!D47</f>
        <v>28</v>
      </c>
      <c r="D55" s="71">
        <f>IF(Rezultati!I47,Rezultati!I47,Rezultati!H47)</f>
        <v>0</v>
      </c>
      <c r="E55" s="71">
        <f>Rezultati!J47</f>
        <v>28</v>
      </c>
      <c r="F55" s="86" t="str">
        <f>Rezultati!K47</f>
        <v>F</v>
      </c>
      <c r="G55" s="9"/>
    </row>
    <row r="56" spans="1:7" ht="12.75">
      <c r="A56" s="63" t="str">
        <f>IF(ISBLANK(Rezultati!B48),"",Rezultati!B48)</f>
        <v>96/2018</v>
      </c>
      <c r="B56" s="64" t="str">
        <f>IF(ISBLANK(Rezultati!C48),"",Rezultati!C48)</f>
        <v>Miljana Gardašević</v>
      </c>
      <c r="C56" s="71">
        <f>Rezultati!G48+Rezultati!D48</f>
        <v>22</v>
      </c>
      <c r="D56" s="71">
        <f>IF(Rezultati!I48,Rezultati!I48,Rezultati!H48)</f>
        <v>0</v>
      </c>
      <c r="E56" s="71">
        <f>Rezultati!J48</f>
        <v>22</v>
      </c>
      <c r="F56" s="86" t="str">
        <f>Rezultati!K48</f>
        <v>F</v>
      </c>
      <c r="G56" s="10"/>
    </row>
    <row r="57" spans="1:7" ht="12.75">
      <c r="A57" s="63" t="str">
        <f>IF(ISBLANK(Rezultati!B49),"",Rezultati!B49)</f>
        <v>3/2017</v>
      </c>
      <c r="B57" s="64" t="str">
        <f>IF(ISBLANK(Rezultati!C49),"",Rezultati!C49)</f>
        <v>Bogdan Vujanović</v>
      </c>
      <c r="C57" s="71">
        <f>Rezultati!G49+Rezultati!D49</f>
        <v>24</v>
      </c>
      <c r="D57" s="71">
        <f>IF(Rezultati!I49,Rezultati!I49,Rezultati!H49)</f>
        <v>0</v>
      </c>
      <c r="E57" s="71">
        <f>Rezultati!J49</f>
        <v>24</v>
      </c>
      <c r="F57" s="86" t="str">
        <f>Rezultati!K49</f>
        <v>F</v>
      </c>
      <c r="G57" s="10"/>
    </row>
    <row r="58" spans="1:7" ht="12.75">
      <c r="A58" s="99"/>
      <c r="B58" s="100"/>
      <c r="C58" s="101"/>
      <c r="D58" s="101"/>
      <c r="E58" s="101"/>
      <c r="F58" s="102"/>
      <c r="G58" s="10"/>
    </row>
    <row r="59" spans="1:7" ht="15">
      <c r="A59" s="99"/>
      <c r="B59" s="100"/>
      <c r="C59" s="101"/>
      <c r="D59" s="129" t="s">
        <v>30</v>
      </c>
      <c r="E59" s="129"/>
      <c r="F59" s="129"/>
      <c r="G59" s="10"/>
    </row>
    <row r="60" spans="1:7" ht="12.75">
      <c r="A60" s="99"/>
      <c r="B60" s="100"/>
      <c r="C60" s="101"/>
      <c r="D60" s="101"/>
      <c r="E60" s="101"/>
      <c r="F60" s="102"/>
      <c r="G60" s="10"/>
    </row>
    <row r="63" spans="4:6" ht="15" thickBot="1">
      <c r="D63" s="85"/>
      <c r="E63" s="85"/>
      <c r="F63" s="84"/>
    </row>
    <row r="67" ht="12.75">
      <c r="G67" s="10"/>
    </row>
    <row r="68" ht="12.75">
      <c r="G68" s="10"/>
    </row>
    <row r="69" ht="12.75">
      <c r="G69" s="10"/>
    </row>
    <row r="70" ht="12.75">
      <c r="G70" s="10"/>
    </row>
    <row r="71" ht="12.75">
      <c r="G71" s="10"/>
    </row>
    <row r="72" ht="12.75">
      <c r="G72" s="10"/>
    </row>
    <row r="73" ht="12.75">
      <c r="G73" s="10"/>
    </row>
    <row r="74" ht="12.75">
      <c r="G74" s="10"/>
    </row>
    <row r="75" ht="12.75">
      <c r="G75" s="10"/>
    </row>
    <row r="76" ht="12.75">
      <c r="G76" s="10"/>
    </row>
    <row r="77" ht="12.75">
      <c r="G77" s="10"/>
    </row>
    <row r="78" ht="12.75">
      <c r="G78" s="10"/>
    </row>
    <row r="79" ht="12.75">
      <c r="G79" s="10"/>
    </row>
    <row r="80" ht="12.75">
      <c r="G80" s="10"/>
    </row>
    <row r="81" ht="12.75">
      <c r="G81" s="10"/>
    </row>
    <row r="82" ht="12.75">
      <c r="G82" s="10"/>
    </row>
    <row r="83" spans="7:10" ht="14.25">
      <c r="G83" s="10"/>
      <c r="J83" s="43"/>
    </row>
    <row r="84" ht="12.75">
      <c r="G84" s="10"/>
    </row>
    <row r="85" ht="12.75">
      <c r="G85" s="10"/>
    </row>
  </sheetData>
  <sheetProtection/>
  <mergeCells count="8">
    <mergeCell ref="D59:F59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A2" sqref="A2:D49"/>
    </sheetView>
  </sheetViews>
  <sheetFormatPr defaultColWidth="9.140625" defaultRowHeight="12.75"/>
  <cols>
    <col min="4" max="4" width="31.421875" style="0" customWidth="1"/>
  </cols>
  <sheetData>
    <row r="1" spans="1:5" ht="15">
      <c r="A1" s="95" t="s">
        <v>16</v>
      </c>
      <c r="B1" s="95"/>
      <c r="C1" s="95" t="s">
        <v>0</v>
      </c>
      <c r="D1" s="95" t="s">
        <v>24</v>
      </c>
      <c r="E1" s="95" t="s">
        <v>25</v>
      </c>
    </row>
    <row r="2" spans="1:4" ht="12.75">
      <c r="A2" t="s">
        <v>54</v>
      </c>
      <c r="B2" t="s">
        <v>50</v>
      </c>
      <c r="C2" t="s">
        <v>88</v>
      </c>
      <c r="D2" t="s">
        <v>89</v>
      </c>
    </row>
    <row r="3" spans="1:4" ht="12.75">
      <c r="A3" t="s">
        <v>55</v>
      </c>
      <c r="B3" t="s">
        <v>50</v>
      </c>
      <c r="C3" t="s">
        <v>43</v>
      </c>
      <c r="D3" t="s">
        <v>90</v>
      </c>
    </row>
    <row r="4" spans="1:4" ht="12.75">
      <c r="A4" t="s">
        <v>72</v>
      </c>
      <c r="B4" t="s">
        <v>50</v>
      </c>
      <c r="C4" t="s">
        <v>91</v>
      </c>
      <c r="D4" t="s">
        <v>92</v>
      </c>
    </row>
    <row r="5" spans="1:4" ht="12.75">
      <c r="A5" t="s">
        <v>93</v>
      </c>
      <c r="B5" t="s">
        <v>50</v>
      </c>
      <c r="C5" t="s">
        <v>94</v>
      </c>
      <c r="D5" t="s">
        <v>95</v>
      </c>
    </row>
    <row r="6" spans="1:4" ht="12.75">
      <c r="A6" t="s">
        <v>73</v>
      </c>
      <c r="B6" t="s">
        <v>50</v>
      </c>
      <c r="C6" t="s">
        <v>38</v>
      </c>
      <c r="D6" t="s">
        <v>96</v>
      </c>
    </row>
    <row r="7" spans="1:4" ht="12.75">
      <c r="A7" t="s">
        <v>97</v>
      </c>
      <c r="B7" t="s">
        <v>50</v>
      </c>
      <c r="C7" t="s">
        <v>98</v>
      </c>
      <c r="D7" t="s">
        <v>99</v>
      </c>
    </row>
    <row r="8" spans="1:4" ht="12.75">
      <c r="A8" t="s">
        <v>74</v>
      </c>
      <c r="B8" t="s">
        <v>50</v>
      </c>
      <c r="C8" t="s">
        <v>52</v>
      </c>
      <c r="D8" t="s">
        <v>100</v>
      </c>
    </row>
    <row r="9" spans="1:4" ht="12.75">
      <c r="A9" t="s">
        <v>101</v>
      </c>
      <c r="B9" t="s">
        <v>50</v>
      </c>
      <c r="C9" t="s">
        <v>42</v>
      </c>
      <c r="D9" t="s">
        <v>102</v>
      </c>
    </row>
    <row r="10" spans="1:4" ht="12.75">
      <c r="A10" t="s">
        <v>81</v>
      </c>
      <c r="B10" t="s">
        <v>50</v>
      </c>
      <c r="C10" t="s">
        <v>42</v>
      </c>
      <c r="D10" t="s">
        <v>103</v>
      </c>
    </row>
    <row r="11" spans="1:4" ht="12.75">
      <c r="A11" t="s">
        <v>33</v>
      </c>
      <c r="B11" t="s">
        <v>50</v>
      </c>
      <c r="C11" t="s">
        <v>83</v>
      </c>
      <c r="D11" t="s">
        <v>104</v>
      </c>
    </row>
    <row r="12" spans="1:4" ht="12.75">
      <c r="A12" t="s">
        <v>51</v>
      </c>
      <c r="B12" t="s">
        <v>50</v>
      </c>
      <c r="C12" t="s">
        <v>61</v>
      </c>
      <c r="D12" t="s">
        <v>105</v>
      </c>
    </row>
    <row r="13" spans="1:4" ht="12.75">
      <c r="A13" t="s">
        <v>45</v>
      </c>
      <c r="B13" t="s">
        <v>50</v>
      </c>
      <c r="C13" t="s">
        <v>106</v>
      </c>
      <c r="D13" t="s">
        <v>107</v>
      </c>
    </row>
    <row r="14" spans="1:4" ht="12.75">
      <c r="A14" t="s">
        <v>57</v>
      </c>
      <c r="B14" t="s">
        <v>50</v>
      </c>
      <c r="C14" t="s">
        <v>108</v>
      </c>
      <c r="D14" t="s">
        <v>109</v>
      </c>
    </row>
    <row r="15" spans="1:4" ht="12.75">
      <c r="A15" t="s">
        <v>110</v>
      </c>
      <c r="B15" t="s">
        <v>50</v>
      </c>
      <c r="C15" t="s">
        <v>111</v>
      </c>
      <c r="D15" t="s">
        <v>75</v>
      </c>
    </row>
    <row r="16" spans="1:4" ht="12.75">
      <c r="A16" t="s">
        <v>112</v>
      </c>
      <c r="B16" t="s">
        <v>50</v>
      </c>
      <c r="C16" t="s">
        <v>113</v>
      </c>
      <c r="D16" t="s">
        <v>114</v>
      </c>
    </row>
    <row r="17" spans="1:4" ht="12.75">
      <c r="A17" t="s">
        <v>67</v>
      </c>
      <c r="B17" t="s">
        <v>50</v>
      </c>
      <c r="C17" t="s">
        <v>70</v>
      </c>
      <c r="D17" t="s">
        <v>115</v>
      </c>
    </row>
    <row r="18" spans="1:4" ht="12.75">
      <c r="A18" t="s">
        <v>116</v>
      </c>
      <c r="B18" t="s">
        <v>50</v>
      </c>
      <c r="C18" t="s">
        <v>117</v>
      </c>
      <c r="D18" t="s">
        <v>118</v>
      </c>
    </row>
    <row r="19" spans="1:4" ht="12.75">
      <c r="A19" t="s">
        <v>40</v>
      </c>
      <c r="B19" t="s">
        <v>50</v>
      </c>
      <c r="C19" t="s">
        <v>119</v>
      </c>
      <c r="D19" t="s">
        <v>120</v>
      </c>
    </row>
    <row r="20" spans="1:4" ht="12.75">
      <c r="A20" t="s">
        <v>76</v>
      </c>
      <c r="B20" t="s">
        <v>50</v>
      </c>
      <c r="C20" t="s">
        <v>41</v>
      </c>
      <c r="D20" t="s">
        <v>121</v>
      </c>
    </row>
    <row r="21" spans="1:4" ht="12.75">
      <c r="A21" t="s">
        <v>59</v>
      </c>
      <c r="B21" t="s">
        <v>50</v>
      </c>
      <c r="C21" t="s">
        <v>122</v>
      </c>
      <c r="D21" t="s">
        <v>37</v>
      </c>
    </row>
    <row r="22" spans="1:4" ht="12.75">
      <c r="A22" t="s">
        <v>123</v>
      </c>
      <c r="B22" t="s">
        <v>50</v>
      </c>
      <c r="C22" t="s">
        <v>124</v>
      </c>
      <c r="D22" t="s">
        <v>125</v>
      </c>
    </row>
    <row r="23" spans="1:4" ht="12.75">
      <c r="A23" t="s">
        <v>34</v>
      </c>
      <c r="B23" t="s">
        <v>50</v>
      </c>
      <c r="C23" t="s">
        <v>61</v>
      </c>
      <c r="D23" t="s">
        <v>126</v>
      </c>
    </row>
    <row r="24" spans="1:4" ht="12.75">
      <c r="A24" t="s">
        <v>32</v>
      </c>
      <c r="B24" t="s">
        <v>50</v>
      </c>
      <c r="C24" t="s">
        <v>39</v>
      </c>
      <c r="D24" t="s">
        <v>127</v>
      </c>
    </row>
    <row r="25" spans="1:4" ht="12.75">
      <c r="A25" t="s">
        <v>78</v>
      </c>
      <c r="B25" t="s">
        <v>50</v>
      </c>
      <c r="C25" t="s">
        <v>128</v>
      </c>
      <c r="D25" t="s">
        <v>84</v>
      </c>
    </row>
    <row r="26" spans="1:4" ht="12.75">
      <c r="A26" t="s">
        <v>129</v>
      </c>
      <c r="B26" t="s">
        <v>50</v>
      </c>
      <c r="C26" t="s">
        <v>130</v>
      </c>
      <c r="D26" t="s">
        <v>131</v>
      </c>
    </row>
    <row r="27" spans="1:4" ht="12.75">
      <c r="A27" t="s">
        <v>79</v>
      </c>
      <c r="B27" t="s">
        <v>50</v>
      </c>
      <c r="C27" t="s">
        <v>128</v>
      </c>
      <c r="D27" t="s">
        <v>132</v>
      </c>
    </row>
    <row r="28" spans="1:4" ht="12.75">
      <c r="A28" t="s">
        <v>68</v>
      </c>
      <c r="B28" t="s">
        <v>50</v>
      </c>
      <c r="C28" t="s">
        <v>133</v>
      </c>
      <c r="D28" t="s">
        <v>134</v>
      </c>
    </row>
    <row r="29" spans="1:4" ht="12.75">
      <c r="A29" t="s">
        <v>62</v>
      </c>
      <c r="B29" t="s">
        <v>50</v>
      </c>
      <c r="C29" t="s">
        <v>83</v>
      </c>
      <c r="D29" t="s">
        <v>71</v>
      </c>
    </row>
    <row r="30" spans="1:4" ht="12.75">
      <c r="A30" t="s">
        <v>135</v>
      </c>
      <c r="B30" t="s">
        <v>50</v>
      </c>
      <c r="C30" t="s">
        <v>136</v>
      </c>
      <c r="D30" t="s">
        <v>137</v>
      </c>
    </row>
    <row r="31" spans="1:4" ht="12.75">
      <c r="A31" t="s">
        <v>46</v>
      </c>
      <c r="B31" t="s">
        <v>50</v>
      </c>
      <c r="C31" t="s">
        <v>70</v>
      </c>
      <c r="D31" t="s">
        <v>138</v>
      </c>
    </row>
    <row r="32" spans="1:4" ht="12.75">
      <c r="A32" t="s">
        <v>139</v>
      </c>
      <c r="B32" t="s">
        <v>50</v>
      </c>
      <c r="C32" t="s">
        <v>80</v>
      </c>
      <c r="D32" t="s">
        <v>140</v>
      </c>
    </row>
    <row r="33" spans="1:4" ht="12.75">
      <c r="A33" t="s">
        <v>65</v>
      </c>
      <c r="B33" t="s">
        <v>50</v>
      </c>
      <c r="C33" t="s">
        <v>141</v>
      </c>
      <c r="D33" t="s">
        <v>142</v>
      </c>
    </row>
    <row r="34" spans="1:4" ht="12.75">
      <c r="A34" t="s">
        <v>143</v>
      </c>
      <c r="B34" t="s">
        <v>50</v>
      </c>
      <c r="C34" t="s">
        <v>144</v>
      </c>
      <c r="D34" t="s">
        <v>77</v>
      </c>
    </row>
    <row r="35" spans="1:4" ht="12.75">
      <c r="A35" t="s">
        <v>145</v>
      </c>
      <c r="B35" t="s">
        <v>50</v>
      </c>
      <c r="C35" t="s">
        <v>146</v>
      </c>
      <c r="D35" t="s">
        <v>37</v>
      </c>
    </row>
    <row r="36" spans="1:4" ht="12.75">
      <c r="A36" t="s">
        <v>55</v>
      </c>
      <c r="B36" t="s">
        <v>35</v>
      </c>
      <c r="C36" t="s">
        <v>147</v>
      </c>
      <c r="D36" t="s">
        <v>148</v>
      </c>
    </row>
    <row r="37" spans="1:4" ht="12.75">
      <c r="A37" t="s">
        <v>56</v>
      </c>
      <c r="B37" t="s">
        <v>35</v>
      </c>
      <c r="C37" t="s">
        <v>60</v>
      </c>
      <c r="D37" t="s">
        <v>63</v>
      </c>
    </row>
    <row r="38" spans="1:4" ht="12.75">
      <c r="A38" t="s">
        <v>93</v>
      </c>
      <c r="B38" t="s">
        <v>35</v>
      </c>
      <c r="C38" t="s">
        <v>149</v>
      </c>
      <c r="D38" t="s">
        <v>150</v>
      </c>
    </row>
    <row r="39" spans="1:4" ht="12.75">
      <c r="A39" t="s">
        <v>58</v>
      </c>
      <c r="B39" t="s">
        <v>35</v>
      </c>
      <c r="C39" t="s">
        <v>108</v>
      </c>
      <c r="D39" t="s">
        <v>151</v>
      </c>
    </row>
    <row r="40" spans="1:4" ht="12.75">
      <c r="A40" t="s">
        <v>59</v>
      </c>
      <c r="B40" t="s">
        <v>35</v>
      </c>
      <c r="C40" t="s">
        <v>152</v>
      </c>
      <c r="D40" t="s">
        <v>153</v>
      </c>
    </row>
    <row r="41" spans="1:4" ht="12.75">
      <c r="A41" t="s">
        <v>82</v>
      </c>
      <c r="B41" t="s">
        <v>35</v>
      </c>
      <c r="C41" t="s">
        <v>94</v>
      </c>
      <c r="D41" t="s">
        <v>154</v>
      </c>
    </row>
    <row r="42" spans="1:4" ht="12.75">
      <c r="A42" t="s">
        <v>155</v>
      </c>
      <c r="B42" t="s">
        <v>35</v>
      </c>
      <c r="C42" t="s">
        <v>31</v>
      </c>
      <c r="D42" t="s">
        <v>156</v>
      </c>
    </row>
    <row r="43" spans="1:4" ht="12.75">
      <c r="A43" t="s">
        <v>157</v>
      </c>
      <c r="B43" t="s">
        <v>35</v>
      </c>
      <c r="C43" t="s">
        <v>38</v>
      </c>
      <c r="D43" t="s">
        <v>158</v>
      </c>
    </row>
    <row r="44" spans="1:4" ht="12.75">
      <c r="A44" t="s">
        <v>159</v>
      </c>
      <c r="B44" t="s">
        <v>35</v>
      </c>
      <c r="C44" t="s">
        <v>160</v>
      </c>
      <c r="D44" t="s">
        <v>161</v>
      </c>
    </row>
    <row r="45" spans="1:4" ht="12.75">
      <c r="A45" t="s">
        <v>64</v>
      </c>
      <c r="B45" t="s">
        <v>35</v>
      </c>
      <c r="C45" t="s">
        <v>162</v>
      </c>
      <c r="D45" t="s">
        <v>163</v>
      </c>
    </row>
    <row r="46" spans="1:4" ht="12.75">
      <c r="A46" t="s">
        <v>85</v>
      </c>
      <c r="B46" t="s">
        <v>35</v>
      </c>
      <c r="C46" t="s">
        <v>164</v>
      </c>
      <c r="D46" t="s">
        <v>165</v>
      </c>
    </row>
    <row r="47" spans="1:4" ht="12.75">
      <c r="A47" t="s">
        <v>166</v>
      </c>
      <c r="B47" t="s">
        <v>35</v>
      </c>
      <c r="C47" t="s">
        <v>69</v>
      </c>
      <c r="D47" t="s">
        <v>66</v>
      </c>
    </row>
    <row r="48" spans="1:4" ht="12.75">
      <c r="A48" t="s">
        <v>65</v>
      </c>
      <c r="B48" t="s">
        <v>35</v>
      </c>
      <c r="C48" t="s">
        <v>167</v>
      </c>
      <c r="D48" t="s">
        <v>168</v>
      </c>
    </row>
    <row r="49" spans="1:4" ht="12.75">
      <c r="A49" t="s">
        <v>53</v>
      </c>
      <c r="B49" t="s">
        <v>44</v>
      </c>
      <c r="C49" t="s">
        <v>169</v>
      </c>
      <c r="D49" t="s">
        <v>170</v>
      </c>
    </row>
    <row r="87" ht="12.75">
      <c r="E87" s="96"/>
    </row>
    <row r="88" ht="12.75">
      <c r="E88" s="96"/>
    </row>
    <row r="89" ht="12.75">
      <c r="E89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2021-05-03T21:14:55Z</dcterms:modified>
  <cp:category/>
  <cp:version/>
  <cp:contentType/>
  <cp:contentStatus/>
</cp:coreProperties>
</file>